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-15" yWindow="-15" windowWidth="14520" windowHeight="12840"/>
  </bookViews>
  <sheets>
    <sheet name="Item" sheetId="2" r:id="rId1"/>
    <sheet name="MO" sheetId="1" r:id="rId2"/>
    <sheet name="Laser MO" sheetId="3" r:id="rId3"/>
    <sheet name="Sub MO" sheetId="8" r:id="rId4"/>
    <sheet name="Info Tab" sheetId="9" state="hidden" r:id="rId5"/>
    <sheet name="Rollstock" sheetId="10" state="hidden" r:id="rId6"/>
    <sheet name="INK COVERAGE WORKSHEET" sheetId="5" r:id="rId7"/>
    <sheet name="Ink Coverage - MCP" sheetId="6" r:id="rId8"/>
    <sheet name="coverages" sheetId="4" r:id="rId9"/>
  </sheets>
  <externalReferences>
    <externalReference r:id="rId10"/>
  </externalReferences>
  <definedNames>
    <definedName name="_xlnm.Print_Area" localSheetId="0">Item!$A$1:$K$56</definedName>
  </definedNames>
  <calcPr calcId="171027"/>
</workbook>
</file>

<file path=xl/calcChain.xml><?xml version="1.0" encoding="utf-8"?>
<calcChain xmlns="http://schemas.openxmlformats.org/spreadsheetml/2006/main">
  <c r="B12" i="8" l="1"/>
  <c r="B12" i="3"/>
  <c r="B12" i="1"/>
  <c r="E17" i="6" l="1"/>
  <c r="D17" i="6"/>
  <c r="E16" i="6"/>
  <c r="D16" i="6"/>
  <c r="E15" i="6"/>
  <c r="D15" i="6"/>
  <c r="E14" i="6"/>
  <c r="D14" i="6"/>
  <c r="E13" i="6"/>
  <c r="D13" i="6"/>
  <c r="E12" i="6"/>
  <c r="D12" i="6"/>
  <c r="D11" i="6"/>
  <c r="E10" i="6"/>
  <c r="D10" i="6"/>
  <c r="E9" i="6"/>
  <c r="D9" i="6"/>
  <c r="E8" i="6"/>
  <c r="D8" i="6"/>
  <c r="E7" i="6"/>
  <c r="D7" i="6"/>
  <c r="E6" i="6"/>
  <c r="D6" i="6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D18" i="5" l="1"/>
  <c r="D18" i="6"/>
  <c r="E26" i="6"/>
  <c r="E26" i="5"/>
  <c r="E23" i="6"/>
  <c r="E27" i="6"/>
  <c r="E24" i="6"/>
  <c r="E28" i="6"/>
  <c r="E21" i="6"/>
  <c r="E25" i="6"/>
  <c r="E22" i="6"/>
  <c r="E23" i="5"/>
  <c r="E27" i="5"/>
  <c r="E24" i="5"/>
  <c r="E28" i="5"/>
  <c r="E21" i="5"/>
  <c r="E25" i="5"/>
  <c r="E22" i="5"/>
  <c r="E29" i="6" l="1"/>
  <c r="E30" i="6" s="1"/>
  <c r="E29" i="5"/>
  <c r="E30" i="5" s="1"/>
  <c r="A8" i="10" l="1"/>
  <c r="A36" i="10" l="1"/>
  <c r="A35" i="10"/>
  <c r="A34" i="10"/>
  <c r="B39" i="10" s="1"/>
  <c r="A31" i="10"/>
  <c r="A13" i="10"/>
  <c r="A12" i="10"/>
  <c r="A11" i="10"/>
  <c r="B16" i="10" s="1"/>
  <c r="A32" i="10"/>
  <c r="A9" i="10"/>
  <c r="A33" i="10" l="1"/>
  <c r="A39" i="10" s="1"/>
  <c r="C39" i="10"/>
  <c r="H53" i="2" s="1"/>
  <c r="A10" i="10"/>
  <c r="A16" i="10" s="1"/>
  <c r="C16" i="10" s="1"/>
  <c r="B99" i="8" l="1"/>
  <c r="B72" i="3"/>
  <c r="B56" i="1"/>
  <c r="I12" i="2" l="1"/>
  <c r="B3" i="1" l="1"/>
  <c r="B4" i="8" l="1"/>
  <c r="B4" i="3"/>
  <c r="B4" i="1"/>
  <c r="B44" i="8" l="1"/>
  <c r="B29" i="8"/>
  <c r="B28" i="8"/>
  <c r="B23" i="8"/>
  <c r="B5" i="8"/>
  <c r="B3" i="8"/>
  <c r="B2" i="8"/>
  <c r="B57" i="3" l="1"/>
  <c r="B42" i="3"/>
  <c r="B41" i="3"/>
  <c r="B20" i="3"/>
  <c r="B20" i="1"/>
  <c r="B41" i="1"/>
  <c r="B5" i="3"/>
  <c r="B3" i="3"/>
  <c r="B2" i="3"/>
  <c r="B25" i="1"/>
  <c r="B26" i="1"/>
  <c r="B5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Enter colors used 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Delete if not applicable.</t>
        </r>
      </text>
    </comment>
    <comment ref="B5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Any information pertinent to all departments should be listed here. Do not delete NW2 rolls info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Enter colors used 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NW2 rolls info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Enter colors used 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<sst xmlns="http://schemas.openxmlformats.org/spreadsheetml/2006/main" count="896" uniqueCount="680">
  <si>
    <t xml:space="preserve">Customer Name  </t>
  </si>
  <si>
    <t>Item Number</t>
  </si>
  <si>
    <t>Design Description</t>
  </si>
  <si>
    <t>UPC#</t>
  </si>
  <si>
    <t>Print Direction</t>
  </si>
  <si>
    <t>Repeat Tolerance</t>
  </si>
  <si>
    <t>Special Notes for all Work</t>
  </si>
  <si>
    <t>Centers</t>
  </si>
  <si>
    <t>Printing Department</t>
  </si>
  <si>
    <t xml:space="preserve">Colors </t>
  </si>
  <si>
    <t xml:space="preserve">Position of Print </t>
  </si>
  <si>
    <t>Laminating Department</t>
  </si>
  <si>
    <t>Surface / Sandwich Print</t>
  </si>
  <si>
    <t>Select one</t>
  </si>
  <si>
    <t>Triple Laminate (yes / no)</t>
  </si>
  <si>
    <t>Slitting Department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</si>
  <si>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</si>
  <si>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</si>
  <si>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</si>
  <si>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</si>
  <si>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</si>
  <si>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</si>
  <si>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</si>
  <si>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</si>
  <si>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</si>
  <si>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</si>
  <si>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</si>
  <si>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</si>
  <si>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</si>
  <si>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</si>
  <si>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</si>
  <si>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</si>
  <si>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</si>
  <si>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 xml:space="preserve"> </t>
  </si>
  <si>
    <t>Select Yes or delete line.</t>
  </si>
  <si>
    <t>Structure / Size</t>
  </si>
  <si>
    <t>Select not centered or delete line.</t>
  </si>
  <si>
    <t>Do not delete - Mandatory line - Select one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</si>
  <si>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</si>
  <si>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</si>
  <si>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</si>
  <si>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</si>
  <si>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</si>
  <si>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</si>
  <si>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</si>
  <si>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Process</t>
  </si>
  <si>
    <t>S x S</t>
  </si>
  <si>
    <t>Yes</t>
  </si>
  <si>
    <t>Inches</t>
  </si>
  <si>
    <t>Continuous</t>
  </si>
  <si>
    <t>NM-002 Bartelt</t>
  </si>
  <si>
    <t>GRAPHICS</t>
  </si>
  <si>
    <t>Cylinder:</t>
  </si>
  <si>
    <t># Across</t>
  </si>
  <si>
    <t>Special Ink:</t>
  </si>
  <si>
    <t>Metallic Ink:</t>
  </si>
  <si>
    <t>Graphics:</t>
  </si>
  <si>
    <t>Line</t>
  </si>
  <si>
    <t>Sequential</t>
  </si>
  <si>
    <t>MM</t>
  </si>
  <si>
    <t>Registered</t>
  </si>
  <si>
    <t>NM-003 Bivac</t>
  </si>
  <si>
    <t>PW2</t>
  </si>
  <si>
    <t>PC1</t>
  </si>
  <si>
    <t>PC2</t>
  </si>
  <si>
    <t>PC3</t>
  </si>
  <si>
    <t>NM-004 Bizerba</t>
  </si>
  <si>
    <t>PT1</t>
  </si>
  <si>
    <t>Tol Type</t>
  </si>
  <si>
    <t>Forming</t>
  </si>
  <si>
    <t>NM-115 Bosch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</si>
  <si>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</si>
  <si>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</si>
  <si>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</si>
  <si>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</si>
  <si>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</si>
  <si>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</si>
  <si>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</si>
  <si>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</si>
  <si>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</si>
  <si>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</si>
  <si>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</si>
  <si>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</si>
  <si>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</si>
  <si>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</si>
  <si>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</si>
  <si>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</si>
  <si>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</si>
  <si>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</si>
  <si>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</si>
  <si>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</si>
  <si>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</si>
  <si>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</si>
  <si>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04 Printed Rollstock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</si>
  <si>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</si>
  <si>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</si>
  <si>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</si>
  <si>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</si>
  <si>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</si>
  <si>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</si>
  <si>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</si>
  <si>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</si>
  <si>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</si>
  <si>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</si>
  <si>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</si>
  <si>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</si>
  <si>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1 side</t>
  </si>
  <si>
    <t>NM-009 Dixie Evolution</t>
  </si>
  <si>
    <t>Seal Side</t>
  </si>
  <si>
    <t>Yes - Green</t>
  </si>
  <si>
    <t>Both sides</t>
  </si>
  <si>
    <t>NM-010 Dixie Modular</t>
  </si>
  <si>
    <t>Core Size</t>
  </si>
  <si>
    <t>Yes - Red</t>
  </si>
  <si>
    <t>NM-011 Dixie Pac 100</t>
  </si>
  <si>
    <t xml:space="preserve">Plastic Cores </t>
  </si>
  <si>
    <t>Yes - Black</t>
  </si>
  <si>
    <t>NM-012 Dixie Pac 50</t>
  </si>
  <si>
    <t xml:space="preserve">Flush Cores </t>
  </si>
  <si>
    <t>NM-013 Dixie Pac 50E</t>
  </si>
  <si>
    <t>Styrofoam Cradles</t>
  </si>
  <si>
    <t>Roll</t>
  </si>
  <si>
    <t>NM-014 Dixie Vac 2000</t>
  </si>
  <si>
    <t>Dipped Core colour</t>
  </si>
  <si>
    <t>KFT - 1000 feet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</si>
  <si>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</si>
  <si>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</si>
  <si>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</si>
  <si>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</si>
  <si>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</si>
  <si>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</si>
  <si>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</si>
  <si>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</si>
  <si>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NM-017 Dynopak</t>
  </si>
  <si>
    <t>Qty per Roll &amp; U of M</t>
  </si>
  <si>
    <t>LB - pounds</t>
  </si>
  <si>
    <t>NM-018 Eagle</t>
  </si>
  <si>
    <t>NM-019 Elpack Chamber Machine</t>
  </si>
  <si>
    <t># Rolls per Case</t>
  </si>
  <si>
    <t>KG - Kilograms</t>
  </si>
  <si>
    <t>NM-135 Effytec HB-26 Duplex</t>
  </si>
  <si>
    <t>Repeat Length</t>
  </si>
  <si>
    <t># Up</t>
  </si>
  <si>
    <t>NM-020 Elton Pack</t>
  </si>
  <si>
    <t>NM-021 Emtek</t>
  </si>
  <si>
    <t>Meters per Roll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</si>
  <si>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</si>
  <si>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</si>
  <si>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</si>
  <si>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</si>
  <si>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</si>
  <si>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</si>
  <si>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Combo Type (SxSorSeq)</t>
  </si>
  <si>
    <t>NM-125 Formost</t>
  </si>
  <si>
    <t>SxS Design Run</t>
  </si>
  <si>
    <t>NM-025 Fugi Formost</t>
  </si>
  <si>
    <t># Of Colors</t>
  </si>
  <si>
    <t>NM-026 General</t>
  </si>
  <si>
    <t># Of Sides</t>
  </si>
  <si>
    <t>NM-123 GN</t>
  </si>
  <si>
    <t>NM-027 Hajek</t>
  </si>
  <si>
    <t>NM-028 Hajek TA15</t>
  </si>
  <si>
    <t>Cross Hatch</t>
  </si>
  <si>
    <t>M - Meters</t>
  </si>
  <si>
    <t>NM-113 Hamilton</t>
  </si>
  <si>
    <t>NM-124 Hammerle</t>
  </si>
  <si>
    <t>Gold Tint Sealant Side</t>
  </si>
  <si>
    <t>NM-161 Hannon</t>
  </si>
  <si>
    <t>Gold Tint Substrate Side</t>
  </si>
  <si>
    <t>NM-029 Hassia</t>
  </si>
  <si>
    <t>Two Pass Print</t>
  </si>
  <si>
    <t>NM-030 Hayssen</t>
  </si>
  <si>
    <t>Design Group</t>
  </si>
  <si>
    <t>NM-031 Hayssen Rt</t>
  </si>
  <si>
    <t>Design Group Name</t>
  </si>
  <si>
    <t>NM-032 Hollymatic Liddiing Machine</t>
  </si>
  <si>
    <t>Design #</t>
  </si>
  <si>
    <t>NM-033 Hooper</t>
  </si>
  <si>
    <t>NM-034 Horizonital Form Fill&amp;Seal(H.F</t>
  </si>
  <si>
    <t>NM-121 Hudson Sharpe</t>
  </si>
  <si>
    <t>NM-154 ILPRA Formpack</t>
  </si>
  <si>
    <t>NM-035 Intact</t>
  </si>
  <si>
    <t>NM-152 Keypak</t>
  </si>
  <si>
    <t>NM-036 Koch Chamber Machine</t>
  </si>
  <si>
    <t>NM-037 Langen</t>
  </si>
  <si>
    <t>NM-143 Laudenberg HFFS</t>
  </si>
  <si>
    <t>NM-038 Lidding Machine</t>
  </si>
  <si>
    <t>DF4 - N04 Thermoforming printed forming films</t>
  </si>
  <si>
    <t>NM-106 Mahaffy&amp;Harder</t>
  </si>
  <si>
    <t>PRICE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</si>
  <si>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</si>
  <si>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</si>
  <si>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</si>
  <si>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</si>
  <si>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</si>
  <si>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</si>
  <si>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</si>
  <si>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</si>
  <si>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</si>
  <si>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</si>
  <si>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</si>
  <si>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Item number</t>
  </si>
  <si>
    <t>NM-046 Matrix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</si>
  <si>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</si>
  <si>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</si>
  <si>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</si>
  <si>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</si>
  <si>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</si>
  <si>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</si>
  <si>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DV4 - Vertical printed non dairy rollstock: Not cheese and structure name includes "HS"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</si>
  <si>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</si>
  <si>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</si>
  <si>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</si>
  <si>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</si>
  <si>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</si>
  <si>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</si>
  <si>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</si>
  <si>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</si>
  <si>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</si>
  <si>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</si>
  <si>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</si>
  <si>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</si>
  <si>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</si>
  <si>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</si>
  <si>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</si>
  <si>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</si>
  <si>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</si>
  <si>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</si>
  <si>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</si>
  <si>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</si>
  <si>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</si>
  <si>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</si>
  <si>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</si>
  <si>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</si>
  <si>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</si>
  <si>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</si>
  <si>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</si>
  <si>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</si>
  <si>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</si>
  <si>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</si>
  <si>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</si>
  <si>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</si>
  <si>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</si>
  <si>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</si>
  <si>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</si>
  <si>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</si>
  <si>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</si>
  <si>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</si>
  <si>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</si>
  <si>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</si>
  <si>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</si>
  <si>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</si>
  <si>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</si>
  <si>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</si>
  <si>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</si>
  <si>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</si>
  <si>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</si>
  <si>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</si>
  <si>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</si>
  <si>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</si>
  <si>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</si>
  <si>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</si>
  <si>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</si>
  <si>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</si>
  <si>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</si>
  <si>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</si>
  <si>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</si>
  <si>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</si>
  <si>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</si>
  <si>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</si>
  <si>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</si>
  <si>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</si>
  <si>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</si>
  <si>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</si>
  <si>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</si>
  <si>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</si>
  <si>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</si>
  <si>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</si>
  <si>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</si>
  <si>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</si>
  <si>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</si>
  <si>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</si>
  <si>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</si>
  <si>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</si>
  <si>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</si>
  <si>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</si>
  <si>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</si>
  <si>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</si>
  <si>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</si>
  <si>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</si>
  <si>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</si>
  <si>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</si>
  <si>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</si>
  <si>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</si>
  <si>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</si>
  <si>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</si>
  <si>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</si>
  <si>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</si>
  <si>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</si>
  <si>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</si>
  <si>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</si>
  <si>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</si>
  <si>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</si>
  <si>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</si>
  <si>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</si>
  <si>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</si>
  <si>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</si>
  <si>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</si>
  <si>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</si>
  <si>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</si>
  <si>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</si>
  <si>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</si>
  <si>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</si>
  <si>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</si>
  <si>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2nd Pass Registered</t>
  </si>
  <si>
    <t>2nd Pass Continuous</t>
  </si>
  <si>
    <t>For Partial Sub-Contracted Items</t>
  </si>
  <si>
    <t>Quantity being ordered</t>
  </si>
  <si>
    <t>Web Width required</t>
  </si>
  <si>
    <t>ITEM REQUEST FORM - 04 PRINTED ROLLSTOCK</t>
  </si>
  <si>
    <t>NM-001 Alliance</t>
  </si>
  <si>
    <t>DN4 - N04 Thermoforming printed non forming films</t>
  </si>
  <si>
    <t>DRR - All semi rigid rollstock;  "PET" or "PVC"</t>
  </si>
  <si>
    <t>DRK - All REPAK rollstock</t>
  </si>
  <si>
    <t xml:space="preserve">DH4 - Horizontal printed non dairy rollstock; ES or OPA ; Not cheese </t>
  </si>
  <si>
    <t>NW2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</si>
  <si>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</si>
  <si>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</si>
  <si>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</si>
  <si>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</si>
  <si>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</si>
  <si>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</si>
  <si>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</si>
  <si>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</si>
  <si>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</si>
  <si>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</si>
  <si>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</si>
  <si>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</si>
  <si>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</si>
  <si>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Bulk Pack</t>
  </si>
  <si>
    <t>Boxed</t>
  </si>
  <si>
    <t>Sample</t>
  </si>
  <si>
    <t>Sandwich Print</t>
  </si>
  <si>
    <t>Sub-Contractor</t>
  </si>
  <si>
    <t>Sub-Contractor's cost</t>
  </si>
  <si>
    <t>Printed Item Number</t>
  </si>
  <si>
    <t>Finished Goods Item</t>
  </si>
  <si>
    <t>Line or Process</t>
  </si>
  <si>
    <t>Print Work sheet</t>
  </si>
  <si>
    <t>colors</t>
  </si>
  <si>
    <t>name of color</t>
  </si>
  <si>
    <t>vlookup coverage</t>
  </si>
  <si>
    <t>vlookup group</t>
  </si>
  <si>
    <t>none</t>
  </si>
  <si>
    <t xml:space="preserve">Coverage </t>
  </si>
  <si>
    <t>Check</t>
  </si>
  <si>
    <t>Ink 1</t>
  </si>
  <si>
    <t>Ink 2</t>
  </si>
  <si>
    <t>Ink 3</t>
  </si>
  <si>
    <t>Ink 4</t>
  </si>
  <si>
    <t>Ink 5</t>
  </si>
  <si>
    <t>Other</t>
  </si>
  <si>
    <t>Update Ink Source code</t>
  </si>
  <si>
    <t>BWT Calc</t>
  </si>
  <si>
    <t>Costing</t>
  </si>
  <si>
    <t>AUOM</t>
  </si>
  <si>
    <t>Black</t>
  </si>
  <si>
    <t>MCP Blue</t>
  </si>
  <si>
    <t>MCP Green</t>
  </si>
  <si>
    <t>Plain</t>
  </si>
  <si>
    <t>COVERAGE</t>
  </si>
  <si>
    <t>CATEGORY</t>
  </si>
  <si>
    <t>white</t>
  </si>
  <si>
    <t>black 4</t>
  </si>
  <si>
    <t>grey</t>
  </si>
  <si>
    <t>beige</t>
  </si>
  <si>
    <t>Blue</t>
  </si>
  <si>
    <t>brown</t>
  </si>
  <si>
    <t>burgundy</t>
  </si>
  <si>
    <t>Green</t>
  </si>
  <si>
    <t>Orange</t>
  </si>
  <si>
    <t>pink</t>
  </si>
  <si>
    <t>purple</t>
  </si>
  <si>
    <t>Red</t>
  </si>
  <si>
    <t>Tan</t>
  </si>
  <si>
    <t>Yellow</t>
  </si>
  <si>
    <t>Gold 4</t>
  </si>
  <si>
    <t>gold tint</t>
  </si>
  <si>
    <t>silver 4</t>
  </si>
  <si>
    <t>Yellow 4</t>
  </si>
  <si>
    <t>Bulk Pack / Boxed</t>
  </si>
  <si>
    <t>Laser Scored (# of Sides)</t>
  </si>
  <si>
    <t>No - Standard</t>
  </si>
  <si>
    <t>MCP</t>
  </si>
  <si>
    <t>Subcontracting -Printed Rollstock</t>
  </si>
  <si>
    <t>NW2 rolls will be sent to an external supplier.</t>
  </si>
  <si>
    <t>Printing notes:</t>
  </si>
  <si>
    <t>Supplier Information</t>
  </si>
  <si>
    <t>Roll Layout</t>
  </si>
  <si>
    <t>Cust Name Override</t>
  </si>
  <si>
    <t>Customer Specific</t>
  </si>
  <si>
    <t xml:space="preserve">Structure Specific </t>
  </si>
  <si>
    <t>Refer to SOP 42.</t>
  </si>
  <si>
    <t>Specialties (Specify)</t>
  </si>
  <si>
    <t>COM - Completion of Marketing Information</t>
  </si>
  <si>
    <t>PDA - Set up Item number</t>
  </si>
  <si>
    <t>COM - OIS005:Connect Item/Item Description/Item Specific Labels</t>
  </si>
  <si>
    <t>Rollstock Information</t>
  </si>
  <si>
    <t>Print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</si>
  <si>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</si>
  <si>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</si>
  <si>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</si>
  <si>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</si>
  <si>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</si>
  <si>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</si>
  <si>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</si>
  <si>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</si>
  <si>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COM - Add Item Number to Print Checklist File Name</t>
  </si>
  <si>
    <t>04</t>
  </si>
  <si>
    <t>04 - Laser</t>
  </si>
  <si>
    <t># Of Solid Cylinders</t>
  </si>
  <si>
    <t>Application Specific</t>
  </si>
  <si>
    <t>Less Than 225mm ?</t>
  </si>
  <si>
    <t>Eye Spot Only Print ?</t>
  </si>
  <si>
    <t>Metallic Inks ?</t>
  </si>
  <si>
    <t>Print Specific</t>
  </si>
  <si>
    <t>NM-192 CFS Vertical SX400</t>
  </si>
  <si>
    <t>Non Forming</t>
  </si>
  <si>
    <t>Operator to notify material handler that goods
are to be moved to the finished goods
staging area by applying yellow “awareness”
sticker on the outside of each pallet.</t>
  </si>
  <si>
    <t>NM-196 JDS Vertical</t>
  </si>
  <si>
    <t>Scoring depth tolerance</t>
  </si>
  <si>
    <t>Scoring depth target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</si>
  <si>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Rolls to be sent to subcontractor as print
direction #</t>
    </r>
    <r>
      <rPr>
        <b/>
        <sz val="12"/>
        <color rgb="FFFF0000"/>
        <rFont val="Arial"/>
        <family val="2"/>
      </rPr>
      <t>X</t>
    </r>
    <r>
      <rPr>
        <b/>
        <sz val="12"/>
        <rFont val="Arial"/>
        <family val="2"/>
      </rPr>
      <t>.
Operator to notify material handler that goods
are to be moved to the finished goods
staging area by applying yellow “awareness”
sticker on the outside of each pallet.</t>
    </r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</si>
  <si>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</si>
  <si>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</si>
  <si>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</si>
  <si>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</si>
  <si>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</si>
  <si>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</si>
  <si>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</si>
  <si>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</si>
  <si>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</t>
    </r>
    <r>
      <rPr>
        <b/>
        <sz val="12"/>
        <color rgb="FFFF0000"/>
        <rFont val="Arial"/>
        <family val="2"/>
      </rPr>
      <t>X</t>
    </r>
    <r>
      <rPr>
        <b/>
        <sz val="12"/>
        <rFont val="Arial"/>
        <family val="2"/>
      </rPr>
      <t xml:space="preserve">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</si>
  <si>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PW3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</si>
  <si>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</si>
  <si>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</si>
  <si>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</si>
  <si>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</si>
  <si>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</si>
  <si>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</si>
  <si>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</si>
  <si>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</si>
  <si>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</si>
  <si>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</si>
  <si>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</si>
  <si>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</si>
  <si>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</si>
  <si>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</si>
  <si>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</si>
  <si>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</si>
  <si>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</si>
  <si>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</si>
  <si>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</si>
  <si>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</si>
  <si>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</si>
  <si>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</si>
  <si>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</si>
  <si>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</si>
  <si>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</si>
  <si>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</si>
  <si>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</si>
  <si>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</si>
  <si>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</si>
  <si>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</si>
  <si>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</si>
  <si>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</si>
  <si>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</si>
  <si>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 xml:space="preserve">Single </t>
  </si>
  <si>
    <t>DF3 - N03 Thermoforming plain forming films</t>
  </si>
  <si>
    <t>Double</t>
  </si>
  <si>
    <t>No</t>
  </si>
  <si>
    <t>DN3 - N03 Thermoforming plain non forming films</t>
  </si>
  <si>
    <t>Reinforced</t>
  </si>
  <si>
    <t>Yes - Nick</t>
  </si>
  <si>
    <t>Yes - Notch</t>
  </si>
  <si>
    <t>Type of Colors</t>
  </si>
  <si>
    <t>Sealant</t>
  </si>
  <si>
    <t>Lip Sizes</t>
  </si>
  <si>
    <t>IN</t>
  </si>
  <si>
    <t>DH3 - Horizontal plain non dairy rollstock; ES or OPA: Not cheese</t>
  </si>
  <si>
    <t>Zipper Type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</si>
  <si>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</si>
  <si>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</si>
  <si>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</si>
  <si>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</si>
  <si>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>DV3 - Vertical plain non dairy rollstock: Not cheese and structure name includes "HS"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</si>
  <si>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</si>
  <si>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</si>
  <si>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</si>
  <si>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</si>
  <si>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</si>
  <si>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</si>
  <si>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</si>
  <si>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</si>
  <si>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EST Colors</t>
  </si>
  <si>
    <t xml:space="preserve">TD Zipper - Clear </t>
  </si>
  <si>
    <t>Surface Print</t>
  </si>
  <si>
    <t>Innoloc - Subcontract only</t>
  </si>
  <si>
    <t xml:space="preserve">Yes </t>
  </si>
  <si>
    <t>Zipper Header Width</t>
  </si>
  <si>
    <t>2 pass print info</t>
  </si>
  <si>
    <t>Qty Roll &amp; UofM</t>
  </si>
  <si>
    <t>Header Seal Sizes</t>
  </si>
  <si>
    <t>3/4"</t>
  </si>
  <si>
    <t>16mm (Standard)</t>
  </si>
  <si>
    <t xml:space="preserve">1" </t>
  </si>
  <si>
    <t>Bulk Pack/Boxed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</si>
  <si>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</si>
  <si>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8mm</t>
  </si>
  <si>
    <t>1.25" Standard</t>
  </si>
  <si>
    <t>10mm</t>
  </si>
  <si>
    <t>1.5"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</si>
  <si>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</si>
  <si>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20mm</t>
  </si>
  <si>
    <t>1.75"</t>
  </si>
  <si>
    <t>25mm</t>
  </si>
  <si>
    <t xml:space="preserve">2" </t>
  </si>
  <si>
    <t>32mm</t>
  </si>
  <si>
    <t xml:space="preserve">2.5" </t>
  </si>
  <si>
    <t># rolls per case</t>
  </si>
  <si>
    <t>50mm</t>
  </si>
  <si>
    <t>2.75"</t>
  </si>
  <si>
    <t xml:space="preserve">4" </t>
  </si>
  <si>
    <t>HH Types</t>
  </si>
  <si>
    <t>Delta</t>
  </si>
  <si>
    <t>Zipper Open/Closed</t>
  </si>
  <si>
    <t xml:space="preserve">Round </t>
  </si>
  <si>
    <t>Open</t>
  </si>
  <si>
    <t>Catseye</t>
  </si>
  <si>
    <t>Closed</t>
  </si>
  <si>
    <t>Gusset Types</t>
  </si>
  <si>
    <t>HH Sizes</t>
  </si>
  <si>
    <t>Folded</t>
  </si>
  <si>
    <t>1/4" (Standard)</t>
  </si>
  <si>
    <t>Separate (indicate structure below)</t>
  </si>
  <si>
    <t>3/8"</t>
  </si>
  <si>
    <t>1/2"</t>
  </si>
  <si>
    <t>Types of Side Gussets</t>
  </si>
  <si>
    <t>5/16"</t>
  </si>
  <si>
    <t xml:space="preserve">Quad Seal </t>
  </si>
  <si>
    <t>If not round delete MO  line</t>
  </si>
  <si>
    <t>Fin Seal</t>
  </si>
  <si>
    <t>Gussett Plain/printed</t>
  </si>
  <si>
    <t>Printed</t>
  </si>
  <si>
    <t>See Notes</t>
  </si>
  <si>
    <t>Printing Specific</t>
  </si>
  <si>
    <t>Printed Sealant Side</t>
  </si>
  <si>
    <t>Print Substrate Side</t>
  </si>
  <si>
    <t>2 Pass Print</t>
  </si>
  <si>
    <t>BDC Codes - Resale</t>
  </si>
  <si>
    <t>DRS - N07 or N08 Resale rollstock except for semi rigid PET/PVC structures or REPAK</t>
  </si>
  <si>
    <t>End Use Codes</t>
  </si>
  <si>
    <t>Ink 6</t>
  </si>
  <si>
    <t>OVP</t>
  </si>
  <si>
    <t>MCP Orange</t>
  </si>
  <si>
    <t>Cyan</t>
  </si>
  <si>
    <t>Magenta</t>
  </si>
  <si>
    <t>Bright Silver</t>
  </si>
  <si>
    <t>Brilliant Silver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</si>
  <si>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</si>
  <si>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</si>
  <si>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</si>
  <si>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</si>
  <si>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</si>
  <si>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</si>
  <si>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</si>
  <si>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</si>
  <si>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</si>
  <si>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</si>
  <si>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</si>
  <si>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Thickness</t>
  </si>
  <si>
    <t>Rolls/Skid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</si>
  <si>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</si>
  <si>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</si>
  <si>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</si>
  <si>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</si>
  <si>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</si>
  <si>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</si>
  <si>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</si>
  <si>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</si>
  <si>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</si>
  <si>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</si>
  <si>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</si>
  <si>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</si>
  <si>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</si>
  <si>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</si>
  <si>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</si>
  <si>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</si>
  <si>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</si>
  <si>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</si>
  <si>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</si>
  <si>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</si>
  <si>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</si>
  <si>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</si>
  <si>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</si>
  <si>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</si>
  <si>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</si>
  <si>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</si>
  <si>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</si>
  <si>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</si>
  <si>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</si>
  <si>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</si>
  <si>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</si>
  <si>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</si>
  <si>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</si>
  <si>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</si>
  <si>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</si>
  <si>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</si>
  <si>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</si>
  <si>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</si>
  <si>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</si>
  <si>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</si>
  <si>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</si>
  <si>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</si>
  <si>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</si>
  <si>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</si>
  <si>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</si>
  <si>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</si>
  <si>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</si>
  <si>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</si>
  <si>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</si>
  <si>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</si>
  <si>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</si>
  <si>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</si>
  <si>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</si>
  <si>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</si>
  <si>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</si>
  <si>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</si>
  <si>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</si>
  <si>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Degassing Valve</t>
  </si>
  <si>
    <t>K Seal</t>
  </si>
  <si>
    <t>Tack Seal</t>
  </si>
  <si>
    <t>Top</t>
  </si>
  <si>
    <t>Bottom</t>
  </si>
  <si>
    <t>Top &amp; Bottom</t>
  </si>
  <si>
    <t>NM-256 - Flexvac 618A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</si>
  <si>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</si>
  <si>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</si>
  <si>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</si>
  <si>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</si>
  <si>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</si>
  <si>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</si>
  <si>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</si>
  <si>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</si>
  <si>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</si>
  <si>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</si>
  <si>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</si>
  <si>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</si>
  <si>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</si>
  <si>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</si>
  <si>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HD Ink</t>
  </si>
  <si>
    <t>Haptic Ink</t>
  </si>
  <si>
    <t>Graphics PO#</t>
  </si>
  <si>
    <t xml:space="preserve">Process, Line or MCP 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</si>
  <si>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</si>
  <si>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</si>
  <si>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</si>
  <si>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</si>
  <si>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</si>
  <si>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</si>
  <si>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</si>
  <si>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</si>
  <si>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</si>
  <si>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</si>
  <si>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</si>
  <si>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</si>
  <si>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</si>
  <si>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2nd Design# (2 pass print)</t>
  </si>
  <si>
    <t>Grade (Non Forming or Forming)</t>
  </si>
  <si>
    <t>Sub-Con required waste %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</si>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</sst>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color indexed="4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10"/>
      <color indexed="8"/>
      <name val="Arial"/>
      <family val="2"/>
      <charset val="1"/>
    </font>
    <font>
      <b/>
      <sz val="12"/>
      <color indexed="10"/>
      <name val="Arial"/>
      <family val="2"/>
    </font>
    <font>
      <b/>
      <sz val="7"/>
      <name val="Arial"/>
      <family val="2"/>
    </font>
    <font>
      <b/>
      <sz val="12"/>
      <color rgb="FFFF0000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name val="Calibri"/>
      <family val="2"/>
    </font>
    <font>
      <b/>
      <sz val="9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sz val="8.5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</cellStyleXfs>
  <cellXfs count="268">
    <xf numFmtId="0" fontId="0" fillId="0" borderId="0" xfId="0"/>
    <xf numFmtId="49" fontId="3" fillId="0" borderId="0" xfId="0" applyNumberFormat="1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/>
    <xf numFmtId="49" fontId="6" fillId="0" borderId="0" xfId="0" applyNumberFormat="1" applyFont="1"/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5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/>
    <xf numFmtId="49" fontId="0" fillId="0" borderId="0" xfId="0" applyNumberFormat="1" applyAlignment="1">
      <alignment vertical="top" wrapText="1"/>
    </xf>
    <xf numFmtId="49" fontId="9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7" fillId="0" borderId="0" xfId="0" applyNumberFormat="1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/>
    </xf>
    <xf numFmtId="0" fontId="7" fillId="0" borderId="0" xfId="0" applyNumberFormat="1" applyFont="1" applyAlignment="1"/>
    <xf numFmtId="0" fontId="0" fillId="0" borderId="0" xfId="0" applyNumberFormat="1"/>
    <xf numFmtId="49" fontId="0" fillId="0" borderId="0" xfId="0" applyNumberFormat="1" applyAlignment="1">
      <alignment vertical="top"/>
    </xf>
    <xf numFmtId="49" fontId="9" fillId="0" borderId="0" xfId="0" applyNumberFormat="1" applyFont="1" applyBorder="1" applyAlignment="1" applyProtection="1">
      <alignment horizontal="center"/>
    </xf>
    <xf numFmtId="49" fontId="9" fillId="0" borderId="1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Alignment="1">
      <alignment horizontal="left"/>
    </xf>
    <xf numFmtId="0" fontId="9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11" fillId="0" borderId="0" xfId="0" applyFo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Border="1" applyAlignment="1" applyProtection="1">
      <alignment horizontal="right"/>
    </xf>
    <xf numFmtId="0" fontId="16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16" fillId="0" borderId="0" xfId="0" applyFont="1" applyFill="1" applyProtection="1"/>
    <xf numFmtId="0" fontId="17" fillId="0" borderId="0" xfId="0" applyFont="1" applyFill="1" applyProtection="1"/>
    <xf numFmtId="0" fontId="14" fillId="0" borderId="0" xfId="0" applyFont="1" applyProtection="1"/>
    <xf numFmtId="0" fontId="14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Fill="1" applyProtection="1"/>
    <xf numFmtId="0" fontId="0" fillId="0" borderId="0" xfId="0" applyFill="1" applyProtection="1"/>
    <xf numFmtId="0" fontId="2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Protection="1"/>
    <xf numFmtId="0" fontId="0" fillId="0" borderId="3" xfId="0" applyBorder="1" applyAlignment="1" applyProtection="1"/>
    <xf numFmtId="0" fontId="9" fillId="0" borderId="0" xfId="0" applyFont="1" applyBorder="1" applyProtection="1"/>
    <xf numFmtId="0" fontId="13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2" fillId="0" borderId="3" xfId="0" applyFont="1" applyBorder="1" applyAlignment="1" applyProtection="1">
      <alignment horizontal="centerContinuous"/>
    </xf>
    <xf numFmtId="0" fontId="2" fillId="0" borderId="0" xfId="0" applyFont="1" applyBorder="1" applyAlignment="1" applyProtection="1">
      <alignment horizontal="centerContinuous"/>
    </xf>
    <xf numFmtId="0" fontId="0" fillId="0" borderId="0" xfId="0" applyFill="1" applyAlignment="1" applyProtection="1"/>
    <xf numFmtId="0" fontId="9" fillId="0" borderId="0" xfId="0" applyFont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0" fontId="18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centerContinuous"/>
    </xf>
    <xf numFmtId="0" fontId="17" fillId="0" borderId="0" xfId="0" applyFont="1" applyFill="1" applyBorder="1" applyProtection="1"/>
    <xf numFmtId="0" fontId="19" fillId="0" borderId="0" xfId="0" applyFont="1" applyBorder="1" applyAlignment="1" applyProtection="1">
      <alignment horizontal="centerContinuous"/>
    </xf>
    <xf numFmtId="49" fontId="9" fillId="0" borderId="1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>
      <alignment horizontal="center"/>
    </xf>
    <xf numFmtId="0" fontId="5" fillId="0" borderId="0" xfId="0" applyNumberFormat="1" applyFont="1" applyAlignment="1">
      <alignment horizontal="left" vertical="top" wrapText="1"/>
    </xf>
    <xf numFmtId="0" fontId="2" fillId="0" borderId="0" xfId="0" applyFont="1" applyBorder="1" applyAlignment="1" applyProtection="1"/>
    <xf numFmtId="0" fontId="6" fillId="0" borderId="0" xfId="0" applyNumberFormat="1" applyFont="1" applyAlignment="1"/>
    <xf numFmtId="0" fontId="5" fillId="0" borderId="0" xfId="0" applyNumberFormat="1" applyFont="1" applyAlignment="1"/>
    <xf numFmtId="0" fontId="21" fillId="0" borderId="0" xfId="0" applyNumberFormat="1" applyFont="1" applyAlignment="1">
      <alignment horizontal="center"/>
    </xf>
    <xf numFmtId="0" fontId="6" fillId="0" borderId="0" xfId="0" applyNumberFormat="1" applyFont="1"/>
    <xf numFmtId="0" fontId="0" fillId="0" borderId="3" xfId="0" applyBorder="1" applyAlignment="1" applyProtection="1">
      <alignment horizontal="centerContinuous"/>
    </xf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0" borderId="5" xfId="0" applyFill="1" applyBorder="1"/>
    <xf numFmtId="0" fontId="0" fillId="0" borderId="1" xfId="0" applyBorder="1"/>
    <xf numFmtId="0" fontId="22" fillId="2" borderId="0" xfId="0" applyFont="1" applyFill="1" applyAlignment="1" applyProtection="1">
      <alignment horizontal="left" vertical="top"/>
      <protection locked="0"/>
    </xf>
    <xf numFmtId="0" fontId="0" fillId="3" borderId="0" xfId="0" applyFill="1"/>
    <xf numFmtId="49" fontId="6" fillId="0" borderId="0" xfId="0" applyNumberFormat="1" applyFont="1" applyFill="1" applyAlignment="1">
      <alignment wrapText="1"/>
    </xf>
    <xf numFmtId="49" fontId="5" fillId="0" borderId="0" xfId="0" applyNumberFormat="1" applyFont="1" applyAlignment="1">
      <alignment horizontal="center"/>
    </xf>
    <xf numFmtId="0" fontId="17" fillId="0" borderId="0" xfId="0" applyFont="1" applyAlignment="1" applyProtection="1"/>
    <xf numFmtId="49" fontId="5" fillId="0" borderId="0" xfId="0" applyNumberFormat="1" applyFont="1" applyAlignment="1">
      <alignment horizontal="left" vertical="top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9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49" fontId="5" fillId="0" borderId="0" xfId="0" applyNumberFormat="1" applyFont="1" applyAlignment="1">
      <alignment horizontal="left"/>
    </xf>
    <xf numFmtId="0" fontId="17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14" fillId="0" borderId="0" xfId="0" applyFont="1" applyAlignment="1" applyProtection="1">
      <alignment horizontal="right"/>
    </xf>
    <xf numFmtId="49" fontId="9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/>
    <xf numFmtId="0" fontId="0" fillId="0" borderId="0" xfId="0" applyAlignment="1">
      <alignment horizontal="center"/>
    </xf>
    <xf numFmtId="0" fontId="9" fillId="0" borderId="2" xfId="0" applyNumberFormat="1" applyFont="1" applyFill="1" applyBorder="1" applyAlignment="1" applyProtection="1">
      <protection locked="0"/>
    </xf>
    <xf numFmtId="0" fontId="6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applyFont="1"/>
    <xf numFmtId="15" fontId="9" fillId="0" borderId="1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 applyProtection="1"/>
    <xf numFmtId="0" fontId="2" fillId="0" borderId="0" xfId="0" applyFont="1" applyAlignment="1" applyProtection="1">
      <alignment horizontal="left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7" fillId="0" borderId="0" xfId="0" applyFont="1" applyAlignment="1" applyProtection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0" fontId="26" fillId="0" borderId="0" xfId="0" applyFont="1" applyBorder="1"/>
    <xf numFmtId="0" fontId="27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6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 applyProtection="1">
      <alignment horizontal="left"/>
    </xf>
    <xf numFmtId="0" fontId="26" fillId="0" borderId="0" xfId="0" applyFont="1" applyAlignment="1" applyProtection="1">
      <alignment horizontal="left"/>
    </xf>
    <xf numFmtId="0" fontId="26" fillId="0" borderId="0" xfId="0" applyFont="1" applyBorder="1" applyAlignment="1">
      <alignment horizontal="left" wrapText="1"/>
    </xf>
    <xf numFmtId="0" fontId="2" fillId="0" borderId="0" xfId="0" applyFont="1" applyBorder="1"/>
    <xf numFmtId="16" fontId="27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19" fillId="0" borderId="0" xfId="0" applyFont="1"/>
    <xf numFmtId="0" fontId="26" fillId="0" borderId="0" xfId="0" applyFont="1" applyProtection="1"/>
    <xf numFmtId="0" fontId="28" fillId="0" borderId="0" xfId="0" applyFont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center"/>
      <protection locked="0"/>
    </xf>
    <xf numFmtId="0" fontId="2" fillId="0" borderId="0" xfId="0" applyFont="1" applyFill="1"/>
    <xf numFmtId="0" fontId="22" fillId="0" borderId="0" xfId="0" applyFont="1" applyFill="1" applyAlignment="1" applyProtection="1">
      <alignment horizontal="left" vertical="top"/>
      <protection locked="0"/>
    </xf>
    <xf numFmtId="0" fontId="22" fillId="5" borderId="0" xfId="0" applyFont="1" applyFill="1" applyAlignment="1" applyProtection="1">
      <alignment horizontal="left" vertical="top"/>
      <protection locked="0"/>
    </xf>
    <xf numFmtId="0" fontId="0" fillId="5" borderId="0" xfId="0" applyFill="1"/>
    <xf numFmtId="0" fontId="29" fillId="0" borderId="0" xfId="0" applyFont="1"/>
    <xf numFmtId="49" fontId="9" fillId="0" borderId="9" xfId="0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</xf>
    <xf numFmtId="0" fontId="37" fillId="0" borderId="4" xfId="1" applyFont="1" applyBorder="1" applyAlignment="1" applyProtection="1">
      <alignment horizontal="left"/>
    </xf>
    <xf numFmtId="0" fontId="37" fillId="0" borderId="4" xfId="1" applyFont="1" applyFill="1" applyBorder="1" applyAlignment="1" applyProtection="1">
      <alignment horizontal="left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0" fillId="0" borderId="1" xfId="0" applyBorder="1" applyAlignment="1" applyProtection="1">
      <protection locked="0"/>
    </xf>
    <xf numFmtId="0" fontId="38" fillId="0" borderId="0" xfId="0" applyFont="1"/>
    <xf numFmtId="15" fontId="30" fillId="0" borderId="1" xfId="0" applyNumberFormat="1" applyFont="1" applyBorder="1"/>
    <xf numFmtId="0" fontId="30" fillId="0" borderId="12" xfId="0" applyFont="1" applyBorder="1"/>
    <xf numFmtId="0" fontId="32" fillId="6" borderId="0" xfId="0" applyFont="1" applyFill="1" applyAlignment="1"/>
    <xf numFmtId="0" fontId="32" fillId="0" borderId="0" xfId="0" applyFont="1" applyAlignment="1"/>
    <xf numFmtId="0" fontId="33" fillId="0" borderId="0" xfId="0" applyFont="1"/>
    <xf numFmtId="0" fontId="32" fillId="0" borderId="10" xfId="0" applyFont="1" applyBorder="1" applyAlignment="1"/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1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8" borderId="12" xfId="0" applyFont="1" applyFill="1" applyBorder="1" applyAlignment="1">
      <alignment horizontal="center"/>
    </xf>
    <xf numFmtId="0" fontId="34" fillId="0" borderId="0" xfId="0" applyFont="1" applyBorder="1" applyAlignment="1"/>
    <xf numFmtId="0" fontId="34" fillId="0" borderId="0" xfId="0" applyFont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4" borderId="0" xfId="0" applyFont="1" applyFill="1" applyAlignment="1"/>
    <xf numFmtId="164" fontId="34" fillId="0" borderId="0" xfId="0" applyNumberFormat="1" applyFont="1" applyAlignment="1"/>
    <xf numFmtId="0" fontId="13" fillId="0" borderId="1" xfId="0" applyFont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0" xfId="0" applyFont="1" applyFill="1" applyAlignment="1"/>
    <xf numFmtId="0" fontId="36" fillId="0" borderId="0" xfId="0" applyFont="1" applyAlignment="1"/>
    <xf numFmtId="0" fontId="32" fillId="6" borderId="1" xfId="0" applyFont="1" applyFill="1" applyBorder="1" applyAlignment="1">
      <alignment horizontal="center"/>
    </xf>
    <xf numFmtId="0" fontId="31" fillId="0" borderId="0" xfId="0" applyFont="1" applyAlignment="1" applyProtection="1">
      <protection locked="0"/>
    </xf>
    <xf numFmtId="0" fontId="32" fillId="0" borderId="11" xfId="0" applyFont="1" applyBorder="1" applyAlignment="1"/>
    <xf numFmtId="0" fontId="13" fillId="0" borderId="12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49" fontId="34" fillId="4" borderId="0" xfId="0" applyNumberFormat="1" applyFont="1" applyFill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0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19" fillId="0" borderId="0" xfId="0" applyFont="1" applyBorder="1"/>
    <xf numFmtId="49" fontId="5" fillId="0" borderId="0" xfId="0" applyNumberFormat="1" applyFont="1" applyAlignment="1">
      <alignment horizontal="left"/>
    </xf>
    <xf numFmtId="0" fontId="29" fillId="0" borderId="0" xfId="0" applyFont="1" applyAlignment="1">
      <alignment wrapText="1"/>
    </xf>
    <xf numFmtId="0" fontId="7" fillId="0" borderId="0" xfId="0" applyFont="1"/>
    <xf numFmtId="49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9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0" fontId="9" fillId="0" borderId="2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49" fontId="9" fillId="0" borderId="2" xfId="0" applyNumberFormat="1" applyFont="1" applyBorder="1" applyAlignment="1" applyProtection="1">
      <alignment horizontal="center"/>
      <protection locked="0"/>
    </xf>
    <xf numFmtId="49" fontId="9" fillId="0" borderId="5" xfId="0" applyNumberFormat="1" applyFont="1" applyBorder="1" applyAlignment="1" applyProtection="1">
      <alignment horizontal="center"/>
      <protection locked="0"/>
    </xf>
    <xf numFmtId="49" fontId="9" fillId="0" borderId="4" xfId="0" applyNumberFormat="1" applyFont="1" applyBorder="1" applyAlignment="1" applyProtection="1">
      <alignment horizontal="center"/>
      <protection locked="0"/>
    </xf>
    <xf numFmtId="49" fontId="4" fillId="0" borderId="2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7" fillId="0" borderId="5" xfId="1" applyFont="1" applyBorder="1" applyAlignment="1" applyProtection="1">
      <alignment horizontal="center"/>
    </xf>
    <xf numFmtId="0" fontId="37" fillId="0" borderId="4" xfId="1" applyFont="1" applyBorder="1" applyAlignment="1" applyProtection="1">
      <alignment horizontal="center"/>
    </xf>
    <xf numFmtId="0" fontId="15" fillId="0" borderId="0" xfId="0" applyFont="1" applyAlignment="1" applyProtection="1">
      <alignment wrapText="1"/>
    </xf>
    <xf numFmtId="0" fontId="0" fillId="0" borderId="6" xfId="0" applyBorder="1" applyAlignment="1" applyProtection="1"/>
    <xf numFmtId="0" fontId="14" fillId="0" borderId="0" xfId="0" applyFont="1" applyAlignment="1" applyProtection="1"/>
    <xf numFmtId="0" fontId="0" fillId="0" borderId="4" xfId="0" applyBorder="1" applyAlignment="1" applyProtection="1">
      <alignment horizontal="center"/>
      <protection locked="0"/>
    </xf>
    <xf numFmtId="49" fontId="16" fillId="0" borderId="2" xfId="0" applyNumberFormat="1" applyFont="1" applyBorder="1" applyAlignment="1" applyProtection="1">
      <alignment horizontal="left"/>
      <protection locked="0"/>
    </xf>
    <xf numFmtId="49" fontId="16" fillId="0" borderId="5" xfId="0" applyNumberFormat="1" applyFont="1" applyBorder="1" applyAlignment="1" applyProtection="1">
      <alignment horizontal="left"/>
      <protection locked="0"/>
    </xf>
    <xf numFmtId="49" fontId="16" fillId="0" borderId="4" xfId="0" applyNumberFormat="1" applyFont="1" applyBorder="1" applyAlignment="1" applyProtection="1">
      <alignment horizontal="left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6" fillId="4" borderId="0" xfId="0" applyFont="1" applyFill="1" applyAlignment="1" applyProtection="1"/>
    <xf numFmtId="0" fontId="17" fillId="4" borderId="0" xfId="0" applyFont="1" applyFill="1" applyAlignment="1" applyProtection="1"/>
    <xf numFmtId="0" fontId="0" fillId="0" borderId="5" xfId="0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/>
    <xf numFmtId="0" fontId="0" fillId="0" borderId="3" xfId="0" applyBorder="1" applyAlignment="1"/>
    <xf numFmtId="0" fontId="17" fillId="0" borderId="0" xfId="0" applyFont="1" applyAlignment="1" applyProtection="1"/>
    <xf numFmtId="0" fontId="0" fillId="0" borderId="0" xfId="0" applyAlignment="1"/>
    <xf numFmtId="0" fontId="16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37" fillId="7" borderId="0" xfId="1" applyFont="1" applyFill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49" fontId="9" fillId="0" borderId="7" xfId="0" applyNumberFormat="1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49" fontId="9" fillId="0" borderId="4" xfId="0" applyNumberFormat="1" applyFont="1" applyFill="1" applyBorder="1" applyAlignment="1" applyProtection="1">
      <alignment horizontal="center"/>
      <protection locked="0"/>
    </xf>
    <xf numFmtId="49" fontId="16" fillId="0" borderId="2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49" fontId="24" fillId="0" borderId="2" xfId="0" applyNumberFormat="1" applyFont="1" applyFill="1" applyBorder="1" applyAlignment="1" applyProtection="1">
      <alignment horizontal="left"/>
      <protection locked="0"/>
    </xf>
    <xf numFmtId="49" fontId="24" fillId="0" borderId="5" xfId="0" applyNumberFormat="1" applyFont="1" applyFill="1" applyBorder="1" applyAlignment="1" applyProtection="1">
      <alignment horizontal="left"/>
      <protection locked="0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9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49" fontId="9" fillId="0" borderId="2" xfId="0" applyNumberFormat="1" applyFont="1" applyBorder="1" applyAlignment="1" applyProtection="1">
      <alignment horizontal="center"/>
    </xf>
    <xf numFmtId="49" fontId="9" fillId="0" borderId="4" xfId="0" applyNumberFormat="1" applyFont="1" applyBorder="1" applyAlignment="1" applyProtection="1">
      <alignment horizontal="center"/>
    </xf>
    <xf numFmtId="0" fontId="0" fillId="0" borderId="0" xfId="0" applyBorder="1" applyAlignment="1" applyProtection="1"/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/>
    </xf>
    <xf numFmtId="0" fontId="0" fillId="0" borderId="0" xfId="0" applyNumberFormat="1" applyAlignment="1"/>
    <xf numFmtId="49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8" fillId="0" borderId="0" xfId="0" applyNumberFormat="1" applyFont="1" applyAlignment="1">
      <alignment horizontal="left"/>
    </xf>
    <xf numFmtId="0" fontId="0" fillId="0" borderId="0" xfId="0" applyNumberFormat="1" applyAlignment="1">
      <alignment vertical="top" wrapText="1"/>
    </xf>
    <xf numFmtId="0" fontId="35" fillId="0" borderId="0" xfId="0" applyFont="1" applyAlignment="1">
      <alignment horizontal="center" wrapText="1"/>
    </xf>
    <xf numFmtId="0" fontId="32" fillId="0" borderId="11" xfId="0" applyFont="1" applyBorder="1" applyAlignment="1">
      <alignment horizontal="center"/>
    </xf>
    <xf numFmtId="0" fontId="32" fillId="6" borderId="8" xfId="0" applyFont="1" applyFill="1" applyBorder="1" applyAlignment="1">
      <alignment horizontal="center" wrapText="1"/>
    </xf>
    <xf numFmtId="0" fontId="32" fillId="6" borderId="0" xfId="0" applyFont="1" applyFill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6" borderId="0" xfId="0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17</xdr:row>
      <xdr:rowOff>9525</xdr:rowOff>
    </xdr:from>
    <xdr:to>
      <xdr:col>5</xdr:col>
      <xdr:colOff>342900</xdr:colOff>
      <xdr:row>17</xdr:row>
      <xdr:rowOff>161925</xdr:rowOff>
    </xdr:to>
    <xdr:pic>
      <xdr:nvPicPr>
        <xdr:cNvPr id="1105" name="Picture 14" descr="MCj04421600000[1]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300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22</xdr:row>
      <xdr:rowOff>9525</xdr:rowOff>
    </xdr:from>
    <xdr:to>
      <xdr:col>5</xdr:col>
      <xdr:colOff>342900</xdr:colOff>
      <xdr:row>22</xdr:row>
      <xdr:rowOff>161925</xdr:rowOff>
    </xdr:to>
    <xdr:pic>
      <xdr:nvPicPr>
        <xdr:cNvPr id="1106" name="Picture 14" descr="MCj04421600000[1]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376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24</xdr:row>
      <xdr:rowOff>9525</xdr:rowOff>
    </xdr:from>
    <xdr:to>
      <xdr:col>5</xdr:col>
      <xdr:colOff>342900</xdr:colOff>
      <xdr:row>24</xdr:row>
      <xdr:rowOff>161925</xdr:rowOff>
    </xdr:to>
    <xdr:pic>
      <xdr:nvPicPr>
        <xdr:cNvPr id="1107" name="Picture 14" descr="MCj04421600000[1]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08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25</xdr:row>
      <xdr:rowOff>9525</xdr:rowOff>
    </xdr:from>
    <xdr:to>
      <xdr:col>5</xdr:col>
      <xdr:colOff>342900</xdr:colOff>
      <xdr:row>25</xdr:row>
      <xdr:rowOff>161925</xdr:rowOff>
    </xdr:to>
    <xdr:pic>
      <xdr:nvPicPr>
        <xdr:cNvPr id="1108" name="Picture 14" descr="MCj04421600000[1]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24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26</xdr:row>
      <xdr:rowOff>9525</xdr:rowOff>
    </xdr:from>
    <xdr:to>
      <xdr:col>5</xdr:col>
      <xdr:colOff>342900</xdr:colOff>
      <xdr:row>26</xdr:row>
      <xdr:rowOff>161925</xdr:rowOff>
    </xdr:to>
    <xdr:pic>
      <xdr:nvPicPr>
        <xdr:cNvPr id="1109" name="Picture 14" descr="MCj04421600000[1]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41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30</xdr:row>
      <xdr:rowOff>9525</xdr:rowOff>
    </xdr:from>
    <xdr:to>
      <xdr:col>5</xdr:col>
      <xdr:colOff>342900</xdr:colOff>
      <xdr:row>30</xdr:row>
      <xdr:rowOff>161925</xdr:rowOff>
    </xdr:to>
    <xdr:pic>
      <xdr:nvPicPr>
        <xdr:cNvPr id="1110" name="Picture 14" descr="MCj04421600000[1]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05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31</xdr:row>
      <xdr:rowOff>9525</xdr:rowOff>
    </xdr:from>
    <xdr:to>
      <xdr:col>5</xdr:col>
      <xdr:colOff>342900</xdr:colOff>
      <xdr:row>31</xdr:row>
      <xdr:rowOff>161925</xdr:rowOff>
    </xdr:to>
    <xdr:pic>
      <xdr:nvPicPr>
        <xdr:cNvPr id="1111" name="Picture 14" descr="MCj04421600000[1]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21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33</xdr:row>
      <xdr:rowOff>9525</xdr:rowOff>
    </xdr:from>
    <xdr:to>
      <xdr:col>5</xdr:col>
      <xdr:colOff>342900</xdr:colOff>
      <xdr:row>33</xdr:row>
      <xdr:rowOff>161925</xdr:rowOff>
    </xdr:to>
    <xdr:pic>
      <xdr:nvPicPr>
        <xdr:cNvPr id="1112" name="Picture 14" descr="MCj04421600000[1]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54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34</xdr:row>
      <xdr:rowOff>9525</xdr:rowOff>
    </xdr:from>
    <xdr:to>
      <xdr:col>5</xdr:col>
      <xdr:colOff>342900</xdr:colOff>
      <xdr:row>34</xdr:row>
      <xdr:rowOff>161925</xdr:rowOff>
    </xdr:to>
    <xdr:pic>
      <xdr:nvPicPr>
        <xdr:cNvPr id="1113" name="Picture 14" descr="MCj04421600000[1]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70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35</xdr:row>
      <xdr:rowOff>9525</xdr:rowOff>
    </xdr:from>
    <xdr:to>
      <xdr:col>5</xdr:col>
      <xdr:colOff>342900</xdr:colOff>
      <xdr:row>35</xdr:row>
      <xdr:rowOff>161925</xdr:rowOff>
    </xdr:to>
    <xdr:pic>
      <xdr:nvPicPr>
        <xdr:cNvPr id="1114" name="Picture 14" descr="MCj04421600000[1]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86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22</xdr:row>
      <xdr:rowOff>9525</xdr:rowOff>
    </xdr:from>
    <xdr:to>
      <xdr:col>12</xdr:col>
      <xdr:colOff>0</xdr:colOff>
      <xdr:row>22</xdr:row>
      <xdr:rowOff>161925</xdr:rowOff>
    </xdr:to>
    <xdr:pic>
      <xdr:nvPicPr>
        <xdr:cNvPr id="1115" name="Picture 14" descr="MCj04421600000[1]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376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25</xdr:row>
      <xdr:rowOff>9525</xdr:rowOff>
    </xdr:from>
    <xdr:to>
      <xdr:col>12</xdr:col>
      <xdr:colOff>0</xdr:colOff>
      <xdr:row>25</xdr:row>
      <xdr:rowOff>161925</xdr:rowOff>
    </xdr:to>
    <xdr:pic>
      <xdr:nvPicPr>
        <xdr:cNvPr id="1116" name="Picture 14" descr="MCj04421600000[1]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24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32</xdr:row>
      <xdr:rowOff>9525</xdr:rowOff>
    </xdr:from>
    <xdr:to>
      <xdr:col>12</xdr:col>
      <xdr:colOff>0</xdr:colOff>
      <xdr:row>32</xdr:row>
      <xdr:rowOff>161925</xdr:rowOff>
    </xdr:to>
    <xdr:pic>
      <xdr:nvPicPr>
        <xdr:cNvPr id="1117" name="Picture 14" descr="MCj04421600000[1]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28</xdr:row>
      <xdr:rowOff>9525</xdr:rowOff>
    </xdr:from>
    <xdr:to>
      <xdr:col>5</xdr:col>
      <xdr:colOff>342900</xdr:colOff>
      <xdr:row>28</xdr:row>
      <xdr:rowOff>161925</xdr:rowOff>
    </xdr:to>
    <xdr:pic>
      <xdr:nvPicPr>
        <xdr:cNvPr id="1118" name="Picture 14" descr="MCj04421600000[1]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473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27</xdr:row>
      <xdr:rowOff>9525</xdr:rowOff>
    </xdr:from>
    <xdr:to>
      <xdr:col>12</xdr:col>
      <xdr:colOff>0</xdr:colOff>
      <xdr:row>27</xdr:row>
      <xdr:rowOff>161925</xdr:rowOff>
    </xdr:to>
    <xdr:pic>
      <xdr:nvPicPr>
        <xdr:cNvPr id="1119" name="Picture 14" descr="MCj04421600000[1]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32</xdr:row>
      <xdr:rowOff>9525</xdr:rowOff>
    </xdr:from>
    <xdr:to>
      <xdr:col>5</xdr:col>
      <xdr:colOff>342900</xdr:colOff>
      <xdr:row>32</xdr:row>
      <xdr:rowOff>161925</xdr:rowOff>
    </xdr:to>
    <xdr:pic>
      <xdr:nvPicPr>
        <xdr:cNvPr id="1120" name="Picture 14" descr="MCj04421600000[1]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40</xdr:row>
      <xdr:rowOff>9525</xdr:rowOff>
    </xdr:from>
    <xdr:to>
      <xdr:col>5</xdr:col>
      <xdr:colOff>342900</xdr:colOff>
      <xdr:row>40</xdr:row>
      <xdr:rowOff>161925</xdr:rowOff>
    </xdr:to>
    <xdr:pic>
      <xdr:nvPicPr>
        <xdr:cNvPr id="1121" name="Picture 14" descr="MCj04421600000[1]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670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26</xdr:row>
      <xdr:rowOff>9525</xdr:rowOff>
    </xdr:from>
    <xdr:to>
      <xdr:col>12</xdr:col>
      <xdr:colOff>0</xdr:colOff>
      <xdr:row>26</xdr:row>
      <xdr:rowOff>161925</xdr:rowOff>
    </xdr:to>
    <xdr:pic>
      <xdr:nvPicPr>
        <xdr:cNvPr id="1122" name="Picture 14" descr="MCj04421600000[1]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41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83</xdr:row>
      <xdr:rowOff>47625</xdr:rowOff>
    </xdr:from>
    <xdr:to>
      <xdr:col>0</xdr:col>
      <xdr:colOff>2238375</xdr:colOff>
      <xdr:row>84</xdr:row>
      <xdr:rowOff>152400</xdr:rowOff>
    </xdr:to>
    <xdr:sp macro="" textlink="">
      <xdr:nvSpPr>
        <xdr:cNvPr id="4120" name="Line 1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>
          <a:spLocks noChangeShapeType="1"/>
        </xdr:cNvSpPr>
      </xdr:nvSpPr>
      <xdr:spPr bwMode="auto">
        <a:xfrm>
          <a:off x="2238375" y="186880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82</xdr:row>
      <xdr:rowOff>142875</xdr:rowOff>
    </xdr:from>
    <xdr:to>
      <xdr:col>2</xdr:col>
      <xdr:colOff>0</xdr:colOff>
      <xdr:row>85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2600325" y="18621375"/>
          <a:ext cx="20478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80</xdr:row>
      <xdr:rowOff>9525</xdr:rowOff>
    </xdr:from>
    <xdr:to>
      <xdr:col>1</xdr:col>
      <xdr:colOff>333375</xdr:colOff>
      <xdr:row>96</xdr:row>
      <xdr:rowOff>114300</xdr:rowOff>
    </xdr:to>
    <xdr:grpSp>
      <xdr:nvGrpSpPr>
        <xdr:cNvPr id="4122" name="Group 3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GrpSpPr>
          <a:grpSpLocks/>
        </xdr:cNvGrpSpPr>
      </xdr:nvGrpSpPr>
      <xdr:grpSpPr bwMode="auto">
        <a:xfrm>
          <a:off x="200025" y="15944850"/>
          <a:ext cx="2752725" cy="2733675"/>
          <a:chOff x="18" y="64"/>
          <a:chExt cx="293" cy="288"/>
        </a:xfrm>
      </xdr:grpSpPr>
      <xdr:pic>
        <xdr:nvPicPr>
          <xdr:cNvPr id="4125" name="Picture 4" descr="top load roll diagram">
            <a:extLst>
              <a:ext uri="{FF2B5EF4-FFF2-40B4-BE49-F238E27FC236}">
                <a16:creationId xmlns:a16="http://schemas.microsoft.com/office/drawing/2014/main" id="{00000000-0008-0000-0300-00001D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126" name="Group 5">
            <a:extLst>
              <a:ext uri="{FF2B5EF4-FFF2-40B4-BE49-F238E27FC236}">
                <a16:creationId xmlns:a16="http://schemas.microsoft.com/office/drawing/2014/main" id="{00000000-0008-0000-0300-00001E10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4127" name="Rectangle 6">
              <a:extLs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8" name="Line 7">
              <a:extLs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9" name="Rectangle 8">
              <a:extLs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30" name="Line 9">
              <a:extLs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86</xdr:row>
      <xdr:rowOff>133350</xdr:rowOff>
    </xdr:from>
    <xdr:to>
      <xdr:col>0</xdr:col>
      <xdr:colOff>2295525</xdr:colOff>
      <xdr:row>86</xdr:row>
      <xdr:rowOff>133350</xdr:rowOff>
    </xdr:to>
    <xdr:sp macro="" textlink="">
      <xdr:nvSpPr>
        <xdr:cNvPr id="4123" name="Line 10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SpPr>
          <a:spLocks noChangeShapeType="1"/>
        </xdr:cNvSpPr>
      </xdr:nvSpPr>
      <xdr:spPr bwMode="auto">
        <a:xfrm>
          <a:off x="771525" y="192595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86</xdr:row>
      <xdr:rowOff>66675</xdr:rowOff>
    </xdr:from>
    <xdr:to>
      <xdr:col>0</xdr:col>
      <xdr:colOff>1895475</xdr:colOff>
      <xdr:row>87</xdr:row>
      <xdr:rowOff>123825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247775" y="191928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47625</xdr:rowOff>
    </xdr:from>
    <xdr:to>
      <xdr:col>4</xdr:col>
      <xdr:colOff>0</xdr:colOff>
      <xdr:row>15</xdr:row>
      <xdr:rowOff>104775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085975" y="2943225"/>
          <a:ext cx="581025" cy="571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0</xdr:colOff>
      <xdr:row>38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2085975" y="7353300"/>
          <a:ext cx="581025" cy="762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P%20-%20Revisions\Ink%20Coverage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K COVERAGE WORKSHEET"/>
      <sheetName val="Ink Coverage - MCP"/>
      <sheetName val="coverages"/>
      <sheetName val="Info Tab"/>
    </sheetNames>
    <sheetDataSet>
      <sheetData sheetId="0"/>
      <sheetData sheetId="1"/>
      <sheetData sheetId="2">
        <row r="1">
          <cell r="B1" t="str">
            <v>COVERAGE</v>
          </cell>
          <cell r="C1" t="str">
            <v>CATEGORY</v>
          </cell>
        </row>
        <row r="2">
          <cell r="A2" t="str">
            <v>none</v>
          </cell>
          <cell r="B2">
            <v>0</v>
          </cell>
          <cell r="C2">
            <v>0</v>
          </cell>
        </row>
        <row r="3">
          <cell r="A3" t="str">
            <v>white</v>
          </cell>
          <cell r="B3">
            <v>75</v>
          </cell>
          <cell r="C3">
            <v>1</v>
          </cell>
        </row>
        <row r="4">
          <cell r="A4" t="str">
            <v>Black</v>
          </cell>
          <cell r="B4">
            <v>18</v>
          </cell>
          <cell r="C4">
            <v>2</v>
          </cell>
        </row>
        <row r="5">
          <cell r="A5" t="str">
            <v>black 4</v>
          </cell>
          <cell r="B5">
            <v>10</v>
          </cell>
          <cell r="C5">
            <v>4</v>
          </cell>
        </row>
        <row r="6">
          <cell r="A6" t="str">
            <v>grey</v>
          </cell>
          <cell r="B6">
            <v>18</v>
          </cell>
          <cell r="C6">
            <v>2</v>
          </cell>
        </row>
        <row r="7">
          <cell r="A7" t="str">
            <v>beige</v>
          </cell>
          <cell r="B7">
            <v>22</v>
          </cell>
          <cell r="C7">
            <v>3</v>
          </cell>
        </row>
        <row r="8">
          <cell r="A8" t="str">
            <v>Blue</v>
          </cell>
          <cell r="B8">
            <v>10</v>
          </cell>
          <cell r="C8">
            <v>3</v>
          </cell>
        </row>
        <row r="9">
          <cell r="A9" t="str">
            <v>brown</v>
          </cell>
          <cell r="B9">
            <v>10</v>
          </cell>
          <cell r="C9">
            <v>3</v>
          </cell>
        </row>
        <row r="10">
          <cell r="A10" t="str">
            <v>burgundy</v>
          </cell>
          <cell r="B10">
            <v>11</v>
          </cell>
          <cell r="C10">
            <v>3</v>
          </cell>
        </row>
        <row r="11">
          <cell r="A11" t="str">
            <v>Green</v>
          </cell>
          <cell r="B11">
            <v>1</v>
          </cell>
          <cell r="C11">
            <v>3</v>
          </cell>
        </row>
        <row r="12">
          <cell r="A12" t="str">
            <v>Orange</v>
          </cell>
          <cell r="B12">
            <v>1</v>
          </cell>
          <cell r="C12">
            <v>3</v>
          </cell>
        </row>
        <row r="13">
          <cell r="A13" t="str">
            <v>pink</v>
          </cell>
          <cell r="B13">
            <v>1</v>
          </cell>
          <cell r="C13">
            <v>3</v>
          </cell>
        </row>
        <row r="14">
          <cell r="A14" t="str">
            <v>purple</v>
          </cell>
          <cell r="B14">
            <v>1</v>
          </cell>
          <cell r="C14">
            <v>3</v>
          </cell>
        </row>
        <row r="15">
          <cell r="A15" t="str">
            <v>Red</v>
          </cell>
          <cell r="B15">
            <v>17</v>
          </cell>
          <cell r="C15">
            <v>3</v>
          </cell>
        </row>
        <row r="16">
          <cell r="A16" t="str">
            <v>Tan</v>
          </cell>
          <cell r="B16">
            <v>10</v>
          </cell>
          <cell r="C16">
            <v>3</v>
          </cell>
        </row>
        <row r="17">
          <cell r="A17" t="str">
            <v>Yellow</v>
          </cell>
          <cell r="B17">
            <v>22</v>
          </cell>
          <cell r="C17">
            <v>3</v>
          </cell>
        </row>
        <row r="18">
          <cell r="A18" t="str">
            <v>Gold 4</v>
          </cell>
          <cell r="B18">
            <v>11</v>
          </cell>
          <cell r="C18">
            <v>5</v>
          </cell>
        </row>
        <row r="19">
          <cell r="A19" t="str">
            <v>gold tint</v>
          </cell>
          <cell r="B19">
            <v>100</v>
          </cell>
          <cell r="C19">
            <v>4</v>
          </cell>
        </row>
        <row r="20">
          <cell r="A20" t="str">
            <v>silver 4</v>
          </cell>
          <cell r="B20">
            <v>11</v>
          </cell>
          <cell r="C20">
            <v>5</v>
          </cell>
        </row>
        <row r="21">
          <cell r="A21" t="str">
            <v>OVP</v>
          </cell>
          <cell r="B21">
            <v>100</v>
          </cell>
          <cell r="C21">
            <v>7</v>
          </cell>
        </row>
        <row r="22">
          <cell r="A22" t="str">
            <v>Bright Silver</v>
          </cell>
          <cell r="B22">
            <v>70</v>
          </cell>
          <cell r="C22">
            <v>5</v>
          </cell>
        </row>
        <row r="23">
          <cell r="A23" t="str">
            <v>Brilliant Silver</v>
          </cell>
          <cell r="B23">
            <v>25</v>
          </cell>
          <cell r="C23">
            <v>6</v>
          </cell>
        </row>
        <row r="24">
          <cell r="A24" t="str">
            <v>Cyan</v>
          </cell>
          <cell r="B24">
            <v>25</v>
          </cell>
          <cell r="C24">
            <v>4</v>
          </cell>
        </row>
        <row r="25">
          <cell r="A25" t="str">
            <v>Magenta</v>
          </cell>
          <cell r="B25">
            <v>25</v>
          </cell>
          <cell r="C25">
            <v>4</v>
          </cell>
        </row>
        <row r="26">
          <cell r="A26" t="str">
            <v>Yellow 4</v>
          </cell>
          <cell r="B26">
            <v>25</v>
          </cell>
          <cell r="C26">
            <v>4</v>
          </cell>
        </row>
        <row r="27">
          <cell r="A27" t="str">
            <v>MCP Blue</v>
          </cell>
          <cell r="B27">
            <v>25</v>
          </cell>
          <cell r="C27">
            <v>4</v>
          </cell>
        </row>
        <row r="28">
          <cell r="A28" t="str">
            <v>MCP Green</v>
          </cell>
          <cell r="B28">
            <v>25</v>
          </cell>
          <cell r="C28">
            <v>4</v>
          </cell>
        </row>
        <row r="29">
          <cell r="A29" t="str">
            <v>MCP Orange</v>
          </cell>
          <cell r="B29">
            <v>25</v>
          </cell>
          <cell r="C29">
            <v>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Customer%20specific" TargetMode="External"/><Relationship Id="rId2" Type="http://schemas.openxmlformats.org/officeDocument/2006/relationships/hyperlink" Target="file:///\\W15LAN01\MO%20Comments\Support%20Documents\Customer%20Name%20Override.xls" TargetMode="External"/><Relationship Id="rId1" Type="http://schemas.openxmlformats.org/officeDocument/2006/relationships/hyperlink" Target="file:///\\W15LAN01\MO%20Comments\Support%20Documents\End%20Use%20Codes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abSelected="1" zoomScaleNormal="100" workbookViewId="0">
      <selection activeCell="C3" sqref="C3:D3"/>
    </sheetView>
  </sheetViews>
  <sheetFormatPr defaultRowHeight="12.75" x14ac:dyDescent="0.2"/>
  <cols>
    <col min="1" max="9" width="11.7109375" style="30" customWidth="1"/>
    <col min="10" max="10" width="12.42578125" style="30" customWidth="1"/>
    <col min="11" max="11" width="20.5703125" style="30" customWidth="1"/>
    <col min="12" max="12" width="5.140625" style="30" customWidth="1"/>
    <col min="13" max="18" width="9.140625" style="30" customWidth="1"/>
    <col min="19" max="16384" width="9.140625" style="30"/>
  </cols>
  <sheetData>
    <row r="1" spans="1:11" ht="13.5" customHeight="1" x14ac:dyDescent="0.2">
      <c r="A1" s="28" t="s">
        <v>319</v>
      </c>
      <c r="B1" s="28"/>
      <c r="C1" s="28"/>
      <c r="D1" s="28"/>
      <c r="E1" s="28"/>
      <c r="F1" s="28"/>
      <c r="G1" s="28"/>
      <c r="H1" s="28"/>
      <c r="I1" s="28"/>
      <c r="J1" s="29"/>
      <c r="K1" s="29"/>
    </row>
    <row r="2" spans="1:1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9"/>
      <c r="K2" s="29"/>
    </row>
    <row r="3" spans="1:11" ht="13.5" customHeight="1" x14ac:dyDescent="0.2">
      <c r="B3" s="32" t="s">
        <v>43</v>
      </c>
      <c r="C3" s="209"/>
      <c r="D3" s="213"/>
      <c r="E3" s="33" t="s">
        <v>44</v>
      </c>
      <c r="F3" s="104"/>
      <c r="G3" s="28"/>
      <c r="H3" s="28"/>
      <c r="I3" s="28"/>
      <c r="J3" s="29"/>
      <c r="K3" s="29"/>
    </row>
    <row r="4" spans="1:11" ht="13.5" customHeight="1" x14ac:dyDescent="0.2">
      <c r="A4" s="31" t="s">
        <v>42</v>
      </c>
    </row>
    <row r="5" spans="1:11" ht="13.5" customHeight="1" x14ac:dyDescent="0.2">
      <c r="A5" s="34" t="s">
        <v>404</v>
      </c>
      <c r="B5" s="51"/>
      <c r="C5" s="35"/>
      <c r="D5" s="35"/>
      <c r="E5" s="35"/>
      <c r="F5" s="35"/>
      <c r="G5" s="35"/>
      <c r="H5" s="35"/>
      <c r="I5" s="35"/>
      <c r="J5" s="35"/>
      <c r="K5" s="35"/>
    </row>
    <row r="6" spans="1:11" ht="13.5" customHeight="1" x14ac:dyDescent="0.2">
      <c r="A6" s="58" t="s">
        <v>51</v>
      </c>
      <c r="B6" s="139" t="s">
        <v>52</v>
      </c>
      <c r="C6" s="176"/>
      <c r="D6" s="139" t="s">
        <v>53</v>
      </c>
      <c r="E6" s="176"/>
      <c r="F6" s="178" t="s">
        <v>54</v>
      </c>
      <c r="G6" s="176"/>
      <c r="H6" s="178" t="s">
        <v>55</v>
      </c>
      <c r="I6" s="176"/>
      <c r="J6" s="139" t="s">
        <v>56</v>
      </c>
      <c r="K6" s="176"/>
    </row>
    <row r="7" spans="1:11" ht="13.5" customHeight="1" x14ac:dyDescent="0.2">
      <c r="B7" s="179" t="s">
        <v>659</v>
      </c>
      <c r="C7" s="176"/>
      <c r="D7" s="179" t="s">
        <v>660</v>
      </c>
      <c r="E7" s="176"/>
      <c r="F7" s="179" t="s">
        <v>63</v>
      </c>
      <c r="G7" s="176"/>
      <c r="H7" s="179" t="s">
        <v>64</v>
      </c>
      <c r="I7" s="176"/>
      <c r="J7" s="179" t="s">
        <v>65</v>
      </c>
      <c r="K7" s="176"/>
    </row>
    <row r="8" spans="1:11" ht="13.5" customHeight="1" x14ac:dyDescent="0.2">
      <c r="B8" s="180" t="s">
        <v>67</v>
      </c>
      <c r="C8" s="176"/>
      <c r="D8" s="179" t="s">
        <v>62</v>
      </c>
      <c r="E8" s="176"/>
      <c r="F8" s="179" t="s">
        <v>442</v>
      </c>
      <c r="G8" s="176"/>
      <c r="H8" s="139" t="s">
        <v>68</v>
      </c>
      <c r="I8" s="176"/>
      <c r="J8" s="110" t="s">
        <v>661</v>
      </c>
      <c r="K8" s="144"/>
    </row>
    <row r="9" spans="1:11" ht="13.5" customHeight="1" x14ac:dyDescent="0.2">
      <c r="A9" s="34" t="s">
        <v>405</v>
      </c>
      <c r="B9" s="35"/>
      <c r="C9" s="35"/>
      <c r="D9" s="35"/>
      <c r="E9" s="35"/>
      <c r="F9" s="35"/>
      <c r="G9" s="35"/>
      <c r="H9" s="84"/>
      <c r="I9" s="220"/>
      <c r="J9" s="221"/>
      <c r="K9" s="221"/>
    </row>
    <row r="10" spans="1:11" ht="13.5" customHeight="1" x14ac:dyDescent="0.2">
      <c r="A10" s="37" t="s">
        <v>406</v>
      </c>
      <c r="B10" s="38"/>
      <c r="C10" s="38"/>
      <c r="D10" s="38"/>
      <c r="E10" s="38"/>
      <c r="F10" s="38"/>
      <c r="G10" s="38"/>
      <c r="H10" s="84"/>
      <c r="I10" s="218"/>
      <c r="J10" s="219"/>
      <c r="K10" s="91"/>
    </row>
    <row r="11" spans="1:11" ht="13.5" customHeight="1" x14ac:dyDescent="0.2">
      <c r="A11" s="37" t="s">
        <v>417</v>
      </c>
      <c r="B11" s="38"/>
      <c r="C11" s="38"/>
      <c r="D11" s="38"/>
      <c r="E11" s="38"/>
      <c r="F11" s="38"/>
      <c r="G11" s="222" t="s">
        <v>625</v>
      </c>
      <c r="H11" s="222"/>
      <c r="I11" s="222"/>
      <c r="J11" s="222"/>
      <c r="K11" s="222"/>
    </row>
    <row r="12" spans="1:11" ht="13.5" customHeight="1" x14ac:dyDescent="0.2">
      <c r="A12" s="35"/>
      <c r="B12" s="36" t="s">
        <v>33</v>
      </c>
      <c r="C12" s="35"/>
      <c r="D12" s="35"/>
      <c r="E12" s="35"/>
      <c r="F12" s="35"/>
      <c r="G12" s="35"/>
      <c r="H12" s="84"/>
      <c r="I12" s="216" t="str">
        <f>IF(ISNA(VLOOKUP(I13,'Info Tab'!H:H,1,FALSE)),"","CUSTOMER SPECIFIC")</f>
        <v/>
      </c>
      <c r="J12" s="217"/>
      <c r="K12" s="91"/>
    </row>
    <row r="13" spans="1:11" ht="13.5" customHeight="1" x14ac:dyDescent="0.2">
      <c r="A13" s="39" t="s">
        <v>74</v>
      </c>
      <c r="C13" s="189"/>
      <c r="D13" s="214"/>
      <c r="E13" s="215"/>
      <c r="G13" s="39" t="s">
        <v>75</v>
      </c>
      <c r="I13" s="189"/>
      <c r="J13" s="205"/>
      <c r="K13" s="140" t="s">
        <v>400</v>
      </c>
    </row>
    <row r="14" spans="1:11" ht="13.5" customHeight="1" x14ac:dyDescent="0.2">
      <c r="A14" s="39" t="s">
        <v>77</v>
      </c>
      <c r="C14" s="209"/>
      <c r="D14" s="205"/>
      <c r="E14" s="141" t="s">
        <v>399</v>
      </c>
      <c r="G14" s="39" t="s">
        <v>78</v>
      </c>
      <c r="I14" s="189"/>
      <c r="J14" s="190"/>
      <c r="K14" s="191"/>
    </row>
    <row r="15" spans="1:11" ht="13.5" customHeight="1" x14ac:dyDescent="0.2">
      <c r="A15" s="39" t="s">
        <v>80</v>
      </c>
      <c r="C15" s="197" t="s">
        <v>93</v>
      </c>
      <c r="D15" s="198"/>
      <c r="E15" s="199"/>
      <c r="G15" s="39" t="s">
        <v>81</v>
      </c>
      <c r="I15" s="194"/>
      <c r="J15" s="195"/>
      <c r="K15" s="196"/>
    </row>
    <row r="16" spans="1:11" ht="13.5" customHeight="1" x14ac:dyDescent="0.2">
      <c r="A16" s="39" t="s">
        <v>83</v>
      </c>
      <c r="C16" s="130"/>
      <c r="D16" s="200" t="s">
        <v>560</v>
      </c>
      <c r="E16" s="201"/>
      <c r="G16" s="202" t="s">
        <v>84</v>
      </c>
      <c r="H16" s="203"/>
      <c r="I16" s="194"/>
      <c r="J16" s="195"/>
      <c r="K16" s="196"/>
    </row>
    <row r="17" spans="1:11" ht="13.5" customHeight="1" x14ac:dyDescent="0.2">
      <c r="A17" s="39" t="s">
        <v>86</v>
      </c>
      <c r="C17" s="26"/>
      <c r="D17" s="192" t="s">
        <v>421</v>
      </c>
      <c r="E17" s="193"/>
      <c r="G17" s="204" t="s">
        <v>87</v>
      </c>
      <c r="H17" s="203"/>
      <c r="I17" s="189"/>
      <c r="J17" s="205"/>
      <c r="K17" s="142" t="s">
        <v>401</v>
      </c>
    </row>
    <row r="18" spans="1:11" ht="13.5" customHeight="1" x14ac:dyDescent="0.2">
      <c r="A18" s="40" t="s">
        <v>89</v>
      </c>
      <c r="C18" s="206"/>
      <c r="D18" s="207"/>
      <c r="E18" s="208"/>
      <c r="G18" s="40" t="s">
        <v>90</v>
      </c>
      <c r="H18" s="41"/>
      <c r="I18" s="189"/>
      <c r="J18" s="190"/>
      <c r="K18" s="191"/>
    </row>
    <row r="19" spans="1:11" ht="13.5" customHeight="1" x14ac:dyDescent="0.2">
      <c r="A19" s="40"/>
      <c r="C19" s="25"/>
      <c r="D19" s="25"/>
      <c r="E19" s="25"/>
      <c r="G19" s="42" t="s">
        <v>92</v>
      </c>
      <c r="H19" s="43"/>
      <c r="I19" s="209"/>
      <c r="J19" s="190"/>
      <c r="K19" s="191"/>
    </row>
    <row r="20" spans="1:11" ht="13.5" customHeight="1" x14ac:dyDescent="0.2">
      <c r="A20" s="210" t="s">
        <v>95</v>
      </c>
      <c r="B20" s="210"/>
      <c r="C20" s="210"/>
      <c r="D20" s="210"/>
      <c r="E20" s="211"/>
      <c r="F20" s="211"/>
      <c r="G20" s="44" t="s">
        <v>96</v>
      </c>
      <c r="I20" s="194"/>
      <c r="J20" s="212"/>
      <c r="K20" s="205"/>
    </row>
    <row r="21" spans="1:11" ht="13.5" customHeight="1" x14ac:dyDescent="0.2">
      <c r="A21" s="40"/>
      <c r="C21" s="25"/>
      <c r="D21" s="25"/>
      <c r="E21" s="25"/>
      <c r="G21" s="45"/>
    </row>
    <row r="22" spans="1:11" ht="13.5" customHeight="1" x14ac:dyDescent="0.2">
      <c r="A22" s="46" t="s">
        <v>407</v>
      </c>
      <c r="B22" s="74"/>
      <c r="C22" s="74"/>
      <c r="D22" s="47"/>
      <c r="E22" s="48"/>
      <c r="F22" s="48"/>
      <c r="G22" s="46" t="s">
        <v>408</v>
      </c>
      <c r="H22" s="49"/>
      <c r="I22" s="192" t="s">
        <v>554</v>
      </c>
      <c r="J22" s="193"/>
      <c r="K22" s="143" t="s">
        <v>423</v>
      </c>
    </row>
    <row r="23" spans="1:11" ht="13.5" customHeight="1" x14ac:dyDescent="0.2">
      <c r="A23" s="30" t="s">
        <v>100</v>
      </c>
      <c r="C23" s="224"/>
      <c r="D23" s="212"/>
      <c r="E23" s="205"/>
      <c r="F23" s="48"/>
      <c r="G23" s="42" t="s">
        <v>152</v>
      </c>
      <c r="H23" s="43"/>
      <c r="I23" s="224"/>
      <c r="J23" s="225"/>
      <c r="K23" s="205"/>
    </row>
    <row r="24" spans="1:11" ht="13.5" customHeight="1" x14ac:dyDescent="0.2">
      <c r="A24" s="30" t="s">
        <v>102</v>
      </c>
      <c r="B24" s="48"/>
      <c r="C24" s="100"/>
      <c r="D24" s="192" t="s">
        <v>422</v>
      </c>
      <c r="E24" s="193"/>
      <c r="F24" s="48"/>
      <c r="G24" s="44" t="s">
        <v>154</v>
      </c>
      <c r="I24" s="223"/>
      <c r="J24" s="212"/>
      <c r="K24" s="205"/>
    </row>
    <row r="25" spans="1:11" ht="13.5" customHeight="1" x14ac:dyDescent="0.2">
      <c r="A25" s="30" t="s">
        <v>104</v>
      </c>
      <c r="B25" s="48"/>
      <c r="C25" s="223"/>
      <c r="D25" s="212"/>
      <c r="E25" s="205"/>
      <c r="F25" s="48"/>
      <c r="G25" s="44" t="s">
        <v>156</v>
      </c>
      <c r="I25" s="223"/>
      <c r="J25" s="226"/>
      <c r="K25" s="143" t="s">
        <v>424</v>
      </c>
    </row>
    <row r="26" spans="1:11" ht="13.5" customHeight="1" x14ac:dyDescent="0.2">
      <c r="A26" s="30" t="s">
        <v>108</v>
      </c>
      <c r="B26" s="48"/>
      <c r="C26" s="194"/>
      <c r="D26" s="212"/>
      <c r="E26" s="205"/>
      <c r="F26" s="48"/>
      <c r="G26" s="51" t="s">
        <v>420</v>
      </c>
      <c r="I26" s="194"/>
      <c r="J26" s="196"/>
      <c r="K26" s="143" t="s">
        <v>425</v>
      </c>
    </row>
    <row r="27" spans="1:11" ht="13.5" customHeight="1" x14ac:dyDescent="0.2">
      <c r="A27" s="30" t="s">
        <v>112</v>
      </c>
      <c r="B27" s="48"/>
      <c r="C27" s="223"/>
      <c r="D27" s="212"/>
      <c r="E27" s="205"/>
      <c r="F27" s="50"/>
      <c r="G27" s="44" t="s">
        <v>158</v>
      </c>
      <c r="I27" s="194"/>
      <c r="J27" s="212"/>
      <c r="K27" s="205"/>
    </row>
    <row r="28" spans="1:11" ht="13.5" customHeight="1" x14ac:dyDescent="0.2">
      <c r="A28" s="30" t="s">
        <v>115</v>
      </c>
      <c r="B28" s="48"/>
      <c r="C28" s="223"/>
      <c r="D28" s="212"/>
      <c r="E28" s="205"/>
      <c r="F28" s="50"/>
      <c r="G28" s="51" t="s">
        <v>662</v>
      </c>
      <c r="I28" s="223"/>
      <c r="J28" s="212"/>
      <c r="K28" s="205"/>
    </row>
    <row r="29" spans="1:11" ht="13.5" customHeight="1" x14ac:dyDescent="0.2">
      <c r="A29" s="30" t="s">
        <v>118</v>
      </c>
      <c r="B29" s="48"/>
      <c r="C29" s="227" t="s">
        <v>416</v>
      </c>
      <c r="D29" s="228"/>
      <c r="E29" s="229"/>
      <c r="F29" s="50"/>
      <c r="G29" s="44" t="s">
        <v>12</v>
      </c>
      <c r="I29" s="230" t="s">
        <v>416</v>
      </c>
      <c r="J29" s="231"/>
      <c r="K29" s="143" t="s">
        <v>505</v>
      </c>
    </row>
    <row r="30" spans="1:11" ht="13.5" customHeight="1" x14ac:dyDescent="0.2">
      <c r="A30" s="30" t="s">
        <v>120</v>
      </c>
      <c r="B30" s="48"/>
      <c r="C30" s="194"/>
      <c r="D30" s="212"/>
      <c r="E30" s="205"/>
      <c r="F30" s="48"/>
      <c r="G30" s="44" t="s">
        <v>162</v>
      </c>
      <c r="I30" s="223"/>
      <c r="J30" s="212"/>
      <c r="K30" s="205"/>
    </row>
    <row r="31" spans="1:11" ht="13.5" customHeight="1" x14ac:dyDescent="0.2">
      <c r="A31" s="30" t="s">
        <v>123</v>
      </c>
      <c r="B31" s="48"/>
      <c r="C31" s="223"/>
      <c r="D31" s="212"/>
      <c r="E31" s="205"/>
      <c r="F31" s="48"/>
      <c r="G31" s="44" t="s">
        <v>166</v>
      </c>
      <c r="I31" s="223"/>
      <c r="J31" s="226"/>
      <c r="K31" s="143" t="s">
        <v>555</v>
      </c>
    </row>
    <row r="32" spans="1:11" ht="13.5" customHeight="1" x14ac:dyDescent="0.2">
      <c r="A32" s="30" t="s">
        <v>126</v>
      </c>
      <c r="B32" s="48"/>
      <c r="C32" s="223"/>
      <c r="D32" s="212"/>
      <c r="E32" s="205"/>
      <c r="F32" s="48"/>
      <c r="G32" s="44" t="s">
        <v>168</v>
      </c>
      <c r="I32" s="223"/>
      <c r="J32" s="226"/>
      <c r="K32" s="143" t="s">
        <v>556</v>
      </c>
    </row>
    <row r="33" spans="1:12" ht="13.5" customHeight="1" x14ac:dyDescent="0.2">
      <c r="A33" s="30" t="s">
        <v>390</v>
      </c>
      <c r="B33" s="48"/>
      <c r="C33" s="227" t="s">
        <v>416</v>
      </c>
      <c r="D33" s="228"/>
      <c r="E33" s="229"/>
      <c r="F33" s="48"/>
      <c r="G33" s="44" t="s">
        <v>170</v>
      </c>
      <c r="I33" s="223"/>
      <c r="J33" s="226"/>
      <c r="K33" s="143" t="s">
        <v>557</v>
      </c>
    </row>
    <row r="34" spans="1:12" ht="13.5" customHeight="1" x14ac:dyDescent="0.2">
      <c r="A34" s="30" t="s">
        <v>131</v>
      </c>
      <c r="B34" s="48"/>
      <c r="C34" s="194"/>
      <c r="D34" s="212"/>
      <c r="E34" s="205"/>
      <c r="F34" s="48"/>
      <c r="G34" s="44" t="s">
        <v>172</v>
      </c>
      <c r="I34" s="194"/>
      <c r="J34" s="212"/>
      <c r="K34" s="205"/>
    </row>
    <row r="35" spans="1:12" ht="13.5" customHeight="1" x14ac:dyDescent="0.2">
      <c r="A35" s="30" t="s">
        <v>134</v>
      </c>
      <c r="B35" s="48"/>
      <c r="C35" s="97"/>
      <c r="D35" s="194"/>
      <c r="E35" s="205"/>
      <c r="F35" s="48"/>
      <c r="G35" s="44" t="s">
        <v>174</v>
      </c>
      <c r="I35" s="223"/>
      <c r="J35" s="212"/>
      <c r="K35" s="205"/>
      <c r="L35" s="25"/>
    </row>
    <row r="36" spans="1:12" ht="13.5" customHeight="1" x14ac:dyDescent="0.2">
      <c r="A36" s="30" t="s">
        <v>138</v>
      </c>
      <c r="B36" s="48"/>
      <c r="C36" s="223"/>
      <c r="D36" s="212"/>
      <c r="E36" s="205"/>
      <c r="F36" s="48"/>
      <c r="G36" s="44" t="s">
        <v>176</v>
      </c>
      <c r="I36" s="223"/>
      <c r="J36" s="212"/>
      <c r="K36" s="205"/>
    </row>
    <row r="37" spans="1:12" ht="13.5" customHeight="1" x14ac:dyDescent="0.2">
      <c r="A37" s="43" t="s">
        <v>141</v>
      </c>
      <c r="B37" s="48"/>
      <c r="C37" s="223"/>
      <c r="D37" s="212"/>
      <c r="E37" s="205"/>
      <c r="F37" s="48"/>
      <c r="G37" s="44" t="s">
        <v>2</v>
      </c>
      <c r="I37" s="223"/>
      <c r="J37" s="212"/>
      <c r="K37" s="205"/>
    </row>
    <row r="38" spans="1:12" ht="13.5" customHeight="1" x14ac:dyDescent="0.2">
      <c r="A38" s="30" t="s">
        <v>142</v>
      </c>
      <c r="B38" s="48"/>
      <c r="C38" s="223"/>
      <c r="D38" s="212"/>
      <c r="E38" s="205"/>
      <c r="F38" s="52"/>
      <c r="G38" s="44" t="s">
        <v>676</v>
      </c>
      <c r="I38" s="223"/>
      <c r="J38" s="212"/>
      <c r="K38" s="205"/>
    </row>
    <row r="39" spans="1:12" ht="13.5" customHeight="1" x14ac:dyDescent="0.2">
      <c r="A39" s="30" t="s">
        <v>53</v>
      </c>
      <c r="B39" s="48"/>
      <c r="C39" s="194"/>
      <c r="D39" s="212"/>
      <c r="E39" s="205"/>
      <c r="F39" s="52"/>
      <c r="G39" s="45"/>
      <c r="H39" s="56"/>
      <c r="I39" s="56"/>
      <c r="J39" s="56"/>
      <c r="K39" s="53"/>
      <c r="L39" s="53"/>
    </row>
    <row r="40" spans="1:12" ht="13.5" customHeight="1" x14ac:dyDescent="0.2">
      <c r="A40" s="30" t="s">
        <v>145</v>
      </c>
      <c r="B40" s="45"/>
      <c r="C40" s="223"/>
      <c r="D40" s="212"/>
      <c r="E40" s="205"/>
      <c r="F40" s="52"/>
      <c r="G40" s="46" t="s">
        <v>316</v>
      </c>
      <c r="H40" s="55"/>
      <c r="I40" s="56"/>
      <c r="J40" s="56"/>
      <c r="K40" s="53"/>
      <c r="L40" s="41"/>
    </row>
    <row r="41" spans="1:12" ht="13.5" customHeight="1" x14ac:dyDescent="0.2">
      <c r="A41" s="30" t="s">
        <v>391</v>
      </c>
      <c r="B41" s="48"/>
      <c r="C41" s="223"/>
      <c r="D41" s="212"/>
      <c r="E41" s="205"/>
      <c r="F41" s="48"/>
      <c r="G41" s="98" t="s">
        <v>343</v>
      </c>
      <c r="H41" s="98"/>
      <c r="I41" s="189"/>
      <c r="J41" s="190"/>
      <c r="K41" s="191"/>
      <c r="L41" s="41"/>
    </row>
    <row r="42" spans="1:12" ht="13.5" customHeight="1" x14ac:dyDescent="0.2">
      <c r="A42" s="53"/>
      <c r="B42" s="48"/>
      <c r="C42" s="232"/>
      <c r="D42" s="232"/>
      <c r="E42" s="232"/>
      <c r="F42" s="48"/>
      <c r="G42" s="98" t="s">
        <v>344</v>
      </c>
      <c r="H42" s="98"/>
      <c r="I42" s="189"/>
      <c r="J42" s="190"/>
      <c r="K42" s="191"/>
      <c r="L42" s="41"/>
    </row>
    <row r="43" spans="1:12" ht="13.5" customHeight="1" x14ac:dyDescent="0.2">
      <c r="A43" s="53"/>
      <c r="B43" s="48"/>
      <c r="C43" s="32" t="s">
        <v>189</v>
      </c>
      <c r="D43" s="194"/>
      <c r="E43" s="196"/>
      <c r="F43" s="48"/>
      <c r="G43" s="57" t="s">
        <v>317</v>
      </c>
      <c r="H43" s="98"/>
      <c r="I43" s="189"/>
      <c r="J43" s="190"/>
      <c r="K43" s="191"/>
      <c r="L43" s="41"/>
    </row>
    <row r="44" spans="1:12" ht="13.5" customHeight="1" x14ac:dyDescent="0.2">
      <c r="A44" s="53"/>
      <c r="B44" s="48"/>
      <c r="C44" s="32"/>
      <c r="D44" s="187"/>
      <c r="E44" s="187"/>
      <c r="F44" s="48"/>
      <c r="G44" s="98" t="s">
        <v>318</v>
      </c>
      <c r="H44" s="98"/>
      <c r="I44" s="189"/>
      <c r="J44" s="190"/>
      <c r="K44" s="191"/>
      <c r="L44" s="98"/>
    </row>
    <row r="45" spans="1:12" ht="13.5" customHeight="1" x14ac:dyDescent="0.2">
      <c r="A45" s="53"/>
      <c r="B45" s="48"/>
      <c r="C45" s="232"/>
      <c r="D45" s="232"/>
      <c r="E45" s="232"/>
      <c r="F45" s="48"/>
      <c r="G45" s="188" t="s">
        <v>678</v>
      </c>
      <c r="H45" s="98"/>
      <c r="I45" s="189"/>
      <c r="J45" s="190"/>
      <c r="K45" s="191"/>
    </row>
    <row r="46" spans="1:12" ht="13.5" customHeight="1" x14ac:dyDescent="0.2">
      <c r="A46" s="45" t="s">
        <v>403</v>
      </c>
      <c r="B46" s="48"/>
      <c r="D46" s="87"/>
      <c r="I46" s="88"/>
      <c r="J46" s="89"/>
      <c r="K46" s="93"/>
    </row>
    <row r="47" spans="1:12" ht="13.5" customHeight="1" x14ac:dyDescent="0.2">
      <c r="A47" s="234"/>
      <c r="B47" s="234"/>
      <c r="C47" s="234"/>
      <c r="D47" s="234"/>
      <c r="E47" s="234"/>
      <c r="F47" s="234"/>
      <c r="G47" s="234"/>
      <c r="H47" s="234"/>
      <c r="I47" s="88"/>
      <c r="J47" s="89"/>
      <c r="K47" s="93"/>
    </row>
    <row r="48" spans="1:12" ht="13.5" customHeight="1" x14ac:dyDescent="0.2">
      <c r="A48" s="234"/>
      <c r="B48" s="234"/>
      <c r="C48" s="234"/>
      <c r="D48" s="234"/>
      <c r="E48" s="234"/>
      <c r="F48" s="234"/>
      <c r="G48" s="234"/>
      <c r="H48" s="234"/>
      <c r="I48" s="95"/>
      <c r="J48" s="96"/>
      <c r="K48" s="96"/>
    </row>
    <row r="49" spans="1:12" ht="13.5" customHeight="1" x14ac:dyDescent="0.2">
      <c r="A49" s="234"/>
      <c r="B49" s="234"/>
      <c r="C49" s="234"/>
      <c r="D49" s="234"/>
      <c r="E49" s="234"/>
      <c r="F49" s="234"/>
      <c r="G49" s="234"/>
      <c r="H49" s="234"/>
      <c r="I49" s="95"/>
      <c r="J49" s="96"/>
      <c r="K49" s="96"/>
    </row>
    <row r="50" spans="1:12" ht="13.5" customHeight="1" x14ac:dyDescent="0.2">
      <c r="A50" s="53"/>
      <c r="B50" s="48"/>
      <c r="C50" s="86"/>
      <c r="D50" s="86"/>
      <c r="E50" s="86"/>
      <c r="F50" s="48"/>
      <c r="G50" s="59"/>
      <c r="H50" s="60"/>
      <c r="I50" s="88"/>
      <c r="J50" s="89"/>
      <c r="K50" s="93"/>
    </row>
    <row r="51" spans="1:12" ht="13.5" customHeight="1" x14ac:dyDescent="0.2">
      <c r="A51" s="61" t="s">
        <v>195</v>
      </c>
      <c r="B51" s="62"/>
      <c r="C51" s="63"/>
      <c r="D51" s="64"/>
    </row>
    <row r="52" spans="1:12" ht="13.5" customHeight="1" x14ac:dyDescent="0.2">
      <c r="A52" s="61"/>
      <c r="B52" s="65" t="s">
        <v>196</v>
      </c>
      <c r="C52" s="239" t="s">
        <v>197</v>
      </c>
      <c r="D52" s="240"/>
      <c r="E52" s="237" t="s">
        <v>198</v>
      </c>
      <c r="F52" s="238"/>
      <c r="G52" s="137" t="s">
        <v>579</v>
      </c>
      <c r="H52" s="137" t="s">
        <v>580</v>
      </c>
    </row>
    <row r="53" spans="1:12" ht="13.5" customHeight="1" x14ac:dyDescent="0.2">
      <c r="B53" s="136"/>
      <c r="C53" s="194"/>
      <c r="D53" s="196"/>
      <c r="E53" s="189"/>
      <c r="F53" s="191"/>
      <c r="G53" s="138"/>
      <c r="H53" s="174" t="b">
        <f>IF(C33="Sample","1",IF(C33="Boxed",Rollstock!C16,IF(C33="Bulk Pack",Rollstock!C39)))</f>
        <v>0</v>
      </c>
    </row>
    <row r="54" spans="1:12" ht="24.75" customHeight="1" x14ac:dyDescent="0.2">
      <c r="A54" s="94" t="s">
        <v>201</v>
      </c>
      <c r="B54" s="189"/>
      <c r="C54" s="190"/>
      <c r="D54" s="190"/>
      <c r="E54" s="190"/>
      <c r="F54" s="190"/>
      <c r="G54" s="190"/>
      <c r="H54" s="191"/>
      <c r="I54" s="66"/>
      <c r="J54" s="48"/>
      <c r="K54" s="48"/>
    </row>
    <row r="55" spans="1:12" x14ac:dyDescent="0.2">
      <c r="A55" s="94"/>
      <c r="B55" s="52"/>
      <c r="C55" s="105"/>
      <c r="D55" s="105"/>
      <c r="E55" s="105"/>
      <c r="F55" s="105"/>
      <c r="G55" s="105"/>
      <c r="H55" s="105"/>
      <c r="I55" s="66"/>
      <c r="J55" s="48"/>
      <c r="K55" s="48"/>
    </row>
    <row r="56" spans="1:12" x14ac:dyDescent="0.2">
      <c r="A56" s="235" t="s">
        <v>679</v>
      </c>
      <c r="B56" s="236"/>
      <c r="C56" s="236"/>
      <c r="D56" s="236"/>
      <c r="E56" s="236"/>
      <c r="F56" s="236"/>
      <c r="G56" s="236"/>
      <c r="H56" s="236"/>
      <c r="I56" s="99"/>
      <c r="J56" s="99"/>
      <c r="K56" s="99"/>
      <c r="L56" s="67"/>
    </row>
    <row r="60" spans="1:12" x14ac:dyDescent="0.2">
      <c r="A60" s="53"/>
      <c r="B60" s="48"/>
      <c r="C60" s="232"/>
      <c r="D60" s="233"/>
      <c r="E60" s="233"/>
      <c r="F60" s="48"/>
      <c r="G60" s="53"/>
      <c r="H60" s="48"/>
      <c r="I60" s="232"/>
      <c r="J60" s="233"/>
      <c r="K60" s="233"/>
    </row>
    <row r="61" spans="1:12" x14ac:dyDescent="0.2">
      <c r="A61" s="53"/>
      <c r="B61" s="48"/>
      <c r="C61" s="232"/>
      <c r="D61" s="232"/>
      <c r="E61" s="232"/>
      <c r="F61" s="48"/>
      <c r="G61" s="53"/>
      <c r="H61" s="48"/>
      <c r="I61" s="241"/>
      <c r="J61" s="241"/>
      <c r="K61" s="241"/>
    </row>
    <row r="62" spans="1:12" x14ac:dyDescent="0.2">
      <c r="A62" s="53"/>
      <c r="B62" s="48"/>
      <c r="C62" s="232"/>
      <c r="D62" s="232"/>
      <c r="E62" s="232"/>
      <c r="F62" s="48"/>
      <c r="G62" s="53"/>
      <c r="H62" s="48"/>
      <c r="I62" s="232"/>
      <c r="J62" s="233"/>
      <c r="K62" s="233"/>
    </row>
    <row r="63" spans="1:12" x14ac:dyDescent="0.2">
      <c r="A63" s="53"/>
      <c r="B63" s="48"/>
      <c r="C63" s="232"/>
      <c r="D63" s="232"/>
      <c r="E63" s="232"/>
      <c r="F63" s="48"/>
      <c r="G63" s="53"/>
      <c r="H63" s="48"/>
      <c r="I63" s="232"/>
      <c r="J63" s="233"/>
      <c r="K63" s="233"/>
    </row>
    <row r="64" spans="1:12" x14ac:dyDescent="0.2">
      <c r="A64" s="53"/>
      <c r="B64" s="48"/>
      <c r="C64" s="232"/>
      <c r="D64" s="232"/>
      <c r="E64" s="232"/>
      <c r="F64" s="48"/>
      <c r="G64" s="53"/>
      <c r="H64" s="48"/>
      <c r="I64" s="232"/>
      <c r="J64" s="233"/>
      <c r="K64" s="233"/>
    </row>
    <row r="65" spans="1:12" x14ac:dyDescent="0.2">
      <c r="A65" s="53"/>
      <c r="B65" s="48"/>
      <c r="C65" s="232"/>
      <c r="D65" s="232"/>
      <c r="E65" s="232"/>
      <c r="F65" s="48"/>
      <c r="G65" s="53"/>
      <c r="H65" s="48"/>
      <c r="I65" s="232"/>
      <c r="J65" s="233"/>
      <c r="K65" s="233"/>
    </row>
    <row r="66" spans="1:12" x14ac:dyDescent="0.2">
      <c r="A66" s="53"/>
      <c r="B66" s="48"/>
      <c r="C66" s="232"/>
      <c r="D66" s="232"/>
      <c r="E66" s="232"/>
      <c r="F66" s="48"/>
      <c r="G66" s="98"/>
      <c r="H66" s="98"/>
      <c r="I66" s="98"/>
      <c r="J66" s="98"/>
      <c r="K66" s="98"/>
      <c r="L66" s="98"/>
    </row>
    <row r="67" spans="1:12" x14ac:dyDescent="0.2">
      <c r="A67" s="53"/>
      <c r="B67" s="48"/>
      <c r="C67" s="232"/>
      <c r="D67" s="232"/>
      <c r="E67" s="232"/>
      <c r="F67" s="48"/>
      <c r="G67" s="98"/>
      <c r="H67" s="98"/>
      <c r="I67" s="98"/>
      <c r="J67" s="98"/>
      <c r="K67" s="98"/>
      <c r="L67" s="98"/>
    </row>
    <row r="68" spans="1:12" x14ac:dyDescent="0.2">
      <c r="A68" s="53"/>
      <c r="B68" s="48"/>
      <c r="C68" s="232"/>
      <c r="D68" s="232"/>
      <c r="E68" s="232"/>
      <c r="F68" s="48"/>
      <c r="G68" s="98"/>
      <c r="H68" s="98"/>
      <c r="I68" s="98"/>
      <c r="J68" s="98"/>
      <c r="K68" s="98"/>
      <c r="L68" s="98"/>
    </row>
    <row r="69" spans="1:12" x14ac:dyDescent="0.2">
      <c r="A69" s="53"/>
      <c r="B69" s="48"/>
      <c r="C69" s="232"/>
      <c r="D69" s="232"/>
      <c r="E69" s="232"/>
      <c r="F69" s="48"/>
      <c r="G69" s="98"/>
      <c r="H69" s="98"/>
      <c r="I69" s="98"/>
      <c r="J69" s="98"/>
      <c r="K69" s="98"/>
      <c r="L69" s="98"/>
    </row>
    <row r="70" spans="1:12" x14ac:dyDescent="0.2">
      <c r="A70" s="44"/>
      <c r="C70" s="232"/>
      <c r="D70" s="232"/>
      <c r="E70" s="232"/>
      <c r="G70" s="98"/>
      <c r="H70" s="98"/>
      <c r="I70" s="98"/>
      <c r="J70" s="98"/>
      <c r="K70" s="98"/>
      <c r="L70" s="98"/>
    </row>
    <row r="71" spans="1:12" x14ac:dyDescent="0.2">
      <c r="A71" s="44"/>
      <c r="C71" s="232"/>
      <c r="D71" s="232"/>
      <c r="E71" s="232"/>
      <c r="G71" s="39"/>
      <c r="I71" s="25"/>
      <c r="J71" s="54"/>
      <c r="K71" s="92"/>
    </row>
    <row r="72" spans="1:12" x14ac:dyDescent="0.2">
      <c r="A72" s="44"/>
      <c r="C72" s="232"/>
      <c r="D72" s="232"/>
      <c r="E72" s="232"/>
      <c r="G72" s="45"/>
      <c r="H72" s="47"/>
      <c r="I72" s="47"/>
      <c r="J72" s="47"/>
      <c r="K72" s="48"/>
    </row>
    <row r="73" spans="1:12" x14ac:dyDescent="0.2">
      <c r="A73" s="44"/>
      <c r="C73" s="232"/>
      <c r="D73" s="232"/>
      <c r="E73" s="232"/>
      <c r="F73" s="52"/>
      <c r="G73" s="48"/>
      <c r="H73" s="48"/>
      <c r="I73" s="232"/>
      <c r="J73" s="233"/>
      <c r="K73" s="233"/>
    </row>
    <row r="74" spans="1:12" x14ac:dyDescent="0.2">
      <c r="B74" s="48"/>
      <c r="C74" s="54"/>
      <c r="D74" s="54"/>
      <c r="F74" s="52"/>
      <c r="G74" s="48"/>
      <c r="H74" s="48"/>
      <c r="I74" s="232"/>
      <c r="J74" s="233"/>
      <c r="K74" s="233"/>
    </row>
    <row r="75" spans="1:12" x14ac:dyDescent="0.2">
      <c r="A75" s="58" t="s">
        <v>33</v>
      </c>
      <c r="B75" s="48"/>
      <c r="C75" s="50"/>
      <c r="D75" s="232"/>
      <c r="E75" s="233"/>
      <c r="F75" s="52"/>
      <c r="G75" s="60"/>
      <c r="H75" s="60"/>
      <c r="I75" s="232"/>
      <c r="J75" s="233"/>
      <c r="K75" s="233"/>
    </row>
    <row r="76" spans="1:12" x14ac:dyDescent="0.2">
      <c r="C76" s="54"/>
      <c r="D76" s="54"/>
      <c r="F76" s="52"/>
      <c r="G76" s="48"/>
      <c r="H76" s="48"/>
      <c r="I76" s="232"/>
      <c r="J76" s="233"/>
      <c r="K76" s="233"/>
    </row>
    <row r="79" spans="1:12" ht="12" customHeight="1" x14ac:dyDescent="0.2"/>
    <row r="80" spans="1:12" ht="13.5" customHeight="1" x14ac:dyDescent="0.2"/>
    <row r="81" ht="13.5" customHeight="1" x14ac:dyDescent="0.2"/>
  </sheetData>
  <sheetProtection sheet="1" objects="1" scenarios="1" formatCells="0"/>
  <mergeCells count="100">
    <mergeCell ref="D75:E75"/>
    <mergeCell ref="I75:K75"/>
    <mergeCell ref="C69:E69"/>
    <mergeCell ref="C70:E70"/>
    <mergeCell ref="C66:E66"/>
    <mergeCell ref="C67:E67"/>
    <mergeCell ref="C68:E68"/>
    <mergeCell ref="C61:E61"/>
    <mergeCell ref="I76:K76"/>
    <mergeCell ref="C71:E71"/>
    <mergeCell ref="C72:E72"/>
    <mergeCell ref="C73:E73"/>
    <mergeCell ref="I73:K73"/>
    <mergeCell ref="I61:K61"/>
    <mergeCell ref="C62:E62"/>
    <mergeCell ref="I62:K62"/>
    <mergeCell ref="C63:E63"/>
    <mergeCell ref="I63:K63"/>
    <mergeCell ref="C64:E64"/>
    <mergeCell ref="I64:K64"/>
    <mergeCell ref="C65:E65"/>
    <mergeCell ref="I65:K65"/>
    <mergeCell ref="I74:K74"/>
    <mergeCell ref="C37:E37"/>
    <mergeCell ref="I37:K37"/>
    <mergeCell ref="C38:E38"/>
    <mergeCell ref="I38:K38"/>
    <mergeCell ref="C39:E39"/>
    <mergeCell ref="C60:E60"/>
    <mergeCell ref="I60:K60"/>
    <mergeCell ref="C45:E45"/>
    <mergeCell ref="I45:K45"/>
    <mergeCell ref="A47:H47"/>
    <mergeCell ref="B54:H54"/>
    <mergeCell ref="A48:H48"/>
    <mergeCell ref="A49:H49"/>
    <mergeCell ref="A56:H56"/>
    <mergeCell ref="E52:F52"/>
    <mergeCell ref="E53:F53"/>
    <mergeCell ref="C52:D52"/>
    <mergeCell ref="C53:D53"/>
    <mergeCell ref="C36:E36"/>
    <mergeCell ref="I36:K36"/>
    <mergeCell ref="C33:E33"/>
    <mergeCell ref="C34:E34"/>
    <mergeCell ref="I34:K34"/>
    <mergeCell ref="I35:K35"/>
    <mergeCell ref="D35:E35"/>
    <mergeCell ref="I33:J33"/>
    <mergeCell ref="I43:K43"/>
    <mergeCell ref="C40:E40"/>
    <mergeCell ref="C41:E41"/>
    <mergeCell ref="C42:E42"/>
    <mergeCell ref="I41:K41"/>
    <mergeCell ref="I42:K42"/>
    <mergeCell ref="D43:E43"/>
    <mergeCell ref="C28:E28"/>
    <mergeCell ref="C31:E31"/>
    <mergeCell ref="I31:J31"/>
    <mergeCell ref="C32:E32"/>
    <mergeCell ref="C29:E29"/>
    <mergeCell ref="I30:K30"/>
    <mergeCell ref="C30:E30"/>
    <mergeCell ref="I32:J32"/>
    <mergeCell ref="I29:J29"/>
    <mergeCell ref="I28:K28"/>
    <mergeCell ref="C25:E25"/>
    <mergeCell ref="C26:E26"/>
    <mergeCell ref="I27:K27"/>
    <mergeCell ref="C23:E23"/>
    <mergeCell ref="I23:K23"/>
    <mergeCell ref="I24:K24"/>
    <mergeCell ref="C27:E27"/>
    <mergeCell ref="D24:E24"/>
    <mergeCell ref="I25:J25"/>
    <mergeCell ref="I26:J26"/>
    <mergeCell ref="C3:D3"/>
    <mergeCell ref="C13:E13"/>
    <mergeCell ref="I13:J13"/>
    <mergeCell ref="C14:D14"/>
    <mergeCell ref="I12:J12"/>
    <mergeCell ref="I10:J10"/>
    <mergeCell ref="I9:K9"/>
    <mergeCell ref="G11:K11"/>
    <mergeCell ref="I44:K44"/>
    <mergeCell ref="I22:J22"/>
    <mergeCell ref="I14:K14"/>
    <mergeCell ref="I15:K15"/>
    <mergeCell ref="C15:E15"/>
    <mergeCell ref="D16:E16"/>
    <mergeCell ref="G16:H16"/>
    <mergeCell ref="I16:K16"/>
    <mergeCell ref="G17:H17"/>
    <mergeCell ref="I17:J17"/>
    <mergeCell ref="D17:E17"/>
    <mergeCell ref="C18:E18"/>
    <mergeCell ref="I18:K18"/>
    <mergeCell ref="I19:K19"/>
    <mergeCell ref="A20:F20"/>
    <mergeCell ref="I20:K20"/>
  </mergeCells>
  <phoneticPr fontId="20" type="noConversion"/>
  <conditionalFormatting sqref="I12:J12">
    <cfRule type="cellIs" dxfId="1" priority="2" operator="greaterThan">
      <formula>""""""""""</formula>
    </cfRule>
  </conditionalFormatting>
  <conditionalFormatting sqref="I10:J10">
    <cfRule type="cellIs" dxfId="0" priority="1" operator="greaterThan">
      <formula>""""""""""</formula>
    </cfRule>
  </conditionalFormatting>
  <dataValidations count="5">
    <dataValidation errorStyle="warning" allowBlank="1" showInputMessage="1" sqref="I15:K16"/>
    <dataValidation allowBlank="1" showInputMessage="1" sqref="C64:E69 C35 C60:E61 L35 C15:E15 C17:D17"/>
    <dataValidation errorStyle="warning" allowBlank="1" showInputMessage="1" showErrorMessage="1" errorTitle="Customer Specific MO Comments" error="There are customer specific MO comments for this customer." sqref="I13:J13"/>
    <dataValidation errorStyle="warning" allowBlank="1" showInputMessage="1" showErrorMessage="1" errorTitle="Structure Specific" error="There are structure specific MO Comments for this structure." sqref="I17:J17"/>
    <dataValidation errorStyle="warning" operator="greaterThanOrEqual" allowBlank="1" showErrorMessage="1" errorTitle="Roll Length" error="Update # of Rolls per Case to 2." sqref="C24:D24"/>
  </dataValidations>
  <hyperlinks>
    <hyperlink ref="D16:E16" r:id="rId1" display="End Use Codes"/>
    <hyperlink ref="E14" r:id="rId2"/>
    <hyperlink ref="K13" r:id="rId3"/>
    <hyperlink ref="G11:K11" r:id="rId4" display="MO Comment Specific Templates - Table of Contents &amp; Hyperlinks"/>
  </hyperlinks>
  <pageMargins left="0.25" right="0.25" top="0.75" bottom="0.75" header="0.3" footer="0.3"/>
  <pageSetup scale="74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>
          <x14:formula1>
            <xm:f>'Info Tab'!$A$2:$A$3</xm:f>
          </x14:formula1>
          <xm:sqref>C23:E23</xm:sqref>
        </x14:dataValidation>
        <x14:dataValidation type="list" allowBlank="1" showInputMessage="1">
          <x14:formula1>
            <xm:f>'Info Tab'!$E$2:$E$3</xm:f>
          </x14:formula1>
          <xm:sqref>C25:E25</xm:sqref>
        </x14:dataValidation>
        <x14:dataValidation type="list" allowBlank="1" showInputMessage="1">
          <x14:formula1>
            <xm:f>'Info Tab'!$E$6:$E$7</xm:f>
          </x14:formula1>
          <xm:sqref>C26:E26</xm:sqref>
        </x14:dataValidation>
        <x14:dataValidation type="list" allowBlank="1" showInputMessage="1">
          <x14:formula1>
            <xm:f>'Info Tab'!$E$10:$E$11</xm:f>
          </x14:formula1>
          <xm:sqref>C27:E27</xm:sqref>
        </x14:dataValidation>
        <x14:dataValidation type="list" allowBlank="1" showInputMessage="1">
          <x14:formula1>
            <xm:f>'Info Tab'!$F$2:$F$5</xm:f>
          </x14:formula1>
          <xm:sqref>C31:E31</xm:sqref>
        </x14:dataValidation>
        <x14:dataValidation type="list" allowBlank="1" showInputMessage="1">
          <x14:formula1>
            <xm:f>'Info Tab'!$F$8:$F$14</xm:f>
          </x14:formula1>
          <xm:sqref>C34:E34</xm:sqref>
        </x14:dataValidation>
        <x14:dataValidation type="list" allowBlank="1" showInputMessage="1">
          <x14:formula1>
            <xm:f>'Info Tab'!$F$17:$F$21</xm:f>
          </x14:formula1>
          <xm:sqref>D35:E35</xm:sqref>
        </x14:dataValidation>
        <x14:dataValidation type="list" allowBlank="1" showInputMessage="1">
          <x14:formula1>
            <xm:f>'Info Tab'!$F$24:$F$25</xm:f>
          </x14:formula1>
          <xm:sqref>C36:E36</xm:sqref>
        </x14:dataValidation>
        <x14:dataValidation type="list" allowBlank="1" showInputMessage="1">
          <x14:formula1>
            <xm:f>'Info Tab'!$D$2:$D$3</xm:f>
          </x14:formula1>
          <xm:sqref>I23:K23</xm:sqref>
        </x14:dataValidation>
        <x14:dataValidation type="list" allowBlank="1" showInputMessage="1">
          <x14:formula1>
            <xm:f>'Info Tab'!$A$11:$A$12</xm:f>
          </x14:formula1>
          <xm:sqref>I27:K27 C41:E41</xm:sqref>
        </x14:dataValidation>
        <x14:dataValidation type="list" allowBlank="1" showInputMessage="1">
          <x14:formula1>
            <xm:f>'Info Tab'!$I:$I</xm:f>
          </x14:formula1>
          <xm:sqref>C32:E32</xm:sqref>
        </x14:dataValidation>
        <x14:dataValidation type="list" allowBlank="1" showInputMessage="1">
          <x14:formula1>
            <xm:f>'Info Tab'!$E$19:$E$22</xm:f>
          </x14:formula1>
          <xm:sqref>C33:E33</xm:sqref>
        </x14:dataValidation>
        <x14:dataValidation type="list" allowBlank="1" showInputMessage="1">
          <x14:formula1>
            <xm:f>'Info Tab'!$D$6:$D$8</xm:f>
          </x14:formula1>
          <xm:sqref>I28:K28</xm:sqref>
        </x14:dataValidation>
        <x14:dataValidation type="list" allowBlank="1" showInputMessage="1">
          <x14:formula1>
            <xm:f>'Info Tab'!$E$14:$E$16</xm:f>
          </x14:formula1>
          <xm:sqref>C29:E29</xm:sqref>
        </x14:dataValidation>
        <x14:dataValidation type="list" allowBlank="1" showInputMessage="1">
          <x14:formula1>
            <xm:f>'Info Tab'!$D$12:$D$14</xm:f>
          </x14:formula1>
          <xm:sqref>I29:J29</xm:sqref>
        </x14:dataValidation>
        <x14:dataValidation type="list" allowBlank="1" showInputMessage="1">
          <x14:formula1>
            <xm:f>'Info Tab'!$D$17:$D$18</xm:f>
          </x14:formula1>
          <xm:sqref>I33:J33</xm:sqref>
        </x14:dataValidation>
        <x14:dataValidation type="list" allowBlank="1" showInputMessage="1">
          <x14:formula1>
            <xm:f>'Info Tab'!$G$12:$G$19</xm:f>
          </x14:formula1>
          <xm:sqref>C18:E18</xm:sqref>
        </x14:dataValidation>
        <x14:dataValidation type="list" allowBlank="1" showInputMessage="1">
          <x14:formula1>
            <xm:f>'Info Tab'!$D$21:$D$22</xm:f>
          </x14:formula1>
          <xm:sqref>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A2" sqref="A2"/>
    </sheetView>
  </sheetViews>
  <sheetFormatPr defaultRowHeight="12.75" x14ac:dyDescent="0.2"/>
  <cols>
    <col min="1" max="1" width="39.28515625" style="9" customWidth="1"/>
    <col min="2" max="2" width="12.7109375" style="9" customWidth="1"/>
    <col min="3" max="4" width="19.42578125" style="9" customWidth="1"/>
    <col min="5" max="16384" width="9.140625" style="9"/>
  </cols>
  <sheetData>
    <row r="1" spans="1:4" s="1" customFormat="1" ht="12.75" customHeight="1" x14ac:dyDescent="0.2">
      <c r="A1" s="1" t="s">
        <v>418</v>
      </c>
      <c r="B1" s="2"/>
      <c r="C1" s="4"/>
    </row>
    <row r="2" spans="1:4" s="6" customFormat="1" ht="15.75" x14ac:dyDescent="0.25">
      <c r="A2" s="5" t="s">
        <v>0</v>
      </c>
      <c r="B2" s="250">
        <f>Item!C13</f>
        <v>0</v>
      </c>
      <c r="C2" s="219"/>
      <c r="D2" s="219"/>
    </row>
    <row r="3" spans="1:4" ht="15.75" customHeight="1" x14ac:dyDescent="0.25">
      <c r="A3" s="7" t="s">
        <v>1</v>
      </c>
      <c r="B3" s="250">
        <f>Item!B54</f>
        <v>0</v>
      </c>
      <c r="C3" s="251"/>
      <c r="D3" s="251"/>
    </row>
    <row r="4" spans="1:4" ht="15.75" customHeight="1" x14ac:dyDescent="0.25">
      <c r="A4" s="7" t="s">
        <v>35</v>
      </c>
      <c r="B4" s="250" t="str">
        <f>Item!I17&amp;" / "&amp;Item!C24</f>
        <v xml:space="preserve"> / </v>
      </c>
      <c r="C4" s="219"/>
      <c r="D4" s="219"/>
    </row>
    <row r="5" spans="1:4" ht="15.75" customHeight="1" x14ac:dyDescent="0.25">
      <c r="A5" s="7" t="s">
        <v>2</v>
      </c>
      <c r="B5" s="249">
        <f>Item!I37</f>
        <v>0</v>
      </c>
      <c r="C5" s="254"/>
      <c r="D5" s="245"/>
    </row>
    <row r="6" spans="1:4" ht="15.75" customHeight="1" x14ac:dyDescent="0.25">
      <c r="A6" s="7" t="s">
        <v>3</v>
      </c>
      <c r="B6" s="246"/>
      <c r="C6" s="219"/>
      <c r="D6" s="219"/>
    </row>
    <row r="7" spans="1:4" ht="15.75" customHeight="1" x14ac:dyDescent="0.25">
      <c r="A7" s="7" t="s">
        <v>4</v>
      </c>
      <c r="B7" s="246"/>
      <c r="C7" s="219"/>
      <c r="D7" s="219"/>
    </row>
    <row r="8" spans="1:4" ht="15.75" customHeight="1" x14ac:dyDescent="0.25">
      <c r="A8" s="7" t="s">
        <v>5</v>
      </c>
      <c r="B8" s="246"/>
      <c r="C8" s="219"/>
      <c r="D8" s="219"/>
    </row>
    <row r="9" spans="1:4" ht="15.75" customHeight="1" x14ac:dyDescent="0.25">
      <c r="A9" s="7" t="s">
        <v>6</v>
      </c>
      <c r="B9" s="257"/>
      <c r="C9" s="257"/>
      <c r="D9" s="257"/>
    </row>
    <row r="10" spans="1:4" ht="15.75" customHeight="1" x14ac:dyDescent="0.25">
      <c r="A10" s="7" t="s">
        <v>7</v>
      </c>
      <c r="B10" s="257"/>
      <c r="C10" s="257"/>
      <c r="D10" s="257"/>
    </row>
    <row r="11" spans="1:4" ht="15.75" customHeight="1" x14ac:dyDescent="0.25">
      <c r="B11" s="3"/>
      <c r="C11" s="8"/>
    </row>
    <row r="12" spans="1:4" ht="15.75" customHeight="1" x14ac:dyDescent="0.25">
      <c r="A12" s="5" t="s">
        <v>677</v>
      </c>
      <c r="B12" s="246">
        <f>Item!C25</f>
        <v>0</v>
      </c>
      <c r="C12" s="250"/>
      <c r="D12" s="250"/>
    </row>
    <row r="13" spans="1:4" ht="15.75" customHeight="1" x14ac:dyDescent="0.25">
      <c r="B13" s="185"/>
      <c r="C13" s="8"/>
    </row>
    <row r="14" spans="1:4" ht="15.75" customHeight="1" x14ac:dyDescent="0.25">
      <c r="A14" s="12" t="s">
        <v>8</v>
      </c>
      <c r="B14" s="13"/>
      <c r="C14" s="11"/>
    </row>
    <row r="15" spans="1:4" ht="15.75" customHeight="1" x14ac:dyDescent="0.2">
      <c r="A15" s="14" t="s">
        <v>9</v>
      </c>
      <c r="B15" s="243"/>
      <c r="C15" s="256"/>
      <c r="D15" s="245"/>
    </row>
    <row r="16" spans="1:4" ht="15.75" customHeight="1" x14ac:dyDescent="0.2">
      <c r="A16" s="14"/>
      <c r="B16" s="256"/>
      <c r="C16" s="256"/>
      <c r="D16" s="245"/>
    </row>
    <row r="17" spans="1:4" ht="15.75" customHeight="1" x14ac:dyDescent="0.2">
      <c r="A17" s="14" t="s">
        <v>10</v>
      </c>
      <c r="B17" s="252" t="s">
        <v>36</v>
      </c>
      <c r="C17" s="255"/>
      <c r="D17" s="219"/>
    </row>
    <row r="18" spans="1:4" ht="15.75" customHeight="1" x14ac:dyDescent="0.2">
      <c r="A18" s="14"/>
      <c r="B18" s="13"/>
      <c r="C18" s="24"/>
    </row>
    <row r="19" spans="1:4" ht="15.75" customHeight="1" x14ac:dyDescent="0.25">
      <c r="A19" s="12" t="s">
        <v>11</v>
      </c>
      <c r="B19" s="3"/>
      <c r="C19" s="8"/>
    </row>
    <row r="20" spans="1:4" ht="15.75" customHeight="1" x14ac:dyDescent="0.25">
      <c r="A20" s="14" t="s">
        <v>12</v>
      </c>
      <c r="B20" s="246" t="str">
        <f>Item!I29</f>
        <v>Mandatory - Select One on Item Request</v>
      </c>
      <c r="C20" s="246"/>
      <c r="D20" s="246"/>
    </row>
    <row r="21" spans="1:4" ht="15.75" customHeight="1" x14ac:dyDescent="0.2">
      <c r="A21" s="14" t="s">
        <v>14</v>
      </c>
      <c r="B21" s="252" t="s">
        <v>34</v>
      </c>
      <c r="C21" s="253"/>
    </row>
    <row r="22" spans="1:4" ht="15.75" customHeight="1" x14ac:dyDescent="0.2">
      <c r="A22" s="15"/>
      <c r="B22" s="16"/>
      <c r="C22" s="17"/>
    </row>
    <row r="23" spans="1:4" ht="15.75" customHeight="1" x14ac:dyDescent="0.25">
      <c r="A23" s="5" t="s">
        <v>15</v>
      </c>
      <c r="B23" s="3"/>
      <c r="C23" s="8"/>
    </row>
    <row r="24" spans="1:4" ht="15.75" customHeight="1" x14ac:dyDescent="0.25">
      <c r="A24" s="18" t="s">
        <v>16</v>
      </c>
      <c r="B24" s="3"/>
      <c r="C24" s="8"/>
    </row>
    <row r="25" spans="1:4" ht="15.75" customHeight="1" x14ac:dyDescent="0.2">
      <c r="A25" s="19" t="s">
        <v>17</v>
      </c>
      <c r="B25" s="85">
        <f>Item!C31</f>
        <v>0</v>
      </c>
      <c r="C25" s="8"/>
    </row>
    <row r="26" spans="1:4" ht="15.75" customHeight="1" x14ac:dyDescent="0.25">
      <c r="A26" s="19" t="s">
        <v>18</v>
      </c>
      <c r="B26" s="246" t="str">
        <f>Item!C29</f>
        <v>Mandatory - Select One on Item Request</v>
      </c>
      <c r="C26" s="246"/>
      <c r="D26" s="246"/>
    </row>
    <row r="27" spans="1:4" ht="15.75" customHeight="1" x14ac:dyDescent="0.25">
      <c r="A27" s="18" t="s">
        <v>19</v>
      </c>
      <c r="B27" s="3"/>
      <c r="C27" s="8"/>
    </row>
    <row r="28" spans="1:4" ht="15.75" customHeight="1" x14ac:dyDescent="0.25">
      <c r="A28" s="19" t="s">
        <v>20</v>
      </c>
      <c r="B28" s="246" t="s">
        <v>13</v>
      </c>
      <c r="C28" s="247"/>
    </row>
    <row r="29" spans="1:4" ht="15.75" customHeight="1" x14ac:dyDescent="0.25">
      <c r="A29" s="19" t="s">
        <v>21</v>
      </c>
      <c r="B29" s="246" t="s">
        <v>13</v>
      </c>
      <c r="C29" s="247"/>
    </row>
    <row r="30" spans="1:4" ht="15.75" x14ac:dyDescent="0.25">
      <c r="A30" s="19" t="s">
        <v>22</v>
      </c>
      <c r="B30" s="246" t="s">
        <v>13</v>
      </c>
      <c r="C30" s="247"/>
    </row>
    <row r="31" spans="1:4" ht="15" x14ac:dyDescent="0.2">
      <c r="A31" s="18" t="s">
        <v>23</v>
      </c>
      <c r="B31" s="243" t="s">
        <v>37</v>
      </c>
      <c r="C31" s="244"/>
      <c r="D31" s="245"/>
    </row>
    <row r="32" spans="1:4" ht="15.75" x14ac:dyDescent="0.2">
      <c r="A32" s="19" t="s">
        <v>24</v>
      </c>
      <c r="B32" s="243"/>
      <c r="C32" s="244"/>
      <c r="D32" s="245"/>
    </row>
    <row r="33" spans="1:4" ht="15.75" x14ac:dyDescent="0.2">
      <c r="A33" s="19"/>
      <c r="B33" s="243"/>
      <c r="C33" s="244"/>
      <c r="D33" s="245"/>
    </row>
    <row r="34" spans="1:4" ht="15.75" x14ac:dyDescent="0.2">
      <c r="A34" s="19"/>
      <c r="B34" s="243"/>
      <c r="C34" s="244"/>
      <c r="D34" s="245"/>
    </row>
    <row r="35" spans="1:4" ht="15" x14ac:dyDescent="0.2">
      <c r="A35" s="20" t="s">
        <v>25</v>
      </c>
      <c r="B35" s="243" t="s">
        <v>37</v>
      </c>
      <c r="C35" s="244"/>
      <c r="D35" s="219"/>
    </row>
    <row r="36" spans="1:4" ht="15" customHeight="1" x14ac:dyDescent="0.2">
      <c r="A36" s="19" t="s">
        <v>24</v>
      </c>
      <c r="B36" s="243"/>
      <c r="C36" s="244"/>
      <c r="D36" s="245"/>
    </row>
    <row r="37" spans="1:4" ht="15.75" x14ac:dyDescent="0.2">
      <c r="A37" s="19"/>
      <c r="B37" s="243"/>
      <c r="C37" s="244"/>
      <c r="D37" s="245"/>
    </row>
    <row r="38" spans="1:4" s="23" customFormat="1" ht="15.75" customHeight="1" x14ac:dyDescent="0.25">
      <c r="A38" s="22" t="s">
        <v>39</v>
      </c>
      <c r="B38" s="250" t="s">
        <v>40</v>
      </c>
      <c r="C38" s="251"/>
    </row>
    <row r="39" spans="1:4" s="23" customFormat="1" ht="15.75" customHeight="1" x14ac:dyDescent="0.25">
      <c r="A39" s="101" t="s">
        <v>24</v>
      </c>
      <c r="B39" s="242"/>
      <c r="C39" s="242"/>
      <c r="D39" s="242"/>
    </row>
    <row r="40" spans="1:4" ht="15.75" x14ac:dyDescent="0.25">
      <c r="A40" s="18" t="s">
        <v>26</v>
      </c>
      <c r="B40" s="3"/>
      <c r="C40" s="8"/>
    </row>
    <row r="41" spans="1:4" ht="15.75" customHeight="1" x14ac:dyDescent="0.25">
      <c r="A41" s="19" t="s">
        <v>27</v>
      </c>
      <c r="B41" s="246" t="str">
        <f>Item!C33</f>
        <v>Mandatory - Select One on Item Request</v>
      </c>
      <c r="C41" s="246"/>
      <c r="D41" s="246"/>
    </row>
    <row r="42" spans="1:4" ht="15.75" customHeight="1" x14ac:dyDescent="0.25">
      <c r="A42" s="19" t="s">
        <v>28</v>
      </c>
      <c r="B42" s="246" t="s">
        <v>13</v>
      </c>
      <c r="C42" s="247"/>
    </row>
    <row r="43" spans="1:4" ht="15.75" customHeight="1" x14ac:dyDescent="0.25">
      <c r="A43" s="19" t="s">
        <v>29</v>
      </c>
      <c r="B43" s="3"/>
      <c r="C43" s="8"/>
    </row>
    <row r="44" spans="1:4" ht="15.75" customHeight="1" x14ac:dyDescent="0.2">
      <c r="A44" s="184" t="s">
        <v>30</v>
      </c>
      <c r="B44" s="248" t="s">
        <v>673</v>
      </c>
      <c r="C44" s="248"/>
      <c r="D44" s="248"/>
    </row>
    <row r="45" spans="1:4" ht="15.75" customHeight="1" x14ac:dyDescent="0.2">
      <c r="A45" s="101"/>
      <c r="B45" s="248"/>
      <c r="C45" s="248"/>
      <c r="D45" s="248"/>
    </row>
    <row r="46" spans="1:4" ht="15.75" customHeight="1" x14ac:dyDescent="0.2">
      <c r="A46" s="184" t="s">
        <v>674</v>
      </c>
      <c r="B46" s="248" t="s">
        <v>675</v>
      </c>
      <c r="C46" s="248"/>
      <c r="D46" s="248"/>
    </row>
    <row r="47" spans="1:4" ht="15.75" customHeight="1" x14ac:dyDescent="0.2">
      <c r="A47" s="101"/>
      <c r="B47" s="248"/>
      <c r="C47" s="248"/>
      <c r="D47" s="248"/>
    </row>
    <row r="48" spans="1:4" ht="15.75" customHeight="1" x14ac:dyDescent="0.2">
      <c r="A48" s="101"/>
      <c r="B48" s="248"/>
      <c r="C48" s="248"/>
      <c r="D48" s="248"/>
    </row>
    <row r="49" spans="1:4" s="6" customFormat="1" ht="15.75" customHeight="1" x14ac:dyDescent="0.2">
      <c r="A49" s="18" t="s">
        <v>38</v>
      </c>
      <c r="B49" s="249" t="s">
        <v>402</v>
      </c>
      <c r="C49" s="249"/>
    </row>
    <row r="50" spans="1:4" ht="15.75" x14ac:dyDescent="0.25">
      <c r="A50" s="18" t="s">
        <v>31</v>
      </c>
      <c r="B50" s="182"/>
      <c r="C50" s="8"/>
    </row>
    <row r="51" spans="1:4" s="6" customFormat="1" ht="15.75" customHeight="1" x14ac:dyDescent="0.2">
      <c r="A51" s="6" t="s">
        <v>32</v>
      </c>
      <c r="B51" s="249"/>
      <c r="C51" s="249"/>
      <c r="D51" s="245"/>
    </row>
    <row r="52" spans="1:4" s="6" customFormat="1" ht="15.75" customHeight="1" x14ac:dyDescent="0.2">
      <c r="B52" s="249"/>
      <c r="C52" s="249"/>
      <c r="D52" s="245"/>
    </row>
    <row r="53" spans="1:4" s="6" customFormat="1" ht="15.75" customHeight="1" x14ac:dyDescent="0.2">
      <c r="B53" s="249"/>
      <c r="C53" s="249"/>
      <c r="D53" s="245"/>
    </row>
    <row r="54" spans="1:4" s="6" customFormat="1" ht="15.75" x14ac:dyDescent="0.2">
      <c r="B54" s="10"/>
      <c r="C54" s="10"/>
    </row>
    <row r="56" spans="1:4" ht="15.75" x14ac:dyDescent="0.25">
      <c r="A56" s="145" t="s">
        <v>626</v>
      </c>
      <c r="B56" s="146">
        <f>Item!F3</f>
        <v>0</v>
      </c>
    </row>
    <row r="57" spans="1:4" ht="15.75" x14ac:dyDescent="0.25">
      <c r="A57" s="145" t="s">
        <v>627</v>
      </c>
      <c r="B57" s="147"/>
    </row>
  </sheetData>
  <mergeCells count="32">
    <mergeCell ref="B20:D20"/>
    <mergeCell ref="B41:D41"/>
    <mergeCell ref="B2:D2"/>
    <mergeCell ref="B3:D3"/>
    <mergeCell ref="B4:D4"/>
    <mergeCell ref="B6:D6"/>
    <mergeCell ref="B5:D5"/>
    <mergeCell ref="B17:D17"/>
    <mergeCell ref="B7:D7"/>
    <mergeCell ref="B8:D8"/>
    <mergeCell ref="B15:D16"/>
    <mergeCell ref="B9:D10"/>
    <mergeCell ref="B12:D12"/>
    <mergeCell ref="B35:D35"/>
    <mergeCell ref="B32:D32"/>
    <mergeCell ref="B33:D33"/>
    <mergeCell ref="B34:D34"/>
    <mergeCell ref="B36:D36"/>
    <mergeCell ref="B21:C21"/>
    <mergeCell ref="B28:C28"/>
    <mergeCell ref="B29:C29"/>
    <mergeCell ref="B30:C30"/>
    <mergeCell ref="B31:D31"/>
    <mergeCell ref="B26:D26"/>
    <mergeCell ref="B39:D39"/>
    <mergeCell ref="B37:D37"/>
    <mergeCell ref="B42:C42"/>
    <mergeCell ref="B44:D45"/>
    <mergeCell ref="B51:D53"/>
    <mergeCell ref="B38:C38"/>
    <mergeCell ref="B49:C49"/>
    <mergeCell ref="B46:D48"/>
  </mergeCells>
  <phoneticPr fontId="0" type="noConversion"/>
  <dataValidations count="10">
    <dataValidation type="list" allowBlank="1" showInputMessage="1" showErrorMessage="1" sqref="B21">
      <formula1>"Yes - Refer to SOC pictures.,Select Yes or delete line."</formula1>
    </dataValidation>
    <dataValidation type="list" allowBlank="1" showInputMessage="1" showErrorMessage="1" sqref="B28">
      <formula1>"Yes - Standard,No - Customer request,See Notes,Select one"</formula1>
    </dataValidation>
    <dataValidation type="list" allowBlank="1" showInputMessage="1" showErrorMessage="1" sqref="B29">
      <formula1>"Tape - Registered print,No,No - Continuous print, Paper,Other (See Notes),Select one"</formula1>
    </dataValidation>
    <dataValidation type="list" allowBlank="1" showInputMessage="1" showErrorMessage="1" sqref="B30">
      <formula1>"Clear - Standard, Red - Continuous print,Red - As per customer,Other (See Notes),Select one"</formula1>
    </dataValidation>
    <dataValidation type="list" allowBlank="1" showInputMessage="1" showErrorMessage="1" sqref="B42">
      <formula1>"46 x 48,See notes,40 x 40,48 x 44,48 x 40,44 x 44,48 x 31,4-way CPC,Sample,Slitting to advise Marketing,Select one"</formula1>
    </dataValidation>
    <dataValidation type="list" allowBlank="1" showInputMessage="1" showErrorMessage="1" sqref="B17:B18">
      <formula1>"Print is not centered across the web.,Select not centered or delete line."</formula1>
    </dataValidation>
    <dataValidation type="textLength" operator="lessThanOrEqual" allowBlank="1" showInputMessage="1" showErrorMessage="1" sqref="B32:C34">
      <formula1>25</formula1>
    </dataValidation>
    <dataValidation type="textLength" operator="lessThanOrEqual" allowBlank="1" showInputMessage="1" showErrorMessage="1" sqref="B36:C37">
      <formula1>30</formula1>
    </dataValidation>
    <dataValidation type="list" allowBlank="1" showInputMessage="1" showErrorMessage="1" sqref="B35:C35 B31:C31">
      <formula1>"Yes,No,Do not delete - Mandatory line - Select one"</formula1>
    </dataValidation>
    <dataValidation type="list" allowBlank="1" showInputMessage="1" showErrorMessage="1" sqref="B38:C38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rowBreaks count="1" manualBreakCount="1">
    <brk id="4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3"/>
  <sheetViews>
    <sheetView workbookViewId="0">
      <selection activeCell="A2" sqref="A2"/>
    </sheetView>
  </sheetViews>
  <sheetFormatPr defaultRowHeight="12.75" x14ac:dyDescent="0.2"/>
  <cols>
    <col min="1" max="1" width="39.28515625" style="9" customWidth="1"/>
    <col min="2" max="2" width="12.7109375" style="9" customWidth="1"/>
    <col min="3" max="4" width="19.42578125" style="9" customWidth="1"/>
    <col min="5" max="16384" width="9.140625" style="9"/>
  </cols>
  <sheetData>
    <row r="1" spans="1:4" s="1" customFormat="1" ht="12.75" customHeight="1" x14ac:dyDescent="0.25">
      <c r="A1" s="1" t="s">
        <v>419</v>
      </c>
      <c r="B1" s="2"/>
      <c r="C1" s="3"/>
    </row>
    <row r="2" spans="1:4" s="6" customFormat="1" ht="15.75" x14ac:dyDescent="0.25">
      <c r="A2" s="5" t="s">
        <v>0</v>
      </c>
      <c r="B2" s="250">
        <f>Item!C13</f>
        <v>0</v>
      </c>
      <c r="C2" s="258"/>
      <c r="D2" s="219"/>
    </row>
    <row r="3" spans="1:4" ht="15.75" customHeight="1" x14ac:dyDescent="0.25">
      <c r="A3" s="7" t="s">
        <v>1</v>
      </c>
      <c r="B3" s="250">
        <f>Item!B54</f>
        <v>0</v>
      </c>
      <c r="C3" s="258"/>
      <c r="D3" s="219"/>
    </row>
    <row r="4" spans="1:4" ht="15.75" customHeight="1" x14ac:dyDescent="0.25">
      <c r="A4" s="7" t="s">
        <v>35</v>
      </c>
      <c r="B4" s="250" t="str">
        <f>Item!I17&amp;" / "&amp;Item!C24</f>
        <v xml:space="preserve"> / </v>
      </c>
      <c r="C4" s="219"/>
      <c r="D4" s="219"/>
    </row>
    <row r="5" spans="1:4" ht="15.75" customHeight="1" x14ac:dyDescent="0.25">
      <c r="A5" s="7" t="s">
        <v>2</v>
      </c>
      <c r="B5" s="243">
        <f>Item!I37</f>
        <v>0</v>
      </c>
      <c r="C5" s="254"/>
      <c r="D5" s="245"/>
    </row>
    <row r="6" spans="1:4" ht="15.75" customHeight="1" x14ac:dyDescent="0.25">
      <c r="A6" s="7" t="s">
        <v>3</v>
      </c>
      <c r="B6" s="246"/>
      <c r="C6" s="219"/>
      <c r="D6" s="219"/>
    </row>
    <row r="7" spans="1:4" ht="15.75" customHeight="1" x14ac:dyDescent="0.25">
      <c r="A7" s="7" t="s">
        <v>4</v>
      </c>
      <c r="B7" s="246"/>
      <c r="C7" s="219"/>
      <c r="D7" s="219"/>
    </row>
    <row r="8" spans="1:4" ht="15.75" customHeight="1" x14ac:dyDescent="0.25">
      <c r="A8" s="7" t="s">
        <v>5</v>
      </c>
      <c r="B8" s="246"/>
      <c r="C8" s="219"/>
      <c r="D8" s="219"/>
    </row>
    <row r="9" spans="1:4" ht="15.75" customHeight="1" x14ac:dyDescent="0.25">
      <c r="A9" s="7" t="s">
        <v>6</v>
      </c>
      <c r="B9" s="243" t="s">
        <v>325</v>
      </c>
      <c r="C9" s="259"/>
      <c r="D9" s="245"/>
    </row>
    <row r="10" spans="1:4" ht="15.75" customHeight="1" x14ac:dyDescent="0.25">
      <c r="A10" s="7" t="s">
        <v>7</v>
      </c>
      <c r="B10" s="259"/>
      <c r="C10" s="259"/>
      <c r="D10" s="245"/>
    </row>
    <row r="11" spans="1:4" ht="15.75" customHeight="1" x14ac:dyDescent="0.25">
      <c r="B11" s="3"/>
      <c r="C11" s="3"/>
    </row>
    <row r="12" spans="1:4" ht="15.75" customHeight="1" x14ac:dyDescent="0.25">
      <c r="A12" s="5" t="s">
        <v>677</v>
      </c>
      <c r="B12" s="246">
        <f>Item!C25</f>
        <v>0</v>
      </c>
      <c r="C12" s="250"/>
      <c r="D12" s="250"/>
    </row>
    <row r="13" spans="1:4" ht="15.75" customHeight="1" x14ac:dyDescent="0.25">
      <c r="B13" s="185"/>
      <c r="C13" s="185"/>
    </row>
    <row r="14" spans="1:4" ht="15.75" customHeight="1" x14ac:dyDescent="0.25">
      <c r="A14" s="12" t="s">
        <v>8</v>
      </c>
      <c r="B14" s="13"/>
      <c r="C14" s="10"/>
    </row>
    <row r="15" spans="1:4" ht="15.75" customHeight="1" x14ac:dyDescent="0.2">
      <c r="A15" s="14" t="s">
        <v>9</v>
      </c>
      <c r="B15" s="243"/>
      <c r="C15" s="256"/>
      <c r="D15" s="219"/>
    </row>
    <row r="16" spans="1:4" ht="15.75" customHeight="1" x14ac:dyDescent="0.2">
      <c r="A16" s="14"/>
      <c r="B16" s="256"/>
      <c r="C16" s="256"/>
      <c r="D16" s="219"/>
    </row>
    <row r="17" spans="1:4" ht="15.75" customHeight="1" x14ac:dyDescent="0.2">
      <c r="A17" s="14" t="s">
        <v>10</v>
      </c>
      <c r="B17" s="252" t="s">
        <v>36</v>
      </c>
      <c r="C17" s="255"/>
      <c r="D17" s="219"/>
    </row>
    <row r="18" spans="1:4" ht="15.75" customHeight="1" x14ac:dyDescent="0.2">
      <c r="A18" s="14"/>
      <c r="B18" s="16"/>
      <c r="C18" s="24"/>
    </row>
    <row r="19" spans="1:4" ht="15.75" customHeight="1" x14ac:dyDescent="0.25">
      <c r="A19" s="12" t="s">
        <v>11</v>
      </c>
      <c r="B19" s="3"/>
      <c r="C19" s="3"/>
    </row>
    <row r="20" spans="1:4" ht="15.75" customHeight="1" x14ac:dyDescent="0.25">
      <c r="A20" s="14" t="s">
        <v>12</v>
      </c>
      <c r="B20" s="246" t="str">
        <f>Item!I29</f>
        <v>Mandatory - Select One on Item Request</v>
      </c>
      <c r="C20" s="246"/>
      <c r="D20" s="246"/>
    </row>
    <row r="21" spans="1:4" ht="15.75" customHeight="1" x14ac:dyDescent="0.2">
      <c r="A21" s="14" t="s">
        <v>14</v>
      </c>
      <c r="B21" s="252" t="s">
        <v>34</v>
      </c>
      <c r="C21" s="252"/>
    </row>
    <row r="22" spans="1:4" ht="15.75" customHeight="1" x14ac:dyDescent="0.2">
      <c r="A22" s="15"/>
      <c r="B22" s="16"/>
      <c r="C22" s="17"/>
    </row>
    <row r="23" spans="1:4" ht="15.75" customHeight="1" x14ac:dyDescent="0.25">
      <c r="A23" s="5" t="s">
        <v>326</v>
      </c>
      <c r="B23" s="3"/>
      <c r="C23" s="3"/>
    </row>
    <row r="24" spans="1:4" s="23" customFormat="1" ht="15.75" customHeight="1" x14ac:dyDescent="0.25">
      <c r="A24" s="101" t="s">
        <v>430</v>
      </c>
      <c r="B24" s="102"/>
      <c r="C24" s="103" t="s">
        <v>327</v>
      </c>
    </row>
    <row r="25" spans="1:4" s="23" customFormat="1" ht="15.75" customHeight="1" x14ac:dyDescent="0.25">
      <c r="A25" s="101" t="s">
        <v>431</v>
      </c>
      <c r="B25" s="102"/>
      <c r="C25" s="103" t="s">
        <v>327</v>
      </c>
    </row>
    <row r="26" spans="1:4" s="23" customFormat="1" ht="15.75" customHeight="1" x14ac:dyDescent="0.25">
      <c r="A26" s="70" t="s">
        <v>328</v>
      </c>
      <c r="B26" s="250" t="s">
        <v>13</v>
      </c>
      <c r="C26" s="250"/>
    </row>
    <row r="27" spans="1:4" s="23" customFormat="1" ht="15.75" customHeight="1" x14ac:dyDescent="0.25">
      <c r="A27" s="70" t="s">
        <v>329</v>
      </c>
      <c r="B27" s="250" t="s">
        <v>330</v>
      </c>
      <c r="C27" s="250"/>
      <c r="D27" s="219"/>
    </row>
    <row r="28" spans="1:4" s="23" customFormat="1" ht="15.75" customHeight="1" x14ac:dyDescent="0.2">
      <c r="A28" s="70" t="s">
        <v>331</v>
      </c>
      <c r="B28" s="249" t="s">
        <v>332</v>
      </c>
      <c r="C28" s="249"/>
      <c r="D28" s="245"/>
    </row>
    <row r="29" spans="1:4" s="23" customFormat="1" ht="15.75" customHeight="1" x14ac:dyDescent="0.2">
      <c r="A29" s="70"/>
      <c r="B29" s="249"/>
      <c r="C29" s="249"/>
      <c r="D29" s="245"/>
    </row>
    <row r="30" spans="1:4" s="23" customFormat="1" ht="15.75" customHeight="1" x14ac:dyDescent="0.2">
      <c r="A30" s="70"/>
      <c r="B30" s="249"/>
      <c r="C30" s="249"/>
      <c r="D30" s="245"/>
    </row>
    <row r="31" spans="1:4" s="23" customFormat="1" ht="15.75" customHeight="1" x14ac:dyDescent="0.2">
      <c r="A31" s="70"/>
      <c r="B31" s="249"/>
      <c r="C31" s="249"/>
      <c r="D31" s="245"/>
    </row>
    <row r="32" spans="1:4" s="23" customFormat="1" ht="15.75" customHeight="1" x14ac:dyDescent="0.2">
      <c r="A32" s="70" t="s">
        <v>333</v>
      </c>
      <c r="B32" s="68"/>
      <c r="C32" s="68"/>
    </row>
    <row r="33" spans="1:4" s="23" customFormat="1" ht="15.75" customHeight="1" x14ac:dyDescent="0.2">
      <c r="A33" s="70" t="s">
        <v>334</v>
      </c>
      <c r="B33" s="68"/>
      <c r="C33" s="68"/>
    </row>
    <row r="34" spans="1:4" s="23" customFormat="1" ht="15.75" customHeight="1" x14ac:dyDescent="0.25">
      <c r="A34" s="70"/>
      <c r="B34" s="27"/>
      <c r="C34" s="27"/>
    </row>
    <row r="35" spans="1:4" s="23" customFormat="1" ht="15.75" customHeight="1" x14ac:dyDescent="0.25">
      <c r="A35" s="71"/>
      <c r="B35" s="260" t="s">
        <v>335</v>
      </c>
      <c r="C35" s="260"/>
    </row>
    <row r="36" spans="1:4" s="23" customFormat="1" ht="15.75" customHeight="1" x14ac:dyDescent="0.25">
      <c r="A36" s="71"/>
      <c r="B36" s="260" t="s">
        <v>336</v>
      </c>
      <c r="C36" s="260"/>
    </row>
    <row r="37" spans="1:4" s="73" customFormat="1" ht="15.75" customHeight="1" x14ac:dyDescent="0.25">
      <c r="A37" s="72" t="s">
        <v>337</v>
      </c>
      <c r="B37" s="68"/>
      <c r="C37" s="68"/>
    </row>
    <row r="38" spans="1:4" s="73" customFormat="1" ht="15.75" customHeight="1" x14ac:dyDescent="0.25">
      <c r="A38" s="72" t="s">
        <v>338</v>
      </c>
      <c r="B38" s="68"/>
      <c r="C38" s="68"/>
    </row>
    <row r="39" spans="1:4" s="23" customFormat="1" ht="15.75" customHeight="1" x14ac:dyDescent="0.25">
      <c r="A39" s="70"/>
      <c r="B39" s="27"/>
      <c r="C39" s="27"/>
    </row>
    <row r="40" spans="1:4" ht="15.75" customHeight="1" x14ac:dyDescent="0.25">
      <c r="A40" s="18" t="s">
        <v>16</v>
      </c>
      <c r="B40" s="3"/>
      <c r="C40" s="3"/>
    </row>
    <row r="41" spans="1:4" ht="15.75" customHeight="1" x14ac:dyDescent="0.2">
      <c r="A41" s="19" t="s">
        <v>17</v>
      </c>
      <c r="B41" s="252">
        <f>Item!C31</f>
        <v>0</v>
      </c>
      <c r="C41" s="252"/>
    </row>
    <row r="42" spans="1:4" ht="15.75" customHeight="1" x14ac:dyDescent="0.25">
      <c r="A42" s="19" t="s">
        <v>18</v>
      </c>
      <c r="B42" s="246" t="str">
        <f>Item!C29</f>
        <v>Mandatory - Select One on Item Request</v>
      </c>
      <c r="C42" s="246"/>
      <c r="D42" s="246"/>
    </row>
    <row r="43" spans="1:4" ht="15.75" customHeight="1" x14ac:dyDescent="0.25">
      <c r="A43" s="18" t="s">
        <v>19</v>
      </c>
      <c r="B43" s="3"/>
      <c r="C43" s="3"/>
    </row>
    <row r="44" spans="1:4" ht="15.75" customHeight="1" x14ac:dyDescent="0.25">
      <c r="A44" s="19" t="s">
        <v>20</v>
      </c>
      <c r="B44" s="246" t="s">
        <v>13</v>
      </c>
      <c r="C44" s="246"/>
    </row>
    <row r="45" spans="1:4" ht="15.75" customHeight="1" x14ac:dyDescent="0.25">
      <c r="A45" s="19" t="s">
        <v>21</v>
      </c>
      <c r="B45" s="246" t="s">
        <v>13</v>
      </c>
      <c r="C45" s="246"/>
    </row>
    <row r="46" spans="1:4" ht="15.75" x14ac:dyDescent="0.25">
      <c r="A46" s="19" t="s">
        <v>22</v>
      </c>
      <c r="B46" s="246" t="s">
        <v>13</v>
      </c>
      <c r="C46" s="246"/>
    </row>
    <row r="47" spans="1:4" ht="15.75" x14ac:dyDescent="0.2">
      <c r="A47" s="18" t="s">
        <v>23</v>
      </c>
      <c r="B47" s="243" t="s">
        <v>37</v>
      </c>
      <c r="C47" s="243"/>
      <c r="D47" s="245"/>
    </row>
    <row r="48" spans="1:4" ht="15.75" x14ac:dyDescent="0.2">
      <c r="A48" s="19" t="s">
        <v>24</v>
      </c>
      <c r="B48" s="243"/>
      <c r="C48" s="244"/>
      <c r="D48" s="245"/>
    </row>
    <row r="49" spans="1:4" ht="15.75" x14ac:dyDescent="0.2">
      <c r="A49" s="19"/>
      <c r="B49" s="243"/>
      <c r="C49" s="244"/>
      <c r="D49" s="245"/>
    </row>
    <row r="50" spans="1:4" ht="15.75" x14ac:dyDescent="0.2">
      <c r="A50" s="19"/>
      <c r="B50" s="243"/>
      <c r="C50" s="244"/>
      <c r="D50" s="245"/>
    </row>
    <row r="51" spans="1:4" ht="15.75" x14ac:dyDescent="0.2">
      <c r="A51" s="20" t="s">
        <v>25</v>
      </c>
      <c r="B51" s="243" t="s">
        <v>37</v>
      </c>
      <c r="C51" s="243"/>
      <c r="D51" s="245"/>
    </row>
    <row r="52" spans="1:4" ht="15" customHeight="1" x14ac:dyDescent="0.2">
      <c r="A52" s="19" t="s">
        <v>24</v>
      </c>
      <c r="B52" s="243"/>
      <c r="C52" s="244"/>
      <c r="D52" s="245"/>
    </row>
    <row r="53" spans="1:4" ht="15.75" x14ac:dyDescent="0.2">
      <c r="A53" s="19"/>
      <c r="B53" s="243"/>
      <c r="C53" s="244"/>
      <c r="D53" s="245"/>
    </row>
    <row r="54" spans="1:4" s="23" customFormat="1" ht="15.75" customHeight="1" x14ac:dyDescent="0.25">
      <c r="A54" s="22" t="s">
        <v>39</v>
      </c>
      <c r="B54" s="250" t="s">
        <v>40</v>
      </c>
      <c r="C54" s="251"/>
    </row>
    <row r="55" spans="1:4" s="23" customFormat="1" ht="15.75" customHeight="1" x14ac:dyDescent="0.25">
      <c r="A55" s="101" t="s">
        <v>24</v>
      </c>
      <c r="B55" s="242"/>
      <c r="C55" s="242"/>
      <c r="D55" s="242"/>
    </row>
    <row r="56" spans="1:4" ht="15.75" x14ac:dyDescent="0.25">
      <c r="A56" s="18" t="s">
        <v>26</v>
      </c>
      <c r="B56" s="3"/>
      <c r="C56" s="3"/>
    </row>
    <row r="57" spans="1:4" ht="15.75" customHeight="1" x14ac:dyDescent="0.25">
      <c r="A57" s="19" t="s">
        <v>27</v>
      </c>
      <c r="B57" s="246" t="str">
        <f>Item!C33</f>
        <v>Mandatory - Select One on Item Request</v>
      </c>
      <c r="C57" s="246"/>
      <c r="D57" s="246"/>
    </row>
    <row r="58" spans="1:4" ht="15.75" customHeight="1" x14ac:dyDescent="0.25">
      <c r="A58" s="19" t="s">
        <v>28</v>
      </c>
      <c r="B58" s="246" t="s">
        <v>13</v>
      </c>
      <c r="C58" s="246"/>
    </row>
    <row r="59" spans="1:4" ht="15.75" customHeight="1" x14ac:dyDescent="0.25">
      <c r="A59" s="19" t="s">
        <v>29</v>
      </c>
      <c r="B59" s="3"/>
      <c r="C59" s="21"/>
    </row>
    <row r="60" spans="1:4" ht="15.75" customHeight="1" x14ac:dyDescent="0.2">
      <c r="A60" s="184" t="s">
        <v>30</v>
      </c>
      <c r="B60" s="248" t="s">
        <v>673</v>
      </c>
      <c r="C60" s="248"/>
      <c r="D60" s="248"/>
    </row>
    <row r="61" spans="1:4" ht="15.75" customHeight="1" x14ac:dyDescent="0.2">
      <c r="A61" s="101"/>
      <c r="B61" s="248"/>
      <c r="C61" s="248"/>
      <c r="D61" s="248"/>
    </row>
    <row r="62" spans="1:4" ht="15.75" customHeight="1" x14ac:dyDescent="0.2">
      <c r="A62" s="184" t="s">
        <v>674</v>
      </c>
      <c r="B62" s="248" t="s">
        <v>675</v>
      </c>
      <c r="C62" s="248"/>
      <c r="D62" s="248"/>
    </row>
    <row r="63" spans="1:4" ht="15.75" customHeight="1" x14ac:dyDescent="0.2">
      <c r="A63" s="101"/>
      <c r="B63" s="248"/>
      <c r="C63" s="248"/>
      <c r="D63" s="248"/>
    </row>
    <row r="64" spans="1:4" ht="15.75" customHeight="1" x14ac:dyDescent="0.2">
      <c r="A64" s="101"/>
      <c r="B64" s="248"/>
      <c r="C64" s="248"/>
      <c r="D64" s="248"/>
    </row>
    <row r="65" spans="1:4" s="6" customFormat="1" ht="15.75" customHeight="1" x14ac:dyDescent="0.2">
      <c r="A65" s="18" t="s">
        <v>38</v>
      </c>
      <c r="B65" s="249" t="s">
        <v>402</v>
      </c>
      <c r="C65" s="249"/>
    </row>
    <row r="66" spans="1:4" ht="15.75" x14ac:dyDescent="0.25">
      <c r="A66" s="18" t="s">
        <v>31</v>
      </c>
      <c r="B66" s="3"/>
      <c r="C66" s="3"/>
    </row>
    <row r="67" spans="1:4" s="6" customFormat="1" ht="15.75" customHeight="1" x14ac:dyDescent="0.2">
      <c r="A67" s="6" t="s">
        <v>32</v>
      </c>
      <c r="B67" s="249"/>
      <c r="C67" s="249"/>
      <c r="D67" s="245"/>
    </row>
    <row r="68" spans="1:4" s="6" customFormat="1" ht="15.75" customHeight="1" x14ac:dyDescent="0.2">
      <c r="B68" s="249"/>
      <c r="C68" s="249"/>
      <c r="D68" s="245"/>
    </row>
    <row r="69" spans="1:4" s="6" customFormat="1" ht="15.75" customHeight="1" x14ac:dyDescent="0.2">
      <c r="B69" s="249"/>
      <c r="C69" s="249"/>
      <c r="D69" s="245"/>
    </row>
    <row r="70" spans="1:4" s="6" customFormat="1" ht="15.75" x14ac:dyDescent="0.2">
      <c r="B70" s="10"/>
      <c r="C70" s="10"/>
    </row>
    <row r="72" spans="1:4" ht="15.75" x14ac:dyDescent="0.25">
      <c r="A72" s="145" t="s">
        <v>626</v>
      </c>
      <c r="B72" s="146">
        <f>Item!F3</f>
        <v>0</v>
      </c>
    </row>
    <row r="73" spans="1:4" ht="15.75" x14ac:dyDescent="0.25">
      <c r="A73" s="145" t="s">
        <v>627</v>
      </c>
      <c r="B73" s="147"/>
    </row>
  </sheetData>
  <mergeCells count="38">
    <mergeCell ref="B26:C26"/>
    <mergeCell ref="B41:C41"/>
    <mergeCell ref="B36:C36"/>
    <mergeCell ref="B35:C35"/>
    <mergeCell ref="B28:D31"/>
    <mergeCell ref="B27:D27"/>
    <mergeCell ref="B42:D42"/>
    <mergeCell ref="B57:D57"/>
    <mergeCell ref="B58:C58"/>
    <mergeCell ref="B65:C65"/>
    <mergeCell ref="B60:D61"/>
    <mergeCell ref="B44:C44"/>
    <mergeCell ref="B45:C45"/>
    <mergeCell ref="B46:C46"/>
    <mergeCell ref="B67:D69"/>
    <mergeCell ref="B54:C54"/>
    <mergeCell ref="B47:D47"/>
    <mergeCell ref="B48:D48"/>
    <mergeCell ref="B49:D49"/>
    <mergeCell ref="B50:D50"/>
    <mergeCell ref="B51:D51"/>
    <mergeCell ref="B52:D52"/>
    <mergeCell ref="B53:D53"/>
    <mergeCell ref="B55:D55"/>
    <mergeCell ref="B62:D64"/>
    <mergeCell ref="B2:D2"/>
    <mergeCell ref="B3:D3"/>
    <mergeCell ref="B4:D4"/>
    <mergeCell ref="B21:C21"/>
    <mergeCell ref="B9:D10"/>
    <mergeCell ref="B17:D17"/>
    <mergeCell ref="B5:D5"/>
    <mergeCell ref="B6:D6"/>
    <mergeCell ref="B7:D7"/>
    <mergeCell ref="B8:D8"/>
    <mergeCell ref="B15:D16"/>
    <mergeCell ref="B20:D20"/>
    <mergeCell ref="B12:D12"/>
  </mergeCells>
  <phoneticPr fontId="20" type="noConversion"/>
  <dataValidations count="11">
    <dataValidation type="list" allowBlank="1" showInputMessage="1" showErrorMessage="1" sqref="B54:C54">
      <formula1>"Yes,Select Yes or delete section."</formula1>
    </dataValidation>
    <dataValidation type="list" allowBlank="1" showInputMessage="1" showErrorMessage="1" sqref="B21:C21">
      <formula1>"Yes - Refer to SOC pictures.,Select Yes or delete line."</formula1>
    </dataValidation>
    <dataValidation type="list" allowBlank="1" showInputMessage="1" showErrorMessage="1" sqref="B17:C17">
      <formula1>"Print is not centered across the web.,Select not centered or delete line."</formula1>
    </dataValidation>
    <dataValidation type="list" allowBlank="1" showInputMessage="1" showErrorMessage="1" sqref="B26:C26">
      <formula1>"Select one, ES, PA, OPA"</formula1>
    </dataValidation>
    <dataValidation type="list" allowBlank="1" showInputMessage="1" showErrorMessage="1" sqref="B58:C58">
      <formula1>"46 x 48,See notes,40 x 40,48 x 44,48 x 40,44 x 44,48 x 31,4-way CPC,Sample,Slitting to advise Marketing,Select one"</formula1>
    </dataValidation>
    <dataValidation type="list" allowBlank="1" showInputMessage="1" showErrorMessage="1" sqref="B47:C47 B51:C51">
      <formula1>"Yes,No,Do not delete - Mandatory line - Select one"</formula1>
    </dataValidation>
    <dataValidation type="textLength" operator="lessThanOrEqual" allowBlank="1" showInputMessage="1" showErrorMessage="1" sqref="B52:C53">
      <formula1>30</formula1>
    </dataValidation>
    <dataValidation type="textLength" operator="lessThanOrEqual" allowBlank="1" showInputMessage="1" showErrorMessage="1" sqref="B48:C50">
      <formula1>25</formula1>
    </dataValidation>
    <dataValidation type="list" allowBlank="1" showInputMessage="1" showErrorMessage="1" sqref="B46:C46">
      <formula1>"Clear - Standard, Red - Continuous print,Red - As per customer,Other (See Notes),Select one"</formula1>
    </dataValidation>
    <dataValidation type="list" allowBlank="1" showInputMessage="1" showErrorMessage="1" sqref="B45:C45">
      <formula1>"Tape - Registered print,No,No - Continuous print, Paper,Other (See Notes),Select one"</formula1>
    </dataValidation>
    <dataValidation type="list" allowBlank="1" showInputMessage="1" showErrorMessage="1" sqref="B44:C44">
      <formula1>"Yes - Standard,No - Customer request,See Notes,Select one"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"/>
  <sheetViews>
    <sheetView workbookViewId="0">
      <selection activeCell="A2" sqref="A2"/>
    </sheetView>
  </sheetViews>
  <sheetFormatPr defaultRowHeight="12.75" x14ac:dyDescent="0.2"/>
  <cols>
    <col min="1" max="1" width="39.28515625" style="9" customWidth="1"/>
    <col min="2" max="2" width="12.7109375" style="9" customWidth="1"/>
    <col min="3" max="4" width="19.42578125" style="9" customWidth="1"/>
    <col min="5" max="16384" width="9.140625" style="9"/>
  </cols>
  <sheetData>
    <row r="1" spans="1:4" s="1" customFormat="1" ht="12.75" customHeight="1" x14ac:dyDescent="0.2">
      <c r="A1" s="4" t="s">
        <v>394</v>
      </c>
      <c r="B1" s="2"/>
      <c r="C1" s="4"/>
    </row>
    <row r="2" spans="1:4" s="6" customFormat="1" ht="15.75" x14ac:dyDescent="0.25">
      <c r="A2" s="5" t="s">
        <v>0</v>
      </c>
      <c r="B2" s="250">
        <f>Item!C13</f>
        <v>0</v>
      </c>
      <c r="C2" s="258"/>
      <c r="D2" s="219"/>
    </row>
    <row r="3" spans="1:4" ht="15.75" customHeight="1" x14ac:dyDescent="0.25">
      <c r="A3" s="7" t="s">
        <v>1</v>
      </c>
      <c r="B3" s="250">
        <f>Item!B54</f>
        <v>0</v>
      </c>
      <c r="C3" s="258"/>
      <c r="D3" s="219"/>
    </row>
    <row r="4" spans="1:4" ht="15.75" customHeight="1" x14ac:dyDescent="0.25">
      <c r="A4" s="7" t="s">
        <v>35</v>
      </c>
      <c r="B4" s="250" t="str">
        <f>Item!I17&amp;" / "&amp;Item!C24</f>
        <v xml:space="preserve"> / </v>
      </c>
      <c r="C4" s="219"/>
      <c r="D4" s="219"/>
    </row>
    <row r="5" spans="1:4" ht="15.75" customHeight="1" x14ac:dyDescent="0.25">
      <c r="A5" s="7" t="s">
        <v>2</v>
      </c>
      <c r="B5" s="243">
        <f>Item!I37</f>
        <v>0</v>
      </c>
      <c r="C5" s="254"/>
      <c r="D5" s="245"/>
    </row>
    <row r="6" spans="1:4" ht="15.75" customHeight="1" x14ac:dyDescent="0.25">
      <c r="A6" s="7" t="s">
        <v>3</v>
      </c>
      <c r="B6" s="246"/>
      <c r="C6" s="219"/>
      <c r="D6" s="219"/>
    </row>
    <row r="7" spans="1:4" ht="15.75" customHeight="1" x14ac:dyDescent="0.25">
      <c r="A7" s="7" t="s">
        <v>4</v>
      </c>
      <c r="B7" s="246"/>
      <c r="C7" s="219"/>
      <c r="D7" s="219"/>
    </row>
    <row r="8" spans="1:4" ht="15.75" customHeight="1" x14ac:dyDescent="0.25">
      <c r="A8" s="7" t="s">
        <v>5</v>
      </c>
      <c r="B8" s="246"/>
      <c r="C8" s="219"/>
      <c r="D8" s="219"/>
    </row>
    <row r="9" spans="1:4" ht="15.75" customHeight="1" x14ac:dyDescent="0.25">
      <c r="A9" s="7" t="s">
        <v>6</v>
      </c>
      <c r="B9" s="243" t="s">
        <v>395</v>
      </c>
      <c r="C9" s="243"/>
      <c r="D9" s="245"/>
    </row>
    <row r="10" spans="1:4" ht="15.75" customHeight="1" x14ac:dyDescent="0.25">
      <c r="A10" s="7" t="s">
        <v>7</v>
      </c>
      <c r="B10" s="243"/>
      <c r="C10" s="243"/>
      <c r="D10" s="245"/>
    </row>
    <row r="11" spans="1:4" ht="15.75" customHeight="1" x14ac:dyDescent="0.25">
      <c r="B11" s="3"/>
      <c r="C11" s="8"/>
    </row>
    <row r="12" spans="1:4" ht="15.75" customHeight="1" x14ac:dyDescent="0.25">
      <c r="A12" s="5" t="s">
        <v>677</v>
      </c>
      <c r="B12" s="246">
        <f>Item!C25</f>
        <v>0</v>
      </c>
      <c r="C12" s="250"/>
      <c r="D12" s="250"/>
    </row>
    <row r="13" spans="1:4" ht="15.75" customHeight="1" x14ac:dyDescent="0.25">
      <c r="B13" s="185"/>
      <c r="C13" s="8"/>
    </row>
    <row r="14" spans="1:4" ht="15.75" customHeight="1" x14ac:dyDescent="0.25">
      <c r="A14" s="12" t="s">
        <v>8</v>
      </c>
      <c r="B14" s="13"/>
      <c r="C14" s="11"/>
    </row>
    <row r="15" spans="1:4" ht="15.75" customHeight="1" x14ac:dyDescent="0.2">
      <c r="A15" s="14" t="s">
        <v>9</v>
      </c>
      <c r="B15" s="243"/>
      <c r="C15" s="256"/>
      <c r="D15" s="245"/>
    </row>
    <row r="16" spans="1:4" ht="15.75" customHeight="1" x14ac:dyDescent="0.2">
      <c r="A16" s="14"/>
      <c r="B16" s="256"/>
      <c r="C16" s="256"/>
      <c r="D16" s="245"/>
    </row>
    <row r="17" spans="1:4" ht="15.75" customHeight="1" x14ac:dyDescent="0.2">
      <c r="A17" s="14" t="s">
        <v>10</v>
      </c>
      <c r="B17" s="252" t="s">
        <v>36</v>
      </c>
      <c r="C17" s="255"/>
      <c r="D17" s="219"/>
    </row>
    <row r="18" spans="1:4" ht="15.75" customHeight="1" x14ac:dyDescent="0.2">
      <c r="A18" s="14" t="s">
        <v>396</v>
      </c>
      <c r="B18" s="249" t="s">
        <v>428</v>
      </c>
      <c r="C18" s="261"/>
      <c r="D18" s="245"/>
    </row>
    <row r="19" spans="1:4" ht="15.75" customHeight="1" x14ac:dyDescent="0.2">
      <c r="A19" s="14"/>
      <c r="B19" s="249"/>
      <c r="C19" s="261"/>
      <c r="D19" s="245"/>
    </row>
    <row r="20" spans="1:4" ht="15.75" customHeight="1" x14ac:dyDescent="0.2">
      <c r="A20" s="14"/>
      <c r="B20" s="249"/>
      <c r="C20" s="261"/>
      <c r="D20" s="245"/>
    </row>
    <row r="21" spans="1:4" ht="15.75" customHeight="1" x14ac:dyDescent="0.2">
      <c r="A21" s="14"/>
      <c r="B21" s="249"/>
      <c r="C21" s="261"/>
      <c r="D21" s="245"/>
    </row>
    <row r="22" spans="1:4" ht="15.75" customHeight="1" x14ac:dyDescent="0.25">
      <c r="A22" s="12" t="s">
        <v>11</v>
      </c>
      <c r="B22" s="3"/>
      <c r="C22" s="8"/>
    </row>
    <row r="23" spans="1:4" ht="15.75" customHeight="1" x14ac:dyDescent="0.25">
      <c r="A23" s="14" t="s">
        <v>12</v>
      </c>
      <c r="B23" s="246" t="str">
        <f>Item!I29</f>
        <v>Mandatory - Select One on Item Request</v>
      </c>
      <c r="C23" s="246"/>
      <c r="D23" s="246"/>
    </row>
    <row r="24" spans="1:4" ht="15.75" customHeight="1" x14ac:dyDescent="0.2">
      <c r="A24" s="14" t="s">
        <v>14</v>
      </c>
      <c r="B24" s="252" t="s">
        <v>34</v>
      </c>
      <c r="C24" s="253"/>
    </row>
    <row r="25" spans="1:4" ht="15.75" customHeight="1" x14ac:dyDescent="0.2">
      <c r="A25" s="15"/>
      <c r="B25" s="16"/>
      <c r="C25" s="17"/>
    </row>
    <row r="26" spans="1:4" ht="15.75" customHeight="1" x14ac:dyDescent="0.25">
      <c r="A26" s="5" t="s">
        <v>15</v>
      </c>
      <c r="B26" s="3"/>
      <c r="C26" s="8"/>
    </row>
    <row r="27" spans="1:4" ht="15.75" customHeight="1" x14ac:dyDescent="0.25">
      <c r="A27" s="18" t="s">
        <v>16</v>
      </c>
      <c r="B27" s="3"/>
      <c r="C27" s="8"/>
    </row>
    <row r="28" spans="1:4" ht="15.75" customHeight="1" x14ac:dyDescent="0.2">
      <c r="A28" s="19" t="s">
        <v>17</v>
      </c>
      <c r="B28" s="252">
        <f>Item!C31</f>
        <v>0</v>
      </c>
      <c r="C28" s="247"/>
    </row>
    <row r="29" spans="1:4" ht="15.75" customHeight="1" x14ac:dyDescent="0.25">
      <c r="A29" s="19" t="s">
        <v>18</v>
      </c>
      <c r="B29" s="246" t="str">
        <f>Item!C29</f>
        <v>Mandatory - Select One on Item Request</v>
      </c>
      <c r="C29" s="246"/>
      <c r="D29" s="246"/>
    </row>
    <row r="30" spans="1:4" ht="15.75" customHeight="1" x14ac:dyDescent="0.25">
      <c r="A30" s="18" t="s">
        <v>19</v>
      </c>
      <c r="B30" s="3"/>
      <c r="C30" s="8"/>
    </row>
    <row r="31" spans="1:4" ht="15.75" customHeight="1" x14ac:dyDescent="0.25">
      <c r="A31" s="19" t="s">
        <v>20</v>
      </c>
      <c r="B31" s="246" t="s">
        <v>13</v>
      </c>
      <c r="C31" s="247"/>
    </row>
    <row r="32" spans="1:4" ht="15.75" customHeight="1" x14ac:dyDescent="0.25">
      <c r="A32" s="19" t="s">
        <v>21</v>
      </c>
      <c r="B32" s="246" t="s">
        <v>13</v>
      </c>
      <c r="C32" s="247"/>
    </row>
    <row r="33" spans="1:4" ht="15.75" x14ac:dyDescent="0.25">
      <c r="A33" s="19" t="s">
        <v>22</v>
      </c>
      <c r="B33" s="246" t="s">
        <v>13</v>
      </c>
      <c r="C33" s="247"/>
    </row>
    <row r="34" spans="1:4" ht="15" x14ac:dyDescent="0.2">
      <c r="A34" s="18" t="s">
        <v>23</v>
      </c>
      <c r="B34" s="243" t="s">
        <v>37</v>
      </c>
      <c r="C34" s="244"/>
      <c r="D34" s="245"/>
    </row>
    <row r="35" spans="1:4" ht="15.75" x14ac:dyDescent="0.2">
      <c r="A35" s="19" t="s">
        <v>24</v>
      </c>
      <c r="B35" s="243"/>
      <c r="C35" s="244"/>
      <c r="D35" s="245"/>
    </row>
    <row r="36" spans="1:4" ht="15.75" x14ac:dyDescent="0.2">
      <c r="A36" s="19"/>
      <c r="B36" s="243"/>
      <c r="C36" s="244"/>
      <c r="D36" s="245"/>
    </row>
    <row r="37" spans="1:4" ht="15.75" x14ac:dyDescent="0.2">
      <c r="A37" s="19"/>
      <c r="B37" s="243"/>
      <c r="C37" s="244"/>
      <c r="D37" s="245"/>
    </row>
    <row r="38" spans="1:4" ht="15" x14ac:dyDescent="0.2">
      <c r="A38" s="20" t="s">
        <v>25</v>
      </c>
      <c r="B38" s="243" t="s">
        <v>37</v>
      </c>
      <c r="C38" s="244"/>
      <c r="D38" s="245"/>
    </row>
    <row r="39" spans="1:4" ht="15" customHeight="1" x14ac:dyDescent="0.2">
      <c r="A39" s="19" t="s">
        <v>24</v>
      </c>
      <c r="B39" s="243"/>
      <c r="C39" s="244"/>
      <c r="D39" s="245"/>
    </row>
    <row r="40" spans="1:4" ht="15.75" x14ac:dyDescent="0.2">
      <c r="A40" s="19"/>
      <c r="B40" s="243"/>
      <c r="C40" s="244"/>
      <c r="D40" s="245"/>
    </row>
    <row r="41" spans="1:4" s="23" customFormat="1" ht="15.75" customHeight="1" x14ac:dyDescent="0.25">
      <c r="A41" s="22" t="s">
        <v>39</v>
      </c>
      <c r="B41" s="250" t="s">
        <v>40</v>
      </c>
      <c r="C41" s="251"/>
    </row>
    <row r="42" spans="1:4" s="23" customFormat="1" ht="15.75" customHeight="1" x14ac:dyDescent="0.25">
      <c r="A42" s="101" t="s">
        <v>24</v>
      </c>
      <c r="B42" s="242"/>
      <c r="C42" s="242"/>
      <c r="D42" s="242"/>
    </row>
    <row r="43" spans="1:4" ht="15.75" x14ac:dyDescent="0.25">
      <c r="A43" s="18" t="s">
        <v>26</v>
      </c>
      <c r="B43" s="3"/>
      <c r="C43" s="8"/>
    </row>
    <row r="44" spans="1:4" ht="15.75" customHeight="1" x14ac:dyDescent="0.25">
      <c r="A44" s="19" t="s">
        <v>27</v>
      </c>
      <c r="B44" s="246" t="str">
        <f>Item!C33</f>
        <v>Mandatory - Select One on Item Request</v>
      </c>
      <c r="C44" s="246"/>
      <c r="D44" s="246"/>
    </row>
    <row r="45" spans="1:4" ht="15.75" customHeight="1" x14ac:dyDescent="0.25">
      <c r="A45" s="19" t="s">
        <v>28</v>
      </c>
      <c r="B45" s="90" t="s">
        <v>13</v>
      </c>
      <c r="C45" s="8"/>
    </row>
    <row r="46" spans="1:4" ht="15.75" customHeight="1" x14ac:dyDescent="0.25">
      <c r="A46" s="19" t="s">
        <v>29</v>
      </c>
      <c r="B46" s="3"/>
      <c r="C46" s="8"/>
    </row>
    <row r="47" spans="1:4" ht="15.75" customHeight="1" x14ac:dyDescent="0.2">
      <c r="A47" s="184" t="s">
        <v>30</v>
      </c>
      <c r="B47" s="248" t="s">
        <v>673</v>
      </c>
      <c r="C47" s="248"/>
      <c r="D47" s="248"/>
    </row>
    <row r="48" spans="1:4" ht="15.75" customHeight="1" x14ac:dyDescent="0.2">
      <c r="A48" s="101"/>
      <c r="B48" s="248"/>
      <c r="C48" s="248"/>
      <c r="D48" s="248"/>
    </row>
    <row r="49" spans="1:4" ht="15.75" customHeight="1" x14ac:dyDescent="0.2">
      <c r="A49" s="184" t="s">
        <v>674</v>
      </c>
      <c r="B49" s="248" t="s">
        <v>675</v>
      </c>
      <c r="C49" s="248"/>
      <c r="D49" s="248"/>
    </row>
    <row r="50" spans="1:4" ht="15.75" customHeight="1" x14ac:dyDescent="0.2">
      <c r="A50" s="101"/>
      <c r="B50" s="248"/>
      <c r="C50" s="248"/>
      <c r="D50" s="248"/>
    </row>
    <row r="51" spans="1:4" ht="15.75" customHeight="1" x14ac:dyDescent="0.2">
      <c r="A51" s="101"/>
      <c r="B51" s="248"/>
      <c r="C51" s="248"/>
      <c r="D51" s="248"/>
    </row>
    <row r="52" spans="1:4" s="6" customFormat="1" ht="15.75" customHeight="1" x14ac:dyDescent="0.2">
      <c r="A52" s="18" t="s">
        <v>38</v>
      </c>
      <c r="B52" s="249" t="s">
        <v>402</v>
      </c>
      <c r="C52" s="249"/>
    </row>
    <row r="53" spans="1:4" ht="15.75" x14ac:dyDescent="0.25">
      <c r="A53" s="18" t="s">
        <v>31</v>
      </c>
      <c r="B53" s="3"/>
      <c r="C53" s="8"/>
    </row>
    <row r="54" spans="1:4" s="6" customFormat="1" ht="15.75" customHeight="1" x14ac:dyDescent="0.2">
      <c r="A54" s="6" t="s">
        <v>32</v>
      </c>
      <c r="B54" s="249" t="s">
        <v>432</v>
      </c>
      <c r="C54" s="249"/>
      <c r="D54" s="245"/>
    </row>
    <row r="55" spans="1:4" s="6" customFormat="1" ht="15.75" customHeight="1" x14ac:dyDescent="0.2">
      <c r="B55" s="249"/>
      <c r="C55" s="249"/>
      <c r="D55" s="245"/>
    </row>
    <row r="56" spans="1:4" s="6" customFormat="1" ht="15.75" customHeight="1" x14ac:dyDescent="0.2">
      <c r="A56" s="82"/>
      <c r="B56" s="249"/>
      <c r="C56" s="249"/>
      <c r="D56" s="245"/>
    </row>
    <row r="57" spans="1:4" s="6" customFormat="1" ht="15.75" customHeight="1" x14ac:dyDescent="0.2">
      <c r="A57" s="82"/>
      <c r="B57" s="249"/>
      <c r="C57" s="249"/>
      <c r="D57" s="245"/>
    </row>
    <row r="58" spans="1:4" s="6" customFormat="1" ht="15.75" customHeight="1" x14ac:dyDescent="0.2">
      <c r="A58" s="82"/>
      <c r="B58" s="249"/>
      <c r="C58" s="249"/>
      <c r="D58" s="245"/>
    </row>
    <row r="59" spans="1:4" s="6" customFormat="1" ht="15.75" customHeight="1" x14ac:dyDescent="0.2">
      <c r="A59" s="82"/>
      <c r="B59" s="249"/>
      <c r="C59" s="249"/>
      <c r="D59" s="245"/>
    </row>
    <row r="60" spans="1:4" s="6" customFormat="1" ht="15.75" customHeight="1" x14ac:dyDescent="0.2">
      <c r="A60" s="82"/>
      <c r="B60" s="249"/>
      <c r="C60" s="249"/>
      <c r="D60" s="245"/>
    </row>
    <row r="61" spans="1:4" s="6" customFormat="1" ht="15.75" customHeight="1" x14ac:dyDescent="0.2">
      <c r="A61" s="82"/>
      <c r="B61" s="249"/>
      <c r="C61" s="249"/>
      <c r="D61" s="245"/>
    </row>
    <row r="62" spans="1:4" s="6" customFormat="1" ht="15.75" customHeight="1" x14ac:dyDescent="0.2">
      <c r="A62" s="19"/>
      <c r="B62" s="249"/>
      <c r="C62" s="249"/>
      <c r="D62" s="245"/>
    </row>
    <row r="63" spans="1:4" s="6" customFormat="1" ht="15.75" customHeight="1" x14ac:dyDescent="0.2">
      <c r="A63" s="19"/>
      <c r="B63" s="249"/>
      <c r="C63" s="249"/>
      <c r="D63" s="245"/>
    </row>
    <row r="64" spans="1:4" s="6" customFormat="1" ht="15.75" customHeight="1" x14ac:dyDescent="0.2">
      <c r="B64" s="249"/>
      <c r="C64" s="249"/>
      <c r="D64" s="245"/>
    </row>
    <row r="65" spans="1:4" s="6" customFormat="1" ht="15.75" customHeight="1" x14ac:dyDescent="0.2">
      <c r="B65" s="249"/>
      <c r="C65" s="249"/>
      <c r="D65" s="245"/>
    </row>
    <row r="66" spans="1:4" s="6" customFormat="1" ht="15.75" customHeight="1" x14ac:dyDescent="0.2">
      <c r="B66" s="249"/>
      <c r="C66" s="249"/>
      <c r="D66" s="245"/>
    </row>
    <row r="67" spans="1:4" s="6" customFormat="1" ht="15.75" customHeight="1" x14ac:dyDescent="0.2">
      <c r="B67" s="249"/>
      <c r="C67" s="249"/>
      <c r="D67" s="245"/>
    </row>
    <row r="68" spans="1:4" s="6" customFormat="1" ht="15.75" customHeight="1" x14ac:dyDescent="0.25">
      <c r="A68" s="5" t="s">
        <v>397</v>
      </c>
      <c r="B68" s="68"/>
      <c r="C68" s="68"/>
    </row>
    <row r="69" spans="1:4" ht="15.75" x14ac:dyDescent="0.25">
      <c r="A69" s="18" t="s">
        <v>31</v>
      </c>
      <c r="B69" s="3"/>
      <c r="C69" s="8"/>
    </row>
    <row r="70" spans="1:4" s="6" customFormat="1" ht="15.75" customHeight="1" x14ac:dyDescent="0.2">
      <c r="A70" s="6" t="s">
        <v>32</v>
      </c>
      <c r="B70" s="249" t="s">
        <v>441</v>
      </c>
      <c r="C70" s="249"/>
      <c r="D70" s="245"/>
    </row>
    <row r="71" spans="1:4" s="6" customFormat="1" ht="15.75" customHeight="1" x14ac:dyDescent="0.2">
      <c r="B71" s="249"/>
      <c r="C71" s="249"/>
      <c r="D71" s="245"/>
    </row>
    <row r="72" spans="1:4" s="6" customFormat="1" ht="15.75" customHeight="1" x14ac:dyDescent="0.2">
      <c r="B72" s="249"/>
      <c r="C72" s="249"/>
      <c r="D72" s="245"/>
    </row>
    <row r="73" spans="1:4" s="6" customFormat="1" ht="15.75" customHeight="1" x14ac:dyDescent="0.2">
      <c r="B73" s="249"/>
      <c r="C73" s="249"/>
      <c r="D73" s="245"/>
    </row>
    <row r="74" spans="1:4" s="6" customFormat="1" ht="15.75" customHeight="1" x14ac:dyDescent="0.2">
      <c r="A74" s="82"/>
      <c r="B74" s="249"/>
      <c r="C74" s="249"/>
      <c r="D74" s="245"/>
    </row>
    <row r="75" spans="1:4" s="6" customFormat="1" ht="15.75" customHeight="1" x14ac:dyDescent="0.2">
      <c r="A75" s="82"/>
      <c r="B75" s="249"/>
      <c r="C75" s="249"/>
      <c r="D75" s="245"/>
    </row>
    <row r="76" spans="1:4" s="6" customFormat="1" ht="15.75" customHeight="1" x14ac:dyDescent="0.2">
      <c r="A76" s="82"/>
      <c r="B76" s="249"/>
      <c r="C76" s="249"/>
      <c r="D76" s="245"/>
    </row>
    <row r="77" spans="1:4" s="6" customFormat="1" ht="15.75" customHeight="1" x14ac:dyDescent="0.2">
      <c r="A77" s="82"/>
      <c r="B77" s="249"/>
      <c r="C77" s="249"/>
      <c r="D77" s="245"/>
    </row>
    <row r="78" spans="1:4" s="6" customFormat="1" ht="15.75" customHeight="1" x14ac:dyDescent="0.2">
      <c r="A78" s="82"/>
      <c r="B78" s="249"/>
      <c r="C78" s="249"/>
      <c r="D78" s="245"/>
    </row>
    <row r="79" spans="1:4" s="6" customFormat="1" ht="15.75" customHeight="1" x14ac:dyDescent="0.2">
      <c r="A79" s="82"/>
      <c r="B79" s="249"/>
      <c r="C79" s="249"/>
      <c r="D79" s="245"/>
    </row>
    <row r="80" spans="1:4" s="6" customFormat="1" ht="15.75" x14ac:dyDescent="0.25">
      <c r="A80" s="83" t="s">
        <v>398</v>
      </c>
      <c r="B80" s="10"/>
      <c r="C80" s="10"/>
    </row>
    <row r="81" spans="1:3" x14ac:dyDescent="0.2">
      <c r="A81" s="23"/>
      <c r="B81" s="23"/>
      <c r="C81" s="23"/>
    </row>
    <row r="82" spans="1:3" x14ac:dyDescent="0.2">
      <c r="A82" s="23"/>
      <c r="B82" s="23"/>
      <c r="C82" s="23"/>
    </row>
    <row r="83" spans="1:3" x14ac:dyDescent="0.2">
      <c r="A83" s="23"/>
      <c r="B83" s="23"/>
      <c r="C83" s="23"/>
    </row>
    <row r="84" spans="1:3" x14ac:dyDescent="0.2">
      <c r="A84" s="23"/>
      <c r="B84" s="23"/>
      <c r="C84" s="23"/>
    </row>
    <row r="85" spans="1:3" x14ac:dyDescent="0.2">
      <c r="A85" s="23"/>
      <c r="B85" s="23"/>
      <c r="C85" s="23"/>
    </row>
    <row r="86" spans="1:3" x14ac:dyDescent="0.2">
      <c r="A86" s="23"/>
      <c r="B86" s="23"/>
      <c r="C86" s="23"/>
    </row>
    <row r="87" spans="1:3" x14ac:dyDescent="0.2">
      <c r="A87" s="23"/>
      <c r="B87" s="23"/>
      <c r="C87" s="23"/>
    </row>
    <row r="88" spans="1:3" x14ac:dyDescent="0.2">
      <c r="A88" s="23"/>
      <c r="B88" s="23"/>
      <c r="C88" s="23"/>
    </row>
    <row r="89" spans="1:3" x14ac:dyDescent="0.2">
      <c r="A89" s="23"/>
      <c r="B89" s="23"/>
      <c r="C89" s="23"/>
    </row>
    <row r="90" spans="1:3" x14ac:dyDescent="0.2">
      <c r="A90" s="23"/>
      <c r="B90" s="23"/>
      <c r="C90" s="23"/>
    </row>
    <row r="91" spans="1:3" x14ac:dyDescent="0.2">
      <c r="A91" s="23"/>
      <c r="B91" s="23"/>
      <c r="C91" s="23"/>
    </row>
    <row r="92" spans="1:3" x14ac:dyDescent="0.2">
      <c r="A92" s="23"/>
      <c r="B92" s="23"/>
      <c r="C92" s="23"/>
    </row>
    <row r="93" spans="1:3" x14ac:dyDescent="0.2">
      <c r="A93" s="23"/>
      <c r="B93" s="23"/>
      <c r="C93" s="23"/>
    </row>
    <row r="94" spans="1:3" x14ac:dyDescent="0.2">
      <c r="A94" s="23"/>
      <c r="B94" s="23"/>
      <c r="C94" s="23"/>
    </row>
    <row r="95" spans="1:3" x14ac:dyDescent="0.2">
      <c r="A95" s="23"/>
      <c r="B95" s="23"/>
      <c r="C95" s="23"/>
    </row>
    <row r="96" spans="1:3" s="6" customFormat="1" ht="15.75" x14ac:dyDescent="0.2">
      <c r="B96" s="10"/>
      <c r="C96" s="10"/>
    </row>
    <row r="97" spans="1:2" ht="15.75" customHeight="1" x14ac:dyDescent="0.2"/>
    <row r="99" spans="1:2" ht="15.75" x14ac:dyDescent="0.25">
      <c r="A99" s="145" t="s">
        <v>626</v>
      </c>
      <c r="B99" s="146">
        <f>Item!F3</f>
        <v>0</v>
      </c>
    </row>
    <row r="100" spans="1:2" ht="15.75" x14ac:dyDescent="0.25">
      <c r="A100" s="145" t="s">
        <v>627</v>
      </c>
      <c r="B100" s="147"/>
    </row>
  </sheetData>
  <mergeCells count="34">
    <mergeCell ref="B28:C28"/>
    <mergeCell ref="B2:D2"/>
    <mergeCell ref="B3:D3"/>
    <mergeCell ref="B4:D4"/>
    <mergeCell ref="B5:D5"/>
    <mergeCell ref="B6:D6"/>
    <mergeCell ref="B7:D7"/>
    <mergeCell ref="B8:D8"/>
    <mergeCell ref="B15:D16"/>
    <mergeCell ref="B24:C24"/>
    <mergeCell ref="B9:D10"/>
    <mergeCell ref="B17:D17"/>
    <mergeCell ref="B18:D21"/>
    <mergeCell ref="B12:D12"/>
    <mergeCell ref="B23:D23"/>
    <mergeCell ref="B29:D29"/>
    <mergeCell ref="B36:D36"/>
    <mergeCell ref="B37:D37"/>
    <mergeCell ref="B38:D38"/>
    <mergeCell ref="B39:D39"/>
    <mergeCell ref="B70:D79"/>
    <mergeCell ref="B31:C31"/>
    <mergeCell ref="B32:C32"/>
    <mergeCell ref="B33:C33"/>
    <mergeCell ref="B34:D34"/>
    <mergeCell ref="B35:D35"/>
    <mergeCell ref="B40:D40"/>
    <mergeCell ref="B52:C52"/>
    <mergeCell ref="B41:C41"/>
    <mergeCell ref="B47:D48"/>
    <mergeCell ref="B54:D67"/>
    <mergeCell ref="B42:D42"/>
    <mergeCell ref="B49:D51"/>
    <mergeCell ref="B44:D44"/>
  </mergeCells>
  <phoneticPr fontId="20" type="noConversion"/>
  <dataValidations count="10">
    <dataValidation type="list" allowBlank="1" showInputMessage="1" showErrorMessage="1" sqref="B17">
      <formula1>"Print is not centered across the web.,Select not centered or delete line."</formula1>
    </dataValidation>
    <dataValidation type="list" allowBlank="1" showInputMessage="1" showErrorMessage="1" sqref="B45">
      <formula1>"46 x 48,See notes,40 x 40,48 x 44,48 x 40,44 x 44,48 x 31,4-way CPC,Sample,Slitting to advise Marketing,Select one"</formula1>
    </dataValidation>
    <dataValidation type="list" allowBlank="1" showInputMessage="1" showErrorMessage="1" sqref="B33">
      <formula1>"Clear - Standard, Red - Continuous print,Red - As per customer,Other (See Notes),Select one"</formula1>
    </dataValidation>
    <dataValidation type="list" allowBlank="1" showInputMessage="1" showErrorMessage="1" sqref="B32">
      <formula1>"Tape - Registered print,No,No - Continuous print, Paper,Other (See Notes),Select one"</formula1>
    </dataValidation>
    <dataValidation type="list" allowBlank="1" showInputMessage="1" showErrorMessage="1" sqref="B31">
      <formula1>"Yes - Standard,No - Customer request,See Notes,Select one"</formula1>
    </dataValidation>
    <dataValidation type="list" allowBlank="1" showInputMessage="1" showErrorMessage="1" sqref="B24">
      <formula1>"Yes - Refer to SOC pictures.,Select Yes or delete line."</formula1>
    </dataValidation>
    <dataValidation type="list" allowBlank="1" showInputMessage="1" showErrorMessage="1" sqref="B41:C41">
      <formula1>"Yes,Select Yes or delete section."</formula1>
    </dataValidation>
    <dataValidation type="list" allowBlank="1" showInputMessage="1" showErrorMessage="1" sqref="B38:C38 B34:C34">
      <formula1>"Yes,No,Do not delete - Mandatory line - Select one"</formula1>
    </dataValidation>
    <dataValidation type="textLength" operator="lessThanOrEqual" allowBlank="1" showInputMessage="1" showErrorMessage="1" sqref="B39:C40">
      <formula1>30</formula1>
    </dataValidation>
    <dataValidation type="textLength" operator="lessThanOrEqual" allowBlank="1" showInputMessage="1" showErrorMessage="1" sqref="B35:C37">
      <formula1>25</formula1>
    </dataValidation>
  </dataValidations>
  <pageMargins left="0.75" right="0.75" top="1" bottom="1" header="0.5" footer="0.5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D21" sqref="D21"/>
    </sheetView>
  </sheetViews>
  <sheetFormatPr defaultRowHeight="12.75" x14ac:dyDescent="0.2"/>
  <cols>
    <col min="1" max="1" width="9.85546875" bestFit="1" customWidth="1"/>
    <col min="2" max="2" width="18" customWidth="1"/>
    <col min="3" max="3" width="23.140625" customWidth="1"/>
    <col min="4" max="4" width="20" customWidth="1"/>
    <col min="5" max="5" width="24" customWidth="1"/>
    <col min="6" max="6" width="21.28515625" customWidth="1"/>
    <col min="7" max="7" width="27" customWidth="1"/>
    <col min="8" max="8" width="8.5703125" customWidth="1"/>
    <col min="9" max="9" width="37" bestFit="1" customWidth="1"/>
    <col min="10" max="10" width="40.85546875" bestFit="1" customWidth="1"/>
  </cols>
  <sheetData>
    <row r="1" spans="1:10" x14ac:dyDescent="0.2">
      <c r="A1" s="106" t="s">
        <v>470</v>
      </c>
      <c r="B1" s="106" t="s">
        <v>471</v>
      </c>
      <c r="C1" s="107" t="s">
        <v>472</v>
      </c>
      <c r="D1" s="106" t="s">
        <v>473</v>
      </c>
      <c r="E1" s="106" t="s">
        <v>104</v>
      </c>
      <c r="F1" s="106" t="s">
        <v>474</v>
      </c>
      <c r="G1" s="106" t="s">
        <v>475</v>
      </c>
      <c r="H1" s="183"/>
      <c r="I1" s="135"/>
    </row>
    <row r="2" spans="1:10" x14ac:dyDescent="0.2">
      <c r="A2" s="109" t="s">
        <v>48</v>
      </c>
      <c r="B2" s="109" t="s">
        <v>476</v>
      </c>
      <c r="C2" s="110" t="s">
        <v>416</v>
      </c>
      <c r="D2" s="109" t="s">
        <v>46</v>
      </c>
      <c r="E2" s="53" t="s">
        <v>69</v>
      </c>
      <c r="F2" s="109" t="s">
        <v>105</v>
      </c>
      <c r="G2" s="53" t="s">
        <v>477</v>
      </c>
      <c r="H2" s="111">
        <v>10075</v>
      </c>
      <c r="I2" s="112" t="s">
        <v>41</v>
      </c>
      <c r="J2" t="s">
        <v>645</v>
      </c>
    </row>
    <row r="3" spans="1:10" x14ac:dyDescent="0.2">
      <c r="A3" s="109" t="s">
        <v>59</v>
      </c>
      <c r="B3" s="109" t="s">
        <v>478</v>
      </c>
      <c r="C3" s="113" t="s">
        <v>479</v>
      </c>
      <c r="D3" s="109" t="s">
        <v>58</v>
      </c>
      <c r="E3" s="53" t="s">
        <v>427</v>
      </c>
      <c r="F3" s="109" t="s">
        <v>109</v>
      </c>
      <c r="G3" s="53" t="s">
        <v>480</v>
      </c>
      <c r="H3" s="111">
        <v>10135</v>
      </c>
      <c r="I3" s="112" t="s">
        <v>320</v>
      </c>
      <c r="J3" t="s">
        <v>646</v>
      </c>
    </row>
    <row r="4" spans="1:10" x14ac:dyDescent="0.2">
      <c r="A4" s="114"/>
      <c r="B4" s="109" t="s">
        <v>481</v>
      </c>
      <c r="C4" s="113" t="s">
        <v>482</v>
      </c>
      <c r="D4" s="114"/>
      <c r="E4" s="114"/>
      <c r="F4" s="109" t="s">
        <v>113</v>
      </c>
      <c r="G4" s="53" t="s">
        <v>322</v>
      </c>
      <c r="H4" s="115">
        <v>10137</v>
      </c>
      <c r="I4" s="112" t="s">
        <v>615</v>
      </c>
      <c r="J4" s="120" t="s">
        <v>647</v>
      </c>
    </row>
    <row r="5" spans="1:10" x14ac:dyDescent="0.2">
      <c r="A5" s="109" t="s">
        <v>106</v>
      </c>
      <c r="B5" s="114"/>
      <c r="C5" s="113" t="s">
        <v>483</v>
      </c>
      <c r="D5" s="116" t="s">
        <v>484</v>
      </c>
      <c r="E5" s="108" t="s">
        <v>485</v>
      </c>
      <c r="F5" s="109" t="s">
        <v>116</v>
      </c>
      <c r="G5" s="53" t="s">
        <v>323</v>
      </c>
      <c r="H5" s="115">
        <v>10188</v>
      </c>
      <c r="I5" s="112" t="s">
        <v>444</v>
      </c>
      <c r="J5" t="s">
        <v>648</v>
      </c>
    </row>
    <row r="6" spans="1:10" x14ac:dyDescent="0.2">
      <c r="A6" s="109" t="s">
        <v>110</v>
      </c>
      <c r="B6" s="106" t="s">
        <v>486</v>
      </c>
      <c r="C6" s="117"/>
      <c r="D6" s="109" t="s">
        <v>45</v>
      </c>
      <c r="E6" s="109" t="s">
        <v>487</v>
      </c>
      <c r="F6" s="114"/>
      <c r="G6" s="69" t="s">
        <v>488</v>
      </c>
      <c r="H6" s="115">
        <v>10192</v>
      </c>
      <c r="I6" s="112" t="s">
        <v>433</v>
      </c>
      <c r="J6" s="120" t="s">
        <v>649</v>
      </c>
    </row>
    <row r="7" spans="1:10" x14ac:dyDescent="0.2">
      <c r="A7" s="114"/>
      <c r="B7" s="118">
        <v>0.125</v>
      </c>
      <c r="C7" s="119" t="s">
        <v>489</v>
      </c>
      <c r="D7" s="109" t="s">
        <v>57</v>
      </c>
      <c r="E7" s="109" t="s">
        <v>490</v>
      </c>
      <c r="F7" s="108" t="s">
        <v>491</v>
      </c>
      <c r="G7" s="53" t="s">
        <v>492</v>
      </c>
      <c r="H7" s="111">
        <v>10195</v>
      </c>
      <c r="I7" s="112" t="s">
        <v>467</v>
      </c>
      <c r="J7" t="s">
        <v>650</v>
      </c>
    </row>
    <row r="8" spans="1:10" x14ac:dyDescent="0.2">
      <c r="A8" s="117" t="s">
        <v>47</v>
      </c>
      <c r="B8" s="118">
        <v>0.25</v>
      </c>
      <c r="C8" s="120" t="s">
        <v>493</v>
      </c>
      <c r="D8" s="113" t="s">
        <v>393</v>
      </c>
      <c r="E8" s="117"/>
      <c r="F8" s="113" t="s">
        <v>121</v>
      </c>
      <c r="G8" s="121" t="s">
        <v>494</v>
      </c>
      <c r="H8" s="111">
        <v>10290</v>
      </c>
      <c r="I8" t="s">
        <v>568</v>
      </c>
      <c r="J8" t="s">
        <v>651</v>
      </c>
    </row>
    <row r="9" spans="1:10" x14ac:dyDescent="0.2">
      <c r="A9" s="117" t="s">
        <v>479</v>
      </c>
      <c r="B9" s="118">
        <v>0.5</v>
      </c>
      <c r="C9" s="120" t="s">
        <v>495</v>
      </c>
      <c r="D9" s="113"/>
      <c r="E9" s="122" t="s">
        <v>496</v>
      </c>
      <c r="F9" s="113" t="s">
        <v>124</v>
      </c>
      <c r="G9" s="121" t="s">
        <v>497</v>
      </c>
      <c r="H9" s="111">
        <v>10395</v>
      </c>
      <c r="I9" s="112" t="s">
        <v>50</v>
      </c>
      <c r="J9" s="120" t="s">
        <v>652</v>
      </c>
    </row>
    <row r="10" spans="1:10" x14ac:dyDescent="0.2">
      <c r="A10" s="117"/>
      <c r="B10" s="118">
        <v>1.5</v>
      </c>
      <c r="C10" s="120" t="s">
        <v>498</v>
      </c>
      <c r="D10" s="117"/>
      <c r="E10" s="113">
        <v>3</v>
      </c>
      <c r="F10" s="113" t="s">
        <v>127</v>
      </c>
      <c r="G10" s="117"/>
      <c r="H10" s="111">
        <v>10645</v>
      </c>
      <c r="I10" s="115" t="s">
        <v>61</v>
      </c>
      <c r="J10" s="120" t="s">
        <v>653</v>
      </c>
    </row>
    <row r="11" spans="1:10" x14ac:dyDescent="0.2">
      <c r="A11" s="113">
        <v>1</v>
      </c>
      <c r="B11" s="118">
        <v>2</v>
      </c>
      <c r="C11" s="120" t="s">
        <v>499</v>
      </c>
      <c r="D11" s="119" t="s">
        <v>500</v>
      </c>
      <c r="E11" s="113">
        <v>6</v>
      </c>
      <c r="F11" s="113" t="s">
        <v>129</v>
      </c>
      <c r="G11" s="119" t="s">
        <v>501</v>
      </c>
      <c r="H11" s="111">
        <v>10655</v>
      </c>
      <c r="I11" s="115" t="s">
        <v>66</v>
      </c>
      <c r="J11" s="120" t="s">
        <v>654</v>
      </c>
    </row>
    <row r="12" spans="1:10" x14ac:dyDescent="0.2">
      <c r="A12" s="113">
        <v>2</v>
      </c>
      <c r="B12" s="117"/>
      <c r="C12" s="120" t="s">
        <v>502</v>
      </c>
      <c r="D12" s="110" t="s">
        <v>416</v>
      </c>
      <c r="E12" s="117"/>
      <c r="F12" s="113" t="s">
        <v>132</v>
      </c>
      <c r="G12" s="53" t="s">
        <v>187</v>
      </c>
      <c r="H12" s="111">
        <v>10765</v>
      </c>
      <c r="I12" s="115" t="s">
        <v>616</v>
      </c>
      <c r="J12" t="s">
        <v>655</v>
      </c>
    </row>
    <row r="13" spans="1:10" x14ac:dyDescent="0.2">
      <c r="B13" s="123" t="s">
        <v>503</v>
      </c>
      <c r="C13" s="120" t="s">
        <v>504</v>
      </c>
      <c r="D13" s="110" t="s">
        <v>505</v>
      </c>
      <c r="E13" s="108" t="s">
        <v>18</v>
      </c>
      <c r="F13" s="113" t="s">
        <v>135</v>
      </c>
      <c r="G13" s="124" t="s">
        <v>321</v>
      </c>
      <c r="H13" s="111">
        <v>10825</v>
      </c>
      <c r="I13" s="115" t="s">
        <v>70</v>
      </c>
      <c r="J13" t="s">
        <v>656</v>
      </c>
    </row>
    <row r="14" spans="1:10" x14ac:dyDescent="0.2">
      <c r="B14" s="113" t="s">
        <v>366</v>
      </c>
      <c r="C14" s="114" t="s">
        <v>506</v>
      </c>
      <c r="D14" s="125" t="s">
        <v>342</v>
      </c>
      <c r="E14" s="113" t="s">
        <v>416</v>
      </c>
      <c r="F14" s="121" t="s">
        <v>139</v>
      </c>
      <c r="G14" s="124" t="s">
        <v>322</v>
      </c>
      <c r="H14" s="115">
        <v>10845</v>
      </c>
      <c r="I14" s="115" t="s">
        <v>71</v>
      </c>
      <c r="J14" t="s">
        <v>657</v>
      </c>
    </row>
    <row r="15" spans="1:10" x14ac:dyDescent="0.2">
      <c r="A15" s="117"/>
      <c r="B15" s="113" t="s">
        <v>376</v>
      </c>
      <c r="C15" s="117"/>
      <c r="D15" s="117"/>
      <c r="E15" s="113" t="s">
        <v>507</v>
      </c>
      <c r="F15" s="117"/>
      <c r="G15" s="124" t="s">
        <v>323</v>
      </c>
      <c r="H15" s="111">
        <v>10959</v>
      </c>
      <c r="I15" s="115" t="s">
        <v>72</v>
      </c>
      <c r="J15" t="s">
        <v>658</v>
      </c>
    </row>
    <row r="16" spans="1:10" x14ac:dyDescent="0.2">
      <c r="A16" s="117"/>
      <c r="B16" s="117"/>
      <c r="C16" s="108" t="s">
        <v>508</v>
      </c>
      <c r="D16" s="119" t="s">
        <v>509</v>
      </c>
      <c r="E16" s="113" t="s">
        <v>392</v>
      </c>
      <c r="F16" s="119" t="s">
        <v>510</v>
      </c>
      <c r="G16" s="126" t="s">
        <v>324</v>
      </c>
      <c r="H16" s="111">
        <v>10960</v>
      </c>
      <c r="I16" s="115" t="s">
        <v>628</v>
      </c>
    </row>
    <row r="17" spans="1:10" x14ac:dyDescent="0.2">
      <c r="A17" s="117"/>
      <c r="B17" s="123" t="s">
        <v>511</v>
      </c>
      <c r="C17" s="109" t="s">
        <v>512</v>
      </c>
      <c r="D17" s="113" t="s">
        <v>314</v>
      </c>
      <c r="E17" s="117"/>
      <c r="F17" s="117" t="s">
        <v>124</v>
      </c>
      <c r="G17" s="124" t="s">
        <v>516</v>
      </c>
      <c r="H17" s="111">
        <v>10990</v>
      </c>
      <c r="I17" s="115" t="s">
        <v>73</v>
      </c>
    </row>
    <row r="18" spans="1:10" x14ac:dyDescent="0.2">
      <c r="A18" s="117"/>
      <c r="B18" s="113" t="s">
        <v>513</v>
      </c>
      <c r="C18" s="109" t="s">
        <v>514</v>
      </c>
      <c r="D18" s="113" t="s">
        <v>315</v>
      </c>
      <c r="E18" s="119" t="s">
        <v>515</v>
      </c>
      <c r="F18" s="117" t="s">
        <v>127</v>
      </c>
      <c r="G18" s="53" t="s">
        <v>209</v>
      </c>
      <c r="H18" s="111">
        <v>11190</v>
      </c>
      <c r="I18" s="115" t="s">
        <v>76</v>
      </c>
    </row>
    <row r="19" spans="1:10" x14ac:dyDescent="0.2">
      <c r="A19" s="117"/>
      <c r="B19" s="113" t="s">
        <v>517</v>
      </c>
      <c r="C19" s="109" t="s">
        <v>518</v>
      </c>
      <c r="D19" s="117"/>
      <c r="E19" s="110" t="s">
        <v>416</v>
      </c>
      <c r="F19" s="117" t="s">
        <v>129</v>
      </c>
      <c r="G19" s="53" t="s">
        <v>521</v>
      </c>
      <c r="H19" s="111">
        <v>11285</v>
      </c>
      <c r="I19" s="115" t="s">
        <v>79</v>
      </c>
    </row>
    <row r="20" spans="1:10" x14ac:dyDescent="0.2">
      <c r="A20" s="117"/>
      <c r="B20" s="113" t="s">
        <v>519</v>
      </c>
      <c r="C20" s="109" t="s">
        <v>520</v>
      </c>
      <c r="D20" s="119" t="s">
        <v>68</v>
      </c>
      <c r="E20" s="113" t="s">
        <v>339</v>
      </c>
      <c r="F20" s="117" t="s">
        <v>132</v>
      </c>
      <c r="H20" s="111">
        <v>11303</v>
      </c>
      <c r="I20" s="115" t="s">
        <v>426</v>
      </c>
      <c r="J20" s="120"/>
    </row>
    <row r="21" spans="1:10" x14ac:dyDescent="0.2">
      <c r="A21" s="117"/>
      <c r="B21" s="113" t="s">
        <v>522</v>
      </c>
      <c r="C21" s="109" t="s">
        <v>523</v>
      </c>
      <c r="D21" s="117" t="s">
        <v>49</v>
      </c>
      <c r="E21" s="113" t="s">
        <v>340</v>
      </c>
      <c r="F21" s="117" t="s">
        <v>163</v>
      </c>
      <c r="G21" s="119" t="s">
        <v>558</v>
      </c>
      <c r="H21" s="111">
        <v>11342</v>
      </c>
      <c r="I21" s="115" t="s">
        <v>82</v>
      </c>
    </row>
    <row r="22" spans="1:10" x14ac:dyDescent="0.2">
      <c r="A22" s="117"/>
      <c r="B22" s="113" t="s">
        <v>524</v>
      </c>
      <c r="C22" s="109" t="s">
        <v>525</v>
      </c>
      <c r="D22" s="117" t="s">
        <v>60</v>
      </c>
      <c r="E22" s="113" t="s">
        <v>341</v>
      </c>
      <c r="F22" s="117"/>
      <c r="G22" s="53" t="s">
        <v>559</v>
      </c>
      <c r="H22" s="111">
        <v>11395</v>
      </c>
      <c r="I22" s="115" t="s">
        <v>85</v>
      </c>
    </row>
    <row r="23" spans="1:10" x14ac:dyDescent="0.2">
      <c r="A23" s="117"/>
      <c r="B23" s="113" t="s">
        <v>526</v>
      </c>
      <c r="C23" s="109" t="s">
        <v>527</v>
      </c>
      <c r="D23" s="117"/>
      <c r="E23" s="117"/>
      <c r="F23" s="119" t="s">
        <v>528</v>
      </c>
      <c r="G23" s="53" t="s">
        <v>322</v>
      </c>
      <c r="H23" s="111">
        <v>11398</v>
      </c>
      <c r="I23" s="115" t="s">
        <v>88</v>
      </c>
    </row>
    <row r="24" spans="1:10" x14ac:dyDescent="0.2">
      <c r="A24" s="117"/>
      <c r="B24" s="113" t="s">
        <v>529</v>
      </c>
      <c r="C24" s="109" t="s">
        <v>530</v>
      </c>
      <c r="E24" s="117"/>
      <c r="F24" s="113" t="s">
        <v>147</v>
      </c>
      <c r="G24" s="53" t="s">
        <v>323</v>
      </c>
      <c r="H24" s="115">
        <v>11454</v>
      </c>
      <c r="I24" s="115" t="s">
        <v>91</v>
      </c>
    </row>
    <row r="25" spans="1:10" x14ac:dyDescent="0.2">
      <c r="A25" s="117"/>
      <c r="B25" s="117"/>
      <c r="C25" s="109" t="s">
        <v>531</v>
      </c>
      <c r="E25" s="117"/>
      <c r="F25" s="113" t="s">
        <v>149</v>
      </c>
      <c r="G25" s="117"/>
      <c r="H25" s="111">
        <v>11585</v>
      </c>
      <c r="I25" s="115" t="s">
        <v>94</v>
      </c>
    </row>
    <row r="26" spans="1:10" x14ac:dyDescent="0.2">
      <c r="A26" s="110"/>
      <c r="B26" s="106" t="s">
        <v>532</v>
      </c>
      <c r="C26" s="109"/>
      <c r="E26" s="117"/>
      <c r="F26" s="117"/>
      <c r="G26" s="117"/>
      <c r="H26" s="111">
        <v>11625</v>
      </c>
      <c r="I26" t="s">
        <v>569</v>
      </c>
    </row>
    <row r="27" spans="1:10" x14ac:dyDescent="0.2">
      <c r="A27" s="113"/>
      <c r="B27" s="109" t="s">
        <v>533</v>
      </c>
      <c r="C27" s="127" t="s">
        <v>534</v>
      </c>
      <c r="D27" s="181"/>
      <c r="E27" s="117"/>
      <c r="F27" s="117"/>
      <c r="G27" s="117"/>
      <c r="H27" s="111">
        <v>11850</v>
      </c>
      <c r="I27" s="115" t="s">
        <v>97</v>
      </c>
    </row>
    <row r="28" spans="1:10" x14ac:dyDescent="0.2">
      <c r="A28" s="113"/>
      <c r="B28" s="109" t="s">
        <v>535</v>
      </c>
      <c r="C28" s="109" t="s">
        <v>536</v>
      </c>
      <c r="D28" s="120"/>
      <c r="E28" s="117"/>
      <c r="F28" s="117"/>
      <c r="G28" s="117"/>
      <c r="H28" s="111">
        <v>11853</v>
      </c>
      <c r="I28" s="115" t="s">
        <v>98</v>
      </c>
    </row>
    <row r="29" spans="1:10" x14ac:dyDescent="0.2">
      <c r="A29" s="113"/>
      <c r="B29" s="109" t="s">
        <v>537</v>
      </c>
      <c r="C29" s="109" t="s">
        <v>538</v>
      </c>
      <c r="E29" s="117"/>
      <c r="F29" s="117"/>
      <c r="G29" s="117"/>
      <c r="H29" s="111">
        <v>11865</v>
      </c>
      <c r="I29" s="115" t="s">
        <v>99</v>
      </c>
    </row>
    <row r="30" spans="1:10" x14ac:dyDescent="0.2">
      <c r="A30" s="117"/>
      <c r="B30" s="109"/>
      <c r="D30" s="127"/>
      <c r="E30" s="117"/>
      <c r="F30" s="117"/>
      <c r="G30" s="117"/>
      <c r="H30" s="111">
        <v>11885</v>
      </c>
      <c r="I30" s="115" t="s">
        <v>101</v>
      </c>
    </row>
    <row r="31" spans="1:10" x14ac:dyDescent="0.2">
      <c r="A31" s="117"/>
      <c r="B31" s="114"/>
      <c r="C31" s="119" t="s">
        <v>539</v>
      </c>
      <c r="E31" s="117"/>
      <c r="F31" s="117"/>
      <c r="G31" s="117"/>
      <c r="H31" s="111">
        <v>12029</v>
      </c>
      <c r="I31" s="115" t="s">
        <v>570</v>
      </c>
    </row>
    <row r="32" spans="1:10" x14ac:dyDescent="0.2">
      <c r="A32" s="117"/>
      <c r="B32" s="106" t="s">
        <v>540</v>
      </c>
      <c r="C32" s="109" t="s">
        <v>541</v>
      </c>
      <c r="E32" s="117"/>
      <c r="F32" s="117"/>
      <c r="G32" s="117"/>
      <c r="H32" s="111">
        <v>12036</v>
      </c>
      <c r="I32" s="115" t="s">
        <v>434</v>
      </c>
    </row>
    <row r="33" spans="1:9" x14ac:dyDescent="0.2">
      <c r="A33" s="117"/>
      <c r="B33" s="113" t="s">
        <v>542</v>
      </c>
      <c r="C33" s="109" t="s">
        <v>543</v>
      </c>
      <c r="E33" s="117"/>
      <c r="F33" s="117"/>
      <c r="G33" s="117"/>
      <c r="H33" s="111">
        <v>12085</v>
      </c>
      <c r="I33" s="115" t="s">
        <v>103</v>
      </c>
    </row>
    <row r="34" spans="1:9" x14ac:dyDescent="0.2">
      <c r="A34" s="117"/>
      <c r="B34" s="113" t="s">
        <v>544</v>
      </c>
      <c r="E34" s="117"/>
      <c r="F34" s="117"/>
      <c r="G34" s="117"/>
      <c r="H34" s="111">
        <v>12115</v>
      </c>
      <c r="I34" s="115" t="s">
        <v>107</v>
      </c>
    </row>
    <row r="35" spans="1:9" x14ac:dyDescent="0.2">
      <c r="A35" s="117"/>
      <c r="B35" s="125" t="s">
        <v>545</v>
      </c>
      <c r="C35" s="128" t="s">
        <v>546</v>
      </c>
      <c r="E35" s="117"/>
      <c r="F35" s="117"/>
      <c r="G35" s="117"/>
      <c r="H35" s="111">
        <v>12145</v>
      </c>
      <c r="I35" s="115" t="s">
        <v>111</v>
      </c>
    </row>
    <row r="36" spans="1:9" x14ac:dyDescent="0.2">
      <c r="A36" s="117"/>
      <c r="B36" s="113" t="s">
        <v>547</v>
      </c>
      <c r="C36" s="109" t="s">
        <v>548</v>
      </c>
      <c r="E36" s="117"/>
      <c r="F36" s="117"/>
      <c r="G36" s="117"/>
      <c r="H36" s="111">
        <v>12185</v>
      </c>
      <c r="I36" s="115" t="s">
        <v>114</v>
      </c>
    </row>
    <row r="37" spans="1:9" x14ac:dyDescent="0.2">
      <c r="A37" s="117"/>
      <c r="B37" s="113" t="s">
        <v>549</v>
      </c>
      <c r="C37" s="109" t="s">
        <v>550</v>
      </c>
      <c r="E37" s="117"/>
      <c r="F37" s="117"/>
      <c r="G37" s="117"/>
      <c r="H37" s="111">
        <v>12235</v>
      </c>
      <c r="I37" s="115" t="s">
        <v>117</v>
      </c>
    </row>
    <row r="38" spans="1:9" x14ac:dyDescent="0.2">
      <c r="A38" s="117"/>
      <c r="B38" s="117"/>
      <c r="E38" s="117"/>
      <c r="F38" s="117"/>
      <c r="G38" s="117"/>
      <c r="H38" s="111">
        <v>12275</v>
      </c>
      <c r="I38" s="115" t="s">
        <v>119</v>
      </c>
    </row>
    <row r="39" spans="1:9" x14ac:dyDescent="0.2">
      <c r="A39" s="117"/>
      <c r="B39" s="119" t="s">
        <v>639</v>
      </c>
      <c r="C39" s="108" t="s">
        <v>551</v>
      </c>
      <c r="E39" s="117"/>
      <c r="F39" s="117"/>
      <c r="G39" s="117"/>
      <c r="H39" s="111">
        <v>12355</v>
      </c>
      <c r="I39" s="115" t="s">
        <v>122</v>
      </c>
    </row>
    <row r="40" spans="1:9" x14ac:dyDescent="0.2">
      <c r="A40" s="117"/>
      <c r="B40" s="117" t="s">
        <v>47</v>
      </c>
      <c r="C40" s="109" t="s">
        <v>369</v>
      </c>
      <c r="E40" s="117"/>
      <c r="F40" s="117"/>
      <c r="G40" s="117"/>
      <c r="H40" s="111">
        <v>12637</v>
      </c>
      <c r="I40" s="115" t="s">
        <v>125</v>
      </c>
    </row>
    <row r="41" spans="1:9" x14ac:dyDescent="0.2">
      <c r="A41" s="117"/>
      <c r="B41" s="117"/>
      <c r="C41" s="109" t="s">
        <v>552</v>
      </c>
      <c r="E41" s="117"/>
      <c r="F41" s="117"/>
      <c r="G41" s="117"/>
      <c r="H41" s="111">
        <v>12645</v>
      </c>
      <c r="I41" s="115" t="s">
        <v>128</v>
      </c>
    </row>
    <row r="42" spans="1:9" x14ac:dyDescent="0.2">
      <c r="A42" s="117"/>
      <c r="B42" s="119" t="s">
        <v>640</v>
      </c>
      <c r="C42" s="109" t="s">
        <v>553</v>
      </c>
      <c r="E42" s="117"/>
      <c r="F42" s="117"/>
      <c r="G42" s="117"/>
      <c r="H42" s="111">
        <v>12745</v>
      </c>
      <c r="I42" s="115" t="s">
        <v>130</v>
      </c>
    </row>
    <row r="43" spans="1:9" x14ac:dyDescent="0.2">
      <c r="A43" s="117"/>
      <c r="B43" s="117" t="s">
        <v>641</v>
      </c>
      <c r="E43" s="117"/>
      <c r="F43" s="117"/>
      <c r="G43" s="117"/>
      <c r="H43" s="111">
        <v>12805</v>
      </c>
      <c r="I43" s="115" t="s">
        <v>133</v>
      </c>
    </row>
    <row r="44" spans="1:9" x14ac:dyDescent="0.2">
      <c r="A44" s="117"/>
      <c r="B44" s="117" t="s">
        <v>642</v>
      </c>
      <c r="C44" s="181" t="s">
        <v>638</v>
      </c>
      <c r="E44" s="117"/>
      <c r="F44" s="117"/>
      <c r="G44" s="117"/>
      <c r="H44" s="111">
        <v>12875</v>
      </c>
      <c r="I44" s="115" t="s">
        <v>136</v>
      </c>
    </row>
    <row r="45" spans="1:9" x14ac:dyDescent="0.2">
      <c r="A45" s="117"/>
      <c r="B45" s="117" t="s">
        <v>643</v>
      </c>
      <c r="C45" s="120" t="s">
        <v>47</v>
      </c>
      <c r="E45" s="117"/>
      <c r="F45" s="117"/>
      <c r="G45" s="117"/>
      <c r="H45" s="111">
        <v>12915</v>
      </c>
      <c r="I45" s="115" t="s">
        <v>140</v>
      </c>
    </row>
    <row r="46" spans="1:9" x14ac:dyDescent="0.2">
      <c r="A46" s="117"/>
      <c r="B46" s="117"/>
      <c r="E46" s="117"/>
      <c r="F46" s="117"/>
      <c r="G46" s="117"/>
      <c r="H46" s="111">
        <v>12919</v>
      </c>
      <c r="I46" s="115" t="s">
        <v>137</v>
      </c>
    </row>
    <row r="47" spans="1:9" x14ac:dyDescent="0.2">
      <c r="A47" s="117"/>
      <c r="B47" s="119" t="s">
        <v>663</v>
      </c>
      <c r="C47" s="127" t="s">
        <v>664</v>
      </c>
      <c r="E47" s="117"/>
      <c r="F47" s="117"/>
      <c r="G47" s="117"/>
      <c r="H47" s="111">
        <v>12925</v>
      </c>
      <c r="I47" s="115" t="s">
        <v>143</v>
      </c>
    </row>
    <row r="48" spans="1:9" x14ac:dyDescent="0.2">
      <c r="A48" s="117"/>
      <c r="B48" s="117" t="s">
        <v>665</v>
      </c>
      <c r="C48" s="117" t="s">
        <v>666</v>
      </c>
      <c r="E48" s="117"/>
      <c r="F48" s="117"/>
      <c r="G48" s="117"/>
      <c r="H48" s="111">
        <v>12985</v>
      </c>
      <c r="I48" s="115" t="s">
        <v>144</v>
      </c>
    </row>
    <row r="49" spans="1:9" x14ac:dyDescent="0.2">
      <c r="A49" s="117"/>
      <c r="B49" s="117" t="s">
        <v>667</v>
      </c>
      <c r="C49" s="120" t="s">
        <v>668</v>
      </c>
      <c r="E49" s="117"/>
      <c r="F49" s="117"/>
      <c r="G49" s="117"/>
      <c r="H49" s="111">
        <v>13065</v>
      </c>
      <c r="I49" s="115" t="s">
        <v>445</v>
      </c>
    </row>
    <row r="50" spans="1:9" x14ac:dyDescent="0.2">
      <c r="A50" s="117"/>
      <c r="B50" s="117" t="s">
        <v>669</v>
      </c>
      <c r="C50" s="120" t="s">
        <v>670</v>
      </c>
      <c r="E50" s="117"/>
      <c r="F50" s="117"/>
      <c r="G50" s="117"/>
      <c r="H50" s="111">
        <v>13175</v>
      </c>
      <c r="I50" s="115" t="s">
        <v>644</v>
      </c>
    </row>
    <row r="51" spans="1:9" x14ac:dyDescent="0.2">
      <c r="A51" s="117"/>
      <c r="B51" s="117" t="s">
        <v>671</v>
      </c>
      <c r="C51" s="120" t="s">
        <v>672</v>
      </c>
      <c r="E51" s="117"/>
      <c r="F51" s="117"/>
      <c r="G51" s="117"/>
      <c r="H51" s="111">
        <v>13185</v>
      </c>
      <c r="I51" s="115" t="s">
        <v>146</v>
      </c>
    </row>
    <row r="52" spans="1:9" x14ac:dyDescent="0.2">
      <c r="A52" s="117"/>
      <c r="B52" s="117"/>
      <c r="C52" s="117"/>
      <c r="E52" s="117"/>
      <c r="F52" s="117"/>
      <c r="G52" s="117"/>
      <c r="H52" s="111">
        <v>13312</v>
      </c>
      <c r="I52" s="115" t="s">
        <v>148</v>
      </c>
    </row>
    <row r="53" spans="1:9" x14ac:dyDescent="0.2">
      <c r="A53" s="117"/>
      <c r="B53" s="117"/>
      <c r="C53" s="117"/>
      <c r="D53" s="117"/>
      <c r="E53" s="117"/>
      <c r="F53" s="117"/>
      <c r="G53" s="117"/>
      <c r="H53" s="111">
        <v>13446</v>
      </c>
      <c r="I53" s="115" t="s">
        <v>150</v>
      </c>
    </row>
    <row r="54" spans="1:9" x14ac:dyDescent="0.2">
      <c r="A54" s="117"/>
      <c r="B54" s="117"/>
      <c r="C54" s="117"/>
      <c r="D54" s="117"/>
      <c r="E54" s="117"/>
      <c r="F54" s="117"/>
      <c r="G54" s="117"/>
      <c r="H54" s="111">
        <v>13455</v>
      </c>
      <c r="I54" s="115" t="s">
        <v>151</v>
      </c>
    </row>
    <row r="55" spans="1:9" x14ac:dyDescent="0.2">
      <c r="A55" s="117"/>
      <c r="B55" s="117"/>
      <c r="C55" s="117"/>
      <c r="D55" s="117"/>
      <c r="E55" s="117"/>
      <c r="F55" s="117"/>
      <c r="G55" s="117"/>
      <c r="H55" s="111">
        <v>13530</v>
      </c>
      <c r="I55" s="115" t="s">
        <v>153</v>
      </c>
    </row>
    <row r="56" spans="1:9" x14ac:dyDescent="0.2">
      <c r="A56" s="117"/>
      <c r="B56" s="117"/>
      <c r="C56" s="117"/>
      <c r="D56" s="117"/>
      <c r="E56" s="117"/>
      <c r="F56" s="117"/>
      <c r="G56" s="117"/>
      <c r="H56" s="111">
        <v>13533</v>
      </c>
      <c r="I56" s="115" t="s">
        <v>155</v>
      </c>
    </row>
    <row r="57" spans="1:9" x14ac:dyDescent="0.2">
      <c r="A57" s="117"/>
      <c r="B57" s="117"/>
      <c r="C57" s="117"/>
      <c r="D57" s="117"/>
      <c r="E57" s="117"/>
      <c r="F57" s="117"/>
      <c r="G57" s="117"/>
      <c r="H57" s="111">
        <v>13540</v>
      </c>
      <c r="I57" s="115" t="s">
        <v>629</v>
      </c>
    </row>
    <row r="58" spans="1:9" x14ac:dyDescent="0.2">
      <c r="A58" s="117"/>
      <c r="B58" s="117"/>
      <c r="C58" s="117"/>
      <c r="D58" s="117"/>
      <c r="E58" s="117"/>
      <c r="F58" s="117"/>
      <c r="G58" s="117"/>
      <c r="H58" s="111">
        <v>13555</v>
      </c>
      <c r="I58" s="115" t="s">
        <v>571</v>
      </c>
    </row>
    <row r="59" spans="1:9" x14ac:dyDescent="0.2">
      <c r="A59" s="117"/>
      <c r="B59" s="117"/>
      <c r="C59" s="117"/>
      <c r="D59" s="117"/>
      <c r="E59" s="117"/>
      <c r="F59" s="117"/>
      <c r="G59" s="117"/>
      <c r="H59" s="115">
        <v>13597</v>
      </c>
      <c r="I59" s="115" t="s">
        <v>435</v>
      </c>
    </row>
    <row r="60" spans="1:9" x14ac:dyDescent="0.2">
      <c r="A60" s="117"/>
      <c r="B60" s="117"/>
      <c r="C60" s="117"/>
      <c r="D60" s="117"/>
      <c r="E60" s="117"/>
      <c r="F60" s="117"/>
      <c r="G60" s="117"/>
      <c r="H60" s="115">
        <v>13837</v>
      </c>
      <c r="I60" s="115" t="s">
        <v>157</v>
      </c>
    </row>
    <row r="61" spans="1:9" x14ac:dyDescent="0.2">
      <c r="A61" s="117"/>
      <c r="B61" s="117"/>
      <c r="C61" s="117"/>
      <c r="D61" s="117"/>
      <c r="E61" s="117"/>
      <c r="F61" s="117"/>
      <c r="G61" s="117"/>
      <c r="H61" s="111">
        <v>13850</v>
      </c>
      <c r="I61" s="115" t="s">
        <v>159</v>
      </c>
    </row>
    <row r="62" spans="1:9" x14ac:dyDescent="0.2">
      <c r="A62" s="117"/>
      <c r="B62" s="117"/>
      <c r="C62" s="117"/>
      <c r="D62" s="117"/>
      <c r="E62" s="117"/>
      <c r="F62" s="117"/>
      <c r="G62" s="117"/>
      <c r="H62" s="111">
        <v>13897</v>
      </c>
      <c r="I62" s="115" t="s">
        <v>160</v>
      </c>
    </row>
    <row r="63" spans="1:9" x14ac:dyDescent="0.2">
      <c r="A63" s="117"/>
      <c r="B63" s="117"/>
      <c r="C63" s="117"/>
      <c r="D63" s="117"/>
      <c r="E63" s="117"/>
      <c r="F63" s="117"/>
      <c r="G63" s="117"/>
      <c r="H63" s="111">
        <v>14130</v>
      </c>
      <c r="I63" s="115" t="s">
        <v>161</v>
      </c>
    </row>
    <row r="64" spans="1:9" x14ac:dyDescent="0.2">
      <c r="A64" s="117"/>
      <c r="B64" s="117"/>
      <c r="C64" s="117"/>
      <c r="D64" s="117"/>
      <c r="E64" s="117"/>
      <c r="F64" s="117"/>
      <c r="G64" s="117"/>
      <c r="H64" s="111">
        <v>14143</v>
      </c>
      <c r="I64" s="115" t="s">
        <v>164</v>
      </c>
    </row>
    <row r="65" spans="1:9" x14ac:dyDescent="0.2">
      <c r="A65" s="117"/>
      <c r="B65" s="117"/>
      <c r="C65" s="117"/>
      <c r="D65" s="117"/>
      <c r="E65" s="117"/>
      <c r="F65" s="117"/>
      <c r="G65" s="117"/>
      <c r="H65" s="115">
        <v>14196</v>
      </c>
      <c r="I65" s="115" t="s">
        <v>165</v>
      </c>
    </row>
    <row r="66" spans="1:9" x14ac:dyDescent="0.2">
      <c r="A66" s="117"/>
      <c r="B66" s="117"/>
      <c r="C66" s="117"/>
      <c r="D66" s="117"/>
      <c r="E66" s="117"/>
      <c r="F66" s="117"/>
      <c r="G66" s="117"/>
      <c r="H66" s="111">
        <v>14223</v>
      </c>
      <c r="I66" s="115" t="s">
        <v>167</v>
      </c>
    </row>
    <row r="67" spans="1:9" x14ac:dyDescent="0.2">
      <c r="A67" s="117"/>
      <c r="B67" s="117"/>
      <c r="C67" s="117"/>
      <c r="D67" s="117"/>
      <c r="E67" s="117"/>
      <c r="F67" s="117"/>
      <c r="G67" s="117"/>
      <c r="H67" s="111">
        <v>14313</v>
      </c>
      <c r="I67" s="115" t="s">
        <v>630</v>
      </c>
    </row>
    <row r="68" spans="1:9" x14ac:dyDescent="0.2">
      <c r="A68" s="117"/>
      <c r="B68" s="117"/>
      <c r="C68" s="117"/>
      <c r="D68" s="117"/>
      <c r="E68" s="117"/>
      <c r="F68" s="117"/>
      <c r="G68" s="117"/>
      <c r="H68" s="111">
        <v>14378</v>
      </c>
      <c r="I68" s="115" t="s">
        <v>169</v>
      </c>
    </row>
    <row r="69" spans="1:9" x14ac:dyDescent="0.2">
      <c r="A69" s="117"/>
      <c r="B69" s="117"/>
      <c r="C69" s="117"/>
      <c r="D69" s="117"/>
      <c r="E69" s="117"/>
      <c r="F69" s="117"/>
      <c r="G69" s="117"/>
      <c r="H69" s="111">
        <v>15055</v>
      </c>
      <c r="I69" s="115" t="s">
        <v>171</v>
      </c>
    </row>
    <row r="70" spans="1:9" x14ac:dyDescent="0.2">
      <c r="A70" s="117"/>
      <c r="B70" s="117"/>
      <c r="C70" s="117"/>
      <c r="D70" s="117"/>
      <c r="E70" s="117"/>
      <c r="F70" s="117"/>
      <c r="G70" s="117"/>
      <c r="H70" s="111">
        <v>15430</v>
      </c>
      <c r="I70" s="115" t="s">
        <v>173</v>
      </c>
    </row>
    <row r="71" spans="1:9" x14ac:dyDescent="0.2">
      <c r="A71" s="117"/>
      <c r="B71" s="117"/>
      <c r="C71" s="117"/>
      <c r="D71" s="117"/>
      <c r="E71" s="117"/>
      <c r="F71" s="117"/>
      <c r="G71" s="117"/>
      <c r="H71" s="111">
        <v>15573</v>
      </c>
      <c r="I71" s="115" t="s">
        <v>175</v>
      </c>
    </row>
    <row r="72" spans="1:9" x14ac:dyDescent="0.2">
      <c r="A72" s="117"/>
      <c r="B72" s="117"/>
      <c r="C72" s="117"/>
      <c r="D72" s="117"/>
      <c r="E72" s="117"/>
      <c r="F72" s="117"/>
      <c r="G72" s="117"/>
      <c r="H72" s="115">
        <v>15583</v>
      </c>
      <c r="I72" s="115" t="s">
        <v>177</v>
      </c>
    </row>
    <row r="73" spans="1:9" x14ac:dyDescent="0.2">
      <c r="A73" s="117"/>
      <c r="B73" s="117"/>
      <c r="C73" s="117"/>
      <c r="D73" s="117"/>
      <c r="E73" s="117"/>
      <c r="F73" s="117"/>
      <c r="G73" s="117"/>
      <c r="H73" s="111">
        <v>15632</v>
      </c>
      <c r="I73" s="115" t="s">
        <v>178</v>
      </c>
    </row>
    <row r="74" spans="1:9" x14ac:dyDescent="0.2">
      <c r="A74" s="117"/>
      <c r="B74" s="117"/>
      <c r="C74" s="117"/>
      <c r="D74" s="117"/>
      <c r="E74" s="117"/>
      <c r="F74" s="117"/>
      <c r="G74" s="117"/>
      <c r="H74" s="111">
        <v>15850</v>
      </c>
      <c r="I74" s="115" t="s">
        <v>179</v>
      </c>
    </row>
    <row r="75" spans="1:9" x14ac:dyDescent="0.2">
      <c r="A75" s="117"/>
      <c r="B75" s="117"/>
      <c r="C75" s="117"/>
      <c r="D75" s="117"/>
      <c r="E75" s="117"/>
      <c r="F75" s="117"/>
      <c r="G75" s="117"/>
      <c r="H75" s="111">
        <v>16210</v>
      </c>
      <c r="I75" s="115" t="s">
        <v>446</v>
      </c>
    </row>
    <row r="76" spans="1:9" x14ac:dyDescent="0.2">
      <c r="A76" s="117"/>
      <c r="B76" s="117"/>
      <c r="C76" s="117"/>
      <c r="D76" s="117"/>
      <c r="E76" s="117"/>
      <c r="F76" s="117"/>
      <c r="G76" s="117"/>
      <c r="H76" s="111">
        <v>16530</v>
      </c>
      <c r="I76" s="115" t="s">
        <v>436</v>
      </c>
    </row>
    <row r="77" spans="1:9" x14ac:dyDescent="0.2">
      <c r="A77" s="117"/>
      <c r="B77" s="117"/>
      <c r="C77" s="117"/>
      <c r="D77" s="117"/>
      <c r="E77" s="117"/>
      <c r="F77" s="117"/>
      <c r="G77" s="117"/>
      <c r="H77" s="111">
        <v>16540</v>
      </c>
      <c r="I77" s="115" t="s">
        <v>617</v>
      </c>
    </row>
    <row r="78" spans="1:9" x14ac:dyDescent="0.2">
      <c r="A78" s="117"/>
      <c r="B78" s="117"/>
      <c r="C78" s="117"/>
      <c r="D78" s="117"/>
      <c r="E78" s="117"/>
      <c r="F78" s="117"/>
      <c r="G78" s="117"/>
      <c r="H78" s="111">
        <v>16560</v>
      </c>
      <c r="I78" s="115" t="s">
        <v>462</v>
      </c>
    </row>
    <row r="79" spans="1:9" x14ac:dyDescent="0.2">
      <c r="A79" s="117"/>
      <c r="B79" s="117"/>
      <c r="C79" s="117"/>
      <c r="D79" s="117"/>
      <c r="E79" s="117"/>
      <c r="F79" s="117"/>
      <c r="G79" s="117"/>
      <c r="H79" s="111">
        <v>16570</v>
      </c>
      <c r="I79" s="115" t="s">
        <v>437</v>
      </c>
    </row>
    <row r="80" spans="1:9" x14ac:dyDescent="0.2">
      <c r="A80" s="117"/>
      <c r="B80" s="117"/>
      <c r="C80" s="117"/>
      <c r="D80" s="117"/>
      <c r="E80" s="117"/>
      <c r="F80" s="117"/>
      <c r="G80" s="117"/>
      <c r="H80" s="111">
        <v>16623</v>
      </c>
      <c r="I80" s="115" t="s">
        <v>631</v>
      </c>
    </row>
    <row r="81" spans="1:9" x14ac:dyDescent="0.2">
      <c r="A81" s="117"/>
      <c r="B81" s="117"/>
      <c r="C81" s="117"/>
      <c r="D81" s="117"/>
      <c r="E81" s="117"/>
      <c r="F81" s="117"/>
      <c r="G81" s="117"/>
      <c r="H81" s="111">
        <v>16635</v>
      </c>
      <c r="I81" s="115" t="s">
        <v>180</v>
      </c>
    </row>
    <row r="82" spans="1:9" x14ac:dyDescent="0.2">
      <c r="A82" s="117"/>
      <c r="B82" s="117"/>
      <c r="C82" s="117"/>
      <c r="D82" s="117"/>
      <c r="E82" s="117"/>
      <c r="F82" s="117"/>
      <c r="G82" s="117"/>
      <c r="H82" s="111">
        <v>16643</v>
      </c>
      <c r="I82" s="115" t="s">
        <v>618</v>
      </c>
    </row>
    <row r="83" spans="1:9" x14ac:dyDescent="0.2">
      <c r="A83" s="117"/>
      <c r="B83" s="117"/>
      <c r="C83" s="117"/>
      <c r="D83" s="117"/>
      <c r="E83" s="117"/>
      <c r="F83" s="117"/>
      <c r="G83" s="117"/>
      <c r="H83" s="111">
        <v>16645</v>
      </c>
      <c r="I83" s="115" t="s">
        <v>632</v>
      </c>
    </row>
    <row r="84" spans="1:9" x14ac:dyDescent="0.2">
      <c r="A84" s="117"/>
      <c r="B84" s="117"/>
      <c r="C84" s="117"/>
      <c r="D84" s="117"/>
      <c r="E84" s="117"/>
      <c r="F84" s="117"/>
      <c r="G84" s="117"/>
      <c r="H84" s="111">
        <v>16655</v>
      </c>
      <c r="I84" s="115" t="s">
        <v>181</v>
      </c>
    </row>
    <row r="85" spans="1:9" x14ac:dyDescent="0.2">
      <c r="A85" s="117"/>
      <c r="B85" s="117"/>
      <c r="C85" s="117"/>
      <c r="D85" s="117"/>
      <c r="E85" s="117"/>
      <c r="F85" s="117"/>
      <c r="G85" s="117"/>
      <c r="H85" s="111">
        <v>16698</v>
      </c>
      <c r="I85" s="115" t="s">
        <v>572</v>
      </c>
    </row>
    <row r="86" spans="1:9" x14ac:dyDescent="0.2">
      <c r="A86" s="117"/>
      <c r="B86" s="117"/>
      <c r="C86" s="117"/>
      <c r="D86" s="117"/>
      <c r="E86" s="117"/>
      <c r="F86" s="117"/>
      <c r="G86" s="117"/>
      <c r="H86" s="111">
        <v>16720</v>
      </c>
      <c r="I86" s="115" t="s">
        <v>619</v>
      </c>
    </row>
    <row r="87" spans="1:9" x14ac:dyDescent="0.2">
      <c r="A87" s="117"/>
      <c r="B87" s="117"/>
      <c r="C87" s="117"/>
      <c r="D87" s="117"/>
      <c r="E87" s="117"/>
      <c r="F87" s="117"/>
      <c r="G87" s="117"/>
      <c r="H87" s="111">
        <v>16732</v>
      </c>
      <c r="I87" s="115" t="s">
        <v>620</v>
      </c>
    </row>
    <row r="88" spans="1:9" x14ac:dyDescent="0.2">
      <c r="A88" s="117"/>
      <c r="B88" s="117"/>
      <c r="C88" s="117"/>
      <c r="D88" s="117"/>
      <c r="E88" s="117"/>
      <c r="F88" s="117"/>
      <c r="G88" s="117"/>
      <c r="H88" s="111">
        <v>16760</v>
      </c>
      <c r="I88" s="115" t="s">
        <v>429</v>
      </c>
    </row>
    <row r="89" spans="1:9" x14ac:dyDescent="0.2">
      <c r="A89" s="117"/>
      <c r="B89" s="117"/>
      <c r="C89" s="117"/>
      <c r="D89" s="117"/>
      <c r="E89" s="117"/>
      <c r="F89" s="117"/>
      <c r="G89" s="117"/>
      <c r="H89" s="111">
        <v>16770</v>
      </c>
      <c r="I89" s="115" t="s">
        <v>438</v>
      </c>
    </row>
    <row r="90" spans="1:9" x14ac:dyDescent="0.2">
      <c r="A90" s="117"/>
      <c r="B90" s="117"/>
      <c r="C90" s="117"/>
      <c r="D90" s="117"/>
      <c r="E90" s="117"/>
      <c r="F90" s="117"/>
      <c r="G90" s="117"/>
      <c r="H90" s="111">
        <v>16812</v>
      </c>
      <c r="I90" s="115" t="s">
        <v>443</v>
      </c>
    </row>
    <row r="91" spans="1:9" x14ac:dyDescent="0.2">
      <c r="A91" s="117"/>
      <c r="B91" s="117"/>
      <c r="C91" s="117"/>
      <c r="D91" s="117"/>
      <c r="E91" s="117"/>
      <c r="F91" s="117"/>
      <c r="G91" s="117"/>
      <c r="H91" s="111">
        <v>16855</v>
      </c>
      <c r="I91" s="115" t="s">
        <v>447</v>
      </c>
    </row>
    <row r="92" spans="1:9" x14ac:dyDescent="0.2">
      <c r="A92" s="117"/>
      <c r="B92" s="117"/>
      <c r="C92" s="117"/>
      <c r="D92" s="117"/>
      <c r="E92" s="117"/>
      <c r="F92" s="117"/>
      <c r="G92" s="117"/>
      <c r="H92" s="111">
        <v>16870</v>
      </c>
      <c r="I92" s="115" t="s">
        <v>182</v>
      </c>
    </row>
    <row r="93" spans="1:9" x14ac:dyDescent="0.2">
      <c r="A93" s="117"/>
      <c r="B93" s="117"/>
      <c r="C93" s="117"/>
      <c r="D93" s="117"/>
      <c r="E93" s="117"/>
      <c r="F93" s="117"/>
      <c r="G93" s="117"/>
      <c r="H93" s="111">
        <v>16892</v>
      </c>
      <c r="I93" s="115" t="s">
        <v>183</v>
      </c>
    </row>
    <row r="94" spans="1:9" x14ac:dyDescent="0.2">
      <c r="A94" s="117"/>
      <c r="B94" s="117"/>
      <c r="C94" s="117"/>
      <c r="D94" s="117"/>
      <c r="E94" s="117"/>
      <c r="F94" s="117"/>
      <c r="G94" s="117"/>
      <c r="H94" s="111">
        <v>16895</v>
      </c>
      <c r="I94" s="115" t="s">
        <v>633</v>
      </c>
    </row>
    <row r="95" spans="1:9" x14ac:dyDescent="0.2">
      <c r="A95" s="117"/>
      <c r="B95" s="117"/>
      <c r="C95" s="117"/>
      <c r="D95" s="117"/>
      <c r="E95" s="117"/>
      <c r="F95" s="117"/>
      <c r="G95" s="117"/>
      <c r="H95" s="111">
        <v>16948</v>
      </c>
      <c r="I95" s="115" t="s">
        <v>184</v>
      </c>
    </row>
    <row r="96" spans="1:9" x14ac:dyDescent="0.2">
      <c r="A96" s="117"/>
      <c r="B96" s="117"/>
      <c r="C96" s="117"/>
      <c r="D96" s="117"/>
      <c r="E96" s="117"/>
      <c r="F96" s="117"/>
      <c r="G96" s="117"/>
      <c r="H96" s="111">
        <v>16950</v>
      </c>
      <c r="I96" s="115" t="s">
        <v>185</v>
      </c>
    </row>
    <row r="97" spans="1:9" x14ac:dyDescent="0.2">
      <c r="A97" s="117"/>
      <c r="B97" s="117"/>
      <c r="C97" s="117"/>
      <c r="D97" s="117"/>
      <c r="E97" s="117"/>
      <c r="F97" s="117"/>
      <c r="G97" s="117"/>
      <c r="H97" s="111">
        <v>17417</v>
      </c>
      <c r="I97" s="115" t="s">
        <v>186</v>
      </c>
    </row>
    <row r="98" spans="1:9" x14ac:dyDescent="0.2">
      <c r="A98" s="117"/>
      <c r="B98" s="117"/>
      <c r="C98" s="117"/>
      <c r="D98" s="117"/>
      <c r="E98" s="117"/>
      <c r="F98" s="117"/>
      <c r="G98" s="117"/>
      <c r="H98" s="111">
        <v>17435</v>
      </c>
      <c r="I98" s="115" t="s">
        <v>188</v>
      </c>
    </row>
    <row r="99" spans="1:9" x14ac:dyDescent="0.2">
      <c r="A99" s="117"/>
      <c r="B99" s="117"/>
      <c r="C99" s="117"/>
      <c r="D99" s="117"/>
      <c r="E99" s="117"/>
      <c r="F99" s="117"/>
      <c r="G99" s="117"/>
      <c r="H99" s="111">
        <v>17556</v>
      </c>
      <c r="I99" s="115" t="s">
        <v>190</v>
      </c>
    </row>
    <row r="100" spans="1:9" x14ac:dyDescent="0.2">
      <c r="A100" s="117"/>
      <c r="B100" s="117"/>
      <c r="C100" s="117"/>
      <c r="D100" s="117"/>
      <c r="E100" s="117"/>
      <c r="F100" s="117"/>
      <c r="G100" s="117"/>
      <c r="H100" s="111">
        <v>17558</v>
      </c>
      <c r="I100" s="115" t="s">
        <v>191</v>
      </c>
    </row>
    <row r="101" spans="1:9" x14ac:dyDescent="0.2">
      <c r="A101" s="117"/>
      <c r="B101" s="117"/>
      <c r="C101" s="117"/>
      <c r="D101" s="117"/>
      <c r="E101" s="117"/>
      <c r="F101" s="117"/>
      <c r="G101" s="117"/>
      <c r="H101" s="111">
        <v>17575</v>
      </c>
      <c r="I101" s="115" t="s">
        <v>192</v>
      </c>
    </row>
    <row r="102" spans="1:9" x14ac:dyDescent="0.2">
      <c r="A102" s="117"/>
      <c r="B102" s="117"/>
      <c r="C102" s="117"/>
      <c r="D102" s="117"/>
      <c r="E102" s="117"/>
      <c r="F102" s="117"/>
      <c r="G102" s="117"/>
      <c r="H102" s="111">
        <v>17585</v>
      </c>
      <c r="I102" s="115" t="s">
        <v>193</v>
      </c>
    </row>
    <row r="103" spans="1:9" x14ac:dyDescent="0.2">
      <c r="A103" s="117"/>
      <c r="B103" s="117"/>
      <c r="C103" s="117"/>
      <c r="D103" s="117"/>
      <c r="E103" s="117"/>
      <c r="F103" s="117"/>
      <c r="G103" s="117"/>
      <c r="H103" s="111">
        <v>17795</v>
      </c>
      <c r="I103" s="115" t="s">
        <v>194</v>
      </c>
    </row>
    <row r="104" spans="1:9" x14ac:dyDescent="0.2">
      <c r="A104" s="117"/>
      <c r="B104" s="117"/>
      <c r="C104" s="117"/>
      <c r="D104" s="117"/>
      <c r="E104" s="117"/>
      <c r="F104" s="117"/>
      <c r="G104" s="117"/>
      <c r="H104" s="111">
        <v>17925</v>
      </c>
      <c r="I104" s="115" t="s">
        <v>199</v>
      </c>
    </row>
    <row r="105" spans="1:9" x14ac:dyDescent="0.2">
      <c r="A105" s="117"/>
      <c r="B105" s="117"/>
      <c r="C105" s="117"/>
      <c r="D105" s="117"/>
      <c r="E105" s="117"/>
      <c r="F105" s="117"/>
      <c r="G105" s="117"/>
      <c r="H105" s="111">
        <v>17965</v>
      </c>
      <c r="I105" s="115" t="s">
        <v>200</v>
      </c>
    </row>
    <row r="106" spans="1:9" x14ac:dyDescent="0.2">
      <c r="A106" s="117"/>
      <c r="B106" s="117"/>
      <c r="C106" s="117"/>
      <c r="D106" s="117"/>
      <c r="E106" s="117"/>
      <c r="F106" s="117"/>
      <c r="G106" s="117"/>
      <c r="H106" s="111">
        <v>18215</v>
      </c>
      <c r="I106" s="115" t="s">
        <v>202</v>
      </c>
    </row>
    <row r="107" spans="1:9" x14ac:dyDescent="0.2">
      <c r="A107" s="117"/>
      <c r="B107" s="117"/>
      <c r="C107" s="117"/>
      <c r="D107" s="117"/>
      <c r="E107" s="117"/>
      <c r="F107" s="117"/>
      <c r="G107" s="117"/>
      <c r="H107" s="111">
        <v>18310</v>
      </c>
      <c r="I107" s="115" t="s">
        <v>448</v>
      </c>
    </row>
    <row r="108" spans="1:9" x14ac:dyDescent="0.2">
      <c r="A108" s="117"/>
      <c r="B108" s="117"/>
      <c r="C108" s="117"/>
      <c r="D108" s="117"/>
      <c r="E108" s="117"/>
      <c r="F108" s="117"/>
      <c r="G108" s="117"/>
      <c r="H108" s="111">
        <v>18535</v>
      </c>
      <c r="I108" s="115" t="s">
        <v>203</v>
      </c>
    </row>
    <row r="109" spans="1:9" x14ac:dyDescent="0.2">
      <c r="A109" s="117"/>
      <c r="B109" s="117"/>
      <c r="C109" s="117"/>
      <c r="D109" s="117"/>
      <c r="E109" s="117"/>
      <c r="F109" s="117"/>
      <c r="G109" s="117"/>
      <c r="H109" s="111">
        <v>18625</v>
      </c>
      <c r="I109" s="115" t="s">
        <v>204</v>
      </c>
    </row>
    <row r="110" spans="1:9" x14ac:dyDescent="0.2">
      <c r="A110" s="117"/>
      <c r="B110" s="117"/>
      <c r="C110" s="117"/>
      <c r="D110" s="117"/>
      <c r="E110" s="117"/>
      <c r="F110" s="117"/>
      <c r="G110" s="117"/>
      <c r="H110" s="111">
        <v>18637</v>
      </c>
      <c r="I110" s="115" t="s">
        <v>205</v>
      </c>
    </row>
    <row r="111" spans="1:9" x14ac:dyDescent="0.2">
      <c r="A111" s="117"/>
      <c r="B111" s="117"/>
      <c r="C111" s="117"/>
      <c r="D111" s="117"/>
      <c r="E111" s="117"/>
      <c r="F111" s="117"/>
      <c r="G111" s="117"/>
      <c r="H111" s="111">
        <v>18642</v>
      </c>
      <c r="I111" s="115" t="s">
        <v>206</v>
      </c>
    </row>
    <row r="112" spans="1:9" x14ac:dyDescent="0.2">
      <c r="A112" s="117"/>
      <c r="B112" s="117"/>
      <c r="C112" s="117"/>
      <c r="D112" s="117"/>
      <c r="E112" s="117"/>
      <c r="F112" s="117"/>
      <c r="G112" s="117"/>
      <c r="H112" s="111">
        <v>18665</v>
      </c>
      <c r="I112" s="115" t="s">
        <v>573</v>
      </c>
    </row>
    <row r="113" spans="1:9" x14ac:dyDescent="0.2">
      <c r="A113" s="117"/>
      <c r="B113" s="117"/>
      <c r="C113" s="117"/>
      <c r="D113" s="117"/>
      <c r="E113" s="117"/>
      <c r="F113" s="117"/>
      <c r="G113" s="117"/>
      <c r="H113" s="111">
        <v>18720</v>
      </c>
      <c r="I113" s="115" t="s">
        <v>207</v>
      </c>
    </row>
    <row r="114" spans="1:9" x14ac:dyDescent="0.2">
      <c r="A114" s="117"/>
      <c r="B114" s="117"/>
      <c r="C114" s="117"/>
      <c r="D114" s="117"/>
      <c r="E114" s="117"/>
      <c r="F114" s="117"/>
      <c r="G114" s="117"/>
      <c r="H114" s="111">
        <v>18740</v>
      </c>
      <c r="I114" s="115" t="s">
        <v>208</v>
      </c>
    </row>
    <row r="115" spans="1:9" x14ac:dyDescent="0.2">
      <c r="A115" s="117"/>
      <c r="B115" s="117"/>
      <c r="C115" s="117"/>
      <c r="D115" s="117"/>
      <c r="E115" s="117"/>
      <c r="F115" s="117"/>
      <c r="G115" s="117"/>
      <c r="H115" s="111">
        <v>18748</v>
      </c>
      <c r="I115" s="115" t="s">
        <v>210</v>
      </c>
    </row>
    <row r="116" spans="1:9" x14ac:dyDescent="0.2">
      <c r="A116" s="117"/>
      <c r="B116" s="117"/>
      <c r="C116" s="117"/>
      <c r="D116" s="117"/>
      <c r="E116" s="117"/>
      <c r="F116" s="117"/>
      <c r="G116" s="117"/>
      <c r="H116" s="111">
        <v>19013</v>
      </c>
      <c r="I116" s="115" t="s">
        <v>211</v>
      </c>
    </row>
    <row r="117" spans="1:9" x14ac:dyDescent="0.2">
      <c r="A117" s="117"/>
      <c r="B117" s="117"/>
      <c r="C117" s="117"/>
      <c r="D117" s="117"/>
      <c r="E117" s="117"/>
      <c r="F117" s="117"/>
      <c r="G117" s="117"/>
      <c r="H117" s="111">
        <v>19042</v>
      </c>
      <c r="I117" s="115" t="s">
        <v>212</v>
      </c>
    </row>
    <row r="118" spans="1:9" x14ac:dyDescent="0.2">
      <c r="A118" s="117"/>
      <c r="B118" s="117"/>
      <c r="C118" s="117"/>
      <c r="D118" s="117"/>
      <c r="E118" s="117"/>
      <c r="F118" s="117"/>
      <c r="G118" s="117"/>
      <c r="H118" s="111">
        <v>19055</v>
      </c>
      <c r="I118" s="115" t="s">
        <v>213</v>
      </c>
    </row>
    <row r="119" spans="1:9" x14ac:dyDescent="0.2">
      <c r="A119" s="117"/>
      <c r="B119" s="117"/>
      <c r="C119" s="117"/>
      <c r="D119" s="117"/>
      <c r="E119" s="117"/>
      <c r="F119" s="117"/>
      <c r="G119" s="117"/>
      <c r="H119" s="111">
        <v>19165</v>
      </c>
      <c r="I119" s="115" t="s">
        <v>214</v>
      </c>
    </row>
    <row r="120" spans="1:9" x14ac:dyDescent="0.2">
      <c r="A120" s="117"/>
      <c r="B120" s="117"/>
      <c r="C120" s="117"/>
      <c r="D120" s="117"/>
      <c r="E120" s="117"/>
      <c r="F120" s="117"/>
      <c r="G120" s="117"/>
      <c r="H120" s="111">
        <v>19202</v>
      </c>
      <c r="I120" s="115" t="s">
        <v>215</v>
      </c>
    </row>
    <row r="121" spans="1:9" x14ac:dyDescent="0.2">
      <c r="A121" s="117"/>
      <c r="B121" s="117"/>
      <c r="C121" s="117"/>
      <c r="D121" s="117"/>
      <c r="E121" s="117"/>
      <c r="F121" s="117"/>
      <c r="G121" s="117"/>
      <c r="H121" s="111">
        <v>19255</v>
      </c>
      <c r="I121" s="115" t="s">
        <v>216</v>
      </c>
    </row>
    <row r="122" spans="1:9" x14ac:dyDescent="0.2">
      <c r="A122" s="117"/>
      <c r="B122" s="117"/>
      <c r="C122" s="117"/>
      <c r="D122" s="117"/>
      <c r="E122" s="117"/>
      <c r="F122" s="117"/>
      <c r="G122" s="117"/>
      <c r="H122" s="111">
        <v>19297</v>
      </c>
      <c r="I122" s="115" t="s">
        <v>217</v>
      </c>
    </row>
    <row r="123" spans="1:9" x14ac:dyDescent="0.2">
      <c r="A123" s="117"/>
      <c r="B123" s="117"/>
      <c r="C123" s="117"/>
      <c r="D123" s="117"/>
      <c r="E123" s="117"/>
      <c r="F123" s="117"/>
      <c r="G123" s="117"/>
      <c r="H123" s="111">
        <v>19341</v>
      </c>
      <c r="I123" s="115" t="s">
        <v>449</v>
      </c>
    </row>
    <row r="124" spans="1:9" x14ac:dyDescent="0.2">
      <c r="A124" s="117"/>
      <c r="B124" s="117"/>
      <c r="C124" s="117"/>
      <c r="D124" s="117"/>
      <c r="E124" s="117"/>
      <c r="F124" s="117"/>
      <c r="G124" s="117"/>
      <c r="H124" s="111">
        <v>19351</v>
      </c>
      <c r="I124" s="115" t="s">
        <v>463</v>
      </c>
    </row>
    <row r="125" spans="1:9" x14ac:dyDescent="0.2">
      <c r="A125" s="117"/>
      <c r="B125" s="117"/>
      <c r="C125" s="117"/>
      <c r="D125" s="117"/>
      <c r="E125" s="117"/>
      <c r="F125" s="117"/>
      <c r="G125" s="117"/>
      <c r="H125" s="111">
        <v>19504</v>
      </c>
      <c r="I125" s="115" t="s">
        <v>450</v>
      </c>
    </row>
    <row r="126" spans="1:9" x14ac:dyDescent="0.2">
      <c r="A126" s="117"/>
      <c r="B126" s="117"/>
      <c r="C126" s="117"/>
      <c r="D126" s="117"/>
      <c r="E126" s="117"/>
      <c r="F126" s="117"/>
      <c r="G126" s="117"/>
      <c r="H126" s="111">
        <v>19563</v>
      </c>
      <c r="I126" s="115" t="s">
        <v>218</v>
      </c>
    </row>
    <row r="127" spans="1:9" x14ac:dyDescent="0.2">
      <c r="A127" s="117"/>
      <c r="B127" s="117"/>
      <c r="C127" s="117"/>
      <c r="D127" s="117"/>
      <c r="E127" s="117"/>
      <c r="F127" s="117"/>
      <c r="G127" s="117"/>
      <c r="H127" s="111">
        <v>19594</v>
      </c>
      <c r="I127" s="115" t="s">
        <v>219</v>
      </c>
    </row>
    <row r="128" spans="1:9" x14ac:dyDescent="0.2">
      <c r="A128" s="117"/>
      <c r="B128" s="117"/>
      <c r="C128" s="117"/>
      <c r="D128" s="117"/>
      <c r="E128" s="117"/>
      <c r="F128" s="117"/>
      <c r="G128" s="117"/>
      <c r="H128" s="111">
        <v>19595</v>
      </c>
      <c r="I128" s="115" t="s">
        <v>220</v>
      </c>
    </row>
    <row r="129" spans="1:9" x14ac:dyDescent="0.2">
      <c r="A129" s="117"/>
      <c r="B129" s="117"/>
      <c r="C129" s="117"/>
      <c r="D129" s="117"/>
      <c r="E129" s="117"/>
      <c r="F129" s="117"/>
      <c r="G129" s="117"/>
      <c r="H129" s="111">
        <v>19615</v>
      </c>
      <c r="I129" s="115" t="s">
        <v>439</v>
      </c>
    </row>
    <row r="130" spans="1:9" x14ac:dyDescent="0.2">
      <c r="A130" s="117"/>
      <c r="B130" s="117"/>
      <c r="C130" s="117"/>
      <c r="D130" s="117"/>
      <c r="E130" s="117"/>
      <c r="F130" s="117"/>
      <c r="G130" s="117"/>
      <c r="H130" s="111">
        <v>19693</v>
      </c>
      <c r="I130" s="115" t="s">
        <v>221</v>
      </c>
    </row>
    <row r="131" spans="1:9" x14ac:dyDescent="0.2">
      <c r="A131" s="117"/>
      <c r="B131" s="117"/>
      <c r="C131" s="117"/>
      <c r="D131" s="117"/>
      <c r="E131" s="117"/>
      <c r="F131" s="117"/>
      <c r="G131" s="117"/>
      <c r="H131" s="111">
        <v>19805</v>
      </c>
      <c r="I131" s="115" t="s">
        <v>222</v>
      </c>
    </row>
    <row r="132" spans="1:9" x14ac:dyDescent="0.2">
      <c r="A132" s="117"/>
      <c r="B132" s="117"/>
      <c r="C132" s="117"/>
      <c r="D132" s="117"/>
      <c r="E132" s="117"/>
      <c r="F132" s="117"/>
      <c r="G132" s="117"/>
      <c r="H132" s="111">
        <v>19825</v>
      </c>
      <c r="I132" s="115" t="s">
        <v>223</v>
      </c>
    </row>
    <row r="133" spans="1:9" x14ac:dyDescent="0.2">
      <c r="A133" s="117"/>
      <c r="B133" s="117"/>
      <c r="C133" s="117"/>
      <c r="D133" s="117"/>
      <c r="E133" s="117"/>
      <c r="F133" s="117"/>
      <c r="G133" s="117"/>
      <c r="H133" s="111">
        <v>19839</v>
      </c>
      <c r="I133" s="115" t="s">
        <v>224</v>
      </c>
    </row>
    <row r="134" spans="1:9" x14ac:dyDescent="0.2">
      <c r="A134" s="117"/>
      <c r="B134" s="117"/>
      <c r="C134" s="117"/>
      <c r="D134" s="117"/>
      <c r="E134" s="117"/>
      <c r="F134" s="117"/>
      <c r="G134" s="117"/>
      <c r="H134" s="111">
        <v>19902</v>
      </c>
      <c r="I134" s="115" t="s">
        <v>225</v>
      </c>
    </row>
    <row r="135" spans="1:9" x14ac:dyDescent="0.2">
      <c r="A135" s="117"/>
      <c r="B135" s="117"/>
      <c r="C135" s="117"/>
      <c r="D135" s="117"/>
      <c r="E135" s="117"/>
      <c r="F135" s="117"/>
      <c r="G135" s="117"/>
      <c r="H135" s="115">
        <v>20220</v>
      </c>
      <c r="I135" s="115" t="s">
        <v>464</v>
      </c>
    </row>
    <row r="136" spans="1:9" x14ac:dyDescent="0.2">
      <c r="A136" s="117"/>
      <c r="B136" s="117"/>
      <c r="C136" s="117"/>
      <c r="D136" s="117"/>
      <c r="E136" s="117"/>
      <c r="F136" s="117"/>
      <c r="G136" s="117"/>
      <c r="H136" s="111">
        <v>20371</v>
      </c>
      <c r="I136" s="115" t="s">
        <v>226</v>
      </c>
    </row>
    <row r="137" spans="1:9" x14ac:dyDescent="0.2">
      <c r="A137" s="117"/>
      <c r="B137" s="117"/>
      <c r="C137" s="117"/>
      <c r="D137" s="117"/>
      <c r="E137" s="117"/>
      <c r="F137" s="117"/>
      <c r="G137" s="117"/>
      <c r="H137" s="115">
        <v>20380</v>
      </c>
      <c r="I137" s="115" t="s">
        <v>227</v>
      </c>
    </row>
    <row r="138" spans="1:9" x14ac:dyDescent="0.2">
      <c r="A138" s="117"/>
      <c r="B138" s="117"/>
      <c r="C138" s="117"/>
      <c r="D138" s="117"/>
      <c r="E138" s="117"/>
      <c r="F138" s="117"/>
      <c r="G138" s="117"/>
      <c r="H138" s="111">
        <v>20450</v>
      </c>
      <c r="I138" s="115" t="s">
        <v>228</v>
      </c>
    </row>
    <row r="139" spans="1:9" x14ac:dyDescent="0.2">
      <c r="A139" s="117"/>
      <c r="B139" s="117"/>
      <c r="C139" s="117"/>
      <c r="D139" s="117"/>
      <c r="E139" s="117"/>
      <c r="F139" s="117"/>
      <c r="G139" s="117"/>
      <c r="H139" s="111">
        <v>20451</v>
      </c>
      <c r="I139" s="115" t="s">
        <v>229</v>
      </c>
    </row>
    <row r="140" spans="1:9" x14ac:dyDescent="0.2">
      <c r="A140" s="117"/>
      <c r="B140" s="117"/>
      <c r="C140" s="117"/>
      <c r="D140" s="117"/>
      <c r="E140" s="117"/>
      <c r="F140" s="117"/>
      <c r="G140" s="117"/>
      <c r="H140" s="111">
        <v>20530</v>
      </c>
      <c r="I140" s="115" t="s">
        <v>621</v>
      </c>
    </row>
    <row r="141" spans="1:9" x14ac:dyDescent="0.2">
      <c r="A141" s="117"/>
      <c r="B141" s="117"/>
      <c r="C141" s="117"/>
      <c r="D141" s="117"/>
      <c r="E141" s="117"/>
      <c r="F141" s="117"/>
      <c r="G141" s="117"/>
      <c r="H141" s="111">
        <v>20651</v>
      </c>
      <c r="I141" s="115" t="s">
        <v>451</v>
      </c>
    </row>
    <row r="142" spans="1:9" x14ac:dyDescent="0.2">
      <c r="A142" s="117"/>
      <c r="B142" s="117"/>
      <c r="C142" s="117"/>
      <c r="D142" s="117"/>
      <c r="E142" s="117"/>
      <c r="F142" s="117"/>
      <c r="G142" s="117"/>
      <c r="H142" s="111">
        <v>20693</v>
      </c>
      <c r="I142" s="115" t="s">
        <v>452</v>
      </c>
    </row>
    <row r="143" spans="1:9" x14ac:dyDescent="0.2">
      <c r="A143" s="117"/>
      <c r="B143" s="117"/>
      <c r="C143" s="117"/>
      <c r="D143" s="117"/>
      <c r="E143" s="117"/>
      <c r="F143" s="117"/>
      <c r="G143" s="117"/>
      <c r="H143" s="111">
        <v>20715</v>
      </c>
      <c r="I143" s="115" t="s">
        <v>622</v>
      </c>
    </row>
    <row r="144" spans="1:9" x14ac:dyDescent="0.2">
      <c r="A144" s="117"/>
      <c r="B144" s="117"/>
      <c r="C144" s="117"/>
      <c r="D144" s="117"/>
      <c r="E144" s="117"/>
      <c r="F144" s="117"/>
      <c r="G144" s="117"/>
      <c r="H144" s="111">
        <v>20718</v>
      </c>
      <c r="I144" s="115" t="s">
        <v>574</v>
      </c>
    </row>
    <row r="145" spans="1:9" x14ac:dyDescent="0.2">
      <c r="A145" s="117"/>
      <c r="B145" s="117"/>
      <c r="C145" s="117"/>
      <c r="D145" s="117"/>
      <c r="E145" s="117"/>
      <c r="F145" s="117"/>
      <c r="G145" s="117"/>
      <c r="H145" s="115">
        <v>20719</v>
      </c>
      <c r="I145" s="115" t="s">
        <v>634</v>
      </c>
    </row>
    <row r="146" spans="1:9" x14ac:dyDescent="0.2">
      <c r="A146" s="117"/>
      <c r="B146" s="117"/>
      <c r="C146" s="117"/>
      <c r="D146" s="117"/>
      <c r="E146" s="117"/>
      <c r="F146" s="117"/>
      <c r="G146" s="117"/>
      <c r="H146" s="111">
        <v>20777</v>
      </c>
      <c r="I146" s="115" t="s">
        <v>230</v>
      </c>
    </row>
    <row r="147" spans="1:9" x14ac:dyDescent="0.2">
      <c r="A147" s="117"/>
      <c r="B147" s="117"/>
      <c r="C147" s="117"/>
      <c r="D147" s="117"/>
      <c r="E147" s="117"/>
      <c r="F147" s="117"/>
      <c r="G147" s="117"/>
      <c r="H147" s="111">
        <v>21059</v>
      </c>
      <c r="I147" s="115" t="s">
        <v>231</v>
      </c>
    </row>
    <row r="148" spans="1:9" x14ac:dyDescent="0.2">
      <c r="A148" s="117"/>
      <c r="B148" s="117"/>
      <c r="C148" s="117"/>
      <c r="D148" s="117"/>
      <c r="E148" s="117"/>
      <c r="F148" s="117"/>
      <c r="G148" s="117"/>
      <c r="H148" s="111">
        <v>21071</v>
      </c>
      <c r="I148" s="115" t="s">
        <v>232</v>
      </c>
    </row>
    <row r="149" spans="1:9" x14ac:dyDescent="0.2">
      <c r="A149" s="117"/>
      <c r="B149" s="117"/>
      <c r="C149" s="117"/>
      <c r="D149" s="117"/>
      <c r="E149" s="117"/>
      <c r="F149" s="117"/>
      <c r="G149" s="117"/>
      <c r="H149" s="111">
        <v>21113</v>
      </c>
      <c r="I149" s="115" t="s">
        <v>233</v>
      </c>
    </row>
    <row r="150" spans="1:9" x14ac:dyDescent="0.2">
      <c r="A150" s="117"/>
      <c r="B150" s="117"/>
      <c r="C150" s="117"/>
      <c r="D150" s="117"/>
      <c r="E150" s="117"/>
      <c r="F150" s="117"/>
      <c r="G150" s="117"/>
      <c r="H150" s="111">
        <v>21172</v>
      </c>
      <c r="I150" s="115" t="s">
        <v>453</v>
      </c>
    </row>
    <row r="151" spans="1:9" x14ac:dyDescent="0.2">
      <c r="A151" s="117"/>
      <c r="B151" s="117"/>
      <c r="C151" s="117"/>
      <c r="D151" s="117"/>
      <c r="E151" s="117"/>
      <c r="F151" s="117"/>
      <c r="G151" s="117"/>
      <c r="H151" s="115">
        <v>21183</v>
      </c>
      <c r="I151" s="115" t="s">
        <v>234</v>
      </c>
    </row>
    <row r="152" spans="1:9" x14ac:dyDescent="0.2">
      <c r="A152" s="117"/>
      <c r="B152" s="117"/>
      <c r="C152" s="117"/>
      <c r="D152" s="117"/>
      <c r="E152" s="117"/>
      <c r="F152" s="117"/>
      <c r="G152" s="117"/>
      <c r="H152" s="111">
        <v>21205</v>
      </c>
      <c r="I152" s="115" t="s">
        <v>454</v>
      </c>
    </row>
    <row r="153" spans="1:9" x14ac:dyDescent="0.2">
      <c r="A153" s="117"/>
      <c r="B153" s="117"/>
      <c r="C153" s="117"/>
      <c r="D153" s="117"/>
      <c r="E153" s="117"/>
      <c r="F153" s="117"/>
      <c r="G153" s="117"/>
      <c r="H153" s="115">
        <v>21472</v>
      </c>
      <c r="I153" s="115" t="s">
        <v>409</v>
      </c>
    </row>
    <row r="154" spans="1:9" x14ac:dyDescent="0.2">
      <c r="A154" s="117"/>
      <c r="B154" s="117"/>
      <c r="C154" s="117"/>
      <c r="D154" s="117"/>
      <c r="E154" s="117"/>
      <c r="F154" s="117"/>
      <c r="G154" s="117"/>
      <c r="H154" s="115">
        <v>21475</v>
      </c>
      <c r="I154" s="115" t="s">
        <v>235</v>
      </c>
    </row>
    <row r="155" spans="1:9" x14ac:dyDescent="0.2">
      <c r="A155" s="117"/>
      <c r="B155" s="117"/>
      <c r="C155" s="117"/>
      <c r="D155" s="117"/>
      <c r="E155" s="117"/>
      <c r="F155" s="117"/>
      <c r="G155" s="117"/>
      <c r="H155" s="115">
        <v>21476</v>
      </c>
      <c r="I155" s="115" t="s">
        <v>575</v>
      </c>
    </row>
    <row r="156" spans="1:9" x14ac:dyDescent="0.2">
      <c r="A156" s="117"/>
      <c r="B156" s="117"/>
      <c r="C156" s="117"/>
      <c r="D156" s="117"/>
      <c r="E156" s="117"/>
      <c r="F156" s="117"/>
      <c r="G156" s="117"/>
      <c r="H156" s="115">
        <v>21478</v>
      </c>
      <c r="I156" s="115" t="s">
        <v>236</v>
      </c>
    </row>
    <row r="157" spans="1:9" x14ac:dyDescent="0.2">
      <c r="A157" s="117"/>
      <c r="B157" s="117"/>
      <c r="C157" s="117"/>
      <c r="D157" s="117"/>
      <c r="E157" s="117"/>
      <c r="F157" s="117"/>
      <c r="G157" s="117"/>
      <c r="H157" s="111">
        <v>21619</v>
      </c>
      <c r="I157" s="115" t="s">
        <v>237</v>
      </c>
    </row>
    <row r="158" spans="1:9" x14ac:dyDescent="0.2">
      <c r="A158" s="117"/>
      <c r="B158" s="117"/>
      <c r="C158" s="117"/>
      <c r="D158" s="117"/>
      <c r="E158" s="117"/>
      <c r="F158" s="117"/>
      <c r="G158" s="117"/>
      <c r="H158" s="115">
        <v>21752</v>
      </c>
      <c r="I158" s="115" t="s">
        <v>238</v>
      </c>
    </row>
    <row r="159" spans="1:9" x14ac:dyDescent="0.2">
      <c r="A159" s="117"/>
      <c r="B159" s="117"/>
      <c r="C159" s="117"/>
      <c r="D159" s="117"/>
      <c r="E159" s="117"/>
      <c r="F159" s="117"/>
      <c r="G159" s="117"/>
      <c r="H159" s="111">
        <v>21755</v>
      </c>
      <c r="I159" s="115" t="s">
        <v>440</v>
      </c>
    </row>
    <row r="160" spans="1:9" x14ac:dyDescent="0.2">
      <c r="A160" s="117"/>
      <c r="B160" s="117"/>
      <c r="C160" s="117"/>
      <c r="D160" s="117"/>
      <c r="E160" s="117"/>
      <c r="F160" s="117"/>
      <c r="G160" s="117"/>
      <c r="H160" s="111">
        <v>21757</v>
      </c>
      <c r="I160" s="115" t="s">
        <v>239</v>
      </c>
    </row>
    <row r="161" spans="1:9" x14ac:dyDescent="0.2">
      <c r="A161" s="117"/>
      <c r="B161" s="117"/>
      <c r="C161" s="117"/>
      <c r="D161" s="117"/>
      <c r="E161" s="117"/>
      <c r="F161" s="117"/>
      <c r="G161" s="117"/>
      <c r="H161" s="111">
        <v>22093</v>
      </c>
      <c r="I161" s="115" t="s">
        <v>240</v>
      </c>
    </row>
    <row r="162" spans="1:9" x14ac:dyDescent="0.2">
      <c r="A162" s="117"/>
      <c r="B162" s="117"/>
      <c r="C162" s="117"/>
      <c r="D162" s="117"/>
      <c r="E162" s="117"/>
      <c r="F162" s="117"/>
      <c r="G162" s="117"/>
      <c r="H162" s="111">
        <v>22140</v>
      </c>
      <c r="I162" s="115" t="s">
        <v>241</v>
      </c>
    </row>
    <row r="163" spans="1:9" x14ac:dyDescent="0.2">
      <c r="A163" s="117"/>
      <c r="B163" s="117"/>
      <c r="C163" s="117"/>
      <c r="D163" s="117"/>
      <c r="E163" s="117"/>
      <c r="F163" s="117"/>
      <c r="G163" s="117"/>
      <c r="H163" s="111">
        <v>22163</v>
      </c>
      <c r="I163" s="115" t="s">
        <v>242</v>
      </c>
    </row>
    <row r="164" spans="1:9" x14ac:dyDescent="0.2">
      <c r="A164" s="117"/>
      <c r="B164" s="117"/>
      <c r="C164" s="117"/>
      <c r="D164" s="117"/>
      <c r="E164" s="117"/>
      <c r="F164" s="117"/>
      <c r="G164" s="117"/>
      <c r="H164" s="111">
        <v>22223</v>
      </c>
      <c r="I164" s="115" t="s">
        <v>243</v>
      </c>
    </row>
    <row r="165" spans="1:9" x14ac:dyDescent="0.2">
      <c r="A165" s="117"/>
      <c r="B165" s="117"/>
      <c r="C165" s="117"/>
      <c r="D165" s="117"/>
      <c r="E165" s="117"/>
      <c r="F165" s="117"/>
      <c r="G165" s="117"/>
      <c r="H165" s="111">
        <v>22231</v>
      </c>
      <c r="I165" s="115" t="s">
        <v>244</v>
      </c>
    </row>
    <row r="166" spans="1:9" x14ac:dyDescent="0.2">
      <c r="A166" s="117"/>
      <c r="B166" s="117"/>
      <c r="C166" s="117"/>
      <c r="D166" s="117"/>
      <c r="E166" s="117"/>
      <c r="F166" s="117"/>
      <c r="G166" s="117"/>
      <c r="H166" s="111">
        <v>22270</v>
      </c>
      <c r="I166" s="115" t="s">
        <v>465</v>
      </c>
    </row>
    <row r="167" spans="1:9" x14ac:dyDescent="0.2">
      <c r="A167" s="117"/>
      <c r="B167" s="117"/>
      <c r="C167" s="117"/>
      <c r="D167" s="117"/>
      <c r="E167" s="117"/>
      <c r="F167" s="117"/>
      <c r="G167" s="117"/>
      <c r="H167" s="111">
        <v>22272</v>
      </c>
      <c r="I167" s="115" t="s">
        <v>576</v>
      </c>
    </row>
    <row r="168" spans="1:9" x14ac:dyDescent="0.2">
      <c r="A168" s="117"/>
      <c r="B168" s="117"/>
      <c r="C168" s="117"/>
      <c r="D168" s="117"/>
      <c r="E168" s="117"/>
      <c r="F168" s="117"/>
      <c r="G168" s="117"/>
      <c r="H168" s="111">
        <v>22275</v>
      </c>
      <c r="I168" s="115" t="s">
        <v>245</v>
      </c>
    </row>
    <row r="169" spans="1:9" x14ac:dyDescent="0.2">
      <c r="A169" s="117"/>
      <c r="B169" s="117"/>
      <c r="C169" s="117"/>
      <c r="D169" s="117"/>
      <c r="E169" s="117"/>
      <c r="F169" s="117"/>
      <c r="G169" s="117"/>
      <c r="H169" s="111">
        <v>22457</v>
      </c>
      <c r="I169" s="115" t="s">
        <v>635</v>
      </c>
    </row>
    <row r="170" spans="1:9" x14ac:dyDescent="0.2">
      <c r="A170" s="117"/>
      <c r="B170" s="117"/>
      <c r="C170" s="117"/>
      <c r="D170" s="117"/>
      <c r="E170" s="117"/>
      <c r="F170" s="117"/>
      <c r="G170" s="117"/>
      <c r="H170" s="115">
        <v>22461</v>
      </c>
      <c r="I170" s="115" t="s">
        <v>246</v>
      </c>
    </row>
    <row r="171" spans="1:9" x14ac:dyDescent="0.2">
      <c r="A171" s="117"/>
      <c r="B171" s="117"/>
      <c r="C171" s="117"/>
      <c r="D171" s="117"/>
      <c r="E171" s="117"/>
      <c r="F171" s="117"/>
      <c r="G171" s="117"/>
      <c r="H171" s="111">
        <v>22485</v>
      </c>
      <c r="I171" s="115" t="s">
        <v>247</v>
      </c>
    </row>
    <row r="172" spans="1:9" x14ac:dyDescent="0.2">
      <c r="A172" s="117"/>
      <c r="B172" s="117"/>
      <c r="C172" s="117"/>
      <c r="D172" s="117"/>
      <c r="E172" s="117"/>
      <c r="F172" s="117"/>
      <c r="G172" s="117"/>
      <c r="H172" s="111">
        <v>22504</v>
      </c>
      <c r="I172" s="115" t="s">
        <v>248</v>
      </c>
    </row>
    <row r="173" spans="1:9" x14ac:dyDescent="0.2">
      <c r="A173" s="117"/>
      <c r="B173" s="117"/>
      <c r="C173" s="117"/>
      <c r="D173" s="117"/>
      <c r="E173" s="117"/>
      <c r="F173" s="117"/>
      <c r="G173" s="117"/>
      <c r="H173" s="111">
        <v>22518</v>
      </c>
      <c r="I173" s="115" t="s">
        <v>577</v>
      </c>
    </row>
    <row r="174" spans="1:9" x14ac:dyDescent="0.2">
      <c r="A174" s="117"/>
      <c r="B174" s="117"/>
      <c r="C174" s="117"/>
      <c r="D174" s="117"/>
      <c r="E174" s="117"/>
      <c r="F174" s="117"/>
      <c r="G174" s="117"/>
      <c r="H174" s="111">
        <v>22527</v>
      </c>
      <c r="I174" s="115" t="s">
        <v>578</v>
      </c>
    </row>
    <row r="175" spans="1:9" x14ac:dyDescent="0.2">
      <c r="A175" s="117"/>
      <c r="B175" s="117"/>
      <c r="C175" s="117"/>
      <c r="D175" s="117"/>
      <c r="E175" s="117"/>
      <c r="F175" s="117"/>
      <c r="G175" s="117"/>
      <c r="H175" s="111">
        <v>22528</v>
      </c>
      <c r="I175" s="115" t="s">
        <v>455</v>
      </c>
    </row>
    <row r="176" spans="1:9" x14ac:dyDescent="0.2">
      <c r="A176" s="117"/>
      <c r="B176" s="117"/>
      <c r="C176" s="117"/>
      <c r="D176" s="117"/>
      <c r="E176" s="117"/>
      <c r="F176" s="117"/>
      <c r="G176" s="117"/>
      <c r="H176" s="115">
        <v>22594</v>
      </c>
      <c r="I176" s="115" t="s">
        <v>249</v>
      </c>
    </row>
    <row r="177" spans="1:9" x14ac:dyDescent="0.2">
      <c r="A177" s="117"/>
      <c r="B177" s="117"/>
      <c r="C177" s="117"/>
      <c r="D177" s="117"/>
      <c r="E177" s="117"/>
      <c r="F177" s="117"/>
      <c r="G177" s="117"/>
      <c r="H177" s="111">
        <v>22627</v>
      </c>
      <c r="I177" s="115" t="s">
        <v>250</v>
      </c>
    </row>
    <row r="178" spans="1:9" x14ac:dyDescent="0.2">
      <c r="A178" s="117"/>
      <c r="B178" s="117"/>
      <c r="C178" s="117"/>
      <c r="D178" s="117"/>
      <c r="E178" s="117"/>
      <c r="F178" s="117"/>
      <c r="G178" s="117"/>
      <c r="H178" s="115">
        <v>22633</v>
      </c>
      <c r="I178" s="115" t="s">
        <v>410</v>
      </c>
    </row>
    <row r="179" spans="1:9" x14ac:dyDescent="0.2">
      <c r="A179" s="117"/>
      <c r="B179" s="117"/>
      <c r="C179" s="117"/>
      <c r="D179" s="117"/>
      <c r="E179" s="117"/>
      <c r="F179" s="117"/>
      <c r="G179" s="117"/>
      <c r="H179" s="111">
        <v>22637</v>
      </c>
      <c r="I179" s="115" t="s">
        <v>251</v>
      </c>
    </row>
    <row r="180" spans="1:9" x14ac:dyDescent="0.2">
      <c r="A180" s="117"/>
      <c r="B180" s="117"/>
      <c r="C180" s="117"/>
      <c r="D180" s="117"/>
      <c r="E180" s="117"/>
      <c r="F180" s="117"/>
      <c r="G180" s="117"/>
      <c r="H180" s="115">
        <v>22638</v>
      </c>
      <c r="I180" s="115" t="s">
        <v>252</v>
      </c>
    </row>
    <row r="181" spans="1:9" x14ac:dyDescent="0.2">
      <c r="A181" s="117"/>
      <c r="B181" s="117"/>
      <c r="C181" s="117"/>
      <c r="D181" s="117"/>
      <c r="E181" s="117"/>
      <c r="F181" s="117"/>
      <c r="G181" s="117"/>
      <c r="H181" s="111">
        <v>22779</v>
      </c>
      <c r="I181" s="115" t="s">
        <v>253</v>
      </c>
    </row>
    <row r="182" spans="1:9" x14ac:dyDescent="0.2">
      <c r="A182" s="117"/>
      <c r="B182" s="117"/>
      <c r="C182" s="117"/>
      <c r="D182" s="117"/>
      <c r="E182" s="117"/>
      <c r="F182" s="117"/>
      <c r="G182" s="117"/>
      <c r="H182" s="111">
        <v>22795</v>
      </c>
      <c r="I182" s="115" t="s">
        <v>636</v>
      </c>
    </row>
    <row r="183" spans="1:9" x14ac:dyDescent="0.2">
      <c r="A183" s="117"/>
      <c r="B183" s="117"/>
      <c r="C183" s="117"/>
      <c r="D183" s="117"/>
      <c r="E183" s="117"/>
      <c r="F183" s="117"/>
      <c r="G183" s="117"/>
      <c r="H183" s="111">
        <v>22807</v>
      </c>
      <c r="I183" s="115" t="s">
        <v>456</v>
      </c>
    </row>
    <row r="184" spans="1:9" x14ac:dyDescent="0.2">
      <c r="A184" s="117"/>
      <c r="B184" s="117"/>
      <c r="C184" s="117"/>
      <c r="D184" s="117"/>
      <c r="E184" s="117"/>
      <c r="F184" s="117"/>
      <c r="G184" s="117"/>
      <c r="H184" s="111">
        <v>23353</v>
      </c>
      <c r="I184" s="115" t="s">
        <v>254</v>
      </c>
    </row>
    <row r="185" spans="1:9" x14ac:dyDescent="0.2">
      <c r="A185" s="117"/>
      <c r="B185" s="117"/>
      <c r="C185" s="117"/>
      <c r="D185" s="117"/>
      <c r="E185" s="117"/>
      <c r="F185" s="117"/>
      <c r="G185" s="117"/>
      <c r="H185" s="111">
        <v>23423</v>
      </c>
      <c r="I185" s="115" t="s">
        <v>255</v>
      </c>
    </row>
    <row r="186" spans="1:9" x14ac:dyDescent="0.2">
      <c r="A186" s="117"/>
      <c r="B186" s="117"/>
      <c r="C186" s="117"/>
      <c r="D186" s="117"/>
      <c r="E186" s="117"/>
      <c r="F186" s="117"/>
      <c r="G186" s="117"/>
      <c r="H186" s="115">
        <v>23532</v>
      </c>
      <c r="I186" s="115" t="s">
        <v>256</v>
      </c>
    </row>
    <row r="187" spans="1:9" x14ac:dyDescent="0.2">
      <c r="A187" s="117"/>
      <c r="B187" s="117"/>
      <c r="C187" s="117"/>
      <c r="D187" s="117"/>
      <c r="E187" s="117"/>
      <c r="F187" s="117"/>
      <c r="G187" s="117"/>
      <c r="H187" s="111">
        <v>23549</v>
      </c>
      <c r="I187" s="115" t="s">
        <v>257</v>
      </c>
    </row>
    <row r="188" spans="1:9" x14ac:dyDescent="0.2">
      <c r="A188" s="117"/>
      <c r="B188" s="117"/>
      <c r="C188" s="117"/>
      <c r="D188" s="117"/>
      <c r="E188" s="117"/>
      <c r="F188" s="117"/>
      <c r="G188" s="117"/>
      <c r="H188" s="111">
        <v>23742</v>
      </c>
      <c r="I188" s="115" t="s">
        <v>258</v>
      </c>
    </row>
    <row r="189" spans="1:9" x14ac:dyDescent="0.2">
      <c r="A189" s="117"/>
      <c r="B189" s="117"/>
      <c r="C189" s="117"/>
      <c r="D189" s="117"/>
      <c r="E189" s="117"/>
      <c r="F189" s="117"/>
      <c r="G189" s="117"/>
      <c r="H189" s="111">
        <v>23843</v>
      </c>
      <c r="I189" s="115" t="s">
        <v>259</v>
      </c>
    </row>
    <row r="190" spans="1:9" x14ac:dyDescent="0.2">
      <c r="A190" s="117"/>
      <c r="B190" s="117"/>
      <c r="C190" s="117"/>
      <c r="D190" s="117"/>
      <c r="E190" s="117"/>
      <c r="F190" s="117"/>
      <c r="G190" s="117"/>
      <c r="H190" s="111">
        <v>24004</v>
      </c>
      <c r="I190" s="115" t="s">
        <v>623</v>
      </c>
    </row>
    <row r="191" spans="1:9" x14ac:dyDescent="0.2">
      <c r="A191" s="117"/>
      <c r="B191" s="117"/>
      <c r="C191" s="117"/>
      <c r="D191" s="117"/>
      <c r="E191" s="117"/>
      <c r="F191" s="117"/>
      <c r="G191" s="117"/>
      <c r="H191" s="115">
        <v>24351</v>
      </c>
      <c r="I191" s="115" t="s">
        <v>260</v>
      </c>
    </row>
    <row r="192" spans="1:9" x14ac:dyDescent="0.2">
      <c r="A192" s="117"/>
      <c r="B192" s="117"/>
      <c r="C192" s="117"/>
      <c r="D192" s="117"/>
      <c r="E192" s="117"/>
      <c r="F192" s="117"/>
      <c r="G192" s="117"/>
      <c r="H192" s="111">
        <v>24389</v>
      </c>
      <c r="I192" s="115" t="s">
        <v>261</v>
      </c>
    </row>
    <row r="193" spans="1:9" x14ac:dyDescent="0.2">
      <c r="A193" s="117"/>
      <c r="B193" s="117"/>
      <c r="C193" s="117"/>
      <c r="D193" s="117"/>
      <c r="E193" s="117"/>
      <c r="F193" s="117"/>
      <c r="G193" s="117"/>
      <c r="H193" s="111">
        <v>24403</v>
      </c>
      <c r="I193" s="115" t="s">
        <v>262</v>
      </c>
    </row>
    <row r="194" spans="1:9" x14ac:dyDescent="0.2">
      <c r="A194" s="117"/>
      <c r="B194" s="117"/>
      <c r="C194" s="117"/>
      <c r="D194" s="117"/>
      <c r="E194" s="117"/>
      <c r="F194" s="117"/>
      <c r="G194" s="117"/>
      <c r="H194" s="111">
        <v>24459</v>
      </c>
      <c r="I194" s="115" t="s">
        <v>263</v>
      </c>
    </row>
    <row r="195" spans="1:9" x14ac:dyDescent="0.2">
      <c r="A195" s="117"/>
      <c r="B195" s="117"/>
      <c r="C195" s="117"/>
      <c r="D195" s="117"/>
      <c r="E195" s="117"/>
      <c r="F195" s="117"/>
      <c r="G195" s="117"/>
      <c r="H195" s="111">
        <v>24522</v>
      </c>
      <c r="I195" s="115" t="s">
        <v>264</v>
      </c>
    </row>
    <row r="196" spans="1:9" x14ac:dyDescent="0.2">
      <c r="A196" s="117"/>
      <c r="B196" s="117"/>
      <c r="C196" s="117"/>
      <c r="D196" s="117"/>
      <c r="E196" s="117"/>
      <c r="F196" s="117"/>
      <c r="G196" s="117"/>
      <c r="H196" s="111">
        <v>24545</v>
      </c>
      <c r="I196" s="115" t="s">
        <v>265</v>
      </c>
    </row>
    <row r="197" spans="1:9" x14ac:dyDescent="0.2">
      <c r="A197" s="117"/>
      <c r="B197" s="117"/>
      <c r="C197" s="117"/>
      <c r="D197" s="117"/>
      <c r="E197" s="117"/>
      <c r="F197" s="117"/>
      <c r="G197" s="117"/>
      <c r="H197" s="111">
        <v>24853</v>
      </c>
      <c r="I197" s="115" t="s">
        <v>457</v>
      </c>
    </row>
    <row r="198" spans="1:9" x14ac:dyDescent="0.2">
      <c r="A198" s="117"/>
      <c r="B198" s="117"/>
      <c r="C198" s="117"/>
      <c r="D198" s="117"/>
      <c r="E198" s="117"/>
      <c r="F198" s="117"/>
      <c r="G198" s="117"/>
      <c r="H198" s="111">
        <v>25114</v>
      </c>
      <c r="I198" s="115" t="s">
        <v>411</v>
      </c>
    </row>
    <row r="199" spans="1:9" x14ac:dyDescent="0.2">
      <c r="A199" s="117"/>
      <c r="B199" s="117"/>
      <c r="C199" s="117"/>
      <c r="D199" s="117"/>
      <c r="E199" s="117"/>
      <c r="F199" s="117"/>
      <c r="G199" s="117"/>
      <c r="H199" s="111">
        <v>25165</v>
      </c>
      <c r="I199" s="115" t="s">
        <v>412</v>
      </c>
    </row>
    <row r="200" spans="1:9" x14ac:dyDescent="0.2">
      <c r="A200" s="117"/>
      <c r="B200" s="117"/>
      <c r="C200" s="117"/>
      <c r="D200" s="117"/>
      <c r="E200" s="117"/>
      <c r="F200" s="117"/>
      <c r="G200" s="117"/>
      <c r="H200" s="111">
        <v>25168</v>
      </c>
      <c r="I200" s="115" t="s">
        <v>266</v>
      </c>
    </row>
    <row r="201" spans="1:9" x14ac:dyDescent="0.2">
      <c r="A201" s="117"/>
      <c r="B201" s="117"/>
      <c r="C201" s="117"/>
      <c r="D201" s="117"/>
      <c r="E201" s="117"/>
      <c r="F201" s="117"/>
      <c r="G201" s="117"/>
      <c r="H201" s="111">
        <v>25213</v>
      </c>
      <c r="I201" s="115" t="s">
        <v>267</v>
      </c>
    </row>
    <row r="202" spans="1:9" x14ac:dyDescent="0.2">
      <c r="A202" s="117"/>
      <c r="B202" s="117"/>
      <c r="C202" s="117"/>
      <c r="D202" s="117"/>
      <c r="E202" s="117"/>
      <c r="F202" s="117"/>
      <c r="G202" s="117"/>
      <c r="H202" s="111">
        <v>25281</v>
      </c>
      <c r="I202" s="115" t="s">
        <v>268</v>
      </c>
    </row>
    <row r="203" spans="1:9" x14ac:dyDescent="0.2">
      <c r="A203" s="117"/>
      <c r="B203" s="117"/>
      <c r="C203" s="117"/>
      <c r="D203" s="117"/>
      <c r="E203" s="117"/>
      <c r="F203" s="117"/>
      <c r="G203" s="117"/>
      <c r="H203" s="111">
        <v>25340</v>
      </c>
      <c r="I203" s="115" t="s">
        <v>269</v>
      </c>
    </row>
    <row r="204" spans="1:9" x14ac:dyDescent="0.2">
      <c r="A204" s="117"/>
      <c r="B204" s="117"/>
      <c r="C204" s="117"/>
      <c r="D204" s="117"/>
      <c r="E204" s="117"/>
      <c r="F204" s="117"/>
      <c r="G204" s="117"/>
      <c r="H204" s="111">
        <v>25101</v>
      </c>
      <c r="I204" s="115" t="s">
        <v>270</v>
      </c>
    </row>
    <row r="205" spans="1:9" x14ac:dyDescent="0.2">
      <c r="A205" s="117"/>
      <c r="B205" s="117"/>
      <c r="C205" s="117"/>
      <c r="D205" s="117"/>
      <c r="E205" s="117"/>
      <c r="F205" s="117"/>
      <c r="G205" s="117"/>
      <c r="H205" s="111">
        <v>25600</v>
      </c>
      <c r="I205" s="115" t="s">
        <v>271</v>
      </c>
    </row>
    <row r="206" spans="1:9" x14ac:dyDescent="0.2">
      <c r="A206" s="117"/>
      <c r="B206" s="117"/>
      <c r="C206" s="117"/>
      <c r="D206" s="117"/>
      <c r="E206" s="117"/>
      <c r="F206" s="117"/>
      <c r="G206" s="117"/>
      <c r="H206" s="129">
        <v>25718</v>
      </c>
      <c r="I206" s="115" t="s">
        <v>272</v>
      </c>
    </row>
    <row r="207" spans="1:9" x14ac:dyDescent="0.2">
      <c r="A207" s="117"/>
      <c r="B207" s="117"/>
      <c r="C207" s="117"/>
      <c r="D207" s="117"/>
      <c r="E207" s="117"/>
      <c r="F207" s="117"/>
      <c r="G207" s="117"/>
      <c r="H207" s="129">
        <v>25719</v>
      </c>
      <c r="I207" s="115" t="s">
        <v>273</v>
      </c>
    </row>
    <row r="208" spans="1:9" x14ac:dyDescent="0.2">
      <c r="A208" s="117"/>
      <c r="B208" s="117"/>
      <c r="C208" s="117"/>
      <c r="D208" s="117"/>
      <c r="E208" s="117"/>
      <c r="F208" s="117"/>
      <c r="G208" s="117"/>
      <c r="H208" s="129">
        <v>25741</v>
      </c>
      <c r="I208" s="115" t="s">
        <v>274</v>
      </c>
    </row>
    <row r="209" spans="1:9" x14ac:dyDescent="0.2">
      <c r="A209" s="117"/>
      <c r="B209" s="117"/>
      <c r="C209" s="117"/>
      <c r="D209" s="117"/>
      <c r="E209" s="117"/>
      <c r="F209" s="117"/>
      <c r="G209" s="117"/>
      <c r="H209" s="115">
        <v>25742</v>
      </c>
      <c r="I209" s="115" t="s">
        <v>275</v>
      </c>
    </row>
    <row r="210" spans="1:9" x14ac:dyDescent="0.2">
      <c r="A210" s="117"/>
      <c r="B210" s="117"/>
      <c r="C210" s="117"/>
      <c r="D210" s="117"/>
      <c r="E210" s="117"/>
      <c r="F210" s="117"/>
      <c r="G210" s="117"/>
      <c r="H210" s="129">
        <v>25818</v>
      </c>
      <c r="I210" s="115" t="s">
        <v>276</v>
      </c>
    </row>
    <row r="211" spans="1:9" x14ac:dyDescent="0.2">
      <c r="A211" s="117"/>
      <c r="B211" s="117"/>
      <c r="C211" s="117"/>
      <c r="D211" s="117"/>
      <c r="E211" s="117"/>
      <c r="F211" s="117"/>
      <c r="G211" s="117"/>
      <c r="H211" s="129">
        <v>25912</v>
      </c>
      <c r="I211" s="115" t="s">
        <v>277</v>
      </c>
    </row>
    <row r="212" spans="1:9" x14ac:dyDescent="0.2">
      <c r="A212" s="117"/>
      <c r="B212" s="117"/>
      <c r="C212" s="117"/>
      <c r="D212" s="117"/>
      <c r="E212" s="117"/>
      <c r="F212" s="117"/>
      <c r="G212" s="117"/>
      <c r="H212" s="129">
        <v>26041</v>
      </c>
      <c r="I212" s="115" t="s">
        <v>278</v>
      </c>
    </row>
    <row r="213" spans="1:9" x14ac:dyDescent="0.2">
      <c r="A213" s="117"/>
      <c r="B213" s="117"/>
      <c r="C213" s="117"/>
      <c r="D213" s="117"/>
      <c r="E213" s="117"/>
      <c r="F213" s="117"/>
      <c r="G213" s="117"/>
      <c r="H213" s="129">
        <v>26205</v>
      </c>
      <c r="I213" s="115" t="s">
        <v>279</v>
      </c>
    </row>
    <row r="214" spans="1:9" x14ac:dyDescent="0.2">
      <c r="A214" s="117"/>
      <c r="B214" s="117"/>
      <c r="C214" s="117"/>
      <c r="D214" s="117"/>
      <c r="E214" s="117"/>
      <c r="F214" s="117"/>
      <c r="G214" s="117"/>
      <c r="H214" s="129">
        <v>26219</v>
      </c>
      <c r="I214" s="115" t="s">
        <v>280</v>
      </c>
    </row>
    <row r="215" spans="1:9" x14ac:dyDescent="0.2">
      <c r="A215" s="117"/>
      <c r="B215" s="117"/>
      <c r="C215" s="117"/>
      <c r="D215" s="117"/>
      <c r="E215" s="117"/>
      <c r="F215" s="117"/>
      <c r="G215" s="117"/>
      <c r="H215" s="129">
        <v>26271</v>
      </c>
      <c r="I215" s="115" t="s">
        <v>281</v>
      </c>
    </row>
    <row r="216" spans="1:9" x14ac:dyDescent="0.2">
      <c r="A216" s="117"/>
      <c r="B216" s="117"/>
      <c r="C216" s="117"/>
      <c r="D216" s="117"/>
      <c r="E216" s="117"/>
      <c r="F216" s="117"/>
      <c r="G216" s="117"/>
      <c r="H216" s="115">
        <v>26273</v>
      </c>
      <c r="I216" s="115" t="s">
        <v>282</v>
      </c>
    </row>
    <row r="217" spans="1:9" x14ac:dyDescent="0.2">
      <c r="A217" s="117"/>
      <c r="B217" s="117"/>
      <c r="C217" s="117"/>
      <c r="D217" s="117"/>
      <c r="E217" s="117"/>
      <c r="F217" s="117"/>
      <c r="G217" s="117"/>
      <c r="H217" s="129">
        <v>26370</v>
      </c>
      <c r="I217" s="115" t="s">
        <v>283</v>
      </c>
    </row>
    <row r="218" spans="1:9" x14ac:dyDescent="0.2">
      <c r="A218" s="117"/>
      <c r="B218" s="117"/>
      <c r="C218" s="117"/>
      <c r="D218" s="117"/>
      <c r="E218" s="117"/>
      <c r="F218" s="117"/>
      <c r="G218" s="117"/>
      <c r="H218" s="129">
        <v>26400</v>
      </c>
      <c r="I218" s="115" t="s">
        <v>284</v>
      </c>
    </row>
    <row r="219" spans="1:9" x14ac:dyDescent="0.2">
      <c r="A219" s="117"/>
      <c r="B219" s="117"/>
      <c r="C219" s="117"/>
      <c r="D219" s="117"/>
      <c r="E219" s="117"/>
      <c r="F219" s="117"/>
      <c r="G219" s="117"/>
      <c r="H219" s="129">
        <v>26431</v>
      </c>
      <c r="I219" s="115" t="s">
        <v>413</v>
      </c>
    </row>
    <row r="220" spans="1:9" x14ac:dyDescent="0.2">
      <c r="A220" s="117"/>
      <c r="B220" s="117"/>
      <c r="C220" s="117"/>
      <c r="D220" s="117"/>
      <c r="E220" s="117"/>
      <c r="F220" s="117"/>
      <c r="G220" s="117"/>
      <c r="H220" s="129">
        <v>26468</v>
      </c>
      <c r="I220" s="115" t="s">
        <v>285</v>
      </c>
    </row>
    <row r="221" spans="1:9" x14ac:dyDescent="0.2">
      <c r="A221" s="117"/>
      <c r="B221" s="117"/>
      <c r="C221" s="117"/>
      <c r="D221" s="117"/>
      <c r="E221" s="117"/>
      <c r="F221" s="117"/>
      <c r="G221" s="117"/>
      <c r="H221" s="129">
        <v>26486</v>
      </c>
      <c r="I221" s="115" t="s">
        <v>286</v>
      </c>
    </row>
    <row r="222" spans="1:9" x14ac:dyDescent="0.2">
      <c r="A222" s="117"/>
      <c r="B222" s="117"/>
      <c r="C222" s="117"/>
      <c r="D222" s="117"/>
      <c r="E222" s="117"/>
      <c r="F222" s="117"/>
      <c r="G222" s="117"/>
      <c r="H222" s="129">
        <v>26556</v>
      </c>
      <c r="I222" s="115" t="s">
        <v>287</v>
      </c>
    </row>
    <row r="223" spans="1:9" x14ac:dyDescent="0.2">
      <c r="A223" s="117"/>
      <c r="B223" s="117"/>
      <c r="C223" s="117"/>
      <c r="D223" s="117"/>
      <c r="E223" s="117"/>
      <c r="F223" s="117"/>
      <c r="G223" s="117"/>
      <c r="H223" s="129">
        <v>27200</v>
      </c>
      <c r="I223" s="115" t="s">
        <v>288</v>
      </c>
    </row>
    <row r="224" spans="1:9" x14ac:dyDescent="0.2">
      <c r="A224" s="117"/>
      <c r="B224" s="117"/>
      <c r="C224" s="117"/>
      <c r="D224" s="117"/>
      <c r="E224" s="117"/>
      <c r="F224" s="117"/>
      <c r="G224" s="117"/>
      <c r="H224" s="129">
        <v>27494</v>
      </c>
      <c r="I224" s="115" t="s">
        <v>289</v>
      </c>
    </row>
    <row r="225" spans="1:9" x14ac:dyDescent="0.2">
      <c r="A225" s="117"/>
      <c r="B225" s="117"/>
      <c r="C225" s="117"/>
      <c r="D225" s="117"/>
      <c r="E225" s="117"/>
      <c r="F225" s="117"/>
      <c r="G225" s="117"/>
      <c r="H225" s="129">
        <v>27500</v>
      </c>
      <c r="I225" s="115" t="s">
        <v>290</v>
      </c>
    </row>
    <row r="226" spans="1:9" x14ac:dyDescent="0.2">
      <c r="A226" s="117"/>
      <c r="B226" s="117"/>
      <c r="C226" s="117"/>
      <c r="D226" s="117"/>
      <c r="E226" s="117"/>
      <c r="F226" s="117"/>
      <c r="G226" s="117"/>
      <c r="H226" s="129">
        <v>27718</v>
      </c>
      <c r="I226" s="115" t="s">
        <v>291</v>
      </c>
    </row>
    <row r="227" spans="1:9" x14ac:dyDescent="0.2">
      <c r="A227" s="117"/>
      <c r="B227" s="117"/>
      <c r="C227" s="117"/>
      <c r="D227" s="117"/>
      <c r="E227" s="117"/>
      <c r="F227" s="117"/>
      <c r="G227" s="117"/>
      <c r="H227" s="129">
        <v>28508</v>
      </c>
      <c r="I227" s="115" t="s">
        <v>458</v>
      </c>
    </row>
    <row r="228" spans="1:9" x14ac:dyDescent="0.2">
      <c r="H228" s="129">
        <v>28603</v>
      </c>
      <c r="I228" s="115" t="s">
        <v>292</v>
      </c>
    </row>
    <row r="229" spans="1:9" x14ac:dyDescent="0.2">
      <c r="H229" s="129">
        <v>29013</v>
      </c>
      <c r="I229" s="115" t="s">
        <v>293</v>
      </c>
    </row>
    <row r="230" spans="1:9" x14ac:dyDescent="0.2">
      <c r="H230" s="129">
        <v>29358</v>
      </c>
      <c r="I230" s="115" t="s">
        <v>294</v>
      </c>
    </row>
    <row r="231" spans="1:9" x14ac:dyDescent="0.2">
      <c r="H231" s="186"/>
      <c r="I231" s="115" t="s">
        <v>466</v>
      </c>
    </row>
    <row r="232" spans="1:9" x14ac:dyDescent="0.2">
      <c r="H232" s="186"/>
      <c r="I232" s="115" t="s">
        <v>295</v>
      </c>
    </row>
    <row r="233" spans="1:9" x14ac:dyDescent="0.2">
      <c r="H233" s="186"/>
      <c r="I233" s="115" t="s">
        <v>296</v>
      </c>
    </row>
    <row r="234" spans="1:9" x14ac:dyDescent="0.2">
      <c r="H234" s="186"/>
      <c r="I234" s="115" t="s">
        <v>459</v>
      </c>
    </row>
    <row r="235" spans="1:9" x14ac:dyDescent="0.2">
      <c r="H235" s="186"/>
      <c r="I235" s="115" t="s">
        <v>414</v>
      </c>
    </row>
    <row r="236" spans="1:9" x14ac:dyDescent="0.2">
      <c r="H236" s="186"/>
      <c r="I236" s="115" t="s">
        <v>468</v>
      </c>
    </row>
    <row r="237" spans="1:9" x14ac:dyDescent="0.2">
      <c r="H237" s="186"/>
      <c r="I237" s="115" t="s">
        <v>297</v>
      </c>
    </row>
    <row r="238" spans="1:9" x14ac:dyDescent="0.2">
      <c r="H238" s="186"/>
      <c r="I238" s="115" t="s">
        <v>298</v>
      </c>
    </row>
    <row r="239" spans="1:9" x14ac:dyDescent="0.2">
      <c r="H239" s="186"/>
      <c r="I239" s="115" t="s">
        <v>299</v>
      </c>
    </row>
    <row r="240" spans="1:9" x14ac:dyDescent="0.2">
      <c r="H240" s="186"/>
      <c r="I240" s="115" t="s">
        <v>300</v>
      </c>
    </row>
    <row r="241" spans="8:9" x14ac:dyDescent="0.2">
      <c r="H241" s="186"/>
      <c r="I241" s="115" t="s">
        <v>460</v>
      </c>
    </row>
    <row r="242" spans="8:9" x14ac:dyDescent="0.2">
      <c r="H242" s="186"/>
      <c r="I242" s="115" t="s">
        <v>301</v>
      </c>
    </row>
    <row r="243" spans="8:9" x14ac:dyDescent="0.2">
      <c r="H243" s="186"/>
      <c r="I243" s="115" t="s">
        <v>415</v>
      </c>
    </row>
    <row r="244" spans="8:9" x14ac:dyDescent="0.2">
      <c r="H244" s="186"/>
      <c r="I244" s="115" t="s">
        <v>302</v>
      </c>
    </row>
    <row r="245" spans="8:9" x14ac:dyDescent="0.2">
      <c r="H245" s="186"/>
      <c r="I245" s="115" t="s">
        <v>461</v>
      </c>
    </row>
    <row r="246" spans="8:9" x14ac:dyDescent="0.2">
      <c r="H246" s="186"/>
      <c r="I246" s="115" t="s">
        <v>303</v>
      </c>
    </row>
    <row r="247" spans="8:9" x14ac:dyDescent="0.2">
      <c r="H247" s="186"/>
      <c r="I247" s="115" t="s">
        <v>637</v>
      </c>
    </row>
    <row r="248" spans="8:9" x14ac:dyDescent="0.2">
      <c r="H248" s="186"/>
      <c r="I248" s="115" t="s">
        <v>304</v>
      </c>
    </row>
    <row r="249" spans="8:9" x14ac:dyDescent="0.2">
      <c r="I249" s="115" t="s">
        <v>305</v>
      </c>
    </row>
    <row r="250" spans="8:9" x14ac:dyDescent="0.2">
      <c r="I250" s="115" t="s">
        <v>469</v>
      </c>
    </row>
    <row r="251" spans="8:9" x14ac:dyDescent="0.2">
      <c r="I251" s="115" t="s">
        <v>306</v>
      </c>
    </row>
    <row r="252" spans="8:9" x14ac:dyDescent="0.2">
      <c r="I252" s="115" t="s">
        <v>307</v>
      </c>
    </row>
    <row r="253" spans="8:9" x14ac:dyDescent="0.2">
      <c r="I253" s="115" t="s">
        <v>308</v>
      </c>
    </row>
    <row r="254" spans="8:9" x14ac:dyDescent="0.2">
      <c r="I254" s="115" t="s">
        <v>309</v>
      </c>
    </row>
    <row r="255" spans="8:9" x14ac:dyDescent="0.2">
      <c r="I255" s="115" t="s">
        <v>310</v>
      </c>
    </row>
    <row r="256" spans="8:9" x14ac:dyDescent="0.2">
      <c r="I256" s="115" t="s">
        <v>311</v>
      </c>
    </row>
    <row r="257" spans="9:9" x14ac:dyDescent="0.2">
      <c r="I257" s="115" t="s">
        <v>624</v>
      </c>
    </row>
    <row r="258" spans="9:9" x14ac:dyDescent="0.2">
      <c r="I258" s="115" t="s">
        <v>312</v>
      </c>
    </row>
    <row r="259" spans="9:9" x14ac:dyDescent="0.2">
      <c r="I259" s="115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36" sqref="A36"/>
    </sheetView>
  </sheetViews>
  <sheetFormatPr defaultRowHeight="15" x14ac:dyDescent="0.2"/>
  <cols>
    <col min="1" max="1" width="13.28515625" style="150" bestFit="1" customWidth="1"/>
    <col min="2" max="2" width="7.5703125" style="150" bestFit="1" customWidth="1"/>
    <col min="3" max="3" width="10.42578125" style="150" customWidth="1"/>
    <col min="4" max="4" width="8.7109375" style="150" customWidth="1"/>
    <col min="5" max="5" width="11.28515625" style="150" customWidth="1"/>
    <col min="6" max="6" width="14.5703125" style="150" customWidth="1"/>
    <col min="7" max="7" width="10.140625" style="173" customWidth="1"/>
    <col min="8" max="8" width="9.140625" style="150"/>
    <col min="9" max="9" width="13.28515625" style="150" customWidth="1"/>
    <col min="10" max="10" width="7.5703125" style="150" customWidth="1"/>
    <col min="11" max="11" width="10.42578125" style="150" customWidth="1"/>
    <col min="12" max="12" width="8.7109375" style="150" customWidth="1"/>
    <col min="13" max="13" width="11.28515625" style="150" customWidth="1"/>
    <col min="14" max="14" width="14.5703125" style="150" customWidth="1"/>
    <col min="15" max="15" width="10.140625" style="150" customWidth="1"/>
    <col min="16" max="16384" width="9.140625" style="150"/>
  </cols>
  <sheetData>
    <row r="1" spans="1:7" ht="15.75" thickBot="1" x14ac:dyDescent="0.25">
      <c r="A1" s="148" t="s">
        <v>581</v>
      </c>
      <c r="B1" s="149"/>
      <c r="C1" s="149"/>
      <c r="D1" s="266" t="s">
        <v>582</v>
      </c>
      <c r="E1" s="266"/>
      <c r="F1" s="266" t="s">
        <v>583</v>
      </c>
      <c r="G1" s="266"/>
    </row>
    <row r="2" spans="1:7" ht="15.75" thickBot="1" x14ac:dyDescent="0.25">
      <c r="A2" s="151" t="s">
        <v>584</v>
      </c>
      <c r="B2" s="152" t="s">
        <v>585</v>
      </c>
      <c r="C2" s="152" t="s">
        <v>586</v>
      </c>
      <c r="D2" s="152" t="s">
        <v>587</v>
      </c>
      <c r="E2" s="153" t="s">
        <v>588</v>
      </c>
      <c r="F2" s="154" t="s">
        <v>587</v>
      </c>
      <c r="G2" s="152" t="s">
        <v>588</v>
      </c>
    </row>
    <row r="3" spans="1:7" x14ac:dyDescent="0.2">
      <c r="A3" s="155" t="s">
        <v>589</v>
      </c>
      <c r="B3" s="156">
        <v>1</v>
      </c>
      <c r="C3" s="157">
        <v>302</v>
      </c>
      <c r="D3" s="156" t="s">
        <v>590</v>
      </c>
      <c r="E3" s="155">
        <v>12</v>
      </c>
      <c r="F3" s="158" t="s">
        <v>591</v>
      </c>
      <c r="G3" s="159">
        <v>9</v>
      </c>
    </row>
    <row r="4" spans="1:7" x14ac:dyDescent="0.2">
      <c r="A4" s="155" t="s">
        <v>592</v>
      </c>
      <c r="B4" s="160">
        <v>303</v>
      </c>
      <c r="C4" s="160">
        <v>355</v>
      </c>
      <c r="D4" s="155" t="s">
        <v>593</v>
      </c>
      <c r="E4" s="155">
        <v>9</v>
      </c>
      <c r="F4" s="161" t="s">
        <v>594</v>
      </c>
      <c r="G4" s="162">
        <v>9</v>
      </c>
    </row>
    <row r="5" spans="1:7" x14ac:dyDescent="0.2">
      <c r="A5" s="155" t="s">
        <v>595</v>
      </c>
      <c r="B5" s="160">
        <v>356</v>
      </c>
      <c r="C5" s="160">
        <v>400</v>
      </c>
      <c r="D5" s="155" t="s">
        <v>596</v>
      </c>
      <c r="E5" s="155">
        <v>6</v>
      </c>
      <c r="F5" s="161"/>
      <c r="G5" s="162"/>
    </row>
    <row r="6" spans="1:7" x14ac:dyDescent="0.2">
      <c r="A6" s="155" t="s">
        <v>597</v>
      </c>
      <c r="B6" s="160">
        <v>401</v>
      </c>
      <c r="C6" s="155">
        <v>500</v>
      </c>
      <c r="D6" s="155" t="s">
        <v>591</v>
      </c>
      <c r="E6" s="155">
        <v>4</v>
      </c>
      <c r="F6" s="161" t="s">
        <v>598</v>
      </c>
      <c r="G6" s="162">
        <v>4</v>
      </c>
    </row>
    <row r="7" spans="1:7" x14ac:dyDescent="0.2">
      <c r="A7" s="161"/>
      <c r="B7" s="158"/>
      <c r="C7" s="158"/>
      <c r="D7" s="158"/>
      <c r="E7" s="158"/>
      <c r="F7" s="158"/>
      <c r="G7" s="162"/>
    </row>
    <row r="8" spans="1:7" ht="15.75" thickBot="1" x14ac:dyDescent="0.25">
      <c r="A8" s="175">
        <f>Item!C27</f>
        <v>0</v>
      </c>
      <c r="B8" s="161" t="s">
        <v>599</v>
      </c>
      <c r="C8" s="161"/>
      <c r="D8" s="161"/>
      <c r="E8" s="161"/>
      <c r="F8" s="161"/>
      <c r="G8" s="162"/>
    </row>
    <row r="9" spans="1:7" ht="15.75" customHeight="1" thickBot="1" x14ac:dyDescent="0.25">
      <c r="A9" s="161">
        <f>IF(A8=3,9687.4063,30493.891)</f>
        <v>30493.891</v>
      </c>
      <c r="B9" s="161" t="s">
        <v>599</v>
      </c>
      <c r="C9" s="263" t="s">
        <v>600</v>
      </c>
      <c r="D9" s="263"/>
      <c r="E9" s="152" t="s">
        <v>601</v>
      </c>
      <c r="F9" s="262" t="s">
        <v>602</v>
      </c>
      <c r="G9" s="162"/>
    </row>
    <row r="10" spans="1:7" x14ac:dyDescent="0.2">
      <c r="A10" s="164">
        <f>SQRT((((A12*A13)*4)/3.141593)+A9)</f>
        <v>174.62500107372941</v>
      </c>
      <c r="B10" s="161" t="s">
        <v>603</v>
      </c>
      <c r="C10" s="156">
        <v>0</v>
      </c>
      <c r="D10" s="156">
        <v>330</v>
      </c>
      <c r="E10" s="156">
        <v>4</v>
      </c>
      <c r="F10" s="262"/>
      <c r="G10" s="162"/>
    </row>
    <row r="11" spans="1:7" x14ac:dyDescent="0.2">
      <c r="A11" s="163">
        <f>Item!C24</f>
        <v>0</v>
      </c>
      <c r="B11" s="161" t="s">
        <v>604</v>
      </c>
      <c r="C11" s="155">
        <v>331</v>
      </c>
      <c r="D11" s="165">
        <v>457</v>
      </c>
      <c r="E11" s="155">
        <v>3</v>
      </c>
      <c r="F11" s="262"/>
      <c r="G11" s="162"/>
    </row>
    <row r="12" spans="1:7" x14ac:dyDescent="0.2">
      <c r="A12" s="163">
        <f>Item!G53</f>
        <v>0</v>
      </c>
      <c r="B12" s="161" t="s">
        <v>605</v>
      </c>
      <c r="C12" s="165">
        <v>458</v>
      </c>
      <c r="D12" s="165">
        <v>680</v>
      </c>
      <c r="E12" s="155">
        <v>2</v>
      </c>
      <c r="F12" s="262"/>
      <c r="G12" s="162"/>
    </row>
    <row r="13" spans="1:7" x14ac:dyDescent="0.2">
      <c r="A13" s="175">
        <f>Item!C40</f>
        <v>0</v>
      </c>
      <c r="B13" s="161" t="s">
        <v>606</v>
      </c>
      <c r="C13" s="165">
        <v>681</v>
      </c>
      <c r="D13" s="166">
        <v>800</v>
      </c>
      <c r="E13" s="166">
        <v>1</v>
      </c>
      <c r="F13" s="167"/>
      <c r="G13" s="162"/>
    </row>
    <row r="14" spans="1:7" x14ac:dyDescent="0.2">
      <c r="A14" s="161"/>
      <c r="B14" s="161"/>
      <c r="C14" s="158"/>
      <c r="D14" s="158"/>
      <c r="E14" s="159"/>
      <c r="F14" s="161"/>
      <c r="G14" s="162"/>
    </row>
    <row r="15" spans="1:7" x14ac:dyDescent="0.2">
      <c r="A15" s="149" t="s">
        <v>607</v>
      </c>
      <c r="B15" s="149" t="s">
        <v>608</v>
      </c>
      <c r="C15" s="149" t="s">
        <v>609</v>
      </c>
      <c r="D15" s="161"/>
      <c r="E15" s="161"/>
      <c r="F15" s="161"/>
      <c r="G15" s="162"/>
    </row>
    <row r="16" spans="1:7" ht="15" customHeight="1" x14ac:dyDescent="0.2">
      <c r="A16" s="168" t="str">
        <f>IF(A10&lt;=302,"12",IF(A10&lt;=355,"9", IF(A10&lt;=400,"6",IF(A10&lt;=500,"4",0))))</f>
        <v>12</v>
      </c>
      <c r="B16" s="168" t="str">
        <f>IF(A11&lt;331,"4",IF(A11&lt;458,"3", IF(A11&lt;681,"2",IF(A11&lt;801,"1",0))))</f>
        <v>4</v>
      </c>
      <c r="C16" s="169">
        <f>A16*B16</f>
        <v>48</v>
      </c>
      <c r="D16" s="161"/>
      <c r="E16" s="264" t="s">
        <v>610</v>
      </c>
      <c r="F16" s="161"/>
      <c r="G16" s="162"/>
    </row>
    <row r="17" spans="1:7" x14ac:dyDescent="0.2">
      <c r="A17" s="161"/>
      <c r="B17" s="170"/>
      <c r="C17" s="170"/>
      <c r="D17" s="161"/>
      <c r="E17" s="267"/>
      <c r="F17" s="161"/>
      <c r="G17" s="162"/>
    </row>
    <row r="18" spans="1:7" x14ac:dyDescent="0.2">
      <c r="A18" s="161"/>
      <c r="B18" s="170"/>
      <c r="C18" s="170"/>
      <c r="D18" s="161"/>
      <c r="E18" s="267"/>
      <c r="F18" s="161"/>
      <c r="G18" s="162"/>
    </row>
    <row r="19" spans="1:7" ht="15.75" thickBot="1" x14ac:dyDescent="0.25">
      <c r="A19" s="148" t="s">
        <v>611</v>
      </c>
      <c r="B19" s="161"/>
      <c r="C19" s="161"/>
      <c r="D19" s="161"/>
      <c r="E19" s="161"/>
      <c r="F19" s="161"/>
      <c r="G19" s="162"/>
    </row>
    <row r="20" spans="1:7" ht="15.75" customHeight="1" thickBot="1" x14ac:dyDescent="0.25">
      <c r="A20" s="171" t="s">
        <v>585</v>
      </c>
      <c r="B20" s="171" t="s">
        <v>586</v>
      </c>
      <c r="C20" s="171" t="s">
        <v>587</v>
      </c>
      <c r="D20" s="171" t="s">
        <v>588</v>
      </c>
      <c r="E20" s="161"/>
      <c r="F20" s="262" t="s">
        <v>612</v>
      </c>
      <c r="G20" s="162"/>
    </row>
    <row r="21" spans="1:7" x14ac:dyDescent="0.2">
      <c r="A21" s="156">
        <v>0</v>
      </c>
      <c r="B21" s="156">
        <v>250</v>
      </c>
      <c r="C21" s="156" t="s">
        <v>591</v>
      </c>
      <c r="D21" s="156">
        <v>16</v>
      </c>
      <c r="E21" s="161"/>
      <c r="F21" s="262"/>
      <c r="G21" s="162"/>
    </row>
    <row r="22" spans="1:7" x14ac:dyDescent="0.2">
      <c r="A22" s="156">
        <v>251</v>
      </c>
      <c r="B22" s="156">
        <v>276</v>
      </c>
      <c r="C22" s="156" t="s">
        <v>593</v>
      </c>
      <c r="D22" s="156">
        <v>16</v>
      </c>
      <c r="E22" s="161"/>
      <c r="F22" s="262"/>
      <c r="G22" s="162"/>
    </row>
    <row r="23" spans="1:7" x14ac:dyDescent="0.2">
      <c r="A23" s="155">
        <v>277</v>
      </c>
      <c r="B23" s="155">
        <v>300</v>
      </c>
      <c r="C23" s="155" t="s">
        <v>590</v>
      </c>
      <c r="D23" s="155">
        <v>12</v>
      </c>
      <c r="E23" s="161"/>
      <c r="F23" s="262"/>
      <c r="G23" s="162"/>
    </row>
    <row r="24" spans="1:7" x14ac:dyDescent="0.2">
      <c r="A24" s="155">
        <v>301</v>
      </c>
      <c r="B24" s="155">
        <v>329</v>
      </c>
      <c r="C24" s="155" t="s">
        <v>613</v>
      </c>
      <c r="D24" s="155">
        <v>9</v>
      </c>
      <c r="E24" s="161"/>
      <c r="F24" s="161"/>
      <c r="G24" s="162"/>
    </row>
    <row r="25" spans="1:7" x14ac:dyDescent="0.2">
      <c r="A25" s="155">
        <v>330</v>
      </c>
      <c r="B25" s="155">
        <v>368</v>
      </c>
      <c r="C25" s="155" t="s">
        <v>593</v>
      </c>
      <c r="D25" s="155">
        <v>9</v>
      </c>
      <c r="E25" s="161"/>
      <c r="F25" s="161"/>
      <c r="G25" s="162"/>
    </row>
    <row r="26" spans="1:7" x14ac:dyDescent="0.2">
      <c r="A26" s="155">
        <v>369</v>
      </c>
      <c r="B26" s="155">
        <v>387</v>
      </c>
      <c r="C26" s="155" t="s">
        <v>596</v>
      </c>
      <c r="D26" s="155">
        <v>6</v>
      </c>
      <c r="E26" s="161"/>
      <c r="F26" s="161"/>
      <c r="G26" s="162"/>
    </row>
    <row r="27" spans="1:7" x14ac:dyDescent="0.2">
      <c r="A27" s="166">
        <v>388</v>
      </c>
      <c r="B27" s="166">
        <v>403</v>
      </c>
      <c r="C27" s="166" t="s">
        <v>590</v>
      </c>
      <c r="D27" s="166">
        <v>6</v>
      </c>
      <c r="E27" s="167"/>
      <c r="F27" s="161"/>
      <c r="G27" s="162"/>
    </row>
    <row r="28" spans="1:7" x14ac:dyDescent="0.2">
      <c r="A28" s="166">
        <v>404</v>
      </c>
      <c r="B28" s="166">
        <v>503</v>
      </c>
      <c r="C28" s="166" t="s">
        <v>591</v>
      </c>
      <c r="D28" s="166">
        <v>4</v>
      </c>
      <c r="E28" s="167"/>
      <c r="F28" s="161"/>
      <c r="G28" s="162"/>
    </row>
    <row r="29" spans="1:7" x14ac:dyDescent="0.2">
      <c r="A29" s="166">
        <v>504</v>
      </c>
      <c r="B29" s="166">
        <v>550</v>
      </c>
      <c r="C29" s="166" t="s">
        <v>593</v>
      </c>
      <c r="D29" s="166">
        <v>4</v>
      </c>
      <c r="E29" s="167"/>
      <c r="F29" s="161"/>
      <c r="G29" s="162"/>
    </row>
    <row r="30" spans="1:7" ht="15.75" thickBot="1" x14ac:dyDescent="0.25">
      <c r="A30" s="161"/>
      <c r="B30" s="161"/>
      <c r="C30" s="161"/>
      <c r="D30" s="161"/>
      <c r="E30" s="161"/>
      <c r="F30" s="167"/>
      <c r="G30" s="162"/>
    </row>
    <row r="31" spans="1:7" ht="15.75" thickBot="1" x14ac:dyDescent="0.25">
      <c r="A31" s="175">
        <f>Item!C27</f>
        <v>0</v>
      </c>
      <c r="B31" s="161" t="s">
        <v>614</v>
      </c>
      <c r="C31" s="263" t="s">
        <v>600</v>
      </c>
      <c r="D31" s="263"/>
      <c r="E31" s="152" t="s">
        <v>601</v>
      </c>
      <c r="F31" s="167"/>
      <c r="G31" s="162"/>
    </row>
    <row r="32" spans="1:7" x14ac:dyDescent="0.2">
      <c r="A32" s="161">
        <f>IF(A31=3,9687.4063,30493.891)</f>
        <v>30493.891</v>
      </c>
      <c r="B32" s="161" t="s">
        <v>599</v>
      </c>
      <c r="C32" s="172">
        <v>0</v>
      </c>
      <c r="D32" s="172">
        <v>261</v>
      </c>
      <c r="E32" s="172">
        <v>5</v>
      </c>
      <c r="F32" s="167"/>
      <c r="G32" s="162"/>
    </row>
    <row r="33" spans="1:7" x14ac:dyDescent="0.2">
      <c r="A33" s="164">
        <f>SQRT((((A35*A36)*4)/3.141593)+A32)</f>
        <v>174.62500107372941</v>
      </c>
      <c r="B33" s="161" t="s">
        <v>603</v>
      </c>
      <c r="C33" s="165">
        <v>262</v>
      </c>
      <c r="D33" s="165">
        <v>330</v>
      </c>
      <c r="E33" s="165">
        <v>4</v>
      </c>
      <c r="F33" s="167"/>
      <c r="G33" s="162"/>
    </row>
    <row r="34" spans="1:7" x14ac:dyDescent="0.2">
      <c r="A34" s="163">
        <f>Item!C24</f>
        <v>0</v>
      </c>
      <c r="B34" s="161" t="s">
        <v>604</v>
      </c>
      <c r="C34" s="155">
        <v>331</v>
      </c>
      <c r="D34" s="155">
        <v>460</v>
      </c>
      <c r="E34" s="155">
        <v>3</v>
      </c>
      <c r="F34" s="167"/>
      <c r="G34" s="162"/>
    </row>
    <row r="35" spans="1:7" x14ac:dyDescent="0.2">
      <c r="A35" s="163">
        <f>Item!G53</f>
        <v>0</v>
      </c>
      <c r="B35" s="161" t="s">
        <v>605</v>
      </c>
      <c r="C35" s="155">
        <v>461</v>
      </c>
      <c r="D35" s="155">
        <v>690</v>
      </c>
      <c r="E35" s="155">
        <v>2</v>
      </c>
      <c r="F35" s="161"/>
      <c r="G35" s="159"/>
    </row>
    <row r="36" spans="1:7" x14ac:dyDescent="0.2">
      <c r="A36" s="175">
        <f>Item!C40</f>
        <v>0</v>
      </c>
      <c r="B36" s="161" t="s">
        <v>606</v>
      </c>
      <c r="C36" s="155">
        <v>691</v>
      </c>
      <c r="D36" s="166">
        <v>800</v>
      </c>
      <c r="E36" s="166">
        <v>1</v>
      </c>
      <c r="F36" s="161"/>
      <c r="G36" s="162"/>
    </row>
    <row r="37" spans="1:7" x14ac:dyDescent="0.2">
      <c r="A37" s="161"/>
      <c r="B37" s="161"/>
      <c r="C37" s="161"/>
      <c r="D37" s="161"/>
      <c r="E37" s="161"/>
      <c r="F37" s="161"/>
      <c r="G37" s="162"/>
    </row>
    <row r="38" spans="1:7" x14ac:dyDescent="0.2">
      <c r="A38" s="149" t="s">
        <v>607</v>
      </c>
      <c r="B38" s="149" t="s">
        <v>608</v>
      </c>
      <c r="C38" s="149" t="s">
        <v>609</v>
      </c>
      <c r="D38" s="161"/>
      <c r="E38" s="161"/>
      <c r="F38" s="161"/>
      <c r="G38" s="162"/>
    </row>
    <row r="39" spans="1:7" x14ac:dyDescent="0.2">
      <c r="A39" s="168" t="str">
        <f>IF(A33&lt;276.0001,"16",IF(A33&lt;300.0001,"12",IF(A33&lt;329.0001,"9",IF(A33&lt;368.0001,"9",IF(A33&lt;387.0001,"6",IF(A33&lt;403.0001,"6",IF(A33&lt;550.0001,"4",0)))))))</f>
        <v>16</v>
      </c>
      <c r="B39" s="168" t="str">
        <f>IF(A34&lt;262,"5",IF(A34&lt;331,"4",IF(A34&lt;461,"3",IF(A34&lt;691,"2",IF(A34&lt;801,"1",0)))))</f>
        <v>5</v>
      </c>
      <c r="C39" s="169">
        <f>A39*B39</f>
        <v>80</v>
      </c>
      <c r="D39" s="161"/>
      <c r="E39" s="264" t="s">
        <v>610</v>
      </c>
    </row>
    <row r="40" spans="1:7" x14ac:dyDescent="0.2">
      <c r="E40" s="265"/>
    </row>
    <row r="41" spans="1:7" x14ac:dyDescent="0.2">
      <c r="E41" s="265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E35"/>
    </sheetView>
  </sheetViews>
  <sheetFormatPr defaultRowHeight="12.75" x14ac:dyDescent="0.2"/>
  <cols>
    <col min="1" max="1" width="20.5703125" customWidth="1"/>
    <col min="2" max="2" width="15.5703125" bestFit="1" customWidth="1"/>
    <col min="3" max="3" width="16" customWidth="1"/>
    <col min="4" max="4" width="15.5703125" bestFit="1" customWidth="1"/>
    <col min="5" max="5" width="12.28515625" bestFit="1" customWidth="1"/>
  </cols>
  <sheetData>
    <row r="1" spans="1:5" x14ac:dyDescent="0.2">
      <c r="A1" t="s">
        <v>345</v>
      </c>
    </row>
    <row r="2" spans="1:5" x14ac:dyDescent="0.2">
      <c r="A2" t="s">
        <v>346</v>
      </c>
    </row>
    <row r="3" spans="1:5" x14ac:dyDescent="0.2">
      <c r="A3" t="s">
        <v>347</v>
      </c>
    </row>
    <row r="5" spans="1:5" x14ac:dyDescent="0.2">
      <c r="A5" t="s">
        <v>348</v>
      </c>
      <c r="B5" t="s">
        <v>349</v>
      </c>
      <c r="C5" t="s">
        <v>350</v>
      </c>
      <c r="D5" t="s">
        <v>351</v>
      </c>
      <c r="E5" t="s">
        <v>352</v>
      </c>
    </row>
    <row r="6" spans="1:5" x14ac:dyDescent="0.2">
      <c r="B6">
        <v>1</v>
      </c>
      <c r="C6" s="131" t="s">
        <v>353</v>
      </c>
      <c r="D6">
        <f>VLOOKUP(C6,[1]coverages!A:B,2,FALSE)</f>
        <v>0</v>
      </c>
      <c r="E6">
        <f>VLOOKUP($C6,[1]coverages!$A:D,3,FALSE)</f>
        <v>0</v>
      </c>
    </row>
    <row r="7" spans="1:5" x14ac:dyDescent="0.2">
      <c r="B7">
        <v>2</v>
      </c>
      <c r="C7" s="131" t="s">
        <v>353</v>
      </c>
      <c r="D7">
        <f>VLOOKUP(C7,[1]coverages!A:B,2,FALSE)</f>
        <v>0</v>
      </c>
      <c r="E7">
        <f>VLOOKUP($C7,[1]coverages!$A:D,3,FALSE)</f>
        <v>0</v>
      </c>
    </row>
    <row r="8" spans="1:5" x14ac:dyDescent="0.2">
      <c r="B8">
        <v>3</v>
      </c>
      <c r="C8" s="131" t="s">
        <v>353</v>
      </c>
      <c r="D8">
        <f>VLOOKUP(C8,[1]coverages!A:B,2,FALSE)</f>
        <v>0</v>
      </c>
      <c r="E8">
        <f>VLOOKUP($C8,[1]coverages!$A:D,3,FALSE)</f>
        <v>0</v>
      </c>
    </row>
    <row r="9" spans="1:5" x14ac:dyDescent="0.2">
      <c r="B9">
        <v>4</v>
      </c>
      <c r="C9" s="131" t="s">
        <v>353</v>
      </c>
      <c r="D9">
        <f>VLOOKUP(C9,[1]coverages!A:B,2,FALSE)</f>
        <v>0</v>
      </c>
      <c r="E9">
        <f>VLOOKUP($C9,[1]coverages!$A:D,3,FALSE)</f>
        <v>0</v>
      </c>
    </row>
    <row r="10" spans="1:5" x14ac:dyDescent="0.2">
      <c r="B10">
        <v>5</v>
      </c>
      <c r="C10" s="131" t="s">
        <v>353</v>
      </c>
      <c r="D10">
        <f>VLOOKUP(C10,[1]coverages!A:B,2,FALSE)</f>
        <v>0</v>
      </c>
      <c r="E10">
        <f>VLOOKUP($C10,[1]coverages!$A:D,3,FALSE)</f>
        <v>0</v>
      </c>
    </row>
    <row r="11" spans="1:5" x14ac:dyDescent="0.2">
      <c r="B11">
        <v>6</v>
      </c>
      <c r="C11" s="131" t="s">
        <v>353</v>
      </c>
      <c r="D11">
        <f>VLOOKUP(C11,[1]coverages!A:B,2,FALSE)</f>
        <v>0</v>
      </c>
      <c r="E11">
        <f>VLOOKUP($C11,[1]coverages!$A:D,3,FALSE)</f>
        <v>0</v>
      </c>
    </row>
    <row r="12" spans="1:5" x14ac:dyDescent="0.2">
      <c r="B12">
        <v>7</v>
      </c>
      <c r="C12" s="131" t="s">
        <v>353</v>
      </c>
      <c r="D12">
        <f>VLOOKUP(C12,[1]coverages!A:B,2,FALSE)</f>
        <v>0</v>
      </c>
      <c r="E12">
        <f>VLOOKUP($C12,[1]coverages!$A:D,3,FALSE)</f>
        <v>0</v>
      </c>
    </row>
    <row r="13" spans="1:5" x14ac:dyDescent="0.2">
      <c r="B13">
        <v>8</v>
      </c>
      <c r="C13" s="75" t="s">
        <v>353</v>
      </c>
      <c r="D13">
        <f>VLOOKUP(C13,[1]coverages!A:B,2,FALSE)</f>
        <v>0</v>
      </c>
      <c r="E13">
        <f>VLOOKUP($C13,[1]coverages!$A:D,3,FALSE)</f>
        <v>0</v>
      </c>
    </row>
    <row r="14" spans="1:5" x14ac:dyDescent="0.2">
      <c r="B14">
        <v>9</v>
      </c>
      <c r="C14" s="75" t="s">
        <v>353</v>
      </c>
      <c r="D14">
        <f>VLOOKUP(C14,[1]coverages!A:B,2,FALSE)</f>
        <v>0</v>
      </c>
      <c r="E14">
        <f>VLOOKUP($C14,[1]coverages!$A:D,3,FALSE)</f>
        <v>0</v>
      </c>
    </row>
    <row r="15" spans="1:5" x14ac:dyDescent="0.2">
      <c r="B15">
        <v>10</v>
      </c>
      <c r="C15" s="75" t="s">
        <v>353</v>
      </c>
      <c r="D15">
        <f>VLOOKUP(C15,[1]coverages!A:B,2,FALSE)</f>
        <v>0</v>
      </c>
      <c r="E15">
        <f>VLOOKUP($C15,[1]coverages!$A:D,3,FALSE)</f>
        <v>0</v>
      </c>
    </row>
    <row r="16" spans="1:5" x14ac:dyDescent="0.2">
      <c r="B16">
        <v>11</v>
      </c>
      <c r="C16" s="75" t="s">
        <v>353</v>
      </c>
      <c r="D16">
        <f>VLOOKUP(C16,[1]coverages!A:B,2,FALSE)</f>
        <v>0</v>
      </c>
      <c r="E16">
        <f>VLOOKUP($C16,[1]coverages!$A:D,3,FALSE)</f>
        <v>0</v>
      </c>
    </row>
    <row r="17" spans="1:6" ht="13.5" customHeight="1" x14ac:dyDescent="0.2">
      <c r="B17">
        <v>12</v>
      </c>
      <c r="C17" s="75" t="s">
        <v>353</v>
      </c>
      <c r="D17">
        <f>VLOOKUP(C17,[1]coverages!A:B,2,FALSE)</f>
        <v>0</v>
      </c>
      <c r="E17">
        <f>VLOOKUP($C17,[1]coverages!$A:D,3,FALSE)</f>
        <v>0</v>
      </c>
    </row>
    <row r="18" spans="1:6" x14ac:dyDescent="0.2">
      <c r="D18" s="76">
        <f>SUM(D6:D17)</f>
        <v>0</v>
      </c>
      <c r="E18" s="77"/>
      <c r="F18" s="77"/>
    </row>
    <row r="19" spans="1:6" x14ac:dyDescent="0.2">
      <c r="F19" s="77"/>
    </row>
    <row r="20" spans="1:6" x14ac:dyDescent="0.2">
      <c r="A20" s="76" t="s">
        <v>354</v>
      </c>
      <c r="B20" s="76"/>
      <c r="C20" s="76"/>
      <c r="D20" s="76"/>
      <c r="E20" s="78" t="s">
        <v>355</v>
      </c>
      <c r="F20" s="77"/>
    </row>
    <row r="21" spans="1:6" x14ac:dyDescent="0.2">
      <c r="A21" t="s">
        <v>356</v>
      </c>
      <c r="E21">
        <f>IF(E6=1,D6,0)+IF(E7=1,D7,0)+IF(E10=1,D10,0)+IF(E8=1,D8,0)+IF(E11=1,D11,0)+IF(E9=1,D9,0)+IF(E12=1,D12,0)+IF(E13=1,D13,0)+IF(E14=1,D14,0)+IF(E15=1,D15,0)</f>
        <v>0</v>
      </c>
      <c r="F21" s="77"/>
    </row>
    <row r="22" spans="1:6" x14ac:dyDescent="0.2">
      <c r="A22" t="s">
        <v>357</v>
      </c>
      <c r="E22">
        <f>IF(E6=2,$D6,0)+IF(E7=2,D7,0)+IF(E8=2,D8,0)+IF(E9=2,D9,0)+IF(E10=2,D10,0)+IF(E11=2,D11,0)+IF(E12=2,D12,0)+IF(E13=2,D13,0)+IF(E14=2,D14,0)+IF(E15=2,D15,0)</f>
        <v>0</v>
      </c>
      <c r="F22" s="77"/>
    </row>
    <row r="23" spans="1:6" x14ac:dyDescent="0.2">
      <c r="A23" t="s">
        <v>358</v>
      </c>
      <c r="E23">
        <f>IF(E6=3,D6,0)+IF(E7=3,D7,0)+IF(E8=3,D8,0)+IF(E9=3,D9,0)+IF(E10=3,D10,0)+IF(E11=3,D11,0)+IF(E12=3,D12,0)+IF(E13=3,D13,0)+IF(E14=3,D14,0)+IF(E15=3,D15,0)</f>
        <v>0</v>
      </c>
      <c r="F23" s="77"/>
    </row>
    <row r="24" spans="1:6" x14ac:dyDescent="0.2">
      <c r="A24" t="s">
        <v>359</v>
      </c>
      <c r="E24">
        <f>IF(E6=4,D6,0)+IF(E7=4,D7,0)+IF(E8=4,D8,0)+IF(E9=4,D9,0)+IF(E10=4,D10,0)+IF(E11=4,D11,0)+IF(E12=4,D12,0)+IF(E13=4,D13,0)+IF(E14=4,D14,0)+IF(E15=4,D15,0)</f>
        <v>0</v>
      </c>
      <c r="F24" s="77"/>
    </row>
    <row r="25" spans="1:6" x14ac:dyDescent="0.2">
      <c r="A25" t="s">
        <v>360</v>
      </c>
      <c r="E25">
        <f>IF(E6=5,D6,0)+IF(E7=5,D7,0)+IF(E8=5,D8,0)+IF(E9=5,D9,0)+IF(E10=5,D10,0)+IF(E11=5,D11,0)+IF(E12=5,D12,0)+IF(E13=5,D13,0)+IF(E14=5,D14,0)+IF(E15=5,D15,0)</f>
        <v>0</v>
      </c>
      <c r="F25" s="77"/>
    </row>
    <row r="26" spans="1:6" x14ac:dyDescent="0.2">
      <c r="A26" t="s">
        <v>561</v>
      </c>
      <c r="E26">
        <f>IF(E6=6,D6,0)+IF(E7=6,D7,0)+IF(E8=6,D8,0)+IF(E9=6,D9,0)+IF(E10=6,D10,0)+IF(E11=6,D11,0)+IF(E12=6,D12,0)+IF(E13=6,D13,0)+IF(E14=6,D14,0)+IF(E15=6,D15,0)</f>
        <v>0</v>
      </c>
      <c r="F26" s="77"/>
    </row>
    <row r="27" spans="1:6" x14ac:dyDescent="0.2">
      <c r="A27" s="120" t="s">
        <v>562</v>
      </c>
      <c r="E27">
        <f>IF(E6=7,D6,0)+IF(E7=7,D7,0)+IF(E8=7,D8,0)+IF(E9=7,D9,0)+IF(E10=7,D10,0)+IF(E11=7,D11,0)+IF(E12=7,D12,0)+IF(E13=7,D13,0)+IF(E14=7,D14,0)+IF(E15=7,D15,0)</f>
        <v>0</v>
      </c>
      <c r="F27" s="77"/>
    </row>
    <row r="28" spans="1:6" x14ac:dyDescent="0.2">
      <c r="A28" s="75" t="s">
        <v>361</v>
      </c>
      <c r="B28" s="75"/>
      <c r="C28" s="75"/>
      <c r="D28" s="75"/>
      <c r="E28">
        <f>IF(E6=8,D6,0)+IF(E7=8,D7,0)+IF(E8=8,D8,0)+IF(E9=8,D9,0)+IF(E10=8,D10,0)+IF(E11=8,D11,0)+IF(E12=8,D12,0)+IF(E13=8,D13,0)+IF(E14=8,D14,0)+IF(E15=8,D15,0)</f>
        <v>0</v>
      </c>
      <c r="F28" s="77"/>
    </row>
    <row r="29" spans="1:6" x14ac:dyDescent="0.2">
      <c r="E29" s="76">
        <f>SUM(E21:E28)</f>
        <v>0</v>
      </c>
    </row>
    <row r="30" spans="1:6" x14ac:dyDescent="0.2">
      <c r="E30" t="str">
        <f>IF(E29=D18,"","error")</f>
        <v/>
      </c>
    </row>
    <row r="32" spans="1:6" x14ac:dyDescent="0.2">
      <c r="A32" t="s">
        <v>362</v>
      </c>
      <c r="B32" s="79"/>
    </row>
    <row r="33" spans="1:2" x14ac:dyDescent="0.2">
      <c r="A33" t="s">
        <v>363</v>
      </c>
      <c r="B33" s="79"/>
    </row>
    <row r="34" spans="1:2" x14ac:dyDescent="0.2">
      <c r="A34" t="s">
        <v>364</v>
      </c>
      <c r="B34" s="79"/>
    </row>
    <row r="35" spans="1:2" x14ac:dyDescent="0.2">
      <c r="A35" t="s">
        <v>365</v>
      </c>
      <c r="B35" s="79"/>
    </row>
  </sheetData>
  <phoneticPr fontId="2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E35"/>
    </sheetView>
  </sheetViews>
  <sheetFormatPr defaultRowHeight="12.75" x14ac:dyDescent="0.2"/>
  <cols>
    <col min="1" max="1" width="20.5703125" customWidth="1"/>
    <col min="2" max="2" width="13.5703125" customWidth="1"/>
    <col min="3" max="3" width="21.28515625" customWidth="1"/>
    <col min="4" max="4" width="15.5703125" bestFit="1" customWidth="1"/>
    <col min="5" max="5" width="12.28515625" bestFit="1" customWidth="1"/>
  </cols>
  <sheetData>
    <row r="1" spans="1:5" x14ac:dyDescent="0.2">
      <c r="A1" t="s">
        <v>345</v>
      </c>
    </row>
    <row r="2" spans="1:5" x14ac:dyDescent="0.2">
      <c r="A2" t="s">
        <v>346</v>
      </c>
    </row>
    <row r="3" spans="1:5" x14ac:dyDescent="0.2">
      <c r="A3" t="s">
        <v>347</v>
      </c>
    </row>
    <row r="5" spans="1:5" x14ac:dyDescent="0.2">
      <c r="A5" t="s">
        <v>348</v>
      </c>
      <c r="B5" t="s">
        <v>349</v>
      </c>
      <c r="C5" t="s">
        <v>350</v>
      </c>
      <c r="D5" t="s">
        <v>351</v>
      </c>
      <c r="E5" t="s">
        <v>352</v>
      </c>
    </row>
    <row r="6" spans="1:5" x14ac:dyDescent="0.2">
      <c r="B6">
        <v>1</v>
      </c>
      <c r="C6" s="80" t="s">
        <v>367</v>
      </c>
      <c r="D6" s="75">
        <f>VLOOKUP(C6,[1]coverages!A:B,2,FALSE)</f>
        <v>25</v>
      </c>
      <c r="E6" s="75">
        <f>VLOOKUP(C6,[1]coverages!$A:D,3,FALSE)</f>
        <v>4</v>
      </c>
    </row>
    <row r="7" spans="1:5" x14ac:dyDescent="0.2">
      <c r="B7">
        <v>2</v>
      </c>
      <c r="C7" s="80" t="s">
        <v>368</v>
      </c>
      <c r="D7" s="75">
        <f>VLOOKUP(C7,[1]coverages!A:B,2,FALSE)</f>
        <v>25</v>
      </c>
      <c r="E7" s="75">
        <f>VLOOKUP(C7,[1]coverages!$A:D,3,FALSE)</f>
        <v>4</v>
      </c>
    </row>
    <row r="8" spans="1:5" x14ac:dyDescent="0.2">
      <c r="B8">
        <v>3</v>
      </c>
      <c r="C8" s="80" t="s">
        <v>563</v>
      </c>
      <c r="D8" s="75">
        <f>VLOOKUP(C8,[1]coverages!A:B,2,FALSE)</f>
        <v>25</v>
      </c>
      <c r="E8" s="75">
        <f>VLOOKUP(C8,[1]coverages!$A:D,3,FALSE)</f>
        <v>4</v>
      </c>
    </row>
    <row r="9" spans="1:5" x14ac:dyDescent="0.2">
      <c r="B9">
        <v>4</v>
      </c>
      <c r="C9" s="80" t="s">
        <v>564</v>
      </c>
      <c r="D9" s="75">
        <f>VLOOKUP(C9,[1]coverages!A:B,2,FALSE)</f>
        <v>25</v>
      </c>
      <c r="E9" s="75">
        <f>VLOOKUP(C9,[1]coverages!$A:D,3,FALSE)</f>
        <v>4</v>
      </c>
    </row>
    <row r="10" spans="1:5" x14ac:dyDescent="0.2">
      <c r="B10">
        <v>5</v>
      </c>
      <c r="C10" s="80" t="s">
        <v>565</v>
      </c>
      <c r="D10" s="75">
        <f>VLOOKUP(C10,[1]coverages!A:B,2,FALSE)</f>
        <v>25</v>
      </c>
      <c r="E10" s="75">
        <f>VLOOKUP(C10,[1]coverages!$A:D,3,FALSE)</f>
        <v>4</v>
      </c>
    </row>
    <row r="11" spans="1:5" x14ac:dyDescent="0.2">
      <c r="B11">
        <v>6</v>
      </c>
      <c r="C11" s="80" t="s">
        <v>389</v>
      </c>
      <c r="D11" s="75">
        <f>VLOOKUP(C11,[1]coverages!A:B,2,FALSE)</f>
        <v>25</v>
      </c>
      <c r="E11" s="75">
        <v>4</v>
      </c>
    </row>
    <row r="12" spans="1:5" x14ac:dyDescent="0.2">
      <c r="B12">
        <v>7</v>
      </c>
      <c r="C12" s="132" t="s">
        <v>353</v>
      </c>
      <c r="D12" s="75">
        <f>VLOOKUP(C12,[1]coverages!A:B,2,FALSE)</f>
        <v>0</v>
      </c>
      <c r="E12" s="75">
        <f>VLOOKUP(C12,[1]coverages!$A:D,3,FALSE)</f>
        <v>0</v>
      </c>
    </row>
    <row r="13" spans="1:5" x14ac:dyDescent="0.2">
      <c r="B13">
        <v>8</v>
      </c>
      <c r="C13" s="131" t="s">
        <v>353</v>
      </c>
      <c r="D13" s="75">
        <f>VLOOKUP(C13,[1]coverages!A:B,2,FALSE)</f>
        <v>0</v>
      </c>
      <c r="E13" s="75">
        <f>VLOOKUP(C13,[1]coverages!$A:D,3,FALSE)</f>
        <v>0</v>
      </c>
    </row>
    <row r="14" spans="1:5" x14ac:dyDescent="0.2">
      <c r="B14">
        <v>9</v>
      </c>
      <c r="C14" s="131" t="s">
        <v>353</v>
      </c>
      <c r="D14" s="75">
        <f>VLOOKUP(C14,[1]coverages!A:B,2,FALSE)</f>
        <v>0</v>
      </c>
      <c r="E14" s="75">
        <f>VLOOKUP(C14,[1]coverages!$A:D,3,FALSE)</f>
        <v>0</v>
      </c>
    </row>
    <row r="15" spans="1:5" x14ac:dyDescent="0.2">
      <c r="B15">
        <v>10</v>
      </c>
      <c r="C15" s="75" t="s">
        <v>353</v>
      </c>
      <c r="D15" s="75">
        <f>VLOOKUP(C15,[1]coverages!A:B,2,FALSE)</f>
        <v>0</v>
      </c>
      <c r="E15" s="75">
        <f>VLOOKUP(C15,[1]coverages!$A:D,3,FALSE)</f>
        <v>0</v>
      </c>
    </row>
    <row r="16" spans="1:5" x14ac:dyDescent="0.2">
      <c r="B16">
        <v>11</v>
      </c>
      <c r="C16" s="75" t="s">
        <v>353</v>
      </c>
      <c r="D16" s="75">
        <f>VLOOKUP(C16,[1]coverages!A:B,2,FALSE)</f>
        <v>0</v>
      </c>
      <c r="E16" s="75">
        <f>VLOOKUP(C16,[1]coverages!$A:D,3,FALSE)</f>
        <v>0</v>
      </c>
    </row>
    <row r="17" spans="1:6" ht="13.5" customHeight="1" x14ac:dyDescent="0.2">
      <c r="B17">
        <v>12</v>
      </c>
      <c r="C17" s="75" t="s">
        <v>353</v>
      </c>
      <c r="D17" s="75">
        <f>VLOOKUP(C17,[1]coverages!A:B,2,FALSE)</f>
        <v>0</v>
      </c>
      <c r="E17" s="75">
        <f>VLOOKUP(C17,[1]coverages!$A:D,3,FALSE)</f>
        <v>0</v>
      </c>
    </row>
    <row r="18" spans="1:6" x14ac:dyDescent="0.2">
      <c r="D18" s="76">
        <f>SUM(D6:D17)</f>
        <v>150</v>
      </c>
      <c r="E18" s="77"/>
      <c r="F18" s="77"/>
    </row>
    <row r="19" spans="1:6" x14ac:dyDescent="0.2">
      <c r="F19" s="77"/>
    </row>
    <row r="20" spans="1:6" x14ac:dyDescent="0.2">
      <c r="A20" s="76" t="s">
        <v>354</v>
      </c>
      <c r="B20" s="76"/>
      <c r="C20" s="76"/>
      <c r="D20" s="76"/>
      <c r="E20" s="78" t="s">
        <v>355</v>
      </c>
      <c r="F20" s="77"/>
    </row>
    <row r="21" spans="1:6" x14ac:dyDescent="0.2">
      <c r="A21" t="s">
        <v>356</v>
      </c>
      <c r="E21">
        <f>IF(E6=1,D6,0)+IF(E7=1,D7,0)+IF(E10=1,D10,0)+IF(E8=1,D8,0)+IF(E11=1,D11,0)+IF(E9=1,D9,0)+IF(E12=1,D12,0)+IF(E13=1,D13,0)+IF(E14=1,D14,0)+IF(E15=1,D15,0)</f>
        <v>0</v>
      </c>
      <c r="F21" s="77"/>
    </row>
    <row r="22" spans="1:6" x14ac:dyDescent="0.2">
      <c r="A22" t="s">
        <v>357</v>
      </c>
      <c r="E22">
        <f>IF(E6=2,$D6,0)+IF(E7=2,D7,0)+IF(E8=2,D8,0)+IF(E9=2,D9,0)+IF(E10=2,D10,0)+IF(E11=2,D11,0)+IF(E12=2,D12,0)+IF(E13=2,D13,0)+IF(E14=2,D14,0)+IF(E15=2,D15,0)</f>
        <v>0</v>
      </c>
      <c r="F22" s="77"/>
    </row>
    <row r="23" spans="1:6" x14ac:dyDescent="0.2">
      <c r="A23" t="s">
        <v>358</v>
      </c>
      <c r="E23">
        <f>IF(E6=3,D6,0)+IF(E7=3,D7,0)+IF(E8=3,D8,0)+IF(E9=3,D9,0)+IF(E10=3,D10,0)+IF(E11=3,D11,0)+IF(E12=3,D12,0)+IF(E13=3,D13,0)+IF(E14=3,D14,0)+IF(E15=3,D15,0)</f>
        <v>0</v>
      </c>
      <c r="F23" s="77"/>
    </row>
    <row r="24" spans="1:6" x14ac:dyDescent="0.2">
      <c r="A24" t="s">
        <v>359</v>
      </c>
      <c r="E24">
        <f>IF(E6=4,D6,0)+IF(E7=4,D7,0)+IF(E8=4,D8,0)+IF(E9=4,D9,0)+IF(E10=4,D10,0)+IF(E11=4,D11,0)+IF(E12=4,D12,0)+IF(E13=4,D13,0)+IF(E14=4,D14,0)+IF(E15=4,D15,0)</f>
        <v>150</v>
      </c>
      <c r="F24" s="77"/>
    </row>
    <row r="25" spans="1:6" x14ac:dyDescent="0.2">
      <c r="A25" t="s">
        <v>360</v>
      </c>
      <c r="E25">
        <f>IF(E6=5,D6,0)+IF(E7=5,D7,0)+IF(E8=5,D8,0)+IF(E9=5,D9,0)+IF(E10=5,D10,0)+IF(E11=5,D11,0)+IF(E12=5,D12,0)+IF(E13=5,D13,0)+IF(E14=5,D14,0)+IF(E15=5,D15,0)</f>
        <v>0</v>
      </c>
      <c r="F25" s="77"/>
    </row>
    <row r="26" spans="1:6" x14ac:dyDescent="0.2">
      <c r="A26" t="s">
        <v>561</v>
      </c>
      <c r="E26">
        <f>IF(E6=6,D6,0)+IF(E7=6,D7,0)+IF(E8=6,D8,0)+IF(E9=6,D9,0)+IF(E10=6,D10,0)+IF(E11=6,D11,0)+IF(E12=6,D12,0)+IF(E13=6,D13,0)+IF(E14=6,D14,0)+IF(E15=6,D15,0)</f>
        <v>0</v>
      </c>
      <c r="F26" s="77"/>
    </row>
    <row r="27" spans="1:6" x14ac:dyDescent="0.2">
      <c r="A27" s="120" t="s">
        <v>562</v>
      </c>
      <c r="E27">
        <f>IF(E6=7,D6,0)+IF(E7=7,D7,0)+IF(E8=7,D8,0)+IF(E9=7,D9,0)+IF(E10=7,D10,0)+IF(E11=7,D11,0)+IF(E12=7,D12,0)+IF(E13=7,D13,0)+IF(E14=7,D14,0)+IF(E15=7,D15,0)</f>
        <v>0</v>
      </c>
      <c r="F27" s="77"/>
    </row>
    <row r="28" spans="1:6" x14ac:dyDescent="0.2">
      <c r="A28" s="75" t="s">
        <v>361</v>
      </c>
      <c r="B28" s="75"/>
      <c r="C28" s="75"/>
      <c r="D28" s="75"/>
      <c r="E28">
        <f>IF(E6=8,D6,0)+IF(E7=8,D7,0)+IF(E8=8,D8,0)+IF(E9=8,D9,0)+IF(E10=8,D10,0)+IF(E11=8,D11,0)+IF(E12=8,D12,0)+IF(E13=8,D13,0)+IF(E14=8,D14,0)+IF(E15=8,D15,0)</f>
        <v>0</v>
      </c>
      <c r="F28" s="77"/>
    </row>
    <row r="29" spans="1:6" x14ac:dyDescent="0.2">
      <c r="E29" s="76">
        <f>SUM(E21:E28)</f>
        <v>150</v>
      </c>
    </row>
    <row r="30" spans="1:6" x14ac:dyDescent="0.2">
      <c r="E30" t="str">
        <f>IF(E29=D18,"","error")</f>
        <v/>
      </c>
    </row>
    <row r="32" spans="1:6" x14ac:dyDescent="0.2">
      <c r="A32" t="s">
        <v>362</v>
      </c>
      <c r="B32" s="79"/>
    </row>
    <row r="33" spans="1:2" x14ac:dyDescent="0.2">
      <c r="A33" t="s">
        <v>363</v>
      </c>
      <c r="B33" s="79"/>
    </row>
    <row r="34" spans="1:2" x14ac:dyDescent="0.2">
      <c r="A34" t="s">
        <v>364</v>
      </c>
      <c r="B34" s="79"/>
    </row>
    <row r="35" spans="1:2" x14ac:dyDescent="0.2">
      <c r="A35" t="s">
        <v>365</v>
      </c>
      <c r="B35" s="79"/>
    </row>
  </sheetData>
  <phoneticPr fontId="2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29"/>
    </sheetView>
  </sheetViews>
  <sheetFormatPr defaultRowHeight="12.75" x14ac:dyDescent="0.2"/>
  <cols>
    <col min="1" max="1" width="22.140625" customWidth="1"/>
    <col min="2" max="2" width="15.5703125" bestFit="1" customWidth="1"/>
    <col min="3" max="3" width="11.28515625" bestFit="1" customWidth="1"/>
  </cols>
  <sheetData>
    <row r="1" spans="1:3" x14ac:dyDescent="0.2">
      <c r="B1" s="177" t="s">
        <v>370</v>
      </c>
      <c r="C1" t="s">
        <v>371</v>
      </c>
    </row>
    <row r="2" spans="1:3" x14ac:dyDescent="0.2">
      <c r="A2" t="s">
        <v>353</v>
      </c>
      <c r="B2">
        <v>0</v>
      </c>
      <c r="C2">
        <v>0</v>
      </c>
    </row>
    <row r="3" spans="1:3" x14ac:dyDescent="0.2">
      <c r="A3" t="s">
        <v>372</v>
      </c>
      <c r="B3">
        <v>75</v>
      </c>
      <c r="C3">
        <v>1</v>
      </c>
    </row>
    <row r="4" spans="1:3" x14ac:dyDescent="0.2">
      <c r="A4" t="s">
        <v>366</v>
      </c>
      <c r="B4">
        <v>18</v>
      </c>
      <c r="C4">
        <v>2</v>
      </c>
    </row>
    <row r="5" spans="1:3" x14ac:dyDescent="0.2">
      <c r="A5" t="s">
        <v>373</v>
      </c>
      <c r="B5">
        <v>10</v>
      </c>
      <c r="C5">
        <v>4</v>
      </c>
    </row>
    <row r="6" spans="1:3" x14ac:dyDescent="0.2">
      <c r="A6" t="s">
        <v>374</v>
      </c>
      <c r="B6">
        <v>18</v>
      </c>
      <c r="C6">
        <v>2</v>
      </c>
    </row>
    <row r="7" spans="1:3" x14ac:dyDescent="0.2">
      <c r="A7" t="s">
        <v>375</v>
      </c>
      <c r="B7">
        <v>22</v>
      </c>
      <c r="C7">
        <v>3</v>
      </c>
    </row>
    <row r="8" spans="1:3" x14ac:dyDescent="0.2">
      <c r="A8" t="s">
        <v>376</v>
      </c>
      <c r="B8">
        <v>10</v>
      </c>
      <c r="C8">
        <v>3</v>
      </c>
    </row>
    <row r="9" spans="1:3" x14ac:dyDescent="0.2">
      <c r="A9" t="s">
        <v>377</v>
      </c>
      <c r="B9">
        <v>10</v>
      </c>
      <c r="C9">
        <v>3</v>
      </c>
    </row>
    <row r="10" spans="1:3" x14ac:dyDescent="0.2">
      <c r="A10" t="s">
        <v>378</v>
      </c>
      <c r="B10">
        <v>11</v>
      </c>
      <c r="C10">
        <v>3</v>
      </c>
    </row>
    <row r="11" spans="1:3" x14ac:dyDescent="0.2">
      <c r="A11" t="s">
        <v>379</v>
      </c>
      <c r="B11">
        <v>1</v>
      </c>
      <c r="C11">
        <v>3</v>
      </c>
    </row>
    <row r="12" spans="1:3" x14ac:dyDescent="0.2">
      <c r="A12" t="s">
        <v>380</v>
      </c>
      <c r="B12">
        <v>1</v>
      </c>
      <c r="C12">
        <v>3</v>
      </c>
    </row>
    <row r="13" spans="1:3" x14ac:dyDescent="0.2">
      <c r="A13" t="s">
        <v>381</v>
      </c>
      <c r="B13">
        <v>1</v>
      </c>
      <c r="C13">
        <v>3</v>
      </c>
    </row>
    <row r="14" spans="1:3" x14ac:dyDescent="0.2">
      <c r="A14" t="s">
        <v>382</v>
      </c>
      <c r="B14">
        <v>1</v>
      </c>
      <c r="C14">
        <v>3</v>
      </c>
    </row>
    <row r="15" spans="1:3" x14ac:dyDescent="0.2">
      <c r="A15" t="s">
        <v>383</v>
      </c>
      <c r="B15">
        <v>17</v>
      </c>
      <c r="C15">
        <v>3</v>
      </c>
    </row>
    <row r="16" spans="1:3" x14ac:dyDescent="0.2">
      <c r="A16" t="s">
        <v>384</v>
      </c>
      <c r="B16">
        <v>10</v>
      </c>
      <c r="C16">
        <v>3</v>
      </c>
    </row>
    <row r="17" spans="1:3" x14ac:dyDescent="0.2">
      <c r="A17" t="s">
        <v>385</v>
      </c>
      <c r="B17">
        <v>22</v>
      </c>
      <c r="C17">
        <v>3</v>
      </c>
    </row>
    <row r="18" spans="1:3" x14ac:dyDescent="0.2">
      <c r="A18" t="s">
        <v>386</v>
      </c>
      <c r="B18">
        <v>11</v>
      </c>
      <c r="C18">
        <v>5</v>
      </c>
    </row>
    <row r="19" spans="1:3" x14ac:dyDescent="0.2">
      <c r="A19" t="s">
        <v>387</v>
      </c>
      <c r="B19">
        <v>100</v>
      </c>
      <c r="C19">
        <v>4</v>
      </c>
    </row>
    <row r="20" spans="1:3" x14ac:dyDescent="0.2">
      <c r="A20" t="s">
        <v>388</v>
      </c>
      <c r="B20">
        <v>11</v>
      </c>
      <c r="C20">
        <v>5</v>
      </c>
    </row>
    <row r="21" spans="1:3" x14ac:dyDescent="0.2">
      <c r="A21" t="s">
        <v>562</v>
      </c>
      <c r="B21">
        <v>100</v>
      </c>
      <c r="C21">
        <v>7</v>
      </c>
    </row>
    <row r="22" spans="1:3" s="75" customFormat="1" x14ac:dyDescent="0.2">
      <c r="A22" s="132" t="s">
        <v>566</v>
      </c>
      <c r="B22" s="75">
        <v>70</v>
      </c>
      <c r="C22" s="75">
        <v>5</v>
      </c>
    </row>
    <row r="23" spans="1:3" s="75" customFormat="1" x14ac:dyDescent="0.2">
      <c r="A23" s="132" t="s">
        <v>567</v>
      </c>
      <c r="B23" s="75">
        <v>25</v>
      </c>
      <c r="C23" s="75">
        <v>6</v>
      </c>
    </row>
    <row r="24" spans="1:3" s="75" customFormat="1" x14ac:dyDescent="0.2">
      <c r="A24" s="133" t="s">
        <v>564</v>
      </c>
      <c r="B24" s="134">
        <v>25</v>
      </c>
      <c r="C24" s="134">
        <v>4</v>
      </c>
    </row>
    <row r="25" spans="1:3" s="75" customFormat="1" x14ac:dyDescent="0.2">
      <c r="A25" s="133" t="s">
        <v>565</v>
      </c>
      <c r="B25" s="134">
        <v>25</v>
      </c>
      <c r="C25" s="134">
        <v>4</v>
      </c>
    </row>
    <row r="26" spans="1:3" s="75" customFormat="1" x14ac:dyDescent="0.2">
      <c r="A26" s="133" t="s">
        <v>389</v>
      </c>
      <c r="B26" s="134">
        <v>25</v>
      </c>
      <c r="C26" s="134">
        <v>4</v>
      </c>
    </row>
    <row r="27" spans="1:3" x14ac:dyDescent="0.2">
      <c r="A27" s="80" t="s">
        <v>367</v>
      </c>
      <c r="B27" s="81">
        <v>25</v>
      </c>
      <c r="C27" s="81">
        <v>4</v>
      </c>
    </row>
    <row r="28" spans="1:3" x14ac:dyDescent="0.2">
      <c r="A28" s="80" t="s">
        <v>368</v>
      </c>
      <c r="B28" s="81">
        <v>25</v>
      </c>
      <c r="C28" s="81">
        <v>4</v>
      </c>
    </row>
    <row r="29" spans="1:3" x14ac:dyDescent="0.2">
      <c r="A29" s="80" t="s">
        <v>563</v>
      </c>
      <c r="B29" s="81">
        <v>25</v>
      </c>
      <c r="C29" s="81">
        <v>4</v>
      </c>
    </row>
  </sheetData>
  <phoneticPr fontId="2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Item</vt:lpstr>
      <vt:lpstr>MO</vt:lpstr>
      <vt:lpstr>Laser MO</vt:lpstr>
      <vt:lpstr>Sub MO</vt:lpstr>
      <vt:lpstr>Info Tab</vt:lpstr>
      <vt:lpstr>Rollstock</vt:lpstr>
      <vt:lpstr>INK COVERAGE WORKSHEET</vt:lpstr>
      <vt:lpstr>Ink Coverage - MCP</vt:lpstr>
      <vt:lpstr>coverages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2016-07-29T14:59:31Z</cp:lastPrinted>
  <dcterms:created xsi:type="dcterms:W3CDTF">2005-04-04T17:07:45Z</dcterms:created>
  <dcterms:modified xsi:type="dcterms:W3CDTF">2017-06-06T18:26:21Z</dcterms:modified>
</cp:coreProperties>
</file>