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24226"/>
  <mc:AlternateContent xmlns:mc="http://schemas.openxmlformats.org/markup-compatibility/2006">
    <mc:Choice Requires="x15">
      <x15ac:absPath xmlns:x15ac="http://schemas.microsoft.com/office/spreadsheetml/2010/11/ac" url="H:\COMMON\COMS\Current Templates on COMS\"/>
    </mc:Choice>
  </mc:AlternateContent>
  <bookViews>
    <workbookView xWindow="-15" yWindow="-15" windowWidth="14520" windowHeight="12840"/>
  </bookViews>
  <sheets>
    <sheet name="Item" sheetId="2" r:id="rId1"/>
    <sheet name="MO" sheetId="1" r:id="rId2"/>
    <sheet name="Laser MO" sheetId="4" r:id="rId3"/>
    <sheet name="Sub MO" sheetId="8" r:id="rId4"/>
    <sheet name="Info Tab" sheetId="9" state="hidden" r:id="rId5"/>
    <sheet name="INK COVERAGE WORKSHEET" sheetId="5" r:id="rId6"/>
    <sheet name="Ink Coverage - MCP" sheetId="6" r:id="rId7"/>
    <sheet name="coverages" sheetId="3" r:id="rId8"/>
  </sheets>
  <externalReferences>
    <externalReference r:id="rId9"/>
  </externalReferences>
  <definedNames>
    <definedName name="_xlnm.Print_Area" localSheetId="0">Item!$A$1:$K$59</definedName>
  </definedNames>
  <calcPr calcId="171027"/>
</workbook>
</file>

<file path=xl/calcChain.xml><?xml version="1.0" encoding="utf-8"?>
<calcChain xmlns="http://schemas.openxmlformats.org/spreadsheetml/2006/main">
  <c r="B66" i="4" l="1"/>
  <c r="B65" i="4"/>
  <c r="B64" i="4"/>
  <c r="B76" i="8" l="1"/>
  <c r="B72" i="8"/>
  <c r="B71" i="8"/>
  <c r="B70" i="8"/>
  <c r="B58" i="4"/>
  <c r="B54" i="4"/>
  <c r="B53" i="4"/>
  <c r="B52" i="4"/>
  <c r="B46" i="1"/>
  <c r="B42" i="1"/>
  <c r="B41" i="1"/>
  <c r="B40" i="1"/>
  <c r="E17" i="6" l="1"/>
  <c r="D17" i="6"/>
  <c r="E16" i="6"/>
  <c r="D16" i="6"/>
  <c r="E15" i="6"/>
  <c r="D15" i="6"/>
  <c r="E14" i="6"/>
  <c r="D14" i="6"/>
  <c r="E13" i="6"/>
  <c r="D13" i="6"/>
  <c r="E12" i="6"/>
  <c r="D12" i="6"/>
  <c r="D11" i="6"/>
  <c r="E10" i="6"/>
  <c r="D10" i="6"/>
  <c r="E9" i="6"/>
  <c r="D9" i="6"/>
  <c r="E8" i="6"/>
  <c r="D8" i="6"/>
  <c r="E7" i="6"/>
  <c r="D7" i="6"/>
  <c r="E6" i="6"/>
  <c r="D6" i="6"/>
  <c r="E17" i="5"/>
  <c r="D17" i="5"/>
  <c r="E16" i="5"/>
  <c r="D16" i="5"/>
  <c r="E15" i="5"/>
  <c r="D15" i="5"/>
  <c r="E14" i="5"/>
  <c r="D14" i="5"/>
  <c r="E13" i="5"/>
  <c r="D13" i="5"/>
  <c r="E12" i="5"/>
  <c r="D12" i="5"/>
  <c r="E11" i="5"/>
  <c r="D11" i="5"/>
  <c r="E10" i="5"/>
  <c r="D10" i="5"/>
  <c r="E9" i="5"/>
  <c r="D9" i="5"/>
  <c r="E8" i="5"/>
  <c r="D8" i="5"/>
  <c r="E7" i="5"/>
  <c r="D7" i="5"/>
  <c r="E6" i="5"/>
  <c r="D6" i="5"/>
  <c r="D18" i="5" l="1"/>
  <c r="D18" i="6"/>
  <c r="E25" i="6"/>
  <c r="E26" i="5"/>
  <c r="E26" i="6"/>
  <c r="E23" i="6"/>
  <c r="E27" i="6"/>
  <c r="E21" i="6"/>
  <c r="E24" i="6"/>
  <c r="E28" i="6"/>
  <c r="E22" i="6"/>
  <c r="E23" i="5"/>
  <c r="E27" i="5"/>
  <c r="E24" i="5"/>
  <c r="E28" i="5"/>
  <c r="E21" i="5"/>
  <c r="E25" i="5"/>
  <c r="E22" i="5"/>
  <c r="E29" i="6" l="1"/>
  <c r="E30" i="6" s="1"/>
  <c r="E29" i="5"/>
  <c r="E30" i="5" s="1"/>
  <c r="B141" i="8" l="1"/>
  <c r="B123" i="4"/>
  <c r="B111" i="1"/>
  <c r="I12" i="2" l="1"/>
  <c r="E26" i="2"/>
  <c r="B116" i="8" l="1"/>
  <c r="B98" i="4"/>
  <c r="B86" i="1"/>
  <c r="B110" i="8" l="1"/>
  <c r="B92" i="4"/>
  <c r="B80" i="1"/>
  <c r="B4" i="8" l="1"/>
  <c r="B4" i="4"/>
  <c r="B4" i="1"/>
  <c r="B118" i="8" l="1"/>
  <c r="B106" i="8"/>
  <c r="B105" i="8"/>
  <c r="B98" i="8"/>
  <c r="B96" i="8"/>
  <c r="B95" i="8"/>
  <c r="B93" i="8"/>
  <c r="B91" i="8"/>
  <c r="B90" i="8"/>
  <c r="B69" i="8"/>
  <c r="B28" i="8"/>
  <c r="B11" i="8"/>
  <c r="B3" i="8"/>
  <c r="B2" i="8"/>
  <c r="B73" i="4"/>
  <c r="B85" i="8" l="1"/>
  <c r="B82" i="8"/>
  <c r="B81" i="8"/>
  <c r="B100" i="4"/>
  <c r="B88" i="4"/>
  <c r="B87" i="4"/>
  <c r="B80" i="4"/>
  <c r="B78" i="4"/>
  <c r="B77" i="4"/>
  <c r="B75" i="4"/>
  <c r="B72" i="4"/>
  <c r="B51" i="4"/>
  <c r="B24" i="4"/>
  <c r="B11" i="4"/>
  <c r="B63" i="4" s="1"/>
  <c r="B3" i="4"/>
  <c r="B2" i="4"/>
  <c r="B24" i="1"/>
  <c r="B67" i="4"/>
  <c r="B68" i="1"/>
  <c r="B11" i="1"/>
  <c r="B51" i="1" s="1"/>
  <c r="B88" i="1"/>
  <c r="B76" i="1"/>
  <c r="B75" i="1"/>
  <c r="B66" i="1"/>
  <c r="B65" i="1"/>
  <c r="B63" i="1"/>
  <c r="B61" i="1"/>
  <c r="B60" i="1"/>
  <c r="B39" i="1"/>
  <c r="B3" i="1"/>
  <c r="B2" i="1"/>
  <c r="B55" i="1"/>
  <c r="B54" i="1"/>
  <c r="B53" i="1"/>
  <c r="B52" i="1"/>
</calcChain>
</file>

<file path=xl/comments1.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Enter UPC number or delete line if not applicable</t>
        </r>
      </text>
    </comment>
    <comment ref="B6" authorId="0" shapeId="0">
      <text>
        <r>
          <rPr>
            <b/>
            <sz val="9"/>
            <color indexed="81"/>
            <rFont val="Tahoma"/>
            <family val="2"/>
          </rPr>
          <t>Graphics to enter repeat tolerance(if the request is not routed through Graphics, the coordinator to populate this area from the previous MO comments)</t>
        </r>
        <r>
          <rPr>
            <sz val="9"/>
            <color indexed="81"/>
            <rFont val="Tahoma"/>
            <family val="2"/>
          </rPr>
          <t xml:space="preserve">
</t>
        </r>
      </text>
    </comment>
    <comment ref="B7" authorId="0" shapeId="0">
      <text>
        <r>
          <rPr>
            <b/>
            <sz val="9"/>
            <color indexed="81"/>
            <rFont val="Tahoma"/>
            <family val="2"/>
          </rPr>
          <t>Any information pertinent to all departments should be listed here. Delete if not applicable.</t>
        </r>
        <r>
          <rPr>
            <sz val="9"/>
            <color indexed="81"/>
            <rFont val="Tahoma"/>
            <family val="2"/>
          </rPr>
          <t xml:space="preserve">
</t>
        </r>
      </text>
    </comment>
    <comment ref="B11" authorId="0" shapeId="0">
      <text>
        <r>
          <rPr>
            <b/>
            <sz val="9"/>
            <color indexed="81"/>
            <rFont val="Tahoma"/>
            <family val="2"/>
          </rPr>
          <t>Autopopulated from Item Request</t>
        </r>
        <r>
          <rPr>
            <sz val="9"/>
            <color indexed="81"/>
            <rFont val="Tahoma"/>
            <family val="2"/>
          </rPr>
          <t xml:space="preserve">
</t>
        </r>
      </text>
    </comment>
    <comment ref="B12" authorId="0" shapeId="0">
      <text>
        <r>
          <rPr>
            <b/>
            <sz val="9"/>
            <color indexed="81"/>
            <rFont val="Tahoma"/>
            <family val="2"/>
          </rPr>
          <t>Select yes or no.</t>
        </r>
        <r>
          <rPr>
            <sz val="9"/>
            <color indexed="81"/>
            <rFont val="Tahoma"/>
            <family val="2"/>
          </rPr>
          <t xml:space="preserve">
</t>
        </r>
      </text>
    </comment>
    <comment ref="B13" authorId="0" shapeId="0">
      <text>
        <r>
          <rPr>
            <b/>
            <sz val="9"/>
            <color indexed="81"/>
            <rFont val="Tahoma"/>
            <family val="2"/>
          </rPr>
          <t>Enter colors used in front panel</t>
        </r>
        <r>
          <rPr>
            <sz val="9"/>
            <color indexed="81"/>
            <rFont val="Tahoma"/>
            <family val="2"/>
          </rPr>
          <t xml:space="preserve">
</t>
        </r>
      </text>
    </comment>
    <comment ref="B15" authorId="0" shapeId="0">
      <text>
        <r>
          <rPr>
            <b/>
            <sz val="9"/>
            <color indexed="81"/>
            <rFont val="Tahoma"/>
            <family val="2"/>
          </rPr>
          <t>Enter colors used in back panel or delete line if not applicable.</t>
        </r>
        <r>
          <rPr>
            <sz val="9"/>
            <color indexed="81"/>
            <rFont val="Tahoma"/>
            <family val="2"/>
          </rPr>
          <t xml:space="preserve">
</t>
        </r>
      </text>
    </comment>
    <comment ref="B17" authorId="0" shapeId="0">
      <text>
        <r>
          <rPr>
            <b/>
            <sz val="9"/>
            <color indexed="81"/>
            <rFont val="Tahoma"/>
            <family val="2"/>
          </rPr>
          <t>Enter print direction for front panel</t>
        </r>
        <r>
          <rPr>
            <sz val="9"/>
            <color indexed="81"/>
            <rFont val="Tahoma"/>
            <family val="2"/>
          </rPr>
          <t xml:space="preserve">
</t>
        </r>
      </text>
    </comment>
    <comment ref="B18" authorId="0" shapeId="0">
      <text>
        <r>
          <rPr>
            <b/>
            <sz val="9"/>
            <color indexed="81"/>
            <rFont val="Tahoma"/>
            <family val="2"/>
          </rPr>
          <t>Enter print direction for back panel or delete line if not applicalbe.</t>
        </r>
        <r>
          <rPr>
            <sz val="9"/>
            <color indexed="81"/>
            <rFont val="Tahoma"/>
            <family val="2"/>
          </rPr>
          <t xml:space="preserve">
</t>
        </r>
      </text>
    </comment>
    <comment ref="B19" authorId="0" shapeId="0">
      <text>
        <r>
          <rPr>
            <b/>
            <sz val="9"/>
            <color indexed="81"/>
            <rFont val="Tahoma"/>
            <family val="2"/>
          </rPr>
          <t>Enter print location.  Eg:  Front and back print centered between side seals and 6mm from inside of bottom seal.</t>
        </r>
        <r>
          <rPr>
            <sz val="9"/>
            <color indexed="81"/>
            <rFont val="Tahoma"/>
            <family val="2"/>
          </rPr>
          <t xml:space="preserve">
</t>
        </r>
      </text>
    </comment>
    <comment ref="B29"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32" authorId="0" shapeId="0">
      <text>
        <r>
          <rPr>
            <b/>
            <sz val="9"/>
            <color indexed="81"/>
            <rFont val="Tahoma"/>
            <family val="2"/>
          </rPr>
          <t>If item requires a zipper keep section as is. If zipper not required, delete section (Not applicable for MB films).</t>
        </r>
        <r>
          <rPr>
            <sz val="9"/>
            <color indexed="81"/>
            <rFont val="Tahoma"/>
            <family val="2"/>
          </rPr>
          <t xml:space="preserve">
</t>
        </r>
      </text>
    </comment>
    <comment ref="B37" authorId="0" shapeId="0">
      <text>
        <r>
          <rPr>
            <b/>
            <sz val="9"/>
            <color indexed="81"/>
            <rFont val="Tahoma"/>
            <family val="2"/>
          </rPr>
          <t>Select either , 3 Side Seal with Zipper, Bottom Gusset with Zipper or Bottom Gusset only</t>
        </r>
        <r>
          <rPr>
            <sz val="9"/>
            <color indexed="81"/>
            <rFont val="Tahoma"/>
            <family val="2"/>
          </rPr>
          <t xml:space="preserve">
</t>
        </r>
      </text>
    </comment>
    <comment ref="B38"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39" authorId="0" shapeId="0">
      <text>
        <r>
          <rPr>
            <b/>
            <sz val="9"/>
            <color indexed="81"/>
            <rFont val="Tahoma"/>
            <family val="2"/>
          </rPr>
          <t>Autopopulated from Item Request or Delete Line</t>
        </r>
        <r>
          <rPr>
            <sz val="9"/>
            <color indexed="81"/>
            <rFont val="Tahoma"/>
            <family val="2"/>
          </rPr>
          <t xml:space="preserve">
</t>
        </r>
      </text>
    </comment>
    <comment ref="B40" authorId="0" shapeId="0">
      <text>
        <r>
          <rPr>
            <b/>
            <sz val="9"/>
            <color indexed="81"/>
            <rFont val="Tahoma"/>
            <family val="2"/>
          </rPr>
          <t>Autopopulated from Item Request or Delete Line</t>
        </r>
        <r>
          <rPr>
            <sz val="9"/>
            <color indexed="81"/>
            <rFont val="Tahoma"/>
            <family val="2"/>
          </rPr>
          <t xml:space="preserve">
</t>
        </r>
      </text>
    </comment>
    <comment ref="B41" authorId="0" shapeId="0">
      <text>
        <r>
          <rPr>
            <b/>
            <sz val="9"/>
            <color indexed="81"/>
            <rFont val="Tahoma"/>
            <family val="2"/>
          </rPr>
          <t>Autopopulated from Item Request or Delete Line</t>
        </r>
        <r>
          <rPr>
            <sz val="9"/>
            <color indexed="81"/>
            <rFont val="Tahoma"/>
            <family val="2"/>
          </rPr>
          <t xml:space="preserve">
</t>
        </r>
      </text>
    </comment>
    <comment ref="B42" authorId="0" shapeId="0">
      <text>
        <r>
          <rPr>
            <b/>
            <sz val="9"/>
            <color indexed="81"/>
            <rFont val="Tahoma"/>
            <family val="2"/>
          </rPr>
          <t>Autopopulated from Item Request or Delete Section</t>
        </r>
        <r>
          <rPr>
            <sz val="9"/>
            <color indexed="81"/>
            <rFont val="Tahoma"/>
            <family val="2"/>
          </rPr>
          <t xml:space="preserve">
</t>
        </r>
      </text>
    </comment>
    <comment ref="B43"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46" authorId="0" shapeId="0">
      <text>
        <r>
          <rPr>
            <b/>
            <sz val="9"/>
            <color indexed="81"/>
            <rFont val="Tahoma"/>
            <family val="2"/>
          </rPr>
          <t>Autopopulated from Item Request or Delete Section</t>
        </r>
        <r>
          <rPr>
            <sz val="9"/>
            <color indexed="81"/>
            <rFont val="Tahoma"/>
            <family val="2"/>
          </rPr>
          <t xml:space="preserve">
</t>
        </r>
      </text>
    </comment>
    <comment ref="B47"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51" authorId="0" shapeId="0">
      <text>
        <r>
          <rPr>
            <b/>
            <sz val="9"/>
            <color indexed="81"/>
            <rFont val="Tahoma"/>
            <family val="2"/>
          </rPr>
          <t>Autopopulated from Info above</t>
        </r>
        <r>
          <rPr>
            <sz val="9"/>
            <color indexed="81"/>
            <rFont val="Tahoma"/>
            <family val="2"/>
          </rPr>
          <t xml:space="preserve">
</t>
        </r>
      </text>
    </comment>
    <comment ref="B52" authorId="0" shapeId="0">
      <text>
        <r>
          <rPr>
            <b/>
            <sz val="9"/>
            <color indexed="81"/>
            <rFont val="Tahoma"/>
            <family val="2"/>
          </rPr>
          <t>Autopopulated from Info above</t>
        </r>
        <r>
          <rPr>
            <sz val="9"/>
            <color indexed="81"/>
            <rFont val="Tahoma"/>
            <family val="2"/>
          </rPr>
          <t xml:space="preserve">
</t>
        </r>
      </text>
    </comment>
    <comment ref="B53" authorId="0" shapeId="0">
      <text>
        <r>
          <rPr>
            <b/>
            <sz val="9"/>
            <color indexed="81"/>
            <rFont val="Tahoma"/>
            <family val="2"/>
          </rPr>
          <t>Autopopulated from Info above</t>
        </r>
        <r>
          <rPr>
            <sz val="9"/>
            <color indexed="81"/>
            <rFont val="Tahoma"/>
            <family val="2"/>
          </rPr>
          <t xml:space="preserve">
</t>
        </r>
      </text>
    </comment>
    <comment ref="B54" authorId="0" shapeId="0">
      <text>
        <r>
          <rPr>
            <b/>
            <sz val="9"/>
            <color indexed="81"/>
            <rFont val="Tahoma"/>
            <family val="2"/>
          </rPr>
          <t>Autopopulated from Info above</t>
        </r>
        <r>
          <rPr>
            <sz val="9"/>
            <color indexed="81"/>
            <rFont val="Tahoma"/>
            <family val="2"/>
          </rPr>
          <t xml:space="preserve">
</t>
        </r>
      </text>
    </comment>
    <comment ref="B55" authorId="0" shapeId="0">
      <text>
        <r>
          <rPr>
            <b/>
            <sz val="9"/>
            <color indexed="81"/>
            <rFont val="Tahoma"/>
            <family val="2"/>
          </rPr>
          <t xml:space="preserve">Autopopulated from Info above
</t>
        </r>
      </text>
    </comment>
    <comment ref="B60" authorId="0" shapeId="0">
      <text>
        <r>
          <rPr>
            <b/>
            <sz val="9"/>
            <color indexed="81"/>
            <rFont val="Tahoma"/>
            <family val="2"/>
          </rPr>
          <t>Autopopulated from Item Request or Delete Section</t>
        </r>
        <r>
          <rPr>
            <sz val="9"/>
            <color indexed="81"/>
            <rFont val="Tahoma"/>
            <family val="2"/>
          </rPr>
          <t xml:space="preserve">
</t>
        </r>
      </text>
    </comment>
    <comment ref="B61" authorId="0" shapeId="0">
      <text>
        <r>
          <rPr>
            <b/>
            <sz val="9"/>
            <color indexed="81"/>
            <rFont val="Tahoma"/>
            <family val="2"/>
          </rPr>
          <t>Autopopulated from Item Request or Delete Section</t>
        </r>
        <r>
          <rPr>
            <sz val="9"/>
            <color indexed="81"/>
            <rFont val="Tahoma"/>
            <family val="2"/>
          </rPr>
          <t xml:space="preserve">
</t>
        </r>
      </text>
    </comment>
    <comment ref="B62" authorId="0" shapeId="0">
      <text>
        <r>
          <rPr>
            <b/>
            <sz val="9"/>
            <color indexed="81"/>
            <rFont val="Tahoma"/>
            <family val="2"/>
          </rPr>
          <t>Select Top Fill or Bottom Fill</t>
        </r>
        <r>
          <rPr>
            <sz val="9"/>
            <color indexed="81"/>
            <rFont val="Tahoma"/>
            <family val="2"/>
          </rPr>
          <t xml:space="preserve">
</t>
        </r>
      </text>
    </comment>
    <comment ref="B63" authorId="0" shapeId="0">
      <text>
        <r>
          <rPr>
            <b/>
            <sz val="9"/>
            <color indexed="81"/>
            <rFont val="Tahoma"/>
            <family val="2"/>
          </rPr>
          <t>Autopopulated from Item Request or Delete Section</t>
        </r>
        <r>
          <rPr>
            <sz val="9"/>
            <color indexed="81"/>
            <rFont val="Tahoma"/>
            <family val="2"/>
          </rPr>
          <t xml:space="preserve">
</t>
        </r>
      </text>
    </comment>
    <comment ref="B65" authorId="0" shapeId="0">
      <text>
        <r>
          <rPr>
            <b/>
            <sz val="9"/>
            <color indexed="81"/>
            <rFont val="Tahoma"/>
            <family val="2"/>
          </rPr>
          <t>Autopopulated from Item Request or Delete Section</t>
        </r>
        <r>
          <rPr>
            <sz val="9"/>
            <color indexed="81"/>
            <rFont val="Tahoma"/>
            <family val="2"/>
          </rPr>
          <t xml:space="preserve">
</t>
        </r>
      </text>
    </comment>
    <comment ref="B66" authorId="0" shapeId="0">
      <text>
        <r>
          <rPr>
            <b/>
            <sz val="9"/>
            <color indexed="81"/>
            <rFont val="Tahoma"/>
            <family val="2"/>
          </rPr>
          <t>Autopopulated from Item Request or Delete Section</t>
        </r>
        <r>
          <rPr>
            <sz val="9"/>
            <color indexed="81"/>
            <rFont val="Tahoma"/>
            <family val="2"/>
          </rPr>
          <t xml:space="preserve">
</t>
        </r>
      </text>
    </comment>
    <comment ref="B67" authorId="0" shapeId="0">
      <text>
        <r>
          <rPr>
            <b/>
            <sz val="9"/>
            <color indexed="81"/>
            <rFont val="Tahoma"/>
            <family val="2"/>
          </rPr>
          <t>Select yes or no.</t>
        </r>
        <r>
          <rPr>
            <sz val="9"/>
            <color indexed="81"/>
            <rFont val="Tahoma"/>
            <family val="2"/>
          </rPr>
          <t xml:space="preserve">
</t>
        </r>
      </text>
    </comment>
    <comment ref="B68" authorId="0" shapeId="0">
      <text>
        <r>
          <rPr>
            <b/>
            <sz val="9"/>
            <color indexed="81"/>
            <rFont val="Tahoma"/>
            <family val="2"/>
          </rPr>
          <t>Autopopulated from Item Request or Delete Section</t>
        </r>
        <r>
          <rPr>
            <sz val="9"/>
            <color indexed="81"/>
            <rFont val="Tahoma"/>
            <family val="2"/>
          </rPr>
          <t xml:space="preserve">
</t>
        </r>
      </text>
    </comment>
    <comment ref="B69" authorId="0" shapeId="0">
      <text>
        <r>
          <rPr>
            <b/>
            <sz val="9"/>
            <color indexed="81"/>
            <rFont val="Tahoma"/>
            <family val="2"/>
          </rPr>
          <t>Select wicket hole size</t>
        </r>
        <r>
          <rPr>
            <sz val="9"/>
            <color indexed="81"/>
            <rFont val="Tahoma"/>
            <family val="2"/>
          </rPr>
          <t xml:space="preserve">
</t>
        </r>
      </text>
    </comment>
    <comment ref="B70" authorId="0" shapeId="0">
      <text>
        <r>
          <rPr>
            <b/>
            <sz val="9"/>
            <color indexed="81"/>
            <rFont val="Tahoma"/>
            <family val="2"/>
          </rPr>
          <t xml:space="preserve">Enter distance between wicket holes </t>
        </r>
        <r>
          <rPr>
            <sz val="9"/>
            <color indexed="81"/>
            <rFont val="Tahoma"/>
            <family val="2"/>
          </rPr>
          <t xml:space="preserve">
</t>
        </r>
      </text>
    </comment>
    <comment ref="B71" authorId="0" shapeId="0">
      <text>
        <r>
          <rPr>
            <b/>
            <sz val="9"/>
            <color indexed="81"/>
            <rFont val="Tahoma"/>
            <family val="2"/>
          </rPr>
          <t>Select size of wicket wire to be used</t>
        </r>
        <r>
          <rPr>
            <sz val="9"/>
            <color indexed="81"/>
            <rFont val="Tahoma"/>
            <family val="2"/>
          </rPr>
          <t xml:space="preserve">
</t>
        </r>
      </text>
    </comment>
    <comment ref="B72" authorId="0" shapeId="0">
      <text>
        <r>
          <rPr>
            <b/>
            <sz val="9"/>
            <color indexed="81"/>
            <rFont val="Tahoma"/>
            <family val="2"/>
          </rPr>
          <t>Select pouches per wicket wire</t>
        </r>
        <r>
          <rPr>
            <sz val="9"/>
            <color indexed="81"/>
            <rFont val="Tahoma"/>
            <family val="2"/>
          </rPr>
          <t xml:space="preserve">
</t>
        </r>
      </text>
    </comment>
    <comment ref="B73" authorId="0" shapeId="0">
      <text>
        <r>
          <rPr>
            <b/>
            <sz val="9"/>
            <color indexed="81"/>
            <rFont val="Tahoma"/>
            <family val="2"/>
          </rPr>
          <t>Select how pouches are to go on wicket</t>
        </r>
        <r>
          <rPr>
            <sz val="9"/>
            <color indexed="81"/>
            <rFont val="Tahoma"/>
            <family val="2"/>
          </rPr>
          <t xml:space="preserve">
</t>
        </r>
      </text>
    </comment>
    <comment ref="B74" authorId="0" shapeId="0">
      <text>
        <r>
          <rPr>
            <b/>
            <sz val="9"/>
            <color indexed="81"/>
            <rFont val="Tahoma"/>
            <family val="2"/>
          </rPr>
          <t>Select yes or no.  If no delete subsequent hole punch lines.</t>
        </r>
        <r>
          <rPr>
            <sz val="9"/>
            <color indexed="81"/>
            <rFont val="Tahoma"/>
            <family val="2"/>
          </rPr>
          <t xml:space="preserve">
</t>
        </r>
      </text>
    </comment>
    <comment ref="B75" authorId="0" shapeId="0">
      <text>
        <r>
          <rPr>
            <b/>
            <sz val="9"/>
            <color indexed="81"/>
            <rFont val="Tahoma"/>
            <family val="2"/>
          </rPr>
          <t>Autopopulated from Item Request</t>
        </r>
        <r>
          <rPr>
            <sz val="9"/>
            <color indexed="81"/>
            <rFont val="Tahoma"/>
            <family val="2"/>
          </rPr>
          <t xml:space="preserve">
</t>
        </r>
      </text>
    </comment>
    <comment ref="B76" authorId="0" shapeId="0">
      <text>
        <r>
          <rPr>
            <b/>
            <sz val="9"/>
            <color indexed="81"/>
            <rFont val="Tahoma"/>
            <family val="2"/>
          </rPr>
          <t>Autopopulated from Item Request</t>
        </r>
        <r>
          <rPr>
            <sz val="9"/>
            <color indexed="81"/>
            <rFont val="Tahoma"/>
            <family val="2"/>
          </rPr>
          <t xml:space="preserve">
</t>
        </r>
      </text>
    </comment>
    <comment ref="B77" authorId="0" shapeId="0">
      <text>
        <r>
          <rPr>
            <b/>
            <sz val="9"/>
            <color indexed="81"/>
            <rFont val="Tahoma"/>
            <family val="2"/>
          </rPr>
          <t>Enter location of hole on pouch. eg:  Centered in header seal.</t>
        </r>
        <r>
          <rPr>
            <sz val="9"/>
            <color indexed="81"/>
            <rFont val="Tahoma"/>
            <family val="2"/>
          </rPr>
          <t xml:space="preserve">
</t>
        </r>
      </text>
    </comment>
    <comment ref="B81" authorId="0" shapeId="0">
      <text>
        <r>
          <rPr>
            <b/>
            <sz val="9"/>
            <color indexed="81"/>
            <rFont val="Tahoma"/>
            <family val="2"/>
          </rPr>
          <t>For top fill pouch enter the distance in mm from the tear notch to open end. If pouch is bottom fill, delete top fill section.</t>
        </r>
        <r>
          <rPr>
            <sz val="9"/>
            <color indexed="81"/>
            <rFont val="Tahoma"/>
            <family val="2"/>
          </rPr>
          <t xml:space="preserve">
</t>
        </r>
      </text>
    </comment>
    <comment ref="B82" authorId="0" shapeId="0">
      <text>
        <r>
          <rPr>
            <b/>
            <sz val="9"/>
            <color indexed="81"/>
            <rFont val="Tahoma"/>
            <family val="2"/>
          </rPr>
          <t>For bottom fill pouch leave this statement in. If pouch is top fill, delete bottom fill section</t>
        </r>
        <r>
          <rPr>
            <sz val="9"/>
            <color indexed="81"/>
            <rFont val="Tahoma"/>
            <family val="2"/>
          </rPr>
          <t xml:space="preserve">
</t>
        </r>
      </text>
    </comment>
    <comment ref="B86" authorId="0" shapeId="0">
      <text>
        <r>
          <rPr>
            <b/>
            <sz val="9"/>
            <color indexed="81"/>
            <rFont val="Tahoma"/>
            <family val="2"/>
          </rPr>
          <t>Autopopulated from Item Request or Delete Section</t>
        </r>
        <r>
          <rPr>
            <sz val="9"/>
            <color indexed="81"/>
            <rFont val="Tahoma"/>
            <family val="2"/>
          </rPr>
          <t xml:space="preserve">
</t>
        </r>
      </text>
    </comment>
    <comment ref="B87" authorId="0" shapeId="0">
      <text>
        <r>
          <rPr>
            <b/>
            <sz val="9"/>
            <color indexed="81"/>
            <rFont val="Tahoma"/>
            <family val="2"/>
          </rPr>
          <t>Select front or back panel</t>
        </r>
        <r>
          <rPr>
            <sz val="9"/>
            <color indexed="81"/>
            <rFont val="Tahoma"/>
            <family val="2"/>
          </rPr>
          <t xml:space="preserve">
</t>
        </r>
      </text>
    </comment>
    <comment ref="B88" authorId="0" shapeId="0">
      <text>
        <r>
          <rPr>
            <b/>
            <sz val="9"/>
            <color indexed="81"/>
            <rFont val="Tahoma"/>
            <family val="2"/>
          </rPr>
          <t>Autopopulated from Item Request or Delete Section</t>
        </r>
        <r>
          <rPr>
            <sz val="9"/>
            <color indexed="81"/>
            <rFont val="Tahoma"/>
            <family val="2"/>
          </rPr>
          <t xml:space="preserve">
</t>
        </r>
      </text>
    </comment>
    <comment ref="B92"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95"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97" authorId="0" shapeId="0">
      <text>
        <r>
          <rPr>
            <b/>
            <sz val="9"/>
            <color indexed="81"/>
            <rFont val="Tahoma"/>
            <family val="2"/>
          </rPr>
          <t>Select standard unless customer states otherwise</t>
        </r>
        <r>
          <rPr>
            <sz val="9"/>
            <color indexed="81"/>
            <rFont val="Tahoma"/>
            <family val="2"/>
          </rPr>
          <t xml:space="preserve">
</t>
        </r>
      </text>
    </comment>
    <comment ref="B98" authorId="0" shapeId="0">
      <text>
        <r>
          <rPr>
            <b/>
            <sz val="9"/>
            <color indexed="81"/>
            <rFont val="Tahoma"/>
            <family val="2"/>
          </rPr>
          <t>If C of A required keep section as is. If C of A not required, delete C of A section.</t>
        </r>
      </text>
    </comment>
    <comment ref="B100"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104"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112" authorId="0" shapeId="0">
      <text>
        <r>
          <rPr>
            <sz val="9"/>
            <color indexed="81"/>
            <rFont val="Tahoma"/>
            <family val="2"/>
          </rPr>
          <t xml:space="preserve">
</t>
        </r>
      </text>
    </comment>
  </commentList>
</comments>
</file>

<file path=xl/comments2.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Enter UPC number or delete line if not applicable</t>
        </r>
        <r>
          <rPr>
            <sz val="9"/>
            <color indexed="81"/>
            <rFont val="Tahoma"/>
            <family val="2"/>
          </rPr>
          <t xml:space="preserve">
</t>
        </r>
      </text>
    </comment>
    <comment ref="B6" authorId="0" shapeId="0">
      <text>
        <r>
          <rPr>
            <b/>
            <sz val="9"/>
            <color indexed="81"/>
            <rFont val="Tahoma"/>
            <family val="2"/>
          </rPr>
          <t>Graphics to enter repeat tolerance(if the request is not routed through Graphics, the coordinator to populate this area from the previous MO comments)</t>
        </r>
        <r>
          <rPr>
            <sz val="9"/>
            <color indexed="81"/>
            <rFont val="Tahoma"/>
            <family val="2"/>
          </rPr>
          <t xml:space="preserve">
</t>
        </r>
      </text>
    </comment>
    <comment ref="B7" authorId="0" shapeId="0">
      <text>
        <r>
          <rPr>
            <b/>
            <sz val="9"/>
            <color indexed="81"/>
            <rFont val="Tahoma"/>
            <family val="2"/>
          </rPr>
          <t>Any information pertinent to all departments should be listed here. Delete if not applicable.</t>
        </r>
        <r>
          <rPr>
            <sz val="9"/>
            <color indexed="81"/>
            <rFont val="Tahoma"/>
            <family val="2"/>
          </rPr>
          <t xml:space="preserve">
</t>
        </r>
      </text>
    </comment>
    <comment ref="B11" authorId="0" shapeId="0">
      <text>
        <r>
          <rPr>
            <b/>
            <sz val="9"/>
            <color indexed="81"/>
            <rFont val="Tahoma"/>
            <family val="2"/>
          </rPr>
          <t>Autopopulated from Item Request</t>
        </r>
        <r>
          <rPr>
            <sz val="9"/>
            <color indexed="81"/>
            <rFont val="Tahoma"/>
            <family val="2"/>
          </rPr>
          <t xml:space="preserve">
</t>
        </r>
      </text>
    </comment>
    <comment ref="B12" authorId="0" shapeId="0">
      <text>
        <r>
          <rPr>
            <b/>
            <sz val="9"/>
            <color indexed="81"/>
            <rFont val="Tahoma"/>
            <family val="2"/>
          </rPr>
          <t>Select yes or no.</t>
        </r>
        <r>
          <rPr>
            <sz val="9"/>
            <color indexed="81"/>
            <rFont val="Tahoma"/>
            <family val="2"/>
          </rPr>
          <t xml:space="preserve">
</t>
        </r>
      </text>
    </comment>
    <comment ref="B13" authorId="0" shapeId="0">
      <text>
        <r>
          <rPr>
            <b/>
            <sz val="9"/>
            <color indexed="81"/>
            <rFont val="Tahoma"/>
            <family val="2"/>
          </rPr>
          <t>Enter colors used in front panel</t>
        </r>
        <r>
          <rPr>
            <sz val="9"/>
            <color indexed="81"/>
            <rFont val="Tahoma"/>
            <family val="2"/>
          </rPr>
          <t xml:space="preserve">
</t>
        </r>
      </text>
    </comment>
    <comment ref="B15" authorId="0" shapeId="0">
      <text>
        <r>
          <rPr>
            <b/>
            <sz val="9"/>
            <color indexed="81"/>
            <rFont val="Tahoma"/>
            <family val="2"/>
          </rPr>
          <t>Enter colors used in back panel or delete line if not applicable.</t>
        </r>
        <r>
          <rPr>
            <sz val="9"/>
            <color indexed="81"/>
            <rFont val="Tahoma"/>
            <family val="2"/>
          </rPr>
          <t xml:space="preserve">
</t>
        </r>
      </text>
    </comment>
    <comment ref="B17" authorId="0" shapeId="0">
      <text>
        <r>
          <rPr>
            <b/>
            <sz val="9"/>
            <color indexed="81"/>
            <rFont val="Tahoma"/>
            <family val="2"/>
          </rPr>
          <t>Enter print direction for front panel</t>
        </r>
        <r>
          <rPr>
            <sz val="9"/>
            <color indexed="81"/>
            <rFont val="Tahoma"/>
            <family val="2"/>
          </rPr>
          <t xml:space="preserve">
</t>
        </r>
      </text>
    </comment>
    <comment ref="B18" authorId="0" shapeId="0">
      <text>
        <r>
          <rPr>
            <b/>
            <sz val="9"/>
            <color indexed="81"/>
            <rFont val="Tahoma"/>
            <family val="2"/>
          </rPr>
          <t>Enter print direction for back panel or delete line if not applicalbe.</t>
        </r>
        <r>
          <rPr>
            <sz val="9"/>
            <color indexed="81"/>
            <rFont val="Tahoma"/>
            <family val="2"/>
          </rPr>
          <t xml:space="preserve">
</t>
        </r>
      </text>
    </comment>
    <comment ref="B19" authorId="0" shapeId="0">
      <text>
        <r>
          <rPr>
            <b/>
            <sz val="9"/>
            <color indexed="81"/>
            <rFont val="Tahoma"/>
            <family val="2"/>
          </rPr>
          <t>Enter print location.  Eg:  Front and back print centered between side seals and 6mm from inside of bottom seal.</t>
        </r>
        <r>
          <rPr>
            <sz val="9"/>
            <color indexed="81"/>
            <rFont val="Tahoma"/>
            <family val="2"/>
          </rPr>
          <t xml:space="preserve">
</t>
        </r>
      </text>
    </comment>
    <comment ref="B28" authorId="0" shapeId="0">
      <text>
        <r>
          <rPr>
            <b/>
            <sz val="9"/>
            <color indexed="81"/>
            <rFont val="Tahoma"/>
            <family val="2"/>
          </rPr>
          <t>To be added by CRC</t>
        </r>
        <r>
          <rPr>
            <sz val="9"/>
            <color indexed="81"/>
            <rFont val="Tahoma"/>
            <family val="2"/>
          </rPr>
          <t xml:space="preserve">
</t>
        </r>
      </text>
    </comment>
    <comment ref="B29" authorId="0" shapeId="0">
      <text>
        <r>
          <rPr>
            <b/>
            <sz val="9"/>
            <color indexed="81"/>
            <rFont val="Tahoma"/>
            <family val="2"/>
          </rPr>
          <t>To be added by CRC</t>
        </r>
      </text>
    </comment>
    <comment ref="B30" authorId="0" shapeId="0">
      <text>
        <r>
          <rPr>
            <b/>
            <sz val="9"/>
            <color indexed="81"/>
            <rFont val="Tahoma"/>
            <family val="2"/>
          </rPr>
          <t>Select either , PA, ES, OPAE</t>
        </r>
        <r>
          <rPr>
            <sz val="9"/>
            <color indexed="81"/>
            <rFont val="Tahoma"/>
            <family val="2"/>
          </rPr>
          <t xml:space="preserve">
</t>
        </r>
      </text>
    </comment>
    <comment ref="B31" authorId="0" shapeId="0">
      <text>
        <r>
          <rPr>
            <b/>
            <sz val="9"/>
            <color indexed="81"/>
            <rFont val="Tahoma"/>
            <family val="2"/>
          </rPr>
          <t>Comment not to be removed</t>
        </r>
        <r>
          <rPr>
            <sz val="9"/>
            <color indexed="81"/>
            <rFont val="Tahoma"/>
            <family val="2"/>
          </rPr>
          <t xml:space="preserve">
</t>
        </r>
      </text>
    </comment>
    <comment ref="B32" authorId="0" shapeId="0">
      <text>
        <r>
          <rPr>
            <b/>
            <sz val="9"/>
            <color indexed="81"/>
            <rFont val="Tahoma"/>
            <family val="2"/>
          </rPr>
          <t>Comment not to be removed</t>
        </r>
        <r>
          <rPr>
            <sz val="9"/>
            <color indexed="81"/>
            <rFont val="Tahoma"/>
            <family val="2"/>
          </rPr>
          <t xml:space="preserve">
</t>
        </r>
      </text>
    </comment>
    <comment ref="B36"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39" authorId="0" shapeId="0">
      <text>
        <r>
          <rPr>
            <b/>
            <sz val="9"/>
            <color indexed="81"/>
            <rFont val="Tahoma"/>
            <family val="2"/>
          </rPr>
          <t>If item requires a zipper keep section as is. If zipper not required, delete section (Not applicable for MB films).</t>
        </r>
        <r>
          <rPr>
            <sz val="9"/>
            <color indexed="81"/>
            <rFont val="Tahoma"/>
            <family val="2"/>
          </rPr>
          <t xml:space="preserve">
</t>
        </r>
      </text>
    </comment>
    <comment ref="B40" authorId="0" shapeId="0">
      <text>
        <r>
          <rPr>
            <b/>
            <sz val="9"/>
            <color indexed="81"/>
            <rFont val="Tahoma"/>
            <family val="2"/>
          </rPr>
          <t>To be added by CRC</t>
        </r>
        <r>
          <rPr>
            <sz val="9"/>
            <color indexed="81"/>
            <rFont val="Tahoma"/>
            <family val="2"/>
          </rPr>
          <t xml:space="preserve">
</t>
        </r>
      </text>
    </comment>
    <comment ref="B41" authorId="0" shapeId="0">
      <text>
        <r>
          <rPr>
            <b/>
            <sz val="9"/>
            <color indexed="81"/>
            <rFont val="Tahoma"/>
            <family val="2"/>
          </rPr>
          <t>To be added by CRC</t>
        </r>
        <r>
          <rPr>
            <sz val="9"/>
            <color indexed="81"/>
            <rFont val="Tahoma"/>
            <family val="2"/>
          </rPr>
          <t xml:space="preserve">
</t>
        </r>
      </text>
    </comment>
    <comment ref="B49" authorId="0" shapeId="0">
      <text>
        <r>
          <rPr>
            <b/>
            <sz val="9"/>
            <color indexed="81"/>
            <rFont val="Tahoma"/>
            <family val="2"/>
          </rPr>
          <t>Select either , 3 Side Seal with Zipper, Bottom Gusset with Zipper or Bottom Gusset only</t>
        </r>
        <r>
          <rPr>
            <sz val="9"/>
            <color indexed="81"/>
            <rFont val="Tahoma"/>
            <family val="2"/>
          </rPr>
          <t xml:space="preserve">
</t>
        </r>
      </text>
    </comment>
    <comment ref="B50"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51" authorId="0" shapeId="0">
      <text>
        <r>
          <rPr>
            <b/>
            <sz val="9"/>
            <color indexed="81"/>
            <rFont val="Tahoma"/>
            <family val="2"/>
          </rPr>
          <t>Autopopulated from Item Request or Delete Line</t>
        </r>
        <r>
          <rPr>
            <sz val="9"/>
            <color indexed="81"/>
            <rFont val="Tahoma"/>
            <family val="2"/>
          </rPr>
          <t xml:space="preserve">
</t>
        </r>
      </text>
    </comment>
    <comment ref="B52" authorId="0" shapeId="0">
      <text>
        <r>
          <rPr>
            <b/>
            <sz val="9"/>
            <color indexed="81"/>
            <rFont val="Tahoma"/>
            <family val="2"/>
          </rPr>
          <t>Autopopulated from Item Request or Delete Line</t>
        </r>
        <r>
          <rPr>
            <sz val="9"/>
            <color indexed="81"/>
            <rFont val="Tahoma"/>
            <family val="2"/>
          </rPr>
          <t xml:space="preserve">
</t>
        </r>
      </text>
    </comment>
    <comment ref="B53" authorId="0" shapeId="0">
      <text>
        <r>
          <rPr>
            <b/>
            <sz val="9"/>
            <color indexed="81"/>
            <rFont val="Tahoma"/>
            <family val="2"/>
          </rPr>
          <t>Autopopulated from Item Request or Delete Line</t>
        </r>
        <r>
          <rPr>
            <sz val="9"/>
            <color indexed="81"/>
            <rFont val="Tahoma"/>
            <family val="2"/>
          </rPr>
          <t xml:space="preserve">
</t>
        </r>
      </text>
    </comment>
    <comment ref="B54" authorId="0" shapeId="0">
      <text>
        <r>
          <rPr>
            <b/>
            <sz val="9"/>
            <color indexed="81"/>
            <rFont val="Tahoma"/>
            <family val="2"/>
          </rPr>
          <t>Autopopulated from Item Request or Delete Section</t>
        </r>
        <r>
          <rPr>
            <sz val="9"/>
            <color indexed="81"/>
            <rFont val="Tahoma"/>
            <family val="2"/>
          </rPr>
          <t xml:space="preserve">
</t>
        </r>
      </text>
    </comment>
    <comment ref="B55"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58" authorId="0" shapeId="0">
      <text>
        <r>
          <rPr>
            <b/>
            <sz val="9"/>
            <color indexed="81"/>
            <rFont val="Tahoma"/>
            <family val="2"/>
          </rPr>
          <t>Autopopulated from Item Request or Delete Section</t>
        </r>
        <r>
          <rPr>
            <sz val="9"/>
            <color indexed="81"/>
            <rFont val="Tahoma"/>
            <family val="2"/>
          </rPr>
          <t xml:space="preserve">
</t>
        </r>
      </text>
    </comment>
    <comment ref="B59"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63" authorId="0" shapeId="0">
      <text>
        <r>
          <rPr>
            <b/>
            <sz val="9"/>
            <color indexed="81"/>
            <rFont val="Tahoma"/>
            <family val="2"/>
          </rPr>
          <t>Autopopulated from Info above</t>
        </r>
        <r>
          <rPr>
            <sz val="9"/>
            <color indexed="81"/>
            <rFont val="Tahoma"/>
            <family val="2"/>
          </rPr>
          <t xml:space="preserve">
</t>
        </r>
      </text>
    </comment>
    <comment ref="B64" authorId="0" shapeId="0">
      <text>
        <r>
          <rPr>
            <b/>
            <sz val="9"/>
            <color indexed="81"/>
            <rFont val="Tahoma"/>
            <family val="2"/>
          </rPr>
          <t>Autopopulated from Info above</t>
        </r>
        <r>
          <rPr>
            <sz val="9"/>
            <color indexed="81"/>
            <rFont val="Tahoma"/>
            <family val="2"/>
          </rPr>
          <t xml:space="preserve">
</t>
        </r>
      </text>
    </comment>
    <comment ref="B65" authorId="0" shapeId="0">
      <text>
        <r>
          <rPr>
            <b/>
            <sz val="9"/>
            <color indexed="81"/>
            <rFont val="Tahoma"/>
            <family val="2"/>
          </rPr>
          <t>Autopopulated from Info above</t>
        </r>
      </text>
    </comment>
    <comment ref="B66" authorId="0" shapeId="0">
      <text>
        <r>
          <rPr>
            <b/>
            <sz val="9"/>
            <color indexed="81"/>
            <rFont val="Tahoma"/>
            <family val="2"/>
          </rPr>
          <t>Autopopulated from Info above</t>
        </r>
        <r>
          <rPr>
            <sz val="9"/>
            <color indexed="81"/>
            <rFont val="Tahoma"/>
            <family val="2"/>
          </rPr>
          <t xml:space="preserve">
</t>
        </r>
      </text>
    </comment>
    <comment ref="B67" authorId="0" shapeId="0">
      <text>
        <r>
          <rPr>
            <b/>
            <sz val="9"/>
            <color indexed="81"/>
            <rFont val="Tahoma"/>
            <family val="2"/>
          </rPr>
          <t>Autopopulated from Info above</t>
        </r>
        <r>
          <rPr>
            <sz val="9"/>
            <color indexed="81"/>
            <rFont val="Tahoma"/>
            <family val="2"/>
          </rPr>
          <t xml:space="preserve">
</t>
        </r>
      </text>
    </comment>
    <comment ref="B72" authorId="0" shapeId="0">
      <text>
        <r>
          <rPr>
            <b/>
            <sz val="9"/>
            <color indexed="81"/>
            <rFont val="Tahoma"/>
            <family val="2"/>
          </rPr>
          <t>Autopopulated from Item Request or Delete Section</t>
        </r>
      </text>
    </comment>
    <comment ref="B73" authorId="0" shapeId="0">
      <text>
        <r>
          <rPr>
            <b/>
            <sz val="9"/>
            <color indexed="81"/>
            <rFont val="Tahoma"/>
            <family val="2"/>
          </rPr>
          <t>Autopopulated from Item Request or Delete Section</t>
        </r>
        <r>
          <rPr>
            <sz val="9"/>
            <color indexed="81"/>
            <rFont val="Tahoma"/>
            <family val="2"/>
          </rPr>
          <t xml:space="preserve">
</t>
        </r>
      </text>
    </comment>
    <comment ref="B74" authorId="0" shapeId="0">
      <text>
        <r>
          <rPr>
            <b/>
            <sz val="9"/>
            <color indexed="81"/>
            <rFont val="Tahoma"/>
            <family val="2"/>
          </rPr>
          <t>Select Top Fill or Bottom Fill</t>
        </r>
        <r>
          <rPr>
            <sz val="9"/>
            <color indexed="81"/>
            <rFont val="Tahoma"/>
            <family val="2"/>
          </rPr>
          <t xml:space="preserve">
</t>
        </r>
      </text>
    </comment>
    <comment ref="B75" authorId="0" shapeId="0">
      <text>
        <r>
          <rPr>
            <b/>
            <sz val="9"/>
            <color indexed="81"/>
            <rFont val="Tahoma"/>
            <family val="2"/>
          </rPr>
          <t>Autopopulated from Item Request or Delete Section</t>
        </r>
        <r>
          <rPr>
            <sz val="9"/>
            <color indexed="81"/>
            <rFont val="Tahoma"/>
            <family val="2"/>
          </rPr>
          <t xml:space="preserve">
</t>
        </r>
      </text>
    </comment>
    <comment ref="B77" authorId="0" shapeId="0">
      <text>
        <r>
          <rPr>
            <b/>
            <sz val="9"/>
            <color indexed="81"/>
            <rFont val="Tahoma"/>
            <family val="2"/>
          </rPr>
          <t>Autopopulated from Item Request or Delete Section</t>
        </r>
        <r>
          <rPr>
            <sz val="9"/>
            <color indexed="81"/>
            <rFont val="Tahoma"/>
            <family val="2"/>
          </rPr>
          <t xml:space="preserve">
</t>
        </r>
      </text>
    </comment>
    <comment ref="B78" authorId="0" shapeId="0">
      <text>
        <r>
          <rPr>
            <b/>
            <sz val="9"/>
            <color indexed="81"/>
            <rFont val="Tahoma"/>
            <family val="2"/>
          </rPr>
          <t>Autopopulated from Item Request or Delete Section</t>
        </r>
        <r>
          <rPr>
            <sz val="9"/>
            <color indexed="81"/>
            <rFont val="Tahoma"/>
            <family val="2"/>
          </rPr>
          <t xml:space="preserve">
</t>
        </r>
      </text>
    </comment>
    <comment ref="B79" authorId="0" shapeId="0">
      <text>
        <r>
          <rPr>
            <b/>
            <sz val="9"/>
            <color indexed="81"/>
            <rFont val="Tahoma"/>
            <family val="2"/>
          </rPr>
          <t>Select yes or no.</t>
        </r>
        <r>
          <rPr>
            <sz val="9"/>
            <color indexed="81"/>
            <rFont val="Tahoma"/>
            <family val="2"/>
          </rPr>
          <t xml:space="preserve">
</t>
        </r>
      </text>
    </comment>
    <comment ref="B80" authorId="0" shapeId="0">
      <text>
        <r>
          <rPr>
            <b/>
            <sz val="9"/>
            <color indexed="81"/>
            <rFont val="Tahoma"/>
            <family val="2"/>
          </rPr>
          <t>Autopopulated from Item Request or Delete Section</t>
        </r>
        <r>
          <rPr>
            <sz val="9"/>
            <color indexed="81"/>
            <rFont val="Tahoma"/>
            <family val="2"/>
          </rPr>
          <t xml:space="preserve">
</t>
        </r>
      </text>
    </comment>
    <comment ref="B81" authorId="0" shapeId="0">
      <text>
        <r>
          <rPr>
            <b/>
            <sz val="9"/>
            <color indexed="81"/>
            <rFont val="Tahoma"/>
            <family val="2"/>
          </rPr>
          <t>Select wicket hole size</t>
        </r>
        <r>
          <rPr>
            <sz val="9"/>
            <color indexed="81"/>
            <rFont val="Tahoma"/>
            <family val="2"/>
          </rPr>
          <t xml:space="preserve">
</t>
        </r>
      </text>
    </comment>
    <comment ref="B82" authorId="0" shapeId="0">
      <text>
        <r>
          <rPr>
            <b/>
            <sz val="9"/>
            <color indexed="81"/>
            <rFont val="Tahoma"/>
            <family val="2"/>
          </rPr>
          <t xml:space="preserve">Enter distance between wicket holes </t>
        </r>
        <r>
          <rPr>
            <sz val="9"/>
            <color indexed="81"/>
            <rFont val="Tahoma"/>
            <family val="2"/>
          </rPr>
          <t xml:space="preserve">
</t>
        </r>
      </text>
    </comment>
    <comment ref="B83" authorId="0" shapeId="0">
      <text>
        <r>
          <rPr>
            <b/>
            <sz val="9"/>
            <color indexed="81"/>
            <rFont val="Tahoma"/>
            <family val="2"/>
          </rPr>
          <t>Select size of wicket wire to be used</t>
        </r>
        <r>
          <rPr>
            <sz val="9"/>
            <color indexed="81"/>
            <rFont val="Tahoma"/>
            <family val="2"/>
          </rPr>
          <t xml:space="preserve">
</t>
        </r>
      </text>
    </comment>
    <comment ref="B84" authorId="0" shapeId="0">
      <text>
        <r>
          <rPr>
            <b/>
            <sz val="9"/>
            <color indexed="81"/>
            <rFont val="Tahoma"/>
            <family val="2"/>
          </rPr>
          <t>Select pouches per wicket wire</t>
        </r>
        <r>
          <rPr>
            <sz val="9"/>
            <color indexed="81"/>
            <rFont val="Tahoma"/>
            <family val="2"/>
          </rPr>
          <t xml:space="preserve">
</t>
        </r>
      </text>
    </comment>
    <comment ref="B85" authorId="0" shapeId="0">
      <text>
        <r>
          <rPr>
            <b/>
            <sz val="9"/>
            <color indexed="81"/>
            <rFont val="Tahoma"/>
            <family val="2"/>
          </rPr>
          <t>Select how pouches are to go on wicket</t>
        </r>
        <r>
          <rPr>
            <sz val="9"/>
            <color indexed="81"/>
            <rFont val="Tahoma"/>
            <family val="2"/>
          </rPr>
          <t xml:space="preserve">
</t>
        </r>
      </text>
    </comment>
    <comment ref="B86" authorId="0" shapeId="0">
      <text>
        <r>
          <rPr>
            <b/>
            <sz val="9"/>
            <color indexed="81"/>
            <rFont val="Tahoma"/>
            <family val="2"/>
          </rPr>
          <t>Select yes or no.  If no delete subsequent hole punch lines.</t>
        </r>
        <r>
          <rPr>
            <sz val="9"/>
            <color indexed="81"/>
            <rFont val="Tahoma"/>
            <family val="2"/>
          </rPr>
          <t xml:space="preserve">
</t>
        </r>
      </text>
    </comment>
    <comment ref="B87" authorId="0" shapeId="0">
      <text>
        <r>
          <rPr>
            <b/>
            <sz val="9"/>
            <color indexed="81"/>
            <rFont val="Tahoma"/>
            <family val="2"/>
          </rPr>
          <t>Autopopulated from Item Request</t>
        </r>
        <r>
          <rPr>
            <sz val="9"/>
            <color indexed="81"/>
            <rFont val="Tahoma"/>
            <family val="2"/>
          </rPr>
          <t xml:space="preserve">
</t>
        </r>
      </text>
    </comment>
    <comment ref="B88" authorId="0" shapeId="0">
      <text>
        <r>
          <rPr>
            <b/>
            <sz val="9"/>
            <color indexed="81"/>
            <rFont val="Tahoma"/>
            <family val="2"/>
          </rPr>
          <t>Autopopulated from Item Request</t>
        </r>
        <r>
          <rPr>
            <sz val="9"/>
            <color indexed="81"/>
            <rFont val="Tahoma"/>
            <family val="2"/>
          </rPr>
          <t xml:space="preserve">
</t>
        </r>
      </text>
    </comment>
    <comment ref="B89" authorId="0" shapeId="0">
      <text>
        <r>
          <rPr>
            <b/>
            <sz val="9"/>
            <color indexed="81"/>
            <rFont val="Tahoma"/>
            <family val="2"/>
          </rPr>
          <t>Enter location of hole on pouch. eg:  Centered in header seal.</t>
        </r>
        <r>
          <rPr>
            <sz val="9"/>
            <color indexed="81"/>
            <rFont val="Tahoma"/>
            <family val="2"/>
          </rPr>
          <t xml:space="preserve">
</t>
        </r>
      </text>
    </comment>
    <comment ref="B93" authorId="0" shapeId="0">
      <text>
        <r>
          <rPr>
            <b/>
            <sz val="9"/>
            <color indexed="81"/>
            <rFont val="Tahoma"/>
            <family val="2"/>
          </rPr>
          <t>For top fill pouch enter the distance in mm from the tear notch to open end. Must be aligned with laser score.  If pouch is bottom fill, delete top fill section.</t>
        </r>
        <r>
          <rPr>
            <sz val="9"/>
            <color indexed="81"/>
            <rFont val="Tahoma"/>
            <family val="2"/>
          </rPr>
          <t xml:space="preserve">
</t>
        </r>
      </text>
    </comment>
    <comment ref="B95" authorId="0" shapeId="0">
      <text>
        <r>
          <rPr>
            <b/>
            <sz val="9"/>
            <color indexed="81"/>
            <rFont val="Tahoma"/>
            <family val="2"/>
          </rPr>
          <t>For bottom fill pouch enter the distance in mm from the tear notch to open end. Must be aligned with laser score.  If pouch is top fill, delete bottom fill section.</t>
        </r>
        <r>
          <rPr>
            <sz val="9"/>
            <color indexed="81"/>
            <rFont val="Tahoma"/>
            <family val="2"/>
          </rPr>
          <t xml:space="preserve">
</t>
        </r>
      </text>
    </comment>
    <comment ref="B98" authorId="0" shapeId="0">
      <text>
        <r>
          <rPr>
            <b/>
            <sz val="9"/>
            <color indexed="81"/>
            <rFont val="Tahoma"/>
            <family val="2"/>
          </rPr>
          <t>Autopopulated from Item Request or Delete Section</t>
        </r>
        <r>
          <rPr>
            <sz val="9"/>
            <color indexed="81"/>
            <rFont val="Tahoma"/>
            <family val="2"/>
          </rPr>
          <t xml:space="preserve">
</t>
        </r>
      </text>
    </comment>
    <comment ref="B99" authorId="0" shapeId="0">
      <text>
        <r>
          <rPr>
            <b/>
            <sz val="9"/>
            <color indexed="81"/>
            <rFont val="Tahoma"/>
            <family val="2"/>
          </rPr>
          <t>Select front or back panel</t>
        </r>
        <r>
          <rPr>
            <sz val="9"/>
            <color indexed="81"/>
            <rFont val="Tahoma"/>
            <family val="2"/>
          </rPr>
          <t xml:space="preserve">
</t>
        </r>
      </text>
    </comment>
    <comment ref="B100" authorId="0" shapeId="0">
      <text>
        <r>
          <rPr>
            <b/>
            <sz val="9"/>
            <color indexed="81"/>
            <rFont val="Tahoma"/>
            <family val="2"/>
          </rPr>
          <t>Autopopulated from Item Request or Delete Section</t>
        </r>
        <r>
          <rPr>
            <sz val="9"/>
            <color indexed="81"/>
            <rFont val="Tahoma"/>
            <family val="2"/>
          </rPr>
          <t xml:space="preserve">
</t>
        </r>
      </text>
    </comment>
    <comment ref="B104"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107"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109" authorId="0" shapeId="0">
      <text>
        <r>
          <rPr>
            <b/>
            <sz val="9"/>
            <color indexed="81"/>
            <rFont val="Tahoma"/>
            <family val="2"/>
          </rPr>
          <t>Select standard unless customer states otherwise</t>
        </r>
        <r>
          <rPr>
            <sz val="9"/>
            <color indexed="81"/>
            <rFont val="Tahoma"/>
            <family val="2"/>
          </rPr>
          <t xml:space="preserve">
</t>
        </r>
      </text>
    </comment>
    <comment ref="B110"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112"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116"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124" authorId="0" shapeId="0">
      <text>
        <r>
          <rPr>
            <sz val="9"/>
            <color indexed="81"/>
            <rFont val="Tahoma"/>
            <family val="2"/>
          </rPr>
          <t xml:space="preserve">
</t>
        </r>
      </text>
    </comment>
  </commentList>
</comments>
</file>

<file path=xl/comments3.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Enter UPC number or delete line if not applicable</t>
        </r>
        <r>
          <rPr>
            <sz val="9"/>
            <color indexed="81"/>
            <rFont val="Tahoma"/>
            <family val="2"/>
          </rPr>
          <t xml:space="preserve">
</t>
        </r>
      </text>
    </comment>
    <comment ref="B6" authorId="0" shapeId="0">
      <text>
        <r>
          <rPr>
            <b/>
            <sz val="9"/>
            <color indexed="81"/>
            <rFont val="Tahoma"/>
            <family val="2"/>
          </rPr>
          <t>Graphics to enter repeat tolerance(if the request is not routed through Graphics, the coordinator to populate this area from the previous MO comments)</t>
        </r>
        <r>
          <rPr>
            <sz val="9"/>
            <color indexed="81"/>
            <rFont val="Tahoma"/>
            <family val="2"/>
          </rPr>
          <t xml:space="preserve">
</t>
        </r>
      </text>
    </comment>
    <comment ref="B7" authorId="0" shapeId="0">
      <text>
        <r>
          <rPr>
            <b/>
            <sz val="9"/>
            <color indexed="81"/>
            <rFont val="Tahoma"/>
            <family val="2"/>
          </rPr>
          <t>Any information pertinent to all departments should be listed here. Do not delete NW2 rolls info</t>
        </r>
        <r>
          <rPr>
            <sz val="9"/>
            <color indexed="81"/>
            <rFont val="Tahoma"/>
            <family val="2"/>
          </rPr>
          <t xml:space="preserve">
</t>
        </r>
      </text>
    </comment>
    <comment ref="B11" authorId="0" shapeId="0">
      <text>
        <r>
          <rPr>
            <b/>
            <sz val="9"/>
            <color indexed="81"/>
            <rFont val="Tahoma"/>
            <family val="2"/>
          </rPr>
          <t>Autopopulated from Item Request</t>
        </r>
        <r>
          <rPr>
            <sz val="9"/>
            <color indexed="81"/>
            <rFont val="Tahoma"/>
            <family val="2"/>
          </rPr>
          <t xml:space="preserve">
</t>
        </r>
      </text>
    </comment>
    <comment ref="B12" authorId="0" shapeId="0">
      <text>
        <r>
          <rPr>
            <b/>
            <sz val="9"/>
            <color indexed="81"/>
            <rFont val="Tahoma"/>
            <family val="2"/>
          </rPr>
          <t>Select yes or no.</t>
        </r>
        <r>
          <rPr>
            <sz val="9"/>
            <color indexed="81"/>
            <rFont val="Tahoma"/>
            <family val="2"/>
          </rPr>
          <t xml:space="preserve">
</t>
        </r>
      </text>
    </comment>
    <comment ref="B13" authorId="0" shapeId="0">
      <text>
        <r>
          <rPr>
            <b/>
            <sz val="9"/>
            <color indexed="81"/>
            <rFont val="Tahoma"/>
            <family val="2"/>
          </rPr>
          <t>Enter colors used in front panel</t>
        </r>
        <r>
          <rPr>
            <sz val="9"/>
            <color indexed="81"/>
            <rFont val="Tahoma"/>
            <family val="2"/>
          </rPr>
          <t xml:space="preserve">
</t>
        </r>
      </text>
    </comment>
    <comment ref="B15" authorId="0" shapeId="0">
      <text>
        <r>
          <rPr>
            <b/>
            <sz val="9"/>
            <color indexed="81"/>
            <rFont val="Tahoma"/>
            <family val="2"/>
          </rPr>
          <t>Enter colors used in back panel or delete line if not applicable.</t>
        </r>
        <r>
          <rPr>
            <sz val="9"/>
            <color indexed="81"/>
            <rFont val="Tahoma"/>
            <family val="2"/>
          </rPr>
          <t xml:space="preserve">
</t>
        </r>
      </text>
    </comment>
    <comment ref="B17" authorId="0" shapeId="0">
      <text>
        <r>
          <rPr>
            <b/>
            <sz val="9"/>
            <color indexed="81"/>
            <rFont val="Tahoma"/>
            <family val="2"/>
          </rPr>
          <t>Do not delete this info.  CRC to add missing info.</t>
        </r>
        <r>
          <rPr>
            <sz val="9"/>
            <color indexed="81"/>
            <rFont val="Tahoma"/>
            <family val="2"/>
          </rPr>
          <t xml:space="preserve">
</t>
        </r>
      </text>
    </comment>
    <comment ref="B18" authorId="0" shapeId="0">
      <text>
        <r>
          <rPr>
            <b/>
            <sz val="9"/>
            <color indexed="81"/>
            <rFont val="Tahoma"/>
            <family val="2"/>
          </rPr>
          <t>Do not delete this info.  CRC to add missing info.</t>
        </r>
        <r>
          <rPr>
            <sz val="9"/>
            <color indexed="81"/>
            <rFont val="Tahoma"/>
            <family val="2"/>
          </rPr>
          <t xml:space="preserve">
</t>
        </r>
      </text>
    </comment>
    <comment ref="B19" authorId="0" shapeId="0">
      <text>
        <r>
          <rPr>
            <b/>
            <sz val="9"/>
            <color indexed="81"/>
            <rFont val="Tahoma"/>
            <family val="2"/>
          </rPr>
          <t>Enter print location. eg: Front and back print centered between side seals and 6mm from inside of bottom seal.</t>
        </r>
        <r>
          <rPr>
            <sz val="9"/>
            <color indexed="81"/>
            <rFont val="Tahoma"/>
            <family val="2"/>
          </rPr>
          <t xml:space="preserve">
 </t>
        </r>
      </text>
    </comment>
    <comment ref="B23" authorId="0" shapeId="0">
      <text>
        <r>
          <rPr>
            <b/>
            <sz val="9"/>
            <color indexed="81"/>
            <rFont val="Tahoma"/>
            <family val="2"/>
          </rPr>
          <t>Comment not to be removed</t>
        </r>
        <r>
          <rPr>
            <sz val="9"/>
            <color indexed="81"/>
            <rFont val="Tahoma"/>
            <family val="2"/>
          </rPr>
          <t xml:space="preserve">
</t>
        </r>
      </text>
    </comment>
    <comment ref="B33"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36" authorId="0" shapeId="0">
      <text>
        <r>
          <rPr>
            <b/>
            <sz val="9"/>
            <color indexed="81"/>
            <rFont val="Tahoma"/>
            <family val="2"/>
          </rPr>
          <t xml:space="preserve">Do not delete this info.  CRC to add missing info.
</t>
        </r>
      </text>
    </comment>
    <comment ref="B50" authorId="0" shapeId="0">
      <text>
        <r>
          <rPr>
            <b/>
            <sz val="9"/>
            <color indexed="81"/>
            <rFont val="Tahoma"/>
            <family val="2"/>
          </rPr>
          <t>Enter rolls per skid or type in 'slitting to advise marketing', or type in 'sample'.</t>
        </r>
        <r>
          <rPr>
            <sz val="9"/>
            <color indexed="81"/>
            <rFont val="Tahoma"/>
            <family val="2"/>
          </rPr>
          <t xml:space="preserve">
</t>
        </r>
      </text>
    </comment>
    <comment ref="B54" authorId="0" shapeId="0">
      <text>
        <r>
          <rPr>
            <b/>
            <sz val="9"/>
            <color indexed="81"/>
            <rFont val="Tahoma"/>
            <family val="2"/>
          </rPr>
          <t>Do not delete this info.  CRC to add missing info.</t>
        </r>
        <r>
          <rPr>
            <sz val="9"/>
            <color indexed="81"/>
            <rFont val="Tahoma"/>
            <family val="2"/>
          </rPr>
          <t xml:space="preserve">
</t>
        </r>
      </text>
    </comment>
    <comment ref="B67" authorId="0" shapeId="0">
      <text>
        <r>
          <rPr>
            <b/>
            <sz val="9"/>
            <color indexed="81"/>
            <rFont val="Tahoma"/>
            <family val="2"/>
          </rPr>
          <t>Select either , 3 Side Seal with Zipper, Bottom Gusset with Zipper or Bottom Gusset only</t>
        </r>
        <r>
          <rPr>
            <sz val="9"/>
            <color indexed="81"/>
            <rFont val="Tahoma"/>
            <family val="2"/>
          </rPr>
          <t xml:space="preserve">
</t>
        </r>
      </text>
    </comment>
    <comment ref="B68"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69" authorId="0" shapeId="0">
      <text>
        <r>
          <rPr>
            <b/>
            <sz val="9"/>
            <color indexed="81"/>
            <rFont val="Tahoma"/>
            <family val="2"/>
          </rPr>
          <t>Autopopulated from Item Request or Delete Line</t>
        </r>
        <r>
          <rPr>
            <sz val="9"/>
            <color indexed="81"/>
            <rFont val="Tahoma"/>
            <family val="2"/>
          </rPr>
          <t xml:space="preserve">
</t>
        </r>
      </text>
    </comment>
    <comment ref="B70" authorId="0" shapeId="0">
      <text>
        <r>
          <rPr>
            <b/>
            <sz val="9"/>
            <color indexed="81"/>
            <rFont val="Tahoma"/>
            <family val="2"/>
          </rPr>
          <t>Autopopulated from Item Request or Delete Line</t>
        </r>
        <r>
          <rPr>
            <sz val="9"/>
            <color indexed="81"/>
            <rFont val="Tahoma"/>
            <family val="2"/>
          </rPr>
          <t xml:space="preserve">
</t>
        </r>
      </text>
    </comment>
    <comment ref="B71" authorId="0" shapeId="0">
      <text>
        <r>
          <rPr>
            <b/>
            <sz val="9"/>
            <color indexed="81"/>
            <rFont val="Tahoma"/>
            <family val="2"/>
          </rPr>
          <t>Autopopulated from Item Request or Delete Line</t>
        </r>
        <r>
          <rPr>
            <sz val="9"/>
            <color indexed="81"/>
            <rFont val="Tahoma"/>
            <family val="2"/>
          </rPr>
          <t xml:space="preserve">
</t>
        </r>
      </text>
    </comment>
    <comment ref="B72" authorId="0" shapeId="0">
      <text>
        <r>
          <rPr>
            <b/>
            <sz val="9"/>
            <color indexed="81"/>
            <rFont val="Tahoma"/>
            <family val="2"/>
          </rPr>
          <t>Autopopulated from Item Request or Delete Section</t>
        </r>
        <r>
          <rPr>
            <sz val="9"/>
            <color indexed="81"/>
            <rFont val="Tahoma"/>
            <family val="2"/>
          </rPr>
          <t xml:space="preserve">
</t>
        </r>
      </text>
    </comment>
    <comment ref="B73"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76" authorId="0" shapeId="0">
      <text>
        <r>
          <rPr>
            <b/>
            <sz val="9"/>
            <color indexed="81"/>
            <rFont val="Tahoma"/>
            <family val="2"/>
          </rPr>
          <t>Autopopulated from Item Request or Delete Section</t>
        </r>
        <r>
          <rPr>
            <sz val="9"/>
            <color indexed="81"/>
            <rFont val="Tahoma"/>
            <family val="2"/>
          </rPr>
          <t xml:space="preserve">
</t>
        </r>
      </text>
    </comment>
    <comment ref="B77" authorId="0" shapeId="0">
      <text>
        <r>
          <rPr>
            <b/>
            <sz val="9"/>
            <color indexed="81"/>
            <rFont val="Tahoma"/>
            <family val="2"/>
          </rPr>
          <t xml:space="preserve">Enter location of Degassing Valve on pouch. Eg.  Degassing valve location is 150 mm from top of pouch and 170 mm from right side of pouch </t>
        </r>
      </text>
    </comment>
    <comment ref="B81" authorId="0" shapeId="0">
      <text>
        <r>
          <rPr>
            <b/>
            <sz val="9"/>
            <color indexed="81"/>
            <rFont val="Tahoma"/>
            <family val="2"/>
          </rPr>
          <t>Autopopulated from Info above</t>
        </r>
        <r>
          <rPr>
            <sz val="9"/>
            <color indexed="81"/>
            <rFont val="Tahoma"/>
            <family val="2"/>
          </rPr>
          <t xml:space="preserve">
</t>
        </r>
      </text>
    </comment>
    <comment ref="B82" authorId="0" shapeId="0">
      <text>
        <r>
          <rPr>
            <b/>
            <sz val="9"/>
            <color indexed="81"/>
            <rFont val="Tahoma"/>
            <family val="2"/>
          </rPr>
          <t>Autopopulated from Info above</t>
        </r>
        <r>
          <rPr>
            <sz val="9"/>
            <color indexed="81"/>
            <rFont val="Tahoma"/>
            <family val="2"/>
          </rPr>
          <t xml:space="preserve">
</t>
        </r>
      </text>
    </comment>
    <comment ref="B83" authorId="0" shapeId="0">
      <text>
        <r>
          <rPr>
            <b/>
            <sz val="9"/>
            <color indexed="81"/>
            <rFont val="Tahoma"/>
            <family val="2"/>
          </rPr>
          <t>Do not delete this info.  CRC to add missing info.</t>
        </r>
        <r>
          <rPr>
            <sz val="9"/>
            <color indexed="81"/>
            <rFont val="Tahoma"/>
            <family val="2"/>
          </rPr>
          <t xml:space="preserve">
</t>
        </r>
      </text>
    </comment>
    <comment ref="B84" authorId="0" shapeId="0">
      <text>
        <r>
          <rPr>
            <b/>
            <sz val="9"/>
            <color indexed="81"/>
            <rFont val="Tahoma"/>
            <family val="2"/>
          </rPr>
          <t>Do not delete this info.  CRC to add missing info.</t>
        </r>
        <r>
          <rPr>
            <sz val="9"/>
            <color indexed="81"/>
            <rFont val="Tahoma"/>
            <family val="2"/>
          </rPr>
          <t xml:space="preserve">
</t>
        </r>
      </text>
    </comment>
    <comment ref="B85" authorId="0" shapeId="0">
      <text>
        <r>
          <rPr>
            <b/>
            <sz val="9"/>
            <color indexed="81"/>
            <rFont val="Tahoma"/>
            <family val="2"/>
          </rPr>
          <t>Autopopulated from Info above</t>
        </r>
        <r>
          <rPr>
            <sz val="9"/>
            <color indexed="81"/>
            <rFont val="Tahoma"/>
            <family val="2"/>
          </rPr>
          <t xml:space="preserve">
</t>
        </r>
      </text>
    </comment>
    <comment ref="B90" authorId="0" shapeId="0">
      <text>
        <r>
          <rPr>
            <b/>
            <sz val="9"/>
            <color indexed="81"/>
            <rFont val="Tahoma"/>
            <family val="2"/>
          </rPr>
          <t>Autopopulated from Item Request or Delete Section</t>
        </r>
        <r>
          <rPr>
            <sz val="9"/>
            <color indexed="81"/>
            <rFont val="Tahoma"/>
            <family val="2"/>
          </rPr>
          <t xml:space="preserve">
</t>
        </r>
      </text>
    </comment>
    <comment ref="B91" authorId="0" shapeId="0">
      <text>
        <r>
          <rPr>
            <b/>
            <sz val="9"/>
            <color indexed="81"/>
            <rFont val="Tahoma"/>
            <family val="2"/>
          </rPr>
          <t>Autopopulated from Item Request or Delete Section</t>
        </r>
        <r>
          <rPr>
            <sz val="9"/>
            <color indexed="81"/>
            <rFont val="Tahoma"/>
            <family val="2"/>
          </rPr>
          <t xml:space="preserve">
</t>
        </r>
      </text>
    </comment>
    <comment ref="B92" authorId="0" shapeId="0">
      <text>
        <r>
          <rPr>
            <b/>
            <sz val="9"/>
            <color indexed="81"/>
            <rFont val="Tahoma"/>
            <family val="2"/>
          </rPr>
          <t>Select Top Fill or Bottom Fill</t>
        </r>
        <r>
          <rPr>
            <sz val="9"/>
            <color indexed="81"/>
            <rFont val="Tahoma"/>
            <family val="2"/>
          </rPr>
          <t xml:space="preserve">
</t>
        </r>
      </text>
    </comment>
    <comment ref="B93" authorId="0" shapeId="0">
      <text>
        <r>
          <rPr>
            <b/>
            <sz val="9"/>
            <color indexed="81"/>
            <rFont val="Tahoma"/>
            <family val="2"/>
          </rPr>
          <t>Autopopulated from Item Request or Delete Section</t>
        </r>
        <r>
          <rPr>
            <sz val="9"/>
            <color indexed="81"/>
            <rFont val="Tahoma"/>
            <family val="2"/>
          </rPr>
          <t xml:space="preserve">
</t>
        </r>
      </text>
    </comment>
    <comment ref="B95" authorId="0" shapeId="0">
      <text>
        <r>
          <rPr>
            <b/>
            <sz val="9"/>
            <color indexed="81"/>
            <rFont val="Tahoma"/>
            <family val="2"/>
          </rPr>
          <t>Autopopulated from Item Request or Delete Section</t>
        </r>
      </text>
    </comment>
    <comment ref="B96" authorId="0" shapeId="0">
      <text>
        <r>
          <rPr>
            <b/>
            <sz val="9"/>
            <color indexed="81"/>
            <rFont val="Tahoma"/>
            <family val="2"/>
          </rPr>
          <t>Autopopulated from Item Request or Delete Section</t>
        </r>
        <r>
          <rPr>
            <sz val="9"/>
            <color indexed="81"/>
            <rFont val="Tahoma"/>
            <family val="2"/>
          </rPr>
          <t xml:space="preserve">
</t>
        </r>
      </text>
    </comment>
    <comment ref="B97" authorId="0" shapeId="0">
      <text>
        <r>
          <rPr>
            <b/>
            <sz val="9"/>
            <color indexed="81"/>
            <rFont val="Tahoma"/>
            <family val="2"/>
          </rPr>
          <t>Select yes or no.</t>
        </r>
        <r>
          <rPr>
            <sz val="9"/>
            <color indexed="81"/>
            <rFont val="Tahoma"/>
            <family val="2"/>
          </rPr>
          <t xml:space="preserve">
</t>
        </r>
      </text>
    </comment>
    <comment ref="B98" authorId="0" shapeId="0">
      <text>
        <r>
          <rPr>
            <b/>
            <sz val="9"/>
            <color indexed="81"/>
            <rFont val="Tahoma"/>
            <family val="2"/>
          </rPr>
          <t>Autopopulated from Item Request or Delete Section</t>
        </r>
        <r>
          <rPr>
            <sz val="9"/>
            <color indexed="81"/>
            <rFont val="Tahoma"/>
            <family val="2"/>
          </rPr>
          <t xml:space="preserve">
</t>
        </r>
      </text>
    </comment>
    <comment ref="B99" authorId="0" shapeId="0">
      <text>
        <r>
          <rPr>
            <b/>
            <sz val="9"/>
            <color indexed="81"/>
            <rFont val="Tahoma"/>
            <family val="2"/>
          </rPr>
          <t>Select wicket hole size</t>
        </r>
        <r>
          <rPr>
            <sz val="9"/>
            <color indexed="81"/>
            <rFont val="Tahoma"/>
            <family val="2"/>
          </rPr>
          <t xml:space="preserve">
</t>
        </r>
      </text>
    </comment>
    <comment ref="B100" authorId="0" shapeId="0">
      <text>
        <r>
          <rPr>
            <b/>
            <sz val="9"/>
            <color indexed="81"/>
            <rFont val="Tahoma"/>
            <family val="2"/>
          </rPr>
          <t xml:space="preserve">Enter distance between wicket holes </t>
        </r>
        <r>
          <rPr>
            <sz val="9"/>
            <color indexed="81"/>
            <rFont val="Tahoma"/>
            <family val="2"/>
          </rPr>
          <t xml:space="preserve">
</t>
        </r>
      </text>
    </comment>
    <comment ref="B101" authorId="0" shapeId="0">
      <text>
        <r>
          <rPr>
            <b/>
            <sz val="9"/>
            <color indexed="81"/>
            <rFont val="Tahoma"/>
            <family val="2"/>
          </rPr>
          <t>Select size of wicket wire to be used</t>
        </r>
      </text>
    </comment>
    <comment ref="B102" authorId="0" shapeId="0">
      <text>
        <r>
          <rPr>
            <b/>
            <sz val="9"/>
            <color indexed="81"/>
            <rFont val="Tahoma"/>
            <family val="2"/>
          </rPr>
          <t>Select pouches per wicket wire</t>
        </r>
        <r>
          <rPr>
            <sz val="9"/>
            <color indexed="81"/>
            <rFont val="Tahoma"/>
            <family val="2"/>
          </rPr>
          <t xml:space="preserve">
</t>
        </r>
      </text>
    </comment>
    <comment ref="B103" authorId="0" shapeId="0">
      <text>
        <r>
          <rPr>
            <b/>
            <sz val="9"/>
            <color indexed="81"/>
            <rFont val="Tahoma"/>
            <family val="2"/>
          </rPr>
          <t>Select how pouches are to go on wicket</t>
        </r>
        <r>
          <rPr>
            <sz val="9"/>
            <color indexed="81"/>
            <rFont val="Tahoma"/>
            <family val="2"/>
          </rPr>
          <t xml:space="preserve">
</t>
        </r>
      </text>
    </comment>
    <comment ref="B104" authorId="0" shapeId="0">
      <text>
        <r>
          <rPr>
            <b/>
            <sz val="9"/>
            <color indexed="81"/>
            <rFont val="Tahoma"/>
            <family val="2"/>
          </rPr>
          <t>Select yes or no.  If no delete subsequent hole punch lines.</t>
        </r>
        <r>
          <rPr>
            <sz val="9"/>
            <color indexed="81"/>
            <rFont val="Tahoma"/>
            <family val="2"/>
          </rPr>
          <t xml:space="preserve">
</t>
        </r>
      </text>
    </comment>
    <comment ref="B105" authorId="0" shapeId="0">
      <text>
        <r>
          <rPr>
            <b/>
            <sz val="9"/>
            <color indexed="81"/>
            <rFont val="Tahoma"/>
            <family val="2"/>
          </rPr>
          <t>Autopopulated from Item Request</t>
        </r>
      </text>
    </comment>
    <comment ref="B106" authorId="0" shapeId="0">
      <text>
        <r>
          <rPr>
            <b/>
            <sz val="9"/>
            <color indexed="81"/>
            <rFont val="Tahoma"/>
            <family val="2"/>
          </rPr>
          <t>Autopopulated from Item Request</t>
        </r>
        <r>
          <rPr>
            <sz val="9"/>
            <color indexed="81"/>
            <rFont val="Tahoma"/>
            <family val="2"/>
          </rPr>
          <t xml:space="preserve">
</t>
        </r>
      </text>
    </comment>
    <comment ref="B107" authorId="0" shapeId="0">
      <text>
        <r>
          <rPr>
            <b/>
            <sz val="9"/>
            <color indexed="81"/>
            <rFont val="Tahoma"/>
            <family val="2"/>
          </rPr>
          <t>Enter location of hole on pouch. eg:  Centered in header seal.</t>
        </r>
        <r>
          <rPr>
            <sz val="9"/>
            <color indexed="81"/>
            <rFont val="Tahoma"/>
            <family val="2"/>
          </rPr>
          <t xml:space="preserve">
</t>
        </r>
      </text>
    </comment>
    <comment ref="B111" authorId="0" shapeId="0">
      <text>
        <r>
          <rPr>
            <b/>
            <sz val="9"/>
            <color indexed="81"/>
            <rFont val="Tahoma"/>
            <family val="2"/>
          </rPr>
          <t>For top fill pouch enter the distance in mm from the tear notch to open end. If pouch is bottom fill, delete top fill section.</t>
        </r>
        <r>
          <rPr>
            <sz val="9"/>
            <color indexed="81"/>
            <rFont val="Tahoma"/>
            <family val="2"/>
          </rPr>
          <t xml:space="preserve">
</t>
        </r>
      </text>
    </comment>
    <comment ref="B112" authorId="0" shapeId="0">
      <text>
        <r>
          <rPr>
            <b/>
            <sz val="9"/>
            <color indexed="81"/>
            <rFont val="Tahoma"/>
            <family val="2"/>
          </rPr>
          <t>For bottom fill pouch leave this statement in. If pouch is top fill, delete bottom fill section</t>
        </r>
        <r>
          <rPr>
            <sz val="9"/>
            <color indexed="81"/>
            <rFont val="Tahoma"/>
            <family val="2"/>
          </rPr>
          <t xml:space="preserve">
</t>
        </r>
      </text>
    </comment>
    <comment ref="B116" authorId="0" shapeId="0">
      <text>
        <r>
          <rPr>
            <b/>
            <sz val="9"/>
            <color indexed="81"/>
            <rFont val="Tahoma"/>
            <family val="2"/>
          </rPr>
          <t>Autopopulated from Item Request or Delete Section</t>
        </r>
      </text>
    </comment>
    <comment ref="B117" authorId="0" shapeId="0">
      <text>
        <r>
          <rPr>
            <b/>
            <sz val="9"/>
            <color indexed="81"/>
            <rFont val="Tahoma"/>
            <family val="2"/>
          </rPr>
          <t>Select front or back panel</t>
        </r>
        <r>
          <rPr>
            <sz val="9"/>
            <color indexed="81"/>
            <rFont val="Tahoma"/>
            <family val="2"/>
          </rPr>
          <t xml:space="preserve">
</t>
        </r>
      </text>
    </comment>
    <comment ref="B118" authorId="0" shapeId="0">
      <text>
        <r>
          <rPr>
            <b/>
            <sz val="9"/>
            <color indexed="81"/>
            <rFont val="Tahoma"/>
            <family val="2"/>
          </rPr>
          <t>Autopopulated from Item Request or Delete Section</t>
        </r>
        <r>
          <rPr>
            <sz val="9"/>
            <color indexed="81"/>
            <rFont val="Tahoma"/>
            <family val="2"/>
          </rPr>
          <t xml:space="preserve">
</t>
        </r>
      </text>
    </comment>
    <comment ref="B122"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125"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127" authorId="0" shapeId="0">
      <text>
        <r>
          <rPr>
            <b/>
            <sz val="9"/>
            <color indexed="81"/>
            <rFont val="Tahoma"/>
            <family val="2"/>
          </rPr>
          <t>Select standard unless customer states otherwise</t>
        </r>
        <r>
          <rPr>
            <sz val="9"/>
            <color indexed="81"/>
            <rFont val="Tahoma"/>
            <family val="2"/>
          </rPr>
          <t xml:space="preserve">
</t>
        </r>
      </text>
    </comment>
    <comment ref="B128"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130"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134"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142" authorId="0" shapeId="0">
      <text>
        <r>
          <rPr>
            <sz val="9"/>
            <color indexed="81"/>
            <rFont val="Tahoma"/>
            <family val="2"/>
          </rPr>
          <t xml:space="preserve">
</t>
        </r>
      </text>
    </comment>
  </commentList>
</comments>
</file>

<file path=xl/sharedStrings.xml><?xml version="1.0" encoding="utf-8"?>
<sst xmlns="http://schemas.openxmlformats.org/spreadsheetml/2006/main" count="1004" uniqueCount="697">
  <si>
    <t>Customer Name</t>
  </si>
  <si>
    <t>Item Number</t>
  </si>
  <si>
    <t>UPC #</t>
  </si>
  <si>
    <t>Special Notes for all Work</t>
  </si>
  <si>
    <t>Centers</t>
  </si>
  <si>
    <t>Printing Department</t>
  </si>
  <si>
    <t>Design Description</t>
  </si>
  <si>
    <t>Printed on both sides</t>
  </si>
  <si>
    <t>Select one</t>
  </si>
  <si>
    <t>Colors Front</t>
  </si>
  <si>
    <t>Colors Back</t>
  </si>
  <si>
    <t>Print Direction Front</t>
  </si>
  <si>
    <t>Print direction Back</t>
  </si>
  <si>
    <t>Position of print (in mm only)</t>
  </si>
  <si>
    <t>Laminating Department</t>
  </si>
  <si>
    <t>Surface / Sandwich Print</t>
  </si>
  <si>
    <t>Triple Laminate (yes / no)</t>
  </si>
  <si>
    <t>Pouch Slitting</t>
  </si>
  <si>
    <t>Gusset roll - Printed or plain</t>
  </si>
  <si>
    <t>Pouch Department</t>
  </si>
  <si>
    <t>Hot Fill Application (yes / no)</t>
  </si>
  <si>
    <t>Pouch Style</t>
  </si>
  <si>
    <t>Seal size (metric)</t>
  </si>
  <si>
    <t>Header Seal Size (metric)</t>
  </si>
  <si>
    <t>Print Requirements</t>
  </si>
  <si>
    <t xml:space="preserve">Printed On Both Sides </t>
  </si>
  <si>
    <t>Print Direction Back</t>
  </si>
  <si>
    <t>Position of Print (in mm only)</t>
  </si>
  <si>
    <t>Zipper Requirements (Yes/No)</t>
  </si>
  <si>
    <t>Zipper Style</t>
  </si>
  <si>
    <t>Open Or Closed Zipper</t>
  </si>
  <si>
    <t>Top Or Bottom Fill</t>
  </si>
  <si>
    <t>Zipper Header Space (imperial)</t>
  </si>
  <si>
    <t>Gusset Requirements (Yes/No)</t>
  </si>
  <si>
    <t>Gusset Size (Open Measure)</t>
  </si>
  <si>
    <t>Gusset Style</t>
  </si>
  <si>
    <t>Corner Cut</t>
  </si>
  <si>
    <t>Wicket Requirements (Yes/No)</t>
  </si>
  <si>
    <t>Wicket Hole size</t>
  </si>
  <si>
    <t>Distance between wicket holes</t>
  </si>
  <si>
    <t>Size Of Wicket (imperial)</t>
  </si>
  <si>
    <t>Pouches Per Wicket</t>
  </si>
  <si>
    <t>Wicket Position Front or Back</t>
  </si>
  <si>
    <t>Hole Punch Requirements (Yes/No)</t>
  </si>
  <si>
    <t xml:space="preserve">Type of Hole Punch </t>
  </si>
  <si>
    <t>Hole Punch Location</t>
  </si>
  <si>
    <t>Tear Notch Requirements (Yes/No)</t>
  </si>
  <si>
    <t>Top Fill Notch Location</t>
  </si>
  <si>
    <t xml:space="preserve"> mm from open end of pouch.</t>
  </si>
  <si>
    <t>Bottom Fill Notch Location</t>
  </si>
  <si>
    <t>Midway between top of zipper crush and bottom
of header seal.  Ensure tear notch is well clear
of zipper crush to allow easy open of pouch.</t>
  </si>
  <si>
    <t>Lip Requirements (Yes/No)</t>
  </si>
  <si>
    <t>Size of Lip</t>
  </si>
  <si>
    <t>Lip On Front Or Back Panel</t>
  </si>
  <si>
    <t>Lip Type</t>
  </si>
  <si>
    <t>Corner Cut Lip</t>
  </si>
  <si>
    <t>Packaging Requirements</t>
  </si>
  <si>
    <t>Overwrap Pouches (yes / no)</t>
  </si>
  <si>
    <t>Label Requirements (Yes / No)</t>
  </si>
  <si>
    <t>If yes, list comments required</t>
  </si>
  <si>
    <t>Certificate of Analysis</t>
  </si>
  <si>
    <t>Operator to contact lab staff prior to running to 
advise Certificate of Analysis required.</t>
  </si>
  <si>
    <t>Special Instructions</t>
  </si>
  <si>
    <t>Other / Notes</t>
  </si>
  <si>
    <t xml:space="preserve"> </t>
  </si>
  <si>
    <t>Select Yes or delete line.</t>
  </si>
  <si>
    <t>Select Yes or delete zipper section.</t>
  </si>
  <si>
    <t>Select Yes or delete gusset section.</t>
  </si>
  <si>
    <t>Select Yes if lip is corner cut or delete line.</t>
  </si>
  <si>
    <t>Structure / Size</t>
  </si>
  <si>
    <t>Select one or delete line</t>
  </si>
  <si>
    <t>Do not delete - Mandatory line - Select one</t>
  </si>
  <si>
    <t>Film is subject to boiling/pasteurizing</t>
  </si>
  <si>
    <t>Pouch Slitting notes:</t>
  </si>
  <si>
    <t>Refer to SOP 19.
Lab staff to follow SOP 5.2.8.1</t>
  </si>
  <si>
    <t>Order Specific Label Requirements</t>
  </si>
  <si>
    <t>Select Yes or delete section.</t>
  </si>
  <si>
    <t>ROUTING:</t>
  </si>
  <si>
    <t>Coordinator:</t>
  </si>
  <si>
    <t>Date:</t>
  </si>
  <si>
    <t>Process</t>
  </si>
  <si>
    <t>S x S</t>
  </si>
  <si>
    <t>Yes</t>
  </si>
  <si>
    <t>Inches</t>
  </si>
  <si>
    <t>Continuous</t>
  </si>
  <si>
    <t>GRAPHICS</t>
  </si>
  <si>
    <t>Cylinder:</t>
  </si>
  <si>
    <t># Across</t>
  </si>
  <si>
    <t>Special Ink:</t>
  </si>
  <si>
    <t>Metallic Ink:</t>
  </si>
  <si>
    <t>Graphics:</t>
  </si>
  <si>
    <t>Line</t>
  </si>
  <si>
    <t>Sequential</t>
  </si>
  <si>
    <t>MM</t>
  </si>
  <si>
    <t>Registered</t>
  </si>
  <si>
    <t>PW2</t>
  </si>
  <si>
    <t>PC1</t>
  </si>
  <si>
    <t>PC2</t>
  </si>
  <si>
    <t>PC3</t>
  </si>
  <si>
    <t>PT1</t>
  </si>
  <si>
    <t>Tol Type</t>
  </si>
  <si>
    <t>Customer  #</t>
  </si>
  <si>
    <t>Name for Labels</t>
  </si>
  <si>
    <t>Default Warehouse</t>
  </si>
  <si>
    <t>No</t>
  </si>
  <si>
    <t>Product Line</t>
  </si>
  <si>
    <t xml:space="preserve">Sample  </t>
  </si>
  <si>
    <t>End Use Code</t>
  </si>
  <si>
    <t xml:space="preserve">Film subject to boiling or pasteurizing? </t>
  </si>
  <si>
    <t xml:space="preserve">Lab Comments </t>
  </si>
  <si>
    <t>Structure</t>
  </si>
  <si>
    <t>BDC Code</t>
  </si>
  <si>
    <t>CA#, FT# or NPQ#</t>
  </si>
  <si>
    <t>Item # Used to Quote</t>
  </si>
  <si>
    <t>**Note - If answer is no or does not apply please leave cell blank**</t>
  </si>
  <si>
    <t>Item# Being Replaced</t>
  </si>
  <si>
    <t>Inches/MM</t>
  </si>
  <si>
    <t>1 side</t>
  </si>
  <si>
    <t>22 Printed Zipper / Gusset Pouch</t>
  </si>
  <si>
    <t>Both sides</t>
  </si>
  <si>
    <t xml:space="preserve">Single </t>
  </si>
  <si>
    <t>16mm (Standard)</t>
  </si>
  <si>
    <t>Delta</t>
  </si>
  <si>
    <t>Header Seal Size</t>
  </si>
  <si>
    <t>8mm</t>
  </si>
  <si>
    <t>10mm</t>
  </si>
  <si>
    <t xml:space="preserve">Wickets </t>
  </si>
  <si>
    <t>20mm</t>
  </si>
  <si>
    <t>25mm</t>
  </si>
  <si>
    <t>32mm</t>
  </si>
  <si>
    <t>Catseye</t>
  </si>
  <si>
    <t>Zipper / Stand Up / Gusset Information</t>
  </si>
  <si>
    <t>Double</t>
  </si>
  <si>
    <t>50mm</t>
  </si>
  <si>
    <t>Combo Type (SxSorSeq)</t>
  </si>
  <si>
    <t>Folded</t>
  </si>
  <si>
    <t>Plain</t>
  </si>
  <si>
    <t>SxS Design Run</t>
  </si>
  <si>
    <t>Printed</t>
  </si>
  <si>
    <t>Quantity per carton</t>
  </si>
  <si>
    <t># Of Colors</t>
  </si>
  <si>
    <t>See Notes</t>
  </si>
  <si>
    <t>Gusset size</t>
  </si>
  <si>
    <t># Of Sides</t>
  </si>
  <si>
    <t>Gusset (plain or printed)</t>
  </si>
  <si>
    <t xml:space="preserve">1" </t>
  </si>
  <si>
    <t>Zipper type (std or other)</t>
  </si>
  <si>
    <t>Cross Hatch</t>
  </si>
  <si>
    <t>1.25" Standard</t>
  </si>
  <si>
    <t>Open</t>
  </si>
  <si>
    <t>Zipper head width ( inches)</t>
  </si>
  <si>
    <t>1.5"</t>
  </si>
  <si>
    <t>Closed</t>
  </si>
  <si>
    <t>Zipper (open or closed)</t>
  </si>
  <si>
    <t>Gold Tint Sealant Side</t>
  </si>
  <si>
    <t>Innoloc - Subcontract only</t>
  </si>
  <si>
    <t>Pigmented (1 side or both)</t>
  </si>
  <si>
    <t>Gold Tint Substrate Side</t>
  </si>
  <si>
    <t xml:space="preserve">Tear Notch / Nick </t>
  </si>
  <si>
    <t>Design Group</t>
  </si>
  <si>
    <t>Design Group Name</t>
  </si>
  <si>
    <t>Design #</t>
  </si>
  <si>
    <t xml:space="preserve">Quad Seal </t>
  </si>
  <si>
    <t>Fin Seal</t>
  </si>
  <si>
    <t xml:space="preserve">Rounded Corners </t>
  </si>
  <si>
    <t>2nd Pass Registered</t>
  </si>
  <si>
    <t>2nd Pass Continuous</t>
  </si>
  <si>
    <t>For Partial Sub-Contracted Items</t>
  </si>
  <si>
    <t>PRICE</t>
  </si>
  <si>
    <t>Quantity being ordered</t>
  </si>
  <si>
    <t>Web Width required</t>
  </si>
  <si>
    <t>PDA Use Only</t>
  </si>
  <si>
    <t>RTG</t>
  </si>
  <si>
    <t>BOM</t>
  </si>
  <si>
    <t>BWT</t>
  </si>
  <si>
    <t>Item number</t>
  </si>
  <si>
    <t>DZ4 - N22 Zipper / Stand Up printed pouches</t>
  </si>
  <si>
    <t>3/4"</t>
  </si>
  <si>
    <t xml:space="preserve">2" </t>
  </si>
  <si>
    <t>Hole Punch Type</t>
  </si>
  <si>
    <t>Hole Punch Size (if Round)</t>
  </si>
  <si>
    <t>1/4" (Standard)</t>
  </si>
  <si>
    <t>3/8"</t>
  </si>
  <si>
    <t>1/2"</t>
  </si>
  <si>
    <t>5/16"</t>
  </si>
  <si>
    <t>MCP</t>
  </si>
  <si>
    <t>Width (must be OD)</t>
  </si>
  <si>
    <t>Length (must be OD)</t>
  </si>
  <si>
    <t>ITEM REQUEST FORM - 22 PRINTED ZIPPER / GUSSET POUCH</t>
  </si>
  <si>
    <t>Hole Punch Size (imperial) (If Round)</t>
  </si>
  <si>
    <t>Printed Item Number</t>
  </si>
  <si>
    <t>Finished Goods Item</t>
  </si>
  <si>
    <t>Line or Process</t>
  </si>
  <si>
    <t>Print Work sheet</t>
  </si>
  <si>
    <t>colors</t>
  </si>
  <si>
    <t>name of color</t>
  </si>
  <si>
    <t>vlookup coverage</t>
  </si>
  <si>
    <t>vlookup group</t>
  </si>
  <si>
    <t>none</t>
  </si>
  <si>
    <t xml:space="preserve">Coverage </t>
  </si>
  <si>
    <t>Check</t>
  </si>
  <si>
    <t>Ink 1</t>
  </si>
  <si>
    <t>Ink 2</t>
  </si>
  <si>
    <t>Ink 3</t>
  </si>
  <si>
    <t>Ink 4</t>
  </si>
  <si>
    <t>Ink 5</t>
  </si>
  <si>
    <t>Other</t>
  </si>
  <si>
    <t>Update Ink Source code</t>
  </si>
  <si>
    <t>BWT Calc</t>
  </si>
  <si>
    <t>Costing</t>
  </si>
  <si>
    <t>AUOM</t>
  </si>
  <si>
    <t>Black</t>
  </si>
  <si>
    <t>MCP Blue</t>
  </si>
  <si>
    <t>MCP Green</t>
  </si>
  <si>
    <t>COVERAGE</t>
  </si>
  <si>
    <t>CATEGORY</t>
  </si>
  <si>
    <t>white</t>
  </si>
  <si>
    <t>black 4</t>
  </si>
  <si>
    <t>grey</t>
  </si>
  <si>
    <t>beige</t>
  </si>
  <si>
    <t>Blue</t>
  </si>
  <si>
    <t>brown</t>
  </si>
  <si>
    <t>burgundy</t>
  </si>
  <si>
    <t>Green</t>
  </si>
  <si>
    <t>Orange</t>
  </si>
  <si>
    <t>pink</t>
  </si>
  <si>
    <t>purple</t>
  </si>
  <si>
    <t>Red</t>
  </si>
  <si>
    <t>Tan</t>
  </si>
  <si>
    <t>Yellow</t>
  </si>
  <si>
    <t>Gold 4</t>
  </si>
  <si>
    <t>gold tint</t>
  </si>
  <si>
    <t>silver 4</t>
  </si>
  <si>
    <t>Yellow 4</t>
  </si>
  <si>
    <t>22 - Laser</t>
  </si>
  <si>
    <t>Laser Slitting</t>
  </si>
  <si>
    <t xml:space="preserve"> microns</t>
  </si>
  <si>
    <t>Score side</t>
  </si>
  <si>
    <t>Scoring position</t>
  </si>
  <si>
    <t>See laser scoring diagram below.</t>
  </si>
  <si>
    <t>Slitting notes</t>
  </si>
  <si>
    <t>Lab QC:
Operator to contact lab staff to test slit rolls.
Lab staff to document results on Laser
Scoring Check Sheet.</t>
  </si>
  <si>
    <t>Film is subject to zipper application</t>
  </si>
  <si>
    <t>Number of scores per slit roll</t>
  </si>
  <si>
    <t>Distance from slit edge</t>
  </si>
  <si>
    <t>Web Cross Section</t>
  </si>
  <si>
    <t>To be added by CRC</t>
  </si>
  <si>
    <t>Laser Scoring Diagram</t>
  </si>
  <si>
    <t>to be added by CRC</t>
  </si>
  <si>
    <t xml:space="preserve"> mm from open end of pouch.  Must
be aligned with laser score.</t>
  </si>
  <si>
    <t>mm from outside header seal.  Must
be aligned with laser score.</t>
  </si>
  <si>
    <t>Sandwich Print</t>
  </si>
  <si>
    <t>Sub-Contractor</t>
  </si>
  <si>
    <t>Sub-Contractor's cost</t>
  </si>
  <si>
    <t>Hole Punch Size (imperial)(if Round)</t>
  </si>
  <si>
    <t>Subcontracting - Printed Pouch</t>
  </si>
  <si>
    <t>NW2 rolls will be sent to an external supplier
to be pouch made.</t>
  </si>
  <si>
    <r>
      <t>#</t>
    </r>
    <r>
      <rPr>
        <b/>
        <sz val="12"/>
        <color indexed="10"/>
        <rFont val="Arial"/>
        <family val="2"/>
      </rPr>
      <t>X</t>
    </r>
    <r>
      <rPr>
        <b/>
        <sz val="12"/>
        <rFont val="Arial"/>
        <family val="2"/>
      </rPr>
      <t xml:space="preserve"> Winpak (Rollstock) / #</t>
    </r>
    <r>
      <rPr>
        <b/>
        <sz val="12"/>
        <color indexed="10"/>
        <rFont val="Arial"/>
        <family val="2"/>
      </rPr>
      <t>X</t>
    </r>
    <r>
      <rPr>
        <b/>
        <sz val="12"/>
        <rFont val="Arial"/>
        <family val="2"/>
      </rPr>
      <t xml:space="preserve"> Valley Pkg (Pouches)</t>
    </r>
  </si>
  <si>
    <t>Printing notes:</t>
  </si>
  <si>
    <t>Packaging</t>
  </si>
  <si>
    <t>Skid Size</t>
  </si>
  <si>
    <t>Cradles</t>
  </si>
  <si>
    <t>Cardboard tray</t>
  </si>
  <si>
    <t>Rolls Per Skid</t>
  </si>
  <si>
    <t>Packaging notes:</t>
  </si>
  <si>
    <t>Customer Specific</t>
  </si>
  <si>
    <t xml:space="preserve">Structure Specific </t>
  </si>
  <si>
    <t>Select Yes or delete lip section</t>
  </si>
  <si>
    <t>Lip Size</t>
  </si>
  <si>
    <t>Customer Name Override</t>
  </si>
  <si>
    <t>Folded gusset or no gusset - Delete line</t>
  </si>
  <si>
    <t>COM - Completion of Marketing Information / Attach Copy of MO Comments</t>
  </si>
  <si>
    <t>PDA - Set up Item number</t>
  </si>
  <si>
    <t>COM - OIS005:Connect Item/Item Description/Item Specific Labels</t>
  </si>
  <si>
    <r>
      <t>x</t>
    </r>
    <r>
      <rPr>
        <b/>
        <sz val="12"/>
        <rFont val="Arial"/>
        <family val="2"/>
      </rPr>
      <t xml:space="preserve"> layers of </t>
    </r>
    <r>
      <rPr>
        <b/>
        <sz val="12"/>
        <color indexed="10"/>
        <rFont val="Arial"/>
        <family val="2"/>
      </rPr>
      <t>x</t>
    </r>
    <r>
      <rPr>
        <b/>
        <sz val="12"/>
        <rFont val="Arial"/>
        <family val="2"/>
      </rPr>
      <t xml:space="preserve"> rolls.
Operator to notify material handler that goods
are to be moved to the finished goods staging
area by applying yellow “awareness” sticker
on the outside of each pallet.
Send to Shipping.
MO must ship in its entirety to outside contractor.</t>
    </r>
  </si>
  <si>
    <t>Print Information</t>
  </si>
  <si>
    <t>Yes - Notch</t>
  </si>
  <si>
    <t>Reinforced</t>
  </si>
  <si>
    <t xml:space="preserve">MM </t>
  </si>
  <si>
    <t xml:space="preserve">Offset </t>
  </si>
  <si>
    <t>Gusset (folded, separate)</t>
  </si>
  <si>
    <t># of Solid Cylinders</t>
  </si>
  <si>
    <t>Separate Gusset Structure</t>
  </si>
  <si>
    <t>COM- Add Item Number to Print Checklist File Name</t>
  </si>
  <si>
    <t>Mandatory - Select One on Item Request</t>
  </si>
  <si>
    <t>Application Specific</t>
  </si>
  <si>
    <t>Metallic Inks ?</t>
  </si>
  <si>
    <t xml:space="preserve">Velcro </t>
  </si>
  <si>
    <t>Specialties (Specify)</t>
  </si>
  <si>
    <t>Operator to notify material handler that goods
are to be moved to the finished goods staging
area by applying yellow “awareness” sticker
on the outside of each pallet.</t>
  </si>
  <si>
    <t>Scoring depth tolerance</t>
  </si>
  <si>
    <t>Scoring depth target</t>
  </si>
  <si>
    <t>Refer to SOP 42.</t>
  </si>
  <si>
    <t>PW3</t>
  </si>
  <si>
    <t>IN</t>
  </si>
  <si>
    <t>Misc.</t>
  </si>
  <si>
    <t>Type of Lips</t>
  </si>
  <si>
    <t>Tear Notch</t>
  </si>
  <si>
    <t>Combo</t>
  </si>
  <si>
    <t>Grade</t>
  </si>
  <si>
    <t>Dipped Cores</t>
  </si>
  <si>
    <t>BDC Codes - Plain Rollstock</t>
  </si>
  <si>
    <t>Forming</t>
  </si>
  <si>
    <t>Yes - Blue</t>
  </si>
  <si>
    <t>DF3 - N03 Thermoforming plain forming films</t>
  </si>
  <si>
    <t>New Machine - See Notes</t>
  </si>
  <si>
    <t>Non Forming</t>
  </si>
  <si>
    <t>Yes - Green</t>
  </si>
  <si>
    <t>DN3 - N03 Thermoforming plain non forming films</t>
  </si>
  <si>
    <t>NM-001 Alliance</t>
  </si>
  <si>
    <t>Yes - Nick</t>
  </si>
  <si>
    <t>Yes - Red</t>
  </si>
  <si>
    <t>DRR - All semi rigid rollstock;  "PET" or "PVC"</t>
  </si>
  <si>
    <t>NM-220 Aranow Aratwin-5</t>
  </si>
  <si>
    <t>Type of Colors</t>
  </si>
  <si>
    <t>Sealant</t>
  </si>
  <si>
    <t>Yes - Black</t>
  </si>
  <si>
    <t>DRK - All REPAK rollstock</t>
  </si>
  <si>
    <t>NM-191 Artypak - vertical</t>
  </si>
  <si>
    <t>Lip Sizes</t>
  </si>
  <si>
    <t>DH3 - Horizontal plain non dairy rollstock; ES or OPA: Not cheese</t>
  </si>
  <si>
    <t>NM-223 ATS SPIx2 Straight LineMachine</t>
  </si>
  <si>
    <t>Zipper Type</t>
  </si>
  <si>
    <t>OUT</t>
  </si>
  <si>
    <t>Order UofM</t>
  </si>
  <si>
    <r>
      <t xml:space="preserve">DH5 - Horizontal plain dairy rollstock; Cheese application </t>
    </r>
    <r>
      <rPr>
        <u/>
        <sz val="10"/>
        <rFont val="Arial"/>
        <family val="2"/>
      </rPr>
      <t>and</t>
    </r>
    <r>
      <rPr>
        <sz val="10"/>
        <rFont val="Arial"/>
        <family val="2"/>
      </rPr>
      <t xml:space="preserve"> structure name includes "FLOWPAK"</t>
    </r>
  </si>
  <si>
    <t>NM-002 Bartelt</t>
  </si>
  <si>
    <t xml:space="preserve">Standard </t>
  </si>
  <si>
    <t>Roll</t>
  </si>
  <si>
    <t>DV3 - Vertical plain non dairy rollstock: Not cheese and structure name includes "HS"</t>
  </si>
  <si>
    <t>NM-003 Bivac</t>
  </si>
  <si>
    <t>Core</t>
  </si>
  <si>
    <t>KFT - 1000 feet</t>
  </si>
  <si>
    <r>
      <t xml:space="preserve">DV5 - Vertical plain dairy rollstock: Cheese </t>
    </r>
    <r>
      <rPr>
        <u/>
        <sz val="10"/>
        <rFont val="Arial"/>
        <family val="2"/>
      </rPr>
      <t>and</t>
    </r>
    <r>
      <rPr>
        <sz val="10"/>
        <rFont val="Arial"/>
        <family val="2"/>
      </rPr>
      <t xml:space="preserve"> structure name includes "HS"</t>
    </r>
  </si>
  <si>
    <t>NM-004 Bizerba</t>
  </si>
  <si>
    <t xml:space="preserve">Double </t>
  </si>
  <si>
    <t>KI - 1000 impressions</t>
  </si>
  <si>
    <t>NM-115 Bosch</t>
  </si>
  <si>
    <t>Type of print</t>
  </si>
  <si>
    <t>KSI - 1000 square inches</t>
  </si>
  <si>
    <t>BDC Codes - Printed Rollstock</t>
  </si>
  <si>
    <t>NM-142 Bossar B-3700</t>
  </si>
  <si>
    <t>High temperature EL-Plast H13</t>
  </si>
  <si>
    <t>KM - 1000 meters</t>
  </si>
  <si>
    <t>DF4 - N04 Thermoforming printed forming films</t>
  </si>
  <si>
    <t>NM-169 Campbell Flow Wrapper</t>
  </si>
  <si>
    <t>EST Colors</t>
  </si>
  <si>
    <t xml:space="preserve">TD Zipper - Clear </t>
  </si>
  <si>
    <t>Surface Print</t>
  </si>
  <si>
    <t>Flush Cores</t>
  </si>
  <si>
    <t>LB - pounds</t>
  </si>
  <si>
    <t>DN4 - N04 Thermoforming printed non forming films</t>
  </si>
  <si>
    <t>NM-138 CFS EVOLUTION</t>
  </si>
  <si>
    <t>KG - Kilograms</t>
  </si>
  <si>
    <t>NM-133 CFS Powerpak NT 460</t>
  </si>
  <si>
    <t xml:space="preserve">Yes </t>
  </si>
  <si>
    <t>NM-181 CFS Powerpak NT 630</t>
  </si>
  <si>
    <t>Zipper Header Width</t>
  </si>
  <si>
    <t>2 pass print info</t>
  </si>
  <si>
    <t>No - Standard</t>
  </si>
  <si>
    <t>Qty Roll &amp; UofM</t>
  </si>
  <si>
    <t xml:space="preserve">DH4 - Horizontal printed non dairy rollstock; ES or OPA ; Not cheese </t>
  </si>
  <si>
    <t>NM-192 CFS Vertical SX400</t>
  </si>
  <si>
    <t>Header Seal Sizes</t>
  </si>
  <si>
    <r>
      <t xml:space="preserve">DH6 - Horizontal printed dairy rollstock; Cheese application </t>
    </r>
    <r>
      <rPr>
        <u/>
        <sz val="10"/>
        <rFont val="Arial"/>
        <family val="2"/>
      </rPr>
      <t>and</t>
    </r>
    <r>
      <rPr>
        <sz val="10"/>
        <rFont val="Arial"/>
        <family val="2"/>
      </rPr>
      <t xml:space="preserve"> structure name includes "FLOWPAK"</t>
    </r>
  </si>
  <si>
    <t>NM-005 Circle</t>
  </si>
  <si>
    <t>Bulk Pack/Boxed</t>
  </si>
  <si>
    <t>DV4 - Vertical printed non dairy rollstock: Not cheese and structure name includes "HS"</t>
  </si>
  <si>
    <t>NM-110 Colimatic</t>
  </si>
  <si>
    <r>
      <t xml:space="preserve">DV6 - Vertical printed dairy rollstock: Cheese </t>
    </r>
    <r>
      <rPr>
        <u/>
        <sz val="10"/>
        <rFont val="Arial"/>
        <family val="2"/>
      </rPr>
      <t>and</t>
    </r>
    <r>
      <rPr>
        <sz val="10"/>
        <rFont val="Arial"/>
        <family val="2"/>
      </rPr>
      <t xml:space="preserve"> structure name includes "HS"</t>
    </r>
  </si>
  <si>
    <t>NM-116 Compact</t>
  </si>
  <si>
    <t>Bulk Pack</t>
  </si>
  <si>
    <t>NM-117 Compact 320</t>
  </si>
  <si>
    <t>1.75"</t>
  </si>
  <si>
    <t>Boxed</t>
  </si>
  <si>
    <t>M - Meters</t>
  </si>
  <si>
    <t>BDC Codes - Resale</t>
  </si>
  <si>
    <t>NM-118 Compact 420</t>
  </si>
  <si>
    <t>Sample</t>
  </si>
  <si>
    <t>DRS - N07 or N08 Resale rollstock except for semi rigid PET/PVC structures or REPAK</t>
  </si>
  <si>
    <t>NM-006 Coster</t>
  </si>
  <si>
    <t xml:space="preserve">2.5" </t>
  </si>
  <si>
    <t># rolls per case</t>
  </si>
  <si>
    <t>NM-007 Cott</t>
  </si>
  <si>
    <t>2.75"</t>
  </si>
  <si>
    <t>1 - (STD)</t>
  </si>
  <si>
    <t>NM-137 CRYOVAK 2070</t>
  </si>
  <si>
    <t xml:space="preserve">4" </t>
  </si>
  <si>
    <t>2 - (Less than 225mm web width)</t>
  </si>
  <si>
    <t>NM-008 Cvp Machine</t>
  </si>
  <si>
    <t>HH Types</t>
  </si>
  <si>
    <t>NM-194 Dangan III - Liquid packaging</t>
  </si>
  <si>
    <t>Zipper Open/Closed</t>
  </si>
  <si>
    <t>NM-107 Dixie</t>
  </si>
  <si>
    <t xml:space="preserve">Round </t>
  </si>
  <si>
    <t>NM-009 Dixie Evolution</t>
  </si>
  <si>
    <t>NM-010 Dixie Modular</t>
  </si>
  <si>
    <t>NM-011 Dixie Pac 100</t>
  </si>
  <si>
    <t>Gusset Types</t>
  </si>
  <si>
    <t>NM-012 Dixie Pac 50</t>
  </si>
  <si>
    <t>HH Sizes</t>
  </si>
  <si>
    <t>NM-013 Dixie Pac 50E</t>
  </si>
  <si>
    <t>NM-014 Dixie Vac 2000</t>
  </si>
  <si>
    <t>NM-015 Dixie Vac 2000 E</t>
  </si>
  <si>
    <t>Types of Side Gussets</t>
  </si>
  <si>
    <t>NM-016 Dixie Vac 2700</t>
  </si>
  <si>
    <t>NM-111 Doboy</t>
  </si>
  <si>
    <t>If not round delete MO  line</t>
  </si>
  <si>
    <t>NM-017 Dynopak</t>
  </si>
  <si>
    <t>NM-018 Eagle</t>
  </si>
  <si>
    <t>Gussett Plain/printed</t>
  </si>
  <si>
    <t>NM-135 Effytec HB-26 Duplex</t>
  </si>
  <si>
    <t>NM-019 Elpack Chamber Machine</t>
  </si>
  <si>
    <t>NM-020 Elton Pack</t>
  </si>
  <si>
    <t>NM-021 Emtek</t>
  </si>
  <si>
    <t>NM-217 ET-55MM1GF Linear Tray Sealer</t>
  </si>
  <si>
    <t>NM-022 Flex-Vac 618B</t>
  </si>
  <si>
    <t>NM-023 Flex-Vac 618C</t>
  </si>
  <si>
    <t>NM-024 Flex-Vac 618D</t>
  </si>
  <si>
    <t>NM-122 FMC</t>
  </si>
  <si>
    <t>NM-125 Formost</t>
  </si>
  <si>
    <t>NM-025 Fugi Formost</t>
  </si>
  <si>
    <t>NM-190 GEA SmartPacker SX400-vertical</t>
  </si>
  <si>
    <t>NM-026 General</t>
  </si>
  <si>
    <t>NM-123 GN</t>
  </si>
  <si>
    <t>NM-027 Hajek</t>
  </si>
  <si>
    <t>NM-028 Hajek TA15</t>
  </si>
  <si>
    <t>NM-113 Hamilton</t>
  </si>
  <si>
    <t>NM-124 Hammerle</t>
  </si>
  <si>
    <t>NM-161 Hannon</t>
  </si>
  <si>
    <t>NM-029 Hassia</t>
  </si>
  <si>
    <t>NM-030 Hayssen</t>
  </si>
  <si>
    <t>NM-031 Hayssen Rt</t>
  </si>
  <si>
    <t>NM-032 Hollymatic Liddiing Machine</t>
  </si>
  <si>
    <t>NM-033 Hooper</t>
  </si>
  <si>
    <t>NM-034 Horizonital Form Fill&amp;Seal(H.F</t>
  </si>
  <si>
    <t>NM-121 Hudson Sharpe</t>
  </si>
  <si>
    <t>NM-203 IDX Heat Seal Machine</t>
  </si>
  <si>
    <t>NM-195 ILAPAK - Horizontal</t>
  </si>
  <si>
    <t>NM-214 Ilapak Flow Wrapper</t>
  </si>
  <si>
    <t>NM-197 Ilapak Horizontal</t>
  </si>
  <si>
    <t>NM-154 ILPRA Formpack</t>
  </si>
  <si>
    <t>NM-035 Intact</t>
  </si>
  <si>
    <t>NM-196 JDS Vertical</t>
  </si>
  <si>
    <t>NM-199 JNJ Machine</t>
  </si>
  <si>
    <t>NM-211 Kartridge Pak</t>
  </si>
  <si>
    <t>NM-213 Kawanishi Tray Sealer</t>
  </si>
  <si>
    <t>NM-152 Keypak</t>
  </si>
  <si>
    <t>NM-036 Koch Chamber Machine</t>
  </si>
  <si>
    <t>NM-037 Langen</t>
  </si>
  <si>
    <t>NM-143 Laudenberg HFFS</t>
  </si>
  <si>
    <t>NM-038 Lidding Machine</t>
  </si>
  <si>
    <t>NM-106 Mahaffy&amp;Harder</t>
  </si>
  <si>
    <t>NM-039 Mahaffy&amp;Harder 301</t>
  </si>
  <si>
    <t>NM-040 Mahaffy&amp;Harder 725</t>
  </si>
  <si>
    <t>NM-041 Mahaffy&amp;Harder 727</t>
  </si>
  <si>
    <t>NM-042 Mahaffy&amp;Harder 730</t>
  </si>
  <si>
    <t>NM-043 Mahaffy&amp;Harder 742</t>
  </si>
  <si>
    <t>NM-044 Mahaffy&amp;Harder 800</t>
  </si>
  <si>
    <t>NM-045 Mahaffy&amp;Harder 902</t>
  </si>
  <si>
    <t>NM-046 Matrix</t>
  </si>
  <si>
    <t>NM-204 Mecapack</t>
  </si>
  <si>
    <t>NM-159 Mecaplastic FS930</t>
  </si>
  <si>
    <t>NM-134 Medkeff</t>
  </si>
  <si>
    <t>NM-174 Modern Pouch Machine</t>
  </si>
  <si>
    <t>NM-047 Mondini Lidding Machine</t>
  </si>
  <si>
    <t>NM-104 Multivac</t>
  </si>
  <si>
    <t>NM-048 Multivac 855D</t>
  </si>
  <si>
    <t>NM-049 Multivac 855E</t>
  </si>
  <si>
    <t>NM-050 Multivac AG8</t>
  </si>
  <si>
    <t>NM-051 Multivac AG800</t>
  </si>
  <si>
    <t>NM-052 Multivac CD 6000</t>
  </si>
  <si>
    <t>NM-164 Multivac Darfresh</t>
  </si>
  <si>
    <t>NM-053 Multivac M850D</t>
  </si>
  <si>
    <t>NM-054 Multivac M855</t>
  </si>
  <si>
    <t>NM-055 Multivac M860</t>
  </si>
  <si>
    <t>NM-210 Multivac R100</t>
  </si>
  <si>
    <t>NM-221 Multivac R105</t>
  </si>
  <si>
    <t>NM-165 Multivac R140</t>
  </si>
  <si>
    <t>NM-163 Multivac R145</t>
  </si>
  <si>
    <t>NM-056 Multivac R230</t>
  </si>
  <si>
    <t>NM-128 Multivac R240</t>
  </si>
  <si>
    <t>NM-193 Multivac R245</t>
  </si>
  <si>
    <t>NM-175 Multivac R265</t>
  </si>
  <si>
    <t>NM-057 Multivac R330</t>
  </si>
  <si>
    <t>NM-058 Multivac R5100</t>
  </si>
  <si>
    <t>NM-059 Multivac R5200</t>
  </si>
  <si>
    <t>NM-060 Multivac R530</t>
  </si>
  <si>
    <t>NM-208 Multivac R535</t>
  </si>
  <si>
    <t>NM-061 Multivac R70</t>
  </si>
  <si>
    <t>NM-062 Multivac R7000</t>
  </si>
  <si>
    <t>NM-155 Multivac R80</t>
  </si>
  <si>
    <t>NM-166 Multivac S7000</t>
  </si>
  <si>
    <t>NM-136 Multivac T200</t>
  </si>
  <si>
    <t>NM-209 Multivac T300</t>
  </si>
  <si>
    <t>NM-000 Not Available</t>
  </si>
  <si>
    <t>NM-151 Omori MS-2500-C</t>
  </si>
  <si>
    <t>NM-063 Onpack</t>
  </si>
  <si>
    <t>NM-141 Oric R-20 rotary tray sealer</t>
  </si>
  <si>
    <t>NM-207 Orics tray line</t>
  </si>
  <si>
    <t>NM-114 Osgood Industries</t>
  </si>
  <si>
    <t>NM-200 OSSID 8000S</t>
  </si>
  <si>
    <t>NM-187 Oystar</t>
  </si>
  <si>
    <t>NM-158 Pack Ace/Model ST-3000</t>
  </si>
  <si>
    <t>NM-162 Packline Machine Type</t>
  </si>
  <si>
    <t>NM-167 Packline Tray Machine</t>
  </si>
  <si>
    <t>NM-139 Packmatic</t>
  </si>
  <si>
    <t>NM-198 Pacmac 9500</t>
  </si>
  <si>
    <t>NM-173 Pactec In-Line cup</t>
  </si>
  <si>
    <t>NM-064 Pathfinder Fl-120</t>
  </si>
  <si>
    <t>NM-126 Perineal</t>
  </si>
  <si>
    <t>NM-065 PFM</t>
  </si>
  <si>
    <t>NM-066 Pioneer</t>
  </si>
  <si>
    <t>NM-140 Powerpak 360</t>
  </si>
  <si>
    <t>NM-201 Powerpak 470</t>
  </si>
  <si>
    <t>NM-132 Powerpak 620</t>
  </si>
  <si>
    <t>NM-067 Prime</t>
  </si>
  <si>
    <t>NM-068 Prodopack</t>
  </si>
  <si>
    <t>NM-172 Promark VT400 Tray Sealer</t>
  </si>
  <si>
    <t>NM-206 RA Jones Chubmaker</t>
  </si>
  <si>
    <t>NM-069 Rapid Pak</t>
  </si>
  <si>
    <t>NM-168 Redeepac 520 VFFS</t>
  </si>
  <si>
    <t>NM-189 Reiser</t>
  </si>
  <si>
    <t>NM-120 Repak</t>
  </si>
  <si>
    <t>NM-153 Repak RE15</t>
  </si>
  <si>
    <t>NM-176 REPAK RE20</t>
  </si>
  <si>
    <t>NM-212 Rhino Tray Sealer</t>
  </si>
  <si>
    <t>NM-070 Rollstock Inc.</t>
  </si>
  <si>
    <t>NM-071 Rose Forgrove</t>
  </si>
  <si>
    <t>NM-072 Ross Jr. Machine</t>
  </si>
  <si>
    <t>NM-073 Ross Tray Machine</t>
  </si>
  <si>
    <t>NM-074 Rovema</t>
  </si>
  <si>
    <t>NM-127 Sandi-Acre</t>
  </si>
  <si>
    <t>NM-075 Selovac</t>
  </si>
  <si>
    <t>NM-177 Sharp - Hawk EVO12</t>
  </si>
  <si>
    <t>NM-157 Sipromac TM-250</t>
  </si>
  <si>
    <t>NM-170 Smart Pack</t>
  </si>
  <si>
    <t>NM-076 Smith-Hammerle VT50</t>
  </si>
  <si>
    <t>NM-077 Smith-Hammerle VT55</t>
  </si>
  <si>
    <t>NM-218 Sogelco Matic</t>
  </si>
  <si>
    <t>NM-188 Southern Packaging Machine</t>
  </si>
  <si>
    <t>NM-186 Southern Pkg Mach - Power Pch</t>
  </si>
  <si>
    <t>NM-129 Sunvac</t>
  </si>
  <si>
    <t>NM-078 Supervac</t>
  </si>
  <si>
    <t>NM-079 Swiss Vac (Systematic)</t>
  </si>
  <si>
    <t>NM-130 Tipper Tie Lap  Seal</t>
  </si>
  <si>
    <t>NM-131 Tipper Tie Tape Seal</t>
  </si>
  <si>
    <t>NM-105 Tiromat</t>
  </si>
  <si>
    <t>NM-080 Tiromat 2500</t>
  </si>
  <si>
    <t>NM-081 Tiromat 3000</t>
  </si>
  <si>
    <t>NM-082 Tiromat 560</t>
  </si>
  <si>
    <t>NM-119 Tiromat 660</t>
  </si>
  <si>
    <t>NM-083 Tiromat 680</t>
  </si>
  <si>
    <t>NM-084 Tiromat CS325</t>
  </si>
  <si>
    <t>NM-085 Tiromat CS430L</t>
  </si>
  <si>
    <t>NM-086 Tiromat VA325</t>
  </si>
  <si>
    <t>NM-087 Tiromat VA430L</t>
  </si>
  <si>
    <t>NM-088 Tiromat VA560</t>
  </si>
  <si>
    <t>NM-112 Tiropac</t>
  </si>
  <si>
    <t>NM-089 Tiropac 1000</t>
  </si>
  <si>
    <t>NM-090 Tiropac 2000</t>
  </si>
  <si>
    <t>NM-184 Titan Skin Pak Machine</t>
  </si>
  <si>
    <t>NM-180 Tornado</t>
  </si>
  <si>
    <t>NM-091 Triangle</t>
  </si>
  <si>
    <t>NM-108 Tucs</t>
  </si>
  <si>
    <t>NM-092 Turbovac</t>
  </si>
  <si>
    <t>NM-093 Ulma</t>
  </si>
  <si>
    <t>NM-183 Ulma - Artic Flow Wrapper</t>
  </si>
  <si>
    <t>NM-094 Ulma TF-Mini</t>
  </si>
  <si>
    <t>NM-205 ULMA TFS 300</t>
  </si>
  <si>
    <t>NM-095 Ultima Hayseen</t>
  </si>
  <si>
    <t>NM-150 Unifill</t>
  </si>
  <si>
    <t>NM-096 Vacuum Chamber Machines</t>
  </si>
  <si>
    <t>NM-216 VAI Vertical Packaging Machine</t>
  </si>
  <si>
    <t>NM-146 Vanguard VXK -100AP VFFS</t>
  </si>
  <si>
    <t>NM-147 Vanguard VXK -45AP VFFS</t>
  </si>
  <si>
    <t>NM-219 Variovac Multipower</t>
  </si>
  <si>
    <t>NM-185 Variovac Optimus</t>
  </si>
  <si>
    <t>NM-222 Variovac Primus III</t>
  </si>
  <si>
    <t>NM-097 VC999</t>
  </si>
  <si>
    <t>NM-109 Veripak</t>
  </si>
  <si>
    <t>NM-148 Vertex 1150</t>
  </si>
  <si>
    <t>NM-098 Vertical Form Fill&amp;Seal(V.F.F.</t>
  </si>
  <si>
    <t>NM-215 Vertobagger Tiger Shark</t>
  </si>
  <si>
    <t>NM-156 Vertrod Impulse 48PCS</t>
  </si>
  <si>
    <t>NM-160 Viking - E250</t>
  </si>
  <si>
    <t>NM-178 Visionpak</t>
  </si>
  <si>
    <t>NM-202 VisonPak CP Pack 400</t>
  </si>
  <si>
    <t>NM-099 VS44 Cryovac</t>
  </si>
  <si>
    <t>NM-145 Weighpack XPdius 1200</t>
  </si>
  <si>
    <t>NM-182 Weightpack Vertec</t>
  </si>
  <si>
    <t>NM-224 White Eagle VFFS</t>
  </si>
  <si>
    <t>NM-100 Winpak L-12</t>
  </si>
  <si>
    <t>NM-101 Winpak L-18</t>
  </si>
  <si>
    <t>NM-102 Winpak L-25</t>
  </si>
  <si>
    <t>NM-103 Winpak LD-32</t>
  </si>
  <si>
    <t>NM-149 WL-20 LANE</t>
  </si>
  <si>
    <t>NM-179 Woodman Vertical</t>
  </si>
  <si>
    <t>NM-171 Zaharonsky</t>
  </si>
  <si>
    <t>NM-144 Zitropak tray machine</t>
  </si>
  <si>
    <t>End Use Codes</t>
  </si>
  <si>
    <t>Folded with Tack Seals</t>
  </si>
  <si>
    <t>Printing Specific</t>
  </si>
  <si>
    <t>Solid Print</t>
  </si>
  <si>
    <t>Print Sealant Side</t>
  </si>
  <si>
    <t>Print Substrate Side</t>
  </si>
  <si>
    <t>Repeat Tolerance</t>
  </si>
  <si>
    <t>Ink 6</t>
  </si>
  <si>
    <t>OVP</t>
  </si>
  <si>
    <t>MCP Orange</t>
  </si>
  <si>
    <t>Cyan</t>
  </si>
  <si>
    <t>Magenta</t>
  </si>
  <si>
    <t>Bright Silver</t>
  </si>
  <si>
    <t>Brilliant Silver</t>
  </si>
  <si>
    <t>NM-228 Aurum Process Technology - Sea</t>
  </si>
  <si>
    <t>NM-229 Control GMC Tray Line</t>
  </si>
  <si>
    <t>NM-231 CW450 HFFS</t>
  </si>
  <si>
    <t>NM-233 GEA Powerpak RT</t>
  </si>
  <si>
    <t>NM-232 IX Manu - D2457</t>
  </si>
  <si>
    <t>NM-227 M-Tek VFFS</t>
  </si>
  <si>
    <t>NM-226 Newspark Tray Machine</t>
  </si>
  <si>
    <t>NM-234 Pack Line NBM-3 Rotary Cup Mac</t>
  </si>
  <si>
    <t>NM-225 Powerpak 520</t>
  </si>
  <si>
    <t>NM-235 Propack Thermoformer</t>
  </si>
  <si>
    <t>NM-230 Proseal GTO</t>
  </si>
  <si>
    <t>NM-243 Amore Horizontal Flow Wrapper</t>
  </si>
  <si>
    <t>NM-236 BOHUI - Vertical BH-620</t>
  </si>
  <si>
    <t>NM-244 Ilapak - Vertical</t>
  </si>
  <si>
    <t>NM-242 Ilpra Tray Machine</t>
  </si>
  <si>
    <t>NM-237 J&amp;J Automation 101 HFFS</t>
  </si>
  <si>
    <t>NM-238 Japak tray sealing machine</t>
  </si>
  <si>
    <t>NM-239 Multivac T200</t>
  </si>
  <si>
    <t>NM-241 Multivan R565</t>
  </si>
  <si>
    <t>NM-245 Scandivac APM 2500</t>
  </si>
  <si>
    <t>NM-240 World Cup 8-80 Rotary</t>
  </si>
  <si>
    <t>Quality Testing Required</t>
  </si>
  <si>
    <t>Slitting notes:</t>
  </si>
  <si>
    <t>Graphics PO#</t>
  </si>
  <si>
    <t>Slitting Department</t>
  </si>
  <si>
    <r>
      <t xml:space="preserve">Refer to SOP 42.
Lab staff to follow SOP 5.2.8.1
Slit rolls at </t>
    </r>
    <r>
      <rPr>
        <b/>
        <sz val="12"/>
        <color indexed="10"/>
        <rFont val="Arial"/>
        <family val="2"/>
      </rPr>
      <t>xxxx</t>
    </r>
    <r>
      <rPr>
        <b/>
        <sz val="12"/>
        <rFont val="Arial"/>
        <family val="2"/>
      </rPr>
      <t xml:space="preserve"> meters.
Operator to notify material handler that goods
are to be moved to the finished goods staging
area by applying yellow “awareness” sticker
on the outside of each pallet.
MO must ship in its entirety to outside contractor.</t>
    </r>
  </si>
  <si>
    <t>MO Comment Specific Templates - Table of Contents &amp; Hyperlinks</t>
  </si>
  <si>
    <t>MO Comment Issue Date:</t>
  </si>
  <si>
    <t>Revision Date:</t>
  </si>
  <si>
    <t>NM-246 Cavanna Flow Wrapper</t>
  </si>
  <si>
    <t>NM-254 GEA Powerpack 620</t>
  </si>
  <si>
    <t>NM-247 Harpak Horizontal</t>
  </si>
  <si>
    <t>NM-248 Ilapak horizontal pouch machin</t>
  </si>
  <si>
    <t>NM-249 IMA Fillshape horizontal pouch</t>
  </si>
  <si>
    <t>NM-252 Koch tray machine</t>
  </si>
  <si>
    <t>NM-253 Nippon Polystar EG1 Flow Wrapp</t>
  </si>
  <si>
    <t>NM-250 Powerpak NT 490</t>
  </si>
  <si>
    <t>NM-251 Repak RE25</t>
  </si>
  <si>
    <t>NM-255 Weighpack Sleek Wrapper 50</t>
  </si>
  <si>
    <t>Degassing Valve</t>
  </si>
  <si>
    <t>K Seal</t>
  </si>
  <si>
    <t>Tack Seal</t>
  </si>
  <si>
    <t>Top</t>
  </si>
  <si>
    <t>Bottom</t>
  </si>
  <si>
    <t>Top &amp; Bottom</t>
  </si>
  <si>
    <t>NM-256 - Flexvac 618A</t>
  </si>
  <si>
    <t>ZP0106 - Standard</t>
  </si>
  <si>
    <t>ZP0128 - Standard - Alternate</t>
  </si>
  <si>
    <t>ZP0139 - Offset - Primary</t>
  </si>
  <si>
    <t>ZP0108 - Offset - Alternate</t>
  </si>
  <si>
    <t>ZP0138 - Double Offset</t>
  </si>
  <si>
    <t>ZP0130 - TD</t>
  </si>
  <si>
    <t>ZP0146 - Triple TD</t>
  </si>
  <si>
    <t xml:space="preserve">ZP0126 -Double Zipper </t>
  </si>
  <si>
    <t>ZP0139 - HPP</t>
  </si>
  <si>
    <t>ZP0142 - HighTemp</t>
  </si>
  <si>
    <t>Supplied by Subcontractor</t>
  </si>
  <si>
    <t>Subcontractor - Inno-lok</t>
  </si>
  <si>
    <t>Subcontractor - ZIP360</t>
  </si>
  <si>
    <t>Subcontractor - Bag Top</t>
  </si>
  <si>
    <t>HD Ink</t>
  </si>
  <si>
    <t>Haptic Ink</t>
  </si>
  <si>
    <t>Process, Line or MCP</t>
  </si>
  <si>
    <t>Laser Score</t>
  </si>
  <si>
    <t>Rounded Corners</t>
  </si>
  <si>
    <t>Perf Line</t>
  </si>
  <si>
    <t>Rounded Corners (Btm)</t>
  </si>
  <si>
    <t>Laser Score - Front Only</t>
  </si>
  <si>
    <t>Rounded  Corners (Top)</t>
  </si>
  <si>
    <t>Laser Score - Back Only</t>
  </si>
  <si>
    <t>Rounded Corners (Top &amp; Btm)</t>
  </si>
  <si>
    <t>Laser Score - Both Front &amp; Back</t>
  </si>
  <si>
    <t>Certificate of Conformance</t>
  </si>
  <si>
    <t>Operator to contact lab staff prior to running
to advise COC (Certificate of Conformance) is
required. Do not provide samples.</t>
  </si>
  <si>
    <t xml:space="preserve">Perforation/Laser Scored </t>
  </si>
  <si>
    <t>Pin Holes</t>
  </si>
  <si>
    <t>Pin Holes (Yes/No)</t>
  </si>
  <si>
    <t>Pin Hole Location</t>
  </si>
  <si>
    <t>Degassing Valve (Yes/No)</t>
  </si>
  <si>
    <t>Degassing Valve Location</t>
  </si>
  <si>
    <t>Sub-Con required waste %</t>
  </si>
  <si>
    <t>Separate</t>
  </si>
  <si>
    <t>Issue Date: 28-Apr-04 Revision No.: 37 Revision Date: 6-Jun-17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</si>
</sst>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0"/>
      <name val="Arial"/>
    </font>
    <font>
      <sz val="10"/>
      <name val="Arial"/>
      <family val="2"/>
    </font>
    <font>
      <sz val="8"/>
      <name val="Arial"/>
      <family val="2"/>
    </font>
    <font>
      <b/>
      <sz val="10"/>
      <name val="Arial"/>
      <family val="2"/>
    </font>
    <font>
      <b/>
      <sz val="12"/>
      <name val="Arial"/>
      <family val="2"/>
    </font>
    <font>
      <sz val="12"/>
      <name val="Arial"/>
      <family val="2"/>
    </font>
    <font>
      <u/>
      <sz val="12"/>
      <name val="Arial"/>
      <family val="2"/>
    </font>
    <font>
      <b/>
      <sz val="8"/>
      <name val="Arial"/>
      <family val="2"/>
    </font>
    <font>
      <u/>
      <sz val="10"/>
      <color indexed="12"/>
      <name val="Arial"/>
      <family val="2"/>
    </font>
    <font>
      <b/>
      <u/>
      <sz val="10"/>
      <name val="Arial"/>
      <family val="2"/>
    </font>
    <font>
      <sz val="11"/>
      <color indexed="8"/>
      <name val="Calibri"/>
      <family val="2"/>
    </font>
    <font>
      <sz val="8.5"/>
      <name val="Arial"/>
      <family val="2"/>
    </font>
    <font>
      <sz val="9"/>
      <name val="Arial"/>
      <family val="2"/>
    </font>
    <font>
      <sz val="10"/>
      <name val="Arial"/>
      <family val="2"/>
    </font>
    <font>
      <sz val="7"/>
      <name val="Arial"/>
      <family val="2"/>
    </font>
    <font>
      <b/>
      <sz val="9"/>
      <name val="Arial"/>
      <family val="2"/>
    </font>
    <font>
      <sz val="9"/>
      <name val="Arial"/>
      <family val="2"/>
    </font>
    <font>
      <b/>
      <u/>
      <sz val="9"/>
      <name val="Arial"/>
      <family val="2"/>
    </font>
    <font>
      <u/>
      <sz val="10"/>
      <name val="Arial"/>
      <family val="2"/>
    </font>
    <font>
      <sz val="10"/>
      <color indexed="8"/>
      <name val="Arial"/>
      <family val="2"/>
      <charset val="1"/>
    </font>
    <font>
      <b/>
      <sz val="12"/>
      <color indexed="48"/>
      <name val="Arial"/>
      <family val="2"/>
    </font>
    <font>
      <b/>
      <sz val="12"/>
      <color indexed="12"/>
      <name val="Arial"/>
      <family val="2"/>
    </font>
    <font>
      <sz val="12"/>
      <color indexed="12"/>
      <name val="Arial"/>
      <family val="2"/>
    </font>
    <font>
      <b/>
      <sz val="12"/>
      <color indexed="10"/>
      <name val="Arial"/>
      <family val="2"/>
    </font>
    <font>
      <sz val="12"/>
      <name val="Arial"/>
      <family val="2"/>
    </font>
    <font>
      <b/>
      <sz val="7"/>
      <name val="Arial"/>
      <family val="2"/>
    </font>
    <font>
      <u/>
      <sz val="10"/>
      <color theme="1"/>
      <name val="Arial"/>
      <family val="2"/>
    </font>
    <font>
      <sz val="10"/>
      <color theme="1"/>
      <name val="Arial"/>
      <family val="2"/>
    </font>
    <font>
      <sz val="10"/>
      <color rgb="FF000000"/>
      <name val="Arial"/>
      <family val="2"/>
    </font>
    <font>
      <u/>
      <sz val="10"/>
      <color rgb="FF000000"/>
      <name val="Arial"/>
      <family val="2"/>
    </font>
    <font>
      <sz val="11"/>
      <color rgb="FF000000"/>
      <name val="Calibri"/>
      <family val="2"/>
    </font>
    <font>
      <b/>
      <u/>
      <sz val="10"/>
      <color indexed="12"/>
      <name val="Arial"/>
      <family val="2"/>
    </font>
    <font>
      <sz val="12"/>
      <color rgb="FF00000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43"/>
        <bgColor indexed="8"/>
      </patternFill>
    </fill>
    <fill>
      <patternFill patternType="solid">
        <fgColor indexed="43"/>
        <bgColor indexed="64"/>
      </patternFill>
    </fill>
    <fill>
      <patternFill patternType="solid">
        <fgColor indexed="13"/>
        <bgColor indexed="64"/>
      </patternFill>
    </fill>
    <fill>
      <patternFill patternType="solid">
        <fgColor rgb="FFFFFF99"/>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8" fillId="0" borderId="0" applyNumberFormat="0" applyFill="0" applyBorder="0" applyAlignment="0" applyProtection="0">
      <alignment vertical="top"/>
      <protection locked="0"/>
    </xf>
    <xf numFmtId="0" fontId="10" fillId="0" borderId="0"/>
  </cellStyleXfs>
  <cellXfs count="209">
    <xf numFmtId="0" fontId="0" fillId="0" borderId="0" xfId="0"/>
    <xf numFmtId="49" fontId="2" fillId="0" borderId="0" xfId="0" applyNumberFormat="1" applyFont="1" applyAlignment="1">
      <alignment horizontal="left"/>
    </xf>
    <xf numFmtId="49" fontId="0" fillId="0" borderId="0" xfId="0" applyNumberFormat="1" applyAlignment="1"/>
    <xf numFmtId="49" fontId="0" fillId="0" borderId="0" xfId="0" applyNumberFormat="1"/>
    <xf numFmtId="49" fontId="4" fillId="0" borderId="0" xfId="0" applyNumberFormat="1" applyFont="1"/>
    <xf numFmtId="49" fontId="4" fillId="0" borderId="0" xfId="0" applyNumberFormat="1" applyFont="1" applyAlignment="1">
      <alignment horizontal="left"/>
    </xf>
    <xf numFmtId="49" fontId="5" fillId="0" borderId="0" xfId="0" applyNumberFormat="1" applyFont="1"/>
    <xf numFmtId="49" fontId="4" fillId="0" borderId="0" xfId="0" applyNumberFormat="1" applyFont="1" applyAlignment="1"/>
    <xf numFmtId="49" fontId="5" fillId="0" borderId="0" xfId="0" applyNumberFormat="1" applyFont="1" applyAlignment="1"/>
    <xf numFmtId="49" fontId="4" fillId="0" borderId="0" xfId="0" applyNumberFormat="1" applyFont="1" applyAlignment="1">
      <alignment horizontal="left" vertical="top"/>
    </xf>
    <xf numFmtId="49" fontId="0" fillId="0" borderId="0" xfId="0" applyNumberFormat="1" applyAlignment="1">
      <alignment vertical="top"/>
    </xf>
    <xf numFmtId="49" fontId="5" fillId="0" borderId="0" xfId="0" applyNumberFormat="1" applyFont="1" applyAlignment="1">
      <alignment wrapText="1"/>
    </xf>
    <xf numFmtId="49" fontId="6" fillId="0" borderId="0" xfId="0" applyNumberFormat="1" applyFont="1" applyAlignment="1"/>
    <xf numFmtId="49" fontId="4" fillId="0" borderId="0" xfId="0" applyNumberFormat="1" applyFont="1" applyAlignment="1">
      <alignment horizontal="right" vertical="center"/>
    </xf>
    <xf numFmtId="49" fontId="6" fillId="0" borderId="0" xfId="0" applyNumberFormat="1" applyFont="1" applyAlignment="1">
      <alignment vertical="top" wrapText="1"/>
    </xf>
    <xf numFmtId="49" fontId="4" fillId="0" borderId="0" xfId="0" applyNumberFormat="1" applyFont="1" applyAlignment="1">
      <alignment wrapText="1"/>
    </xf>
    <xf numFmtId="0" fontId="6" fillId="0" borderId="0" xfId="0" applyNumberFormat="1" applyFont="1" applyAlignment="1"/>
    <xf numFmtId="0" fontId="0" fillId="0" borderId="0" xfId="0" applyNumberFormat="1"/>
    <xf numFmtId="0" fontId="4" fillId="0" borderId="0" xfId="0" applyNumberFormat="1" applyFont="1" applyAlignment="1">
      <alignment horizontal="left"/>
    </xf>
    <xf numFmtId="0" fontId="0" fillId="0" borderId="0" xfId="0" applyNumberFormat="1" applyAlignment="1"/>
    <xf numFmtId="15" fontId="3" fillId="0" borderId="1" xfId="0" applyNumberFormat="1" applyFont="1" applyBorder="1" applyAlignment="1" applyProtection="1">
      <alignment horizontal="center"/>
      <protection locked="0"/>
    </xf>
    <xf numFmtId="49" fontId="3" fillId="0" borderId="0" xfId="0" applyNumberFormat="1" applyFont="1" applyBorder="1" applyAlignment="1" applyProtection="1">
      <alignment horizontal="center"/>
    </xf>
    <xf numFmtId="49" fontId="3" fillId="0" borderId="1" xfId="0" applyNumberFormat="1" applyFont="1" applyBorder="1" applyAlignment="1" applyProtection="1">
      <alignment horizontal="center"/>
      <protection locked="0"/>
    </xf>
    <xf numFmtId="0" fontId="3" fillId="0" borderId="0" xfId="0" applyFont="1" applyAlignment="1" applyProtection="1">
      <alignment horizontal="centerContinuous"/>
    </xf>
    <xf numFmtId="0" fontId="0" fillId="0" borderId="0" xfId="0" applyAlignment="1" applyProtection="1">
      <alignment horizontal="centerContinuous"/>
    </xf>
    <xf numFmtId="0" fontId="0" fillId="0" borderId="0" xfId="0" applyProtection="1"/>
    <xf numFmtId="0" fontId="8" fillId="0" borderId="0" xfId="1" applyAlignment="1" applyProtection="1">
      <alignment horizontal="left"/>
    </xf>
    <xf numFmtId="0" fontId="9" fillId="0" borderId="0" xfId="0" applyFont="1" applyProtection="1"/>
    <xf numFmtId="0" fontId="3" fillId="0" borderId="0" xfId="0" applyFont="1" applyAlignment="1" applyProtection="1">
      <alignment horizontal="right"/>
    </xf>
    <xf numFmtId="0" fontId="3" fillId="0" borderId="0" xfId="0" applyFont="1" applyBorder="1" applyAlignment="1" applyProtection="1">
      <alignment horizontal="right"/>
    </xf>
    <xf numFmtId="0" fontId="3" fillId="0" borderId="0" xfId="0" applyFont="1" applyProtection="1"/>
    <xf numFmtId="0" fontId="0" fillId="0" borderId="0" xfId="0" applyAlignment="1" applyProtection="1">
      <alignment horizontal="right"/>
    </xf>
    <xf numFmtId="0" fontId="11" fillId="0" borderId="0" xfId="0" applyFont="1" applyAlignment="1" applyProtection="1">
      <alignment horizontal="right"/>
    </xf>
    <xf numFmtId="0" fontId="0" fillId="0" borderId="0" xfId="0" applyBorder="1" applyProtection="1"/>
    <xf numFmtId="0" fontId="3" fillId="0" borderId="0" xfId="0" applyFont="1" applyFill="1" applyProtection="1"/>
    <xf numFmtId="0" fontId="0" fillId="0" borderId="0" xfId="0" applyFill="1" applyProtection="1"/>
    <xf numFmtId="0" fontId="13" fillId="0" borderId="0" xfId="0" applyFont="1" applyProtection="1"/>
    <xf numFmtId="0" fontId="13" fillId="0" borderId="0" xfId="0" applyFont="1" applyBorder="1" applyAlignment="1" applyProtection="1">
      <alignment horizontal="left"/>
    </xf>
    <xf numFmtId="0" fontId="0" fillId="0" borderId="0" xfId="0" applyAlignment="1" applyProtection="1"/>
    <xf numFmtId="0" fontId="1" fillId="0" borderId="0" xfId="0" applyFont="1" applyFill="1" applyProtection="1"/>
    <xf numFmtId="0" fontId="1" fillId="0" borderId="0" xfId="0" applyFont="1" applyProtection="1"/>
    <xf numFmtId="0" fontId="3" fillId="0" borderId="0" xfId="0" applyFont="1" applyBorder="1" applyAlignment="1" applyProtection="1">
      <alignment horizontal="left"/>
    </xf>
    <xf numFmtId="0" fontId="3" fillId="0" borderId="2" xfId="0" applyFont="1" applyBorder="1" applyAlignment="1" applyProtection="1">
      <alignment horizontal="left"/>
    </xf>
    <xf numFmtId="0" fontId="0" fillId="0" borderId="2" xfId="0" applyBorder="1" applyAlignment="1" applyProtection="1"/>
    <xf numFmtId="0" fontId="0" fillId="0" borderId="0" xfId="0" applyBorder="1" applyAlignment="1" applyProtection="1">
      <alignment horizontal="centerContinuous"/>
    </xf>
    <xf numFmtId="0" fontId="3" fillId="0" borderId="0" xfId="0" applyFont="1" applyBorder="1" applyAlignment="1" applyProtection="1">
      <alignment horizontal="center"/>
    </xf>
    <xf numFmtId="0" fontId="12" fillId="0" borderId="0" xfId="0" applyFont="1" applyProtection="1"/>
    <xf numFmtId="0" fontId="0" fillId="0" borderId="0" xfId="0" applyBorder="1" applyAlignment="1" applyProtection="1">
      <alignment horizontal="center"/>
    </xf>
    <xf numFmtId="0" fontId="0" fillId="0" borderId="0" xfId="0" applyBorder="1" applyAlignment="1" applyProtection="1">
      <alignment horizontal="left"/>
    </xf>
    <xf numFmtId="0" fontId="17" fillId="0" borderId="0" xfId="0" applyFont="1" applyFill="1" applyBorder="1" applyAlignment="1" applyProtection="1">
      <alignment horizontal="left"/>
    </xf>
    <xf numFmtId="0" fontId="9" fillId="0" borderId="0" xfId="0" applyFont="1" applyFill="1" applyBorder="1" applyAlignment="1" applyProtection="1">
      <alignment horizontal="centerContinuous"/>
    </xf>
    <xf numFmtId="0" fontId="16" fillId="0" borderId="0" xfId="0" applyFont="1" applyFill="1" applyBorder="1" applyProtection="1"/>
    <xf numFmtId="49" fontId="3" fillId="0" borderId="1" xfId="0" applyNumberFormat="1" applyFont="1" applyBorder="1" applyAlignment="1" applyProtection="1">
      <alignment horizontal="center"/>
    </xf>
    <xf numFmtId="0" fontId="15" fillId="0" borderId="1" xfId="0" applyFont="1" applyFill="1" applyBorder="1" applyAlignment="1" applyProtection="1">
      <alignment horizontal="center"/>
    </xf>
    <xf numFmtId="0" fontId="15" fillId="0" borderId="0" xfId="0" applyFont="1" applyFill="1" applyBorder="1" applyAlignment="1" applyProtection="1">
      <alignment horizontal="center"/>
    </xf>
    <xf numFmtId="0" fontId="4" fillId="0" borderId="0" xfId="0" applyNumberFormat="1" applyFont="1" applyAlignment="1">
      <alignment horizontal="left" vertical="top" wrapText="1"/>
    </xf>
    <xf numFmtId="0" fontId="0" fillId="0" borderId="0" xfId="0" applyAlignment="1">
      <alignment horizontal="left" vertical="top" wrapText="1"/>
    </xf>
    <xf numFmtId="0" fontId="0" fillId="0" borderId="0" xfId="0" applyFill="1"/>
    <xf numFmtId="0" fontId="0" fillId="0" borderId="3" xfId="0" applyBorder="1"/>
    <xf numFmtId="0" fontId="0" fillId="0" borderId="0" xfId="0" applyBorder="1"/>
    <xf numFmtId="0" fontId="0" fillId="0" borderId="3" xfId="0" applyFill="1" applyBorder="1"/>
    <xf numFmtId="0" fontId="0" fillId="0" borderId="1" xfId="0" applyBorder="1"/>
    <xf numFmtId="0" fontId="19" fillId="2" borderId="0" xfId="0" applyFont="1" applyFill="1" applyAlignment="1" applyProtection="1">
      <alignment horizontal="left" vertical="top"/>
      <protection locked="0"/>
    </xf>
    <xf numFmtId="0" fontId="0" fillId="3" borderId="0" xfId="0" applyFill="1"/>
    <xf numFmtId="0" fontId="5" fillId="0" borderId="0" xfId="0" applyNumberFormat="1" applyFont="1" applyAlignment="1"/>
    <xf numFmtId="0" fontId="4" fillId="0" borderId="0" xfId="0" applyNumberFormat="1" applyFont="1" applyAlignment="1"/>
    <xf numFmtId="49" fontId="6" fillId="0" borderId="0" xfId="0" applyNumberFormat="1" applyFont="1"/>
    <xf numFmtId="0" fontId="21" fillId="0" borderId="0" xfId="0" applyNumberFormat="1" applyFont="1" applyAlignment="1">
      <alignment horizontal="center"/>
    </xf>
    <xf numFmtId="0" fontId="5" fillId="0" borderId="0" xfId="0" applyNumberFormat="1" applyFont="1"/>
    <xf numFmtId="49" fontId="22" fillId="0" borderId="0" xfId="0" applyNumberFormat="1" applyFont="1"/>
    <xf numFmtId="49" fontId="4" fillId="0" borderId="0" xfId="0" applyNumberFormat="1" applyFont="1" applyAlignment="1">
      <alignment horizontal="right" vertical="top" wrapText="1"/>
    </xf>
    <xf numFmtId="49" fontId="4" fillId="0" borderId="0" xfId="0" applyNumberFormat="1" applyFont="1" applyAlignment="1">
      <alignment vertical="top" wrapText="1"/>
    </xf>
    <xf numFmtId="0" fontId="0" fillId="0" borderId="0" xfId="0" applyAlignment="1"/>
    <xf numFmtId="49" fontId="24" fillId="0" borderId="0" xfId="0" applyNumberFormat="1" applyFont="1"/>
    <xf numFmtId="49" fontId="4" fillId="0" borderId="0" xfId="0" applyNumberFormat="1" applyFont="1" applyAlignment="1">
      <alignment horizontal="left"/>
    </xf>
    <xf numFmtId="0" fontId="0" fillId="0" borderId="0" xfId="0" applyNumberFormat="1" applyAlignment="1"/>
    <xf numFmtId="49" fontId="3" fillId="0" borderId="0" xfId="0" applyNumberFormat="1" applyFont="1" applyBorder="1" applyAlignment="1" applyProtection="1">
      <alignment horizontal="center"/>
    </xf>
    <xf numFmtId="0" fontId="1" fillId="0" borderId="0" xfId="0" applyFont="1" applyAlignment="1" applyProtection="1">
      <alignment horizontal="right"/>
    </xf>
    <xf numFmtId="0" fontId="1" fillId="0" borderId="0" xfId="0" applyFont="1" applyBorder="1" applyAlignment="1" applyProtection="1">
      <alignment horizontal="right"/>
    </xf>
    <xf numFmtId="0" fontId="9" fillId="0" borderId="0" xfId="0" applyFont="1" applyFill="1" applyBorder="1" applyAlignment="1" applyProtection="1">
      <alignment horizontal="center"/>
    </xf>
    <xf numFmtId="0" fontId="18" fillId="0" borderId="0" xfId="0" applyFont="1" applyBorder="1" applyAlignment="1" applyProtection="1">
      <alignment horizontal="center"/>
    </xf>
    <xf numFmtId="1" fontId="4" fillId="0" borderId="0" xfId="0" applyNumberFormat="1" applyFont="1" applyAlignment="1">
      <alignment horizontal="right"/>
    </xf>
    <xf numFmtId="1" fontId="4" fillId="0" borderId="0" xfId="0" applyNumberFormat="1" applyFont="1" applyAlignment="1">
      <alignment horizontal="left" wrapText="1"/>
    </xf>
    <xf numFmtId="0" fontId="1" fillId="0" borderId="0" xfId="0" applyFont="1"/>
    <xf numFmtId="0" fontId="0" fillId="0" borderId="2" xfId="0" applyBorder="1" applyAlignment="1" applyProtection="1">
      <alignment horizontal="center"/>
    </xf>
    <xf numFmtId="0" fontId="0" fillId="0" borderId="0" xfId="0" applyAlignment="1">
      <alignment horizontal="center"/>
    </xf>
    <xf numFmtId="0" fontId="5" fillId="0" borderId="0" xfId="0" applyFont="1"/>
    <xf numFmtId="49" fontId="4" fillId="0" borderId="0" xfId="0" applyNumberFormat="1" applyFont="1" applyAlignment="1">
      <alignment horizontal="right"/>
    </xf>
    <xf numFmtId="0" fontId="4" fillId="0" borderId="0" xfId="0" applyFont="1"/>
    <xf numFmtId="2" fontId="3" fillId="0" borderId="4" xfId="0" applyNumberFormat="1" applyFont="1" applyBorder="1" applyAlignment="1" applyProtection="1">
      <protection locked="0"/>
    </xf>
    <xf numFmtId="2" fontId="3" fillId="0" borderId="3" xfId="0" applyNumberFormat="1" applyFont="1" applyBorder="1" applyAlignment="1">
      <alignment horizontal="center"/>
    </xf>
    <xf numFmtId="1" fontId="3" fillId="0" borderId="5" xfId="0" applyNumberFormat="1" applyFont="1" applyBorder="1" applyAlignment="1" applyProtection="1">
      <alignment horizontal="center"/>
    </xf>
    <xf numFmtId="0" fontId="26" fillId="0" borderId="0" xfId="0" applyFont="1" applyAlignment="1">
      <alignment wrapText="1"/>
    </xf>
    <xf numFmtId="0" fontId="26" fillId="0" borderId="0" xfId="0" applyFont="1" applyAlignment="1">
      <alignment horizontal="left" wrapText="1"/>
    </xf>
    <xf numFmtId="0" fontId="26" fillId="0" borderId="0" xfId="0" applyFont="1"/>
    <xf numFmtId="0" fontId="27" fillId="0" borderId="0" xfId="0" applyFont="1" applyProtection="1"/>
    <xf numFmtId="0" fontId="1" fillId="0" borderId="0" xfId="0" applyFont="1" applyAlignment="1" applyProtection="1">
      <alignment horizontal="left"/>
    </xf>
    <xf numFmtId="0" fontId="1" fillId="0" borderId="0" xfId="0" applyFont="1" applyBorder="1" applyProtection="1"/>
    <xf numFmtId="0" fontId="28" fillId="0" borderId="0" xfId="0" applyFont="1" applyAlignment="1">
      <alignment horizontal="left" vertical="center"/>
    </xf>
    <xf numFmtId="0" fontId="28" fillId="0" borderId="0" xfId="0" applyFont="1"/>
    <xf numFmtId="0" fontId="27" fillId="0" borderId="0" xfId="0" applyFont="1" applyAlignment="1" applyProtection="1">
      <alignment horizontal="left"/>
    </xf>
    <xf numFmtId="0" fontId="27" fillId="0" borderId="0" xfId="0" applyFont="1"/>
    <xf numFmtId="0" fontId="28" fillId="0" borderId="0" xfId="0" applyFont="1" applyAlignment="1">
      <alignment horizontal="left"/>
    </xf>
    <xf numFmtId="0" fontId="26" fillId="0" borderId="0" xfId="0" applyFont="1" applyBorder="1"/>
    <xf numFmtId="0" fontId="27" fillId="0" borderId="0" xfId="0" applyFont="1" applyAlignment="1">
      <alignment horizontal="left"/>
    </xf>
    <xf numFmtId="0" fontId="1" fillId="0" borderId="0" xfId="0" applyFont="1" applyBorder="1" applyAlignment="1" applyProtection="1"/>
    <xf numFmtId="2" fontId="1" fillId="0" borderId="0" xfId="0" applyNumberFormat="1" applyFont="1" applyAlignment="1" applyProtection="1">
      <alignment horizontal="left"/>
    </xf>
    <xf numFmtId="0" fontId="26" fillId="0" borderId="0" xfId="0" applyFont="1" applyAlignment="1">
      <alignment horizontal="left"/>
    </xf>
    <xf numFmtId="0" fontId="1" fillId="0" borderId="0" xfId="0" applyFont="1" applyBorder="1" applyAlignment="1" applyProtection="1">
      <alignment horizontal="left"/>
    </xf>
    <xf numFmtId="0" fontId="26" fillId="0" borderId="0" xfId="0" applyFont="1" applyAlignment="1" applyProtection="1">
      <alignment horizontal="left"/>
    </xf>
    <xf numFmtId="0" fontId="26" fillId="0" borderId="0" xfId="0" applyFont="1" applyBorder="1" applyAlignment="1">
      <alignment horizontal="left" wrapText="1"/>
    </xf>
    <xf numFmtId="0" fontId="1" fillId="0" borderId="0" xfId="0" applyFont="1" applyBorder="1"/>
    <xf numFmtId="16" fontId="27" fillId="0" borderId="0" xfId="0" applyNumberFormat="1" applyFont="1" applyAlignment="1" applyProtection="1">
      <alignment horizontal="left"/>
    </xf>
    <xf numFmtId="0" fontId="1" fillId="0" borderId="0" xfId="0" applyFont="1" applyBorder="1" applyAlignment="1"/>
    <xf numFmtId="0" fontId="18" fillId="0" borderId="0" xfId="0" applyFont="1"/>
    <xf numFmtId="0" fontId="26" fillId="0" borderId="0" xfId="0" applyFont="1" applyProtection="1"/>
    <xf numFmtId="0" fontId="28" fillId="0" borderId="0" xfId="0" applyFont="1" applyAlignment="1">
      <alignment horizontal="left" vertical="center" wrapText="1"/>
    </xf>
    <xf numFmtId="0" fontId="0" fillId="0" borderId="0" xfId="0" applyBorder="1" applyAlignment="1" applyProtection="1"/>
    <xf numFmtId="49" fontId="3" fillId="0" borderId="1" xfId="1" applyNumberFormat="1" applyFont="1" applyBorder="1" applyAlignment="1" applyProtection="1">
      <alignment horizontal="center"/>
      <protection locked="0"/>
    </xf>
    <xf numFmtId="49" fontId="3" fillId="0" borderId="4" xfId="0" applyNumberFormat="1" applyFont="1" applyBorder="1" applyAlignment="1" applyProtection="1">
      <alignment horizontal="center"/>
      <protection locked="0"/>
    </xf>
    <xf numFmtId="0" fontId="3" fillId="0" borderId="1" xfId="0" applyFont="1" applyFill="1" applyBorder="1" applyAlignment="1" applyProtection="1">
      <alignment horizontal="center"/>
      <protection locked="0"/>
    </xf>
    <xf numFmtId="0" fontId="1" fillId="0" borderId="0" xfId="0" applyFont="1" applyFill="1"/>
    <xf numFmtId="0" fontId="19" fillId="0" borderId="0" xfId="0" applyFont="1" applyFill="1" applyAlignment="1" applyProtection="1">
      <alignment horizontal="left" vertical="top"/>
      <protection locked="0"/>
    </xf>
    <xf numFmtId="0" fontId="19" fillId="5" borderId="0" xfId="0" applyFont="1" applyFill="1" applyAlignment="1" applyProtection="1">
      <alignment horizontal="left" vertical="top"/>
      <protection locked="0"/>
    </xf>
    <xf numFmtId="0" fontId="0" fillId="5" borderId="0" xfId="0" applyFill="1"/>
    <xf numFmtId="0" fontId="29" fillId="0" borderId="0" xfId="0" applyFont="1"/>
    <xf numFmtId="0" fontId="4" fillId="0" borderId="0" xfId="0" applyFont="1" applyAlignment="1">
      <alignment horizontal="center"/>
    </xf>
    <xf numFmtId="0" fontId="4" fillId="0" borderId="0" xfId="0" applyFont="1" applyAlignment="1"/>
    <xf numFmtId="0" fontId="6" fillId="0" borderId="0" xfId="0" applyFont="1" applyBorder="1"/>
    <xf numFmtId="0" fontId="31" fillId="0" borderId="5" xfId="1" applyFont="1" applyFill="1" applyBorder="1" applyAlignment="1" applyProtection="1">
      <alignment horizontal="left"/>
    </xf>
    <xf numFmtId="0" fontId="31" fillId="0" borderId="1" xfId="1" applyFont="1" applyBorder="1" applyAlignment="1" applyProtection="1">
      <alignment horizontal="left"/>
    </xf>
    <xf numFmtId="0" fontId="3" fillId="6" borderId="1" xfId="0" applyFont="1" applyFill="1" applyBorder="1" applyAlignment="1">
      <alignment horizontal="center"/>
    </xf>
    <xf numFmtId="0" fontId="7" fillId="6" borderId="1" xfId="0" applyFont="1" applyFill="1" applyBorder="1" applyAlignment="1">
      <alignment horizontal="left"/>
    </xf>
    <xf numFmtId="0" fontId="0" fillId="0" borderId="1" xfId="0" applyBorder="1" applyAlignment="1" applyProtection="1">
      <protection locked="0"/>
    </xf>
    <xf numFmtId="0" fontId="32" fillId="0" borderId="0" xfId="0" applyFont="1"/>
    <xf numFmtId="15" fontId="30" fillId="0" borderId="1" xfId="0" applyNumberFormat="1" applyFont="1" applyBorder="1"/>
    <xf numFmtId="0" fontId="30" fillId="0" borderId="7" xfId="0" applyFont="1" applyBorder="1"/>
    <xf numFmtId="0" fontId="3" fillId="0" borderId="1" xfId="0" applyFont="1" applyBorder="1" applyAlignment="1" applyProtection="1">
      <alignment horizontal="center"/>
      <protection locked="0"/>
    </xf>
    <xf numFmtId="0" fontId="18" fillId="0" borderId="0" xfId="0" applyFont="1" applyBorder="1"/>
    <xf numFmtId="0" fontId="29" fillId="0" borderId="0" xfId="0" applyFont="1" applyAlignment="1">
      <alignment wrapText="1"/>
    </xf>
    <xf numFmtId="0" fontId="6" fillId="0" borderId="0" xfId="0" applyFont="1"/>
    <xf numFmtId="49" fontId="4" fillId="0" borderId="0" xfId="0" applyNumberFormat="1" applyFont="1" applyAlignment="1">
      <alignment horizontal="left"/>
    </xf>
    <xf numFmtId="0" fontId="0" fillId="0" borderId="0" xfId="0" applyAlignment="1">
      <alignment horizontal="left"/>
    </xf>
    <xf numFmtId="49" fontId="3" fillId="0" borderId="4" xfId="0" applyNumberFormat="1" applyFont="1" applyBorder="1" applyAlignment="1" applyProtection="1">
      <alignment horizontal="center"/>
      <protection locked="0"/>
    </xf>
    <xf numFmtId="49" fontId="3" fillId="0" borderId="3" xfId="0" applyNumberFormat="1" applyFont="1" applyBorder="1" applyAlignment="1" applyProtection="1">
      <alignment horizontal="center"/>
      <protection locked="0"/>
    </xf>
    <xf numFmtId="49" fontId="3" fillId="0" borderId="5" xfId="0" applyNumberFormat="1" applyFont="1" applyBorder="1" applyAlignment="1" applyProtection="1">
      <alignment horizontal="center"/>
      <protection locked="0"/>
    </xf>
    <xf numFmtId="0" fontId="0" fillId="0" borderId="3" xfId="0" applyBorder="1" applyAlignment="1" applyProtection="1">
      <alignment horizontal="center"/>
      <protection locked="0"/>
    </xf>
    <xf numFmtId="0" fontId="0" fillId="0" borderId="5" xfId="0" applyBorder="1" applyAlignment="1" applyProtection="1">
      <alignment horizontal="center"/>
      <protection locked="0"/>
    </xf>
    <xf numFmtId="49" fontId="3" fillId="0" borderId="4" xfId="0" applyNumberFormat="1" applyFont="1" applyFill="1" applyBorder="1" applyAlignment="1" applyProtection="1">
      <alignment horizontal="center"/>
      <protection locked="0"/>
    </xf>
    <xf numFmtId="49" fontId="3" fillId="0" borderId="3" xfId="0" applyNumberFormat="1" applyFont="1" applyFill="1" applyBorder="1" applyAlignment="1" applyProtection="1">
      <alignment horizontal="center"/>
      <protection locked="0"/>
    </xf>
    <xf numFmtId="49" fontId="3" fillId="0" borderId="5" xfId="0" applyNumberFormat="1" applyFont="1" applyFill="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5" xfId="0" applyFont="1" applyBorder="1" applyAlignment="1" applyProtection="1">
      <alignment horizontal="center"/>
      <protection locked="0"/>
    </xf>
    <xf numFmtId="49" fontId="3" fillId="0" borderId="0" xfId="0" applyNumberFormat="1" applyFont="1" applyBorder="1" applyAlignment="1" applyProtection="1">
      <alignment horizontal="center"/>
    </xf>
    <xf numFmtId="0" fontId="3" fillId="0" borderId="1" xfId="0" applyFont="1" applyBorder="1" applyAlignment="1" applyProtection="1">
      <alignment horizontal="center"/>
      <protection locked="0"/>
    </xf>
    <xf numFmtId="0" fontId="3" fillId="0" borderId="4"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3" fillId="0" borderId="5" xfId="0" applyFont="1" applyBorder="1" applyAlignment="1" applyProtection="1">
      <alignment horizontal="center"/>
      <protection locked="0"/>
    </xf>
    <xf numFmtId="0" fontId="1" fillId="0" borderId="0" xfId="0" applyFont="1" applyAlignment="1">
      <alignment horizontal="center"/>
    </xf>
    <xf numFmtId="49" fontId="7" fillId="0" borderId="4" xfId="0" applyNumberFormat="1" applyFont="1" applyBorder="1" applyAlignment="1" applyProtection="1">
      <alignment horizontal="center"/>
    </xf>
    <xf numFmtId="0" fontId="0" fillId="0" borderId="3" xfId="0" applyBorder="1" applyAlignment="1" applyProtection="1">
      <alignment horizontal="center"/>
    </xf>
    <xf numFmtId="0" fontId="0" fillId="0" borderId="5" xfId="0" applyBorder="1" applyAlignment="1" applyProtection="1">
      <alignment horizontal="center"/>
    </xf>
    <xf numFmtId="0" fontId="31" fillId="0" borderId="3" xfId="1" applyFont="1" applyBorder="1" applyAlignment="1" applyProtection="1">
      <alignment horizontal="center"/>
    </xf>
    <xf numFmtId="0" fontId="31" fillId="0" borderId="5" xfId="1" applyFont="1" applyBorder="1" applyAlignment="1" applyProtection="1">
      <alignment horizontal="center"/>
    </xf>
    <xf numFmtId="0" fontId="14" fillId="0" borderId="0" xfId="0" applyFont="1" applyAlignment="1" applyProtection="1">
      <alignment wrapText="1"/>
    </xf>
    <xf numFmtId="0" fontId="0" fillId="0" borderId="6" xfId="0" applyBorder="1" applyAlignment="1" applyProtection="1"/>
    <xf numFmtId="49" fontId="25" fillId="0" borderId="4" xfId="0" applyNumberFormat="1" applyFont="1" applyFill="1" applyBorder="1" applyAlignment="1" applyProtection="1">
      <alignment horizontal="left"/>
      <protection locked="0"/>
    </xf>
    <xf numFmtId="49" fontId="25" fillId="0" borderId="5" xfId="0" applyNumberFormat="1" applyFont="1" applyFill="1" applyBorder="1" applyAlignment="1" applyProtection="1">
      <alignment horizontal="left"/>
      <protection locked="0"/>
    </xf>
    <xf numFmtId="0" fontId="13" fillId="0" borderId="0" xfId="0" applyFont="1" applyAlignment="1" applyProtection="1"/>
    <xf numFmtId="0" fontId="3" fillId="6" borderId="4" xfId="0" applyFont="1" applyFill="1" applyBorder="1" applyAlignment="1">
      <alignment horizontal="center"/>
    </xf>
    <xf numFmtId="0" fontId="3" fillId="6" borderId="5" xfId="0" applyFont="1" applyFill="1" applyBorder="1" applyAlignment="1">
      <alignment horizontal="center"/>
    </xf>
    <xf numFmtId="0" fontId="31" fillId="6" borderId="0" xfId="1" applyFont="1" applyFill="1" applyAlignment="1" applyProtection="1">
      <alignment horizontal="center"/>
    </xf>
    <xf numFmtId="0" fontId="3" fillId="0" borderId="4" xfId="0" applyFont="1" applyFill="1" applyBorder="1" applyAlignment="1" applyProtection="1">
      <alignment horizontal="center"/>
      <protection locked="0"/>
    </xf>
    <xf numFmtId="49" fontId="15" fillId="0" borderId="4" xfId="0" applyNumberFormat="1" applyFont="1" applyBorder="1" applyAlignment="1" applyProtection="1">
      <alignment horizontal="left"/>
    </xf>
    <xf numFmtId="49" fontId="15" fillId="0" borderId="3" xfId="0" applyNumberFormat="1" applyFont="1" applyBorder="1" applyAlignment="1" applyProtection="1">
      <alignment horizontal="left"/>
    </xf>
    <xf numFmtId="49" fontId="15" fillId="0" borderId="5" xfId="0" applyNumberFormat="1" applyFont="1" applyBorder="1" applyAlignment="1" applyProtection="1">
      <alignment horizontal="left"/>
    </xf>
    <xf numFmtId="0" fontId="3" fillId="4" borderId="0" xfId="0" applyFont="1" applyFill="1" applyAlignment="1" applyProtection="1"/>
    <xf numFmtId="0" fontId="0" fillId="4" borderId="0" xfId="0" applyFill="1" applyAlignment="1" applyProtection="1"/>
    <xf numFmtId="0" fontId="0" fillId="0" borderId="2" xfId="0" applyBorder="1" applyAlignment="1" applyProtection="1"/>
    <xf numFmtId="0" fontId="0" fillId="0" borderId="2" xfId="0" applyBorder="1" applyAlignment="1"/>
    <xf numFmtId="0" fontId="0" fillId="0" borderId="1" xfId="0" applyBorder="1" applyAlignment="1" applyProtection="1">
      <alignment horizontal="center"/>
      <protection locked="0"/>
    </xf>
    <xf numFmtId="0" fontId="3" fillId="0" borderId="0" xfId="0" applyFont="1" applyAlignment="1" applyProtection="1">
      <alignment horizontal="center"/>
      <protection locked="0"/>
    </xf>
    <xf numFmtId="0" fontId="13" fillId="0" borderId="3" xfId="0" applyFont="1" applyBorder="1" applyAlignment="1" applyProtection="1">
      <alignment horizontal="center"/>
      <protection locked="0"/>
    </xf>
    <xf numFmtId="0" fontId="13" fillId="0" borderId="5" xfId="0" applyFont="1" applyBorder="1" applyAlignment="1" applyProtection="1">
      <alignment horizontal="center"/>
      <protection locked="0"/>
    </xf>
    <xf numFmtId="0" fontId="4" fillId="0" borderId="0" xfId="0" applyFont="1" applyAlignment="1">
      <alignment horizontal="left" vertical="top" wrapText="1"/>
    </xf>
    <xf numFmtId="49" fontId="4" fillId="0" borderId="0" xfId="0" applyNumberFormat="1" applyFont="1" applyAlignment="1">
      <alignment horizontal="left"/>
    </xf>
    <xf numFmtId="49" fontId="0" fillId="0" borderId="0" xfId="0" applyNumberFormat="1" applyAlignment="1"/>
    <xf numFmtId="0" fontId="4" fillId="0" borderId="0" xfId="0" applyNumberFormat="1" applyFont="1" applyAlignment="1">
      <alignment horizontal="left" vertical="top" wrapText="1"/>
    </xf>
    <xf numFmtId="0" fontId="0" fillId="0" borderId="0" xfId="0" applyAlignment="1">
      <alignment horizontal="left" vertical="top" wrapText="1"/>
    </xf>
    <xf numFmtId="49" fontId="4" fillId="0" borderId="0" xfId="0" applyNumberFormat="1" applyFont="1" applyAlignment="1">
      <alignment horizontal="left" vertical="top" wrapText="1"/>
    </xf>
    <xf numFmtId="0" fontId="0" fillId="0" borderId="0" xfId="0" applyAlignment="1">
      <alignment vertical="top" wrapText="1"/>
    </xf>
    <xf numFmtId="0" fontId="0" fillId="0" borderId="0" xfId="0" applyAlignment="1"/>
    <xf numFmtId="0" fontId="4" fillId="0" borderId="0" xfId="0" applyNumberFormat="1" applyFont="1" applyAlignment="1">
      <alignment horizontal="left"/>
    </xf>
    <xf numFmtId="0" fontId="0" fillId="0" borderId="0" xfId="0" applyNumberFormat="1" applyAlignment="1"/>
    <xf numFmtId="49" fontId="4" fillId="0" borderId="0" xfId="0" applyNumberFormat="1" applyFont="1" applyAlignment="1">
      <alignment horizontal="left" vertical="top"/>
    </xf>
    <xf numFmtId="0" fontId="0" fillId="0" borderId="0" xfId="0" applyAlignment="1">
      <alignment vertical="top"/>
    </xf>
    <xf numFmtId="0" fontId="4" fillId="0" borderId="0" xfId="0" applyFont="1" applyAlignment="1">
      <alignment horizontal="left"/>
    </xf>
    <xf numFmtId="49" fontId="3" fillId="0" borderId="0" xfId="0" applyNumberFormat="1" applyFont="1" applyAlignment="1">
      <alignment horizontal="left"/>
    </xf>
    <xf numFmtId="0" fontId="0" fillId="0" borderId="0" xfId="0" applyAlignment="1">
      <alignment horizontal="left"/>
    </xf>
    <xf numFmtId="49" fontId="0" fillId="0" borderId="0" xfId="0" applyNumberFormat="1" applyAlignment="1">
      <alignment vertical="top"/>
    </xf>
    <xf numFmtId="0" fontId="0" fillId="0" borderId="0" xfId="0" applyAlignment="1">
      <alignment wrapText="1"/>
    </xf>
    <xf numFmtId="0" fontId="0" fillId="0" borderId="0" xfId="0" applyNumberFormat="1" applyAlignment="1">
      <alignment vertical="top" wrapText="1"/>
    </xf>
    <xf numFmtId="0" fontId="4" fillId="0" borderId="0" xfId="0" applyFont="1" applyAlignment="1"/>
    <xf numFmtId="49" fontId="0" fillId="0" borderId="0" xfId="0" applyNumberFormat="1" applyAlignment="1">
      <alignment vertical="top" wrapText="1"/>
    </xf>
    <xf numFmtId="49" fontId="0" fillId="0" borderId="0" xfId="0" applyNumberFormat="1" applyAlignment="1">
      <alignment horizontal="left" vertical="top" wrapText="1"/>
    </xf>
    <xf numFmtId="0" fontId="0" fillId="0" borderId="0" xfId="0" applyNumberFormat="1" applyAlignment="1">
      <alignment wrapText="1"/>
    </xf>
    <xf numFmtId="0" fontId="0" fillId="0" borderId="0" xfId="0" applyNumberFormat="1" applyAlignment="1">
      <alignment horizontal="left" vertical="top" wrapText="1"/>
    </xf>
    <xf numFmtId="0" fontId="20" fillId="0" borderId="0" xfId="0" applyNumberFormat="1" applyFont="1" applyAlignment="1">
      <alignment horizontal="left"/>
    </xf>
    <xf numFmtId="0" fontId="23" fillId="0" borderId="0" xfId="0" applyNumberFormat="1" applyFont="1" applyAlignment="1">
      <alignment horizontal="left" vertical="top" wrapText="1"/>
    </xf>
  </cellXfs>
  <cellStyles count="3">
    <cellStyle name="Hyperlink" xfId="1" builtinId="8"/>
    <cellStyle name="Normal" xfId="0" builtinId="0"/>
    <cellStyle name="Normal 2" xfId="2"/>
  </cellStyles>
  <dxfs count="2">
    <dxf>
      <fill>
        <patternFill>
          <bgColor theme="9" tint="-0.24994659260841701"/>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21</xdr:row>
      <xdr:rowOff>152400</xdr:rowOff>
    </xdr:from>
    <xdr:to>
      <xdr:col>5</xdr:col>
      <xdr:colOff>314325</xdr:colOff>
      <xdr:row>22</xdr:row>
      <xdr:rowOff>133350</xdr:rowOff>
    </xdr:to>
    <xdr:pic>
      <xdr:nvPicPr>
        <xdr:cNvPr id="2181" name="Picture 28" descr="MCj04421600000[1]">
          <a:extLst>
            <a:ext uri="{FF2B5EF4-FFF2-40B4-BE49-F238E27FC236}">
              <a16:creationId xmlns:a16="http://schemas.microsoft.com/office/drawing/2014/main" id="{00000000-0008-0000-0000-000085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0025" y="34480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26</xdr:row>
      <xdr:rowOff>9525</xdr:rowOff>
    </xdr:from>
    <xdr:to>
      <xdr:col>5</xdr:col>
      <xdr:colOff>323850</xdr:colOff>
      <xdr:row>26</xdr:row>
      <xdr:rowOff>161925</xdr:rowOff>
    </xdr:to>
    <xdr:pic>
      <xdr:nvPicPr>
        <xdr:cNvPr id="2182" name="Picture 28" descr="MCj04421600000[1]">
          <a:extLst>
            <a:ext uri="{FF2B5EF4-FFF2-40B4-BE49-F238E27FC236}">
              <a16:creationId xmlns:a16="http://schemas.microsoft.com/office/drawing/2014/main" id="{00000000-0008-0000-0000-000086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41148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476250</xdr:colOff>
      <xdr:row>29</xdr:row>
      <xdr:rowOff>38100</xdr:rowOff>
    </xdr:from>
    <xdr:to>
      <xdr:col>5</xdr:col>
      <xdr:colOff>628650</xdr:colOff>
      <xdr:row>30</xdr:row>
      <xdr:rowOff>19050</xdr:rowOff>
    </xdr:to>
    <xdr:pic>
      <xdr:nvPicPr>
        <xdr:cNvPr id="2183" name="Picture 28" descr="MCj04421600000[1]">
          <a:extLst>
            <a:ext uri="{FF2B5EF4-FFF2-40B4-BE49-F238E27FC236}">
              <a16:creationId xmlns:a16="http://schemas.microsoft.com/office/drawing/2014/main" id="{00000000-0008-0000-0000-00008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29125" y="50101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31</xdr:row>
      <xdr:rowOff>9525</xdr:rowOff>
    </xdr:from>
    <xdr:to>
      <xdr:col>5</xdr:col>
      <xdr:colOff>323850</xdr:colOff>
      <xdr:row>31</xdr:row>
      <xdr:rowOff>161925</xdr:rowOff>
    </xdr:to>
    <xdr:pic>
      <xdr:nvPicPr>
        <xdr:cNvPr id="2184" name="Picture 28" descr="MCj04421600000[1]">
          <a:extLst>
            <a:ext uri="{FF2B5EF4-FFF2-40B4-BE49-F238E27FC236}">
              <a16:creationId xmlns:a16="http://schemas.microsoft.com/office/drawing/2014/main" id="{00000000-0008-0000-0000-00008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47625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32</xdr:row>
      <xdr:rowOff>9525</xdr:rowOff>
    </xdr:from>
    <xdr:to>
      <xdr:col>5</xdr:col>
      <xdr:colOff>323850</xdr:colOff>
      <xdr:row>32</xdr:row>
      <xdr:rowOff>161925</xdr:rowOff>
    </xdr:to>
    <xdr:pic>
      <xdr:nvPicPr>
        <xdr:cNvPr id="2185" name="Picture 28" descr="MCj04421600000[1]">
          <a:extLst>
            <a:ext uri="{FF2B5EF4-FFF2-40B4-BE49-F238E27FC236}">
              <a16:creationId xmlns:a16="http://schemas.microsoft.com/office/drawing/2014/main" id="{00000000-0008-0000-0000-00008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49244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33</xdr:row>
      <xdr:rowOff>9525</xdr:rowOff>
    </xdr:from>
    <xdr:to>
      <xdr:col>5</xdr:col>
      <xdr:colOff>323850</xdr:colOff>
      <xdr:row>33</xdr:row>
      <xdr:rowOff>161925</xdr:rowOff>
    </xdr:to>
    <xdr:pic>
      <xdr:nvPicPr>
        <xdr:cNvPr id="2186" name="Picture 28" descr="MCj04421600000[1]">
          <a:extLst>
            <a:ext uri="{FF2B5EF4-FFF2-40B4-BE49-F238E27FC236}">
              <a16:creationId xmlns:a16="http://schemas.microsoft.com/office/drawing/2014/main" id="{00000000-0008-0000-0000-00008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0863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34</xdr:row>
      <xdr:rowOff>9525</xdr:rowOff>
    </xdr:from>
    <xdr:to>
      <xdr:col>5</xdr:col>
      <xdr:colOff>323850</xdr:colOff>
      <xdr:row>34</xdr:row>
      <xdr:rowOff>161925</xdr:rowOff>
    </xdr:to>
    <xdr:pic>
      <xdr:nvPicPr>
        <xdr:cNvPr id="2187" name="Picture 28" descr="MCj04421600000[1]">
          <a:extLst>
            <a:ext uri="{FF2B5EF4-FFF2-40B4-BE49-F238E27FC236}">
              <a16:creationId xmlns:a16="http://schemas.microsoft.com/office/drawing/2014/main" id="{00000000-0008-0000-0000-00008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248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35</xdr:row>
      <xdr:rowOff>9525</xdr:rowOff>
    </xdr:from>
    <xdr:to>
      <xdr:col>5</xdr:col>
      <xdr:colOff>323850</xdr:colOff>
      <xdr:row>35</xdr:row>
      <xdr:rowOff>161925</xdr:rowOff>
    </xdr:to>
    <xdr:pic>
      <xdr:nvPicPr>
        <xdr:cNvPr id="2188" name="Picture 28" descr="MCj04421600000[1]">
          <a:extLst>
            <a:ext uri="{FF2B5EF4-FFF2-40B4-BE49-F238E27FC236}">
              <a16:creationId xmlns:a16="http://schemas.microsoft.com/office/drawing/2014/main" id="{00000000-0008-0000-0000-00008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4102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36</xdr:row>
      <xdr:rowOff>9525</xdr:rowOff>
    </xdr:from>
    <xdr:to>
      <xdr:col>5</xdr:col>
      <xdr:colOff>323850</xdr:colOff>
      <xdr:row>36</xdr:row>
      <xdr:rowOff>161925</xdr:rowOff>
    </xdr:to>
    <xdr:pic>
      <xdr:nvPicPr>
        <xdr:cNvPr id="2189" name="Picture 28" descr="MCj04421600000[1]">
          <a:extLst>
            <a:ext uri="{FF2B5EF4-FFF2-40B4-BE49-F238E27FC236}">
              <a16:creationId xmlns:a16="http://schemas.microsoft.com/office/drawing/2014/main" id="{00000000-0008-0000-0000-00008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5721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37</xdr:row>
      <xdr:rowOff>9525</xdr:rowOff>
    </xdr:from>
    <xdr:to>
      <xdr:col>5</xdr:col>
      <xdr:colOff>323850</xdr:colOff>
      <xdr:row>37</xdr:row>
      <xdr:rowOff>161925</xdr:rowOff>
    </xdr:to>
    <xdr:pic>
      <xdr:nvPicPr>
        <xdr:cNvPr id="2190" name="Picture 28" descr="MCj04421600000[1]">
          <a:extLst>
            <a:ext uri="{FF2B5EF4-FFF2-40B4-BE49-F238E27FC236}">
              <a16:creationId xmlns:a16="http://schemas.microsoft.com/office/drawing/2014/main" id="{00000000-0008-0000-0000-00008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7340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38</xdr:row>
      <xdr:rowOff>9525</xdr:rowOff>
    </xdr:from>
    <xdr:to>
      <xdr:col>5</xdr:col>
      <xdr:colOff>323850</xdr:colOff>
      <xdr:row>38</xdr:row>
      <xdr:rowOff>161925</xdr:rowOff>
    </xdr:to>
    <xdr:pic>
      <xdr:nvPicPr>
        <xdr:cNvPr id="2191" name="Picture 28" descr="MCj04421600000[1]">
          <a:extLst>
            <a:ext uri="{FF2B5EF4-FFF2-40B4-BE49-F238E27FC236}">
              <a16:creationId xmlns:a16="http://schemas.microsoft.com/office/drawing/2014/main" id="{00000000-0008-0000-0000-00008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58959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39</xdr:row>
      <xdr:rowOff>9525</xdr:rowOff>
    </xdr:from>
    <xdr:to>
      <xdr:col>5</xdr:col>
      <xdr:colOff>323850</xdr:colOff>
      <xdr:row>39</xdr:row>
      <xdr:rowOff>161925</xdr:rowOff>
    </xdr:to>
    <xdr:pic>
      <xdr:nvPicPr>
        <xdr:cNvPr id="2192" name="Picture 28" descr="MCj04421600000[1]">
          <a:extLst>
            <a:ext uri="{FF2B5EF4-FFF2-40B4-BE49-F238E27FC236}">
              <a16:creationId xmlns:a16="http://schemas.microsoft.com/office/drawing/2014/main" id="{00000000-0008-0000-0000-00009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60579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22</xdr:row>
      <xdr:rowOff>9525</xdr:rowOff>
    </xdr:from>
    <xdr:to>
      <xdr:col>11</xdr:col>
      <xdr:colOff>323850</xdr:colOff>
      <xdr:row>22</xdr:row>
      <xdr:rowOff>161925</xdr:rowOff>
    </xdr:to>
    <xdr:pic>
      <xdr:nvPicPr>
        <xdr:cNvPr id="2193" name="Picture 28" descr="MCj04421600000[1]">
          <a:extLst>
            <a:ext uri="{FF2B5EF4-FFF2-40B4-BE49-F238E27FC236}">
              <a16:creationId xmlns:a16="http://schemas.microsoft.com/office/drawing/2014/main" id="{00000000-0008-0000-0000-00009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96225" y="3467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25</xdr:row>
      <xdr:rowOff>152400</xdr:rowOff>
    </xdr:from>
    <xdr:to>
      <xdr:col>11</xdr:col>
      <xdr:colOff>323850</xdr:colOff>
      <xdr:row>26</xdr:row>
      <xdr:rowOff>133350</xdr:rowOff>
    </xdr:to>
    <xdr:pic>
      <xdr:nvPicPr>
        <xdr:cNvPr id="2195" name="Picture 28" descr="MCj04421600000[1]">
          <a:extLst>
            <a:ext uri="{FF2B5EF4-FFF2-40B4-BE49-F238E27FC236}">
              <a16:creationId xmlns:a16="http://schemas.microsoft.com/office/drawing/2014/main" id="{00000000-0008-0000-0000-00009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96225" y="40957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xdr:colOff>
      <xdr:row>25</xdr:row>
      <xdr:rowOff>9525</xdr:rowOff>
    </xdr:from>
    <xdr:to>
      <xdr:col>3</xdr:col>
      <xdr:colOff>190500</xdr:colOff>
      <xdr:row>25</xdr:row>
      <xdr:rowOff>161925</xdr:rowOff>
    </xdr:to>
    <xdr:pic>
      <xdr:nvPicPr>
        <xdr:cNvPr id="2197" name="Picture 28" descr="MCj04421600000[1]">
          <a:extLst>
            <a:ext uri="{FF2B5EF4-FFF2-40B4-BE49-F238E27FC236}">
              <a16:creationId xmlns:a16="http://schemas.microsoft.com/office/drawing/2014/main" id="{00000000-0008-0000-0000-000095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8875" y="42957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42</xdr:row>
      <xdr:rowOff>9525</xdr:rowOff>
    </xdr:from>
    <xdr:to>
      <xdr:col>5</xdr:col>
      <xdr:colOff>323850</xdr:colOff>
      <xdr:row>42</xdr:row>
      <xdr:rowOff>161925</xdr:rowOff>
    </xdr:to>
    <xdr:pic>
      <xdr:nvPicPr>
        <xdr:cNvPr id="2198" name="Picture 28" descr="MCj04421600000[1]">
          <a:extLst>
            <a:ext uri="{FF2B5EF4-FFF2-40B4-BE49-F238E27FC236}">
              <a16:creationId xmlns:a16="http://schemas.microsoft.com/office/drawing/2014/main" id="{00000000-0008-0000-0000-000096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6219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180975</xdr:colOff>
      <xdr:row>26</xdr:row>
      <xdr:rowOff>142875</xdr:rowOff>
    </xdr:from>
    <xdr:to>
      <xdr:col>11</xdr:col>
      <xdr:colOff>333375</xdr:colOff>
      <xdr:row>27</xdr:row>
      <xdr:rowOff>123825</xdr:rowOff>
    </xdr:to>
    <xdr:pic>
      <xdr:nvPicPr>
        <xdr:cNvPr id="2200" name="Picture 28" descr="MCj04421600000[1]">
          <a:extLst>
            <a:ext uri="{FF2B5EF4-FFF2-40B4-BE49-F238E27FC236}">
              <a16:creationId xmlns:a16="http://schemas.microsoft.com/office/drawing/2014/main" id="{00000000-0008-0000-0000-00009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05750" y="42481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43</xdr:row>
      <xdr:rowOff>9525</xdr:rowOff>
    </xdr:from>
    <xdr:to>
      <xdr:col>5</xdr:col>
      <xdr:colOff>323850</xdr:colOff>
      <xdr:row>43</xdr:row>
      <xdr:rowOff>161925</xdr:rowOff>
    </xdr:to>
    <xdr:pic>
      <xdr:nvPicPr>
        <xdr:cNvPr id="2201" name="Picture 28" descr="MCj04421600000[1]">
          <a:extLst>
            <a:ext uri="{FF2B5EF4-FFF2-40B4-BE49-F238E27FC236}">
              <a16:creationId xmlns:a16="http://schemas.microsoft.com/office/drawing/2014/main" id="{00000000-0008-0000-0000-00009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63817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171450</xdr:colOff>
      <xdr:row>40</xdr:row>
      <xdr:rowOff>9525</xdr:rowOff>
    </xdr:from>
    <xdr:ext cx="152400" cy="152400"/>
    <xdr:pic>
      <xdr:nvPicPr>
        <xdr:cNvPr id="22" name="Picture 28" descr="MCj04421600000[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4325" y="66960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41</xdr:row>
      <xdr:rowOff>9525</xdr:rowOff>
    </xdr:from>
    <xdr:ext cx="152400" cy="152400"/>
    <xdr:pic>
      <xdr:nvPicPr>
        <xdr:cNvPr id="24" name="Picture 28" descr="MCj04421600000[1]">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4325" y="66960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44</xdr:row>
      <xdr:rowOff>9525</xdr:rowOff>
    </xdr:from>
    <xdr:ext cx="152400" cy="152400"/>
    <xdr:pic>
      <xdr:nvPicPr>
        <xdr:cNvPr id="25" name="Picture 28" descr="MCj04421600000[1]">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4325" y="73818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45</xdr:row>
      <xdr:rowOff>9525</xdr:rowOff>
    </xdr:from>
    <xdr:ext cx="152400" cy="152400"/>
    <xdr:pic>
      <xdr:nvPicPr>
        <xdr:cNvPr id="26" name="Picture 28" descr="MCj04421600000[1]">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4325" y="73818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1571625</xdr:colOff>
      <xdr:row>121</xdr:row>
      <xdr:rowOff>0</xdr:rowOff>
    </xdr:from>
    <xdr:to>
      <xdr:col>2</xdr:col>
      <xdr:colOff>1104900</xdr:colOff>
      <xdr:row>121</xdr:row>
      <xdr:rowOff>0</xdr:rowOff>
    </xdr:to>
    <xdr:sp macro="" textlink="">
      <xdr:nvSpPr>
        <xdr:cNvPr id="3086" name="Rectangle 1">
          <a:extLst>
            <a:ext uri="{FF2B5EF4-FFF2-40B4-BE49-F238E27FC236}">
              <a16:creationId xmlns:a16="http://schemas.microsoft.com/office/drawing/2014/main" id="{00000000-0008-0000-0200-00000E0C0000}"/>
            </a:ext>
          </a:extLst>
        </xdr:cNvPr>
        <xdr:cNvSpPr>
          <a:spLocks noChangeArrowheads="1"/>
        </xdr:cNvSpPr>
      </xdr:nvSpPr>
      <xdr:spPr bwMode="auto">
        <a:xfrm>
          <a:off x="1571625" y="21764625"/>
          <a:ext cx="2562225" cy="0"/>
        </a:xfrm>
        <a:prstGeom prst="rect">
          <a:avLst/>
        </a:prstGeom>
        <a:solidFill>
          <a:srgbClr val="C0C0C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WIP%20-%20Revisions\Ink%20Coverage%20Adjust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K COVERAGE WORKSHEET"/>
      <sheetName val="Ink Coverage - MCP"/>
      <sheetName val="coverages"/>
      <sheetName val="Info Tab"/>
    </sheetNames>
    <sheetDataSet>
      <sheetData sheetId="0"/>
      <sheetData sheetId="1"/>
      <sheetData sheetId="2">
        <row r="1">
          <cell r="B1" t="str">
            <v>COVERAGE</v>
          </cell>
          <cell r="C1" t="str">
            <v>CATEGORY</v>
          </cell>
        </row>
        <row r="2">
          <cell r="A2" t="str">
            <v>none</v>
          </cell>
          <cell r="B2">
            <v>0</v>
          </cell>
          <cell r="C2">
            <v>0</v>
          </cell>
        </row>
        <row r="3">
          <cell r="A3" t="str">
            <v>white</v>
          </cell>
          <cell r="B3">
            <v>75</v>
          </cell>
          <cell r="C3">
            <v>1</v>
          </cell>
        </row>
        <row r="4">
          <cell r="A4" t="str">
            <v>Black</v>
          </cell>
          <cell r="B4">
            <v>18</v>
          </cell>
          <cell r="C4">
            <v>2</v>
          </cell>
        </row>
        <row r="5">
          <cell r="A5" t="str">
            <v>black 4</v>
          </cell>
          <cell r="B5">
            <v>10</v>
          </cell>
          <cell r="C5">
            <v>4</v>
          </cell>
        </row>
        <row r="6">
          <cell r="A6" t="str">
            <v>grey</v>
          </cell>
          <cell r="B6">
            <v>18</v>
          </cell>
          <cell r="C6">
            <v>2</v>
          </cell>
        </row>
        <row r="7">
          <cell r="A7" t="str">
            <v>beige</v>
          </cell>
          <cell r="B7">
            <v>22</v>
          </cell>
          <cell r="C7">
            <v>3</v>
          </cell>
        </row>
        <row r="8">
          <cell r="A8" t="str">
            <v>Blue</v>
          </cell>
          <cell r="B8">
            <v>10</v>
          </cell>
          <cell r="C8">
            <v>3</v>
          </cell>
        </row>
        <row r="9">
          <cell r="A9" t="str">
            <v>brown</v>
          </cell>
          <cell r="B9">
            <v>10</v>
          </cell>
          <cell r="C9">
            <v>3</v>
          </cell>
        </row>
        <row r="10">
          <cell r="A10" t="str">
            <v>burgundy</v>
          </cell>
          <cell r="B10">
            <v>11</v>
          </cell>
          <cell r="C10">
            <v>3</v>
          </cell>
        </row>
        <row r="11">
          <cell r="A11" t="str">
            <v>Green</v>
          </cell>
          <cell r="B11">
            <v>1</v>
          </cell>
          <cell r="C11">
            <v>3</v>
          </cell>
        </row>
        <row r="12">
          <cell r="A12" t="str">
            <v>Orange</v>
          </cell>
          <cell r="B12">
            <v>1</v>
          </cell>
          <cell r="C12">
            <v>3</v>
          </cell>
        </row>
        <row r="13">
          <cell r="A13" t="str">
            <v>pink</v>
          </cell>
          <cell r="B13">
            <v>1</v>
          </cell>
          <cell r="C13">
            <v>3</v>
          </cell>
        </row>
        <row r="14">
          <cell r="A14" t="str">
            <v>purple</v>
          </cell>
          <cell r="B14">
            <v>1</v>
          </cell>
          <cell r="C14">
            <v>3</v>
          </cell>
        </row>
        <row r="15">
          <cell r="A15" t="str">
            <v>Red</v>
          </cell>
          <cell r="B15">
            <v>17</v>
          </cell>
          <cell r="C15">
            <v>3</v>
          </cell>
        </row>
        <row r="16">
          <cell r="A16" t="str">
            <v>Tan</v>
          </cell>
          <cell r="B16">
            <v>10</v>
          </cell>
          <cell r="C16">
            <v>3</v>
          </cell>
        </row>
        <row r="17">
          <cell r="A17" t="str">
            <v>Yellow</v>
          </cell>
          <cell r="B17">
            <v>22</v>
          </cell>
          <cell r="C17">
            <v>3</v>
          </cell>
        </row>
        <row r="18">
          <cell r="A18" t="str">
            <v>Gold 4</v>
          </cell>
          <cell r="B18">
            <v>11</v>
          </cell>
          <cell r="C18">
            <v>5</v>
          </cell>
        </row>
        <row r="19">
          <cell r="A19" t="str">
            <v>gold tint</v>
          </cell>
          <cell r="B19">
            <v>100</v>
          </cell>
          <cell r="C19">
            <v>4</v>
          </cell>
        </row>
        <row r="20">
          <cell r="A20" t="str">
            <v>silver 4</v>
          </cell>
          <cell r="B20">
            <v>11</v>
          </cell>
          <cell r="C20">
            <v>5</v>
          </cell>
        </row>
        <row r="21">
          <cell r="A21" t="str">
            <v>OVP</v>
          </cell>
          <cell r="B21">
            <v>100</v>
          </cell>
          <cell r="C21">
            <v>7</v>
          </cell>
        </row>
        <row r="22">
          <cell r="A22" t="str">
            <v>Bright Silver</v>
          </cell>
          <cell r="B22">
            <v>70</v>
          </cell>
          <cell r="C22">
            <v>5</v>
          </cell>
        </row>
        <row r="23">
          <cell r="A23" t="str">
            <v>Brilliant Silver</v>
          </cell>
          <cell r="B23">
            <v>25</v>
          </cell>
          <cell r="C23">
            <v>6</v>
          </cell>
        </row>
        <row r="24">
          <cell r="A24" t="str">
            <v>Cyan</v>
          </cell>
          <cell r="B24">
            <v>25</v>
          </cell>
          <cell r="C24">
            <v>4</v>
          </cell>
        </row>
        <row r="25">
          <cell r="A25" t="str">
            <v>Magenta</v>
          </cell>
          <cell r="B25">
            <v>25</v>
          </cell>
          <cell r="C25">
            <v>4</v>
          </cell>
        </row>
        <row r="26">
          <cell r="A26" t="str">
            <v>Yellow 4</v>
          </cell>
          <cell r="B26">
            <v>25</v>
          </cell>
          <cell r="C26">
            <v>4</v>
          </cell>
        </row>
        <row r="27">
          <cell r="A27" t="str">
            <v>MCP Blue</v>
          </cell>
          <cell r="B27">
            <v>25</v>
          </cell>
          <cell r="C27">
            <v>4</v>
          </cell>
        </row>
        <row r="28">
          <cell r="A28" t="str">
            <v>MCP Green</v>
          </cell>
          <cell r="B28">
            <v>25</v>
          </cell>
          <cell r="C28">
            <v>4</v>
          </cell>
        </row>
        <row r="29">
          <cell r="A29" t="str">
            <v>MCP Orange</v>
          </cell>
          <cell r="B29">
            <v>25</v>
          </cell>
          <cell r="C29">
            <v>4</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W15LAN01\MO%20Comments\Support%20Documents\Customer%20Name%20Override.xls" TargetMode="External"/><Relationship Id="rId2" Type="http://schemas.openxmlformats.org/officeDocument/2006/relationships/hyperlink" Target="file:///\\W15LAN01\MO%20Comments\Customer%20specific" TargetMode="External"/><Relationship Id="rId1" Type="http://schemas.openxmlformats.org/officeDocument/2006/relationships/hyperlink" Target="file:///\\W15LAN01\MO%20Comments\Support%20Documents\End%20Use%20Codes.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file:///\\W15LAN01\MO%20Comments\Support%20Documents\MO%20Comment%20Specific%20Templates%20-%20Table%20of%20Contents%20&amp;%20Hyperlink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tabSelected="1" zoomScaleNormal="100" workbookViewId="0">
      <selection activeCell="C3" sqref="C3:D3"/>
    </sheetView>
  </sheetViews>
  <sheetFormatPr defaultRowHeight="12.75" x14ac:dyDescent="0.2"/>
  <cols>
    <col min="1" max="2" width="11.7109375" style="25" customWidth="1"/>
    <col min="3" max="3" width="12.42578125" style="25" customWidth="1"/>
    <col min="4" max="10" width="11.7109375" style="25" customWidth="1"/>
    <col min="11" max="11" width="18.5703125" style="25" customWidth="1"/>
    <col min="12" max="12" width="6.28515625" style="25" customWidth="1"/>
    <col min="13" max="18" width="9.140625" style="25" customWidth="1"/>
    <col min="19" max="16384" width="9.140625" style="25"/>
  </cols>
  <sheetData>
    <row r="1" spans="1:11" ht="13.5" customHeight="1" x14ac:dyDescent="0.2">
      <c r="A1" s="23" t="s">
        <v>188</v>
      </c>
      <c r="B1" s="23"/>
      <c r="C1" s="23"/>
      <c r="D1" s="23"/>
      <c r="E1" s="23"/>
      <c r="F1" s="23"/>
      <c r="G1" s="23"/>
      <c r="H1" s="23"/>
      <c r="I1" s="23"/>
      <c r="J1" s="24"/>
      <c r="K1" s="24"/>
    </row>
    <row r="2" spans="1:11" ht="13.5" customHeight="1" x14ac:dyDescent="0.2">
      <c r="A2" s="23"/>
      <c r="B2" s="23"/>
      <c r="C2" s="23"/>
      <c r="D2" s="23"/>
      <c r="E2" s="26"/>
      <c r="F2" s="23"/>
      <c r="G2" s="23"/>
      <c r="H2" s="23"/>
      <c r="I2" s="23"/>
      <c r="J2" s="24"/>
      <c r="K2" s="24"/>
    </row>
    <row r="3" spans="1:11" ht="13.5" customHeight="1" x14ac:dyDescent="0.2">
      <c r="B3" s="28" t="s">
        <v>78</v>
      </c>
      <c r="C3" s="172"/>
      <c r="D3" s="147"/>
      <c r="E3" s="29" t="s">
        <v>79</v>
      </c>
      <c r="F3" s="20"/>
      <c r="G3" s="23"/>
      <c r="H3" s="23"/>
      <c r="I3" s="23"/>
      <c r="J3" s="24"/>
      <c r="K3" s="24"/>
    </row>
    <row r="4" spans="1:11" ht="13.5" customHeight="1" x14ac:dyDescent="0.2">
      <c r="A4" s="27" t="s">
        <v>77</v>
      </c>
    </row>
    <row r="5" spans="1:11" ht="13.5" customHeight="1" x14ac:dyDescent="0.2">
      <c r="A5" s="30" t="s">
        <v>271</v>
      </c>
      <c r="B5" s="38"/>
    </row>
    <row r="6" spans="1:11" ht="13.5" customHeight="1" x14ac:dyDescent="0.2">
      <c r="A6" s="30" t="s">
        <v>85</v>
      </c>
      <c r="B6" s="31" t="s">
        <v>86</v>
      </c>
      <c r="C6" s="137"/>
      <c r="D6" s="31" t="s">
        <v>87</v>
      </c>
      <c r="E6" s="137"/>
      <c r="F6" s="32" t="s">
        <v>88</v>
      </c>
      <c r="G6" s="137"/>
      <c r="H6" s="32" t="s">
        <v>89</v>
      </c>
      <c r="I6" s="137"/>
      <c r="J6" s="31" t="s">
        <v>90</v>
      </c>
      <c r="K6" s="137"/>
    </row>
    <row r="7" spans="1:11" ht="13.5" customHeight="1" x14ac:dyDescent="0.2">
      <c r="B7" s="77" t="s">
        <v>674</v>
      </c>
      <c r="C7" s="137"/>
      <c r="D7" s="77" t="s">
        <v>675</v>
      </c>
      <c r="E7" s="137"/>
      <c r="F7" s="77" t="s">
        <v>96</v>
      </c>
      <c r="G7" s="137"/>
      <c r="H7" s="77" t="s">
        <v>97</v>
      </c>
      <c r="I7" s="137"/>
      <c r="J7" s="77" t="s">
        <v>98</v>
      </c>
      <c r="K7" s="137"/>
    </row>
    <row r="8" spans="1:11" ht="13.5" customHeight="1" x14ac:dyDescent="0.2">
      <c r="B8" s="78" t="s">
        <v>99</v>
      </c>
      <c r="C8" s="137"/>
      <c r="D8" s="77" t="s">
        <v>95</v>
      </c>
      <c r="E8" s="137"/>
      <c r="F8" s="77" t="s">
        <v>293</v>
      </c>
      <c r="G8" s="137"/>
      <c r="H8" s="31" t="s">
        <v>100</v>
      </c>
      <c r="I8" s="137"/>
      <c r="J8" s="96" t="s">
        <v>637</v>
      </c>
      <c r="K8" s="133"/>
    </row>
    <row r="9" spans="1:11" ht="13.5" customHeight="1" x14ac:dyDescent="0.2">
      <c r="A9" s="30" t="s">
        <v>272</v>
      </c>
      <c r="H9" s="181"/>
      <c r="I9" s="181"/>
      <c r="J9" s="181"/>
      <c r="K9" s="181"/>
    </row>
    <row r="10" spans="1:11" ht="13.5" customHeight="1" x14ac:dyDescent="0.2">
      <c r="A10" s="34" t="s">
        <v>273</v>
      </c>
      <c r="B10" s="35"/>
      <c r="C10" s="35"/>
      <c r="D10" s="35"/>
      <c r="E10" s="35"/>
      <c r="F10" s="35"/>
      <c r="G10" s="35"/>
      <c r="H10" s="38"/>
      <c r="I10" s="38"/>
      <c r="J10" s="38"/>
      <c r="K10" s="38"/>
    </row>
    <row r="11" spans="1:11" ht="13.5" customHeight="1" x14ac:dyDescent="0.2">
      <c r="A11" s="34" t="s">
        <v>283</v>
      </c>
      <c r="B11" s="35"/>
      <c r="C11" s="35"/>
      <c r="D11" s="35"/>
      <c r="E11" s="35"/>
      <c r="F11" s="35"/>
      <c r="G11" s="171" t="s">
        <v>640</v>
      </c>
      <c r="H11" s="171"/>
      <c r="I11" s="171"/>
      <c r="J11" s="171"/>
      <c r="K11" s="171"/>
    </row>
    <row r="12" spans="1:11" ht="13.5" customHeight="1" x14ac:dyDescent="0.2">
      <c r="B12" s="31" t="s">
        <v>64</v>
      </c>
      <c r="H12" s="38"/>
      <c r="I12" s="178" t="str">
        <f>IF(ISNA(VLOOKUP(I13,'Info Tab'!H:H,1,FALSE)),"","CUSTOMER SPECIFIC")</f>
        <v/>
      </c>
      <c r="J12" s="179"/>
      <c r="K12" s="38"/>
    </row>
    <row r="13" spans="1:11" ht="13.5" customHeight="1" x14ac:dyDescent="0.2">
      <c r="A13" s="36" t="s">
        <v>0</v>
      </c>
      <c r="C13" s="155"/>
      <c r="D13" s="182"/>
      <c r="E13" s="183"/>
      <c r="G13" s="36" t="s">
        <v>101</v>
      </c>
      <c r="I13" s="154"/>
      <c r="J13" s="180"/>
      <c r="K13" s="130" t="s">
        <v>265</v>
      </c>
    </row>
    <row r="14" spans="1:11" ht="13.5" customHeight="1" x14ac:dyDescent="0.2">
      <c r="A14" s="36" t="s">
        <v>102</v>
      </c>
      <c r="C14" s="172"/>
      <c r="D14" s="146"/>
      <c r="E14" s="129" t="s">
        <v>269</v>
      </c>
      <c r="G14" s="36" t="s">
        <v>103</v>
      </c>
      <c r="I14" s="155"/>
      <c r="J14" s="156"/>
      <c r="K14" s="157"/>
    </row>
    <row r="15" spans="1:11" ht="13.5" customHeight="1" x14ac:dyDescent="0.2">
      <c r="A15" s="36" t="s">
        <v>105</v>
      </c>
      <c r="C15" s="159" t="s">
        <v>118</v>
      </c>
      <c r="D15" s="160"/>
      <c r="E15" s="161"/>
      <c r="G15" s="36" t="s">
        <v>106</v>
      </c>
      <c r="I15" s="143"/>
      <c r="J15" s="144"/>
      <c r="K15" s="145"/>
    </row>
    <row r="16" spans="1:11" ht="13.5" customHeight="1" x14ac:dyDescent="0.2">
      <c r="A16" s="36" t="s">
        <v>107</v>
      </c>
      <c r="C16" s="118"/>
      <c r="D16" s="162" t="s">
        <v>600</v>
      </c>
      <c r="E16" s="163"/>
      <c r="G16" s="164" t="s">
        <v>108</v>
      </c>
      <c r="H16" s="165"/>
      <c r="I16" s="143"/>
      <c r="J16" s="144"/>
      <c r="K16" s="145"/>
    </row>
    <row r="17" spans="1:11" ht="13.5" customHeight="1" x14ac:dyDescent="0.2">
      <c r="A17" s="36" t="s">
        <v>109</v>
      </c>
      <c r="C17" s="119"/>
      <c r="D17" s="169" t="s">
        <v>285</v>
      </c>
      <c r="E17" s="170"/>
      <c r="G17" s="168" t="s">
        <v>110</v>
      </c>
      <c r="H17" s="165"/>
      <c r="I17" s="154"/>
      <c r="J17" s="180"/>
      <c r="K17" s="131" t="s">
        <v>266</v>
      </c>
    </row>
    <row r="18" spans="1:11" ht="13.5" customHeight="1" x14ac:dyDescent="0.2">
      <c r="A18" s="37" t="s">
        <v>111</v>
      </c>
      <c r="C18" s="173" t="s">
        <v>176</v>
      </c>
      <c r="D18" s="174"/>
      <c r="E18" s="175"/>
      <c r="G18" s="37" t="s">
        <v>112</v>
      </c>
      <c r="H18" s="38"/>
      <c r="I18" s="155"/>
      <c r="J18" s="156"/>
      <c r="K18" s="157"/>
    </row>
    <row r="19" spans="1:11" ht="13.5" customHeight="1" x14ac:dyDescent="0.2">
      <c r="A19" s="37"/>
      <c r="C19" s="21"/>
      <c r="D19" s="21"/>
      <c r="E19" s="21"/>
      <c r="G19" s="39" t="s">
        <v>113</v>
      </c>
      <c r="H19" s="35"/>
      <c r="I19" s="172"/>
      <c r="J19" s="156"/>
      <c r="K19" s="157"/>
    </row>
    <row r="20" spans="1:11" ht="13.5" customHeight="1" x14ac:dyDescent="0.2">
      <c r="A20" s="176" t="s">
        <v>114</v>
      </c>
      <c r="B20" s="176"/>
      <c r="C20" s="176"/>
      <c r="D20" s="176"/>
      <c r="E20" s="177"/>
      <c r="F20" s="177"/>
      <c r="G20" s="40" t="s">
        <v>115</v>
      </c>
      <c r="I20" s="143"/>
      <c r="J20" s="146"/>
      <c r="K20" s="147"/>
    </row>
    <row r="21" spans="1:11" ht="13.5" customHeight="1" x14ac:dyDescent="0.2">
      <c r="A21" s="37"/>
      <c r="C21" s="21"/>
      <c r="D21" s="21"/>
      <c r="E21" s="21"/>
      <c r="G21" s="41"/>
    </row>
    <row r="22" spans="1:11" ht="13.5" customHeight="1" x14ac:dyDescent="0.2">
      <c r="A22" s="42" t="s">
        <v>131</v>
      </c>
      <c r="B22" s="43"/>
      <c r="C22" s="43"/>
      <c r="D22" s="44"/>
      <c r="E22" s="45"/>
      <c r="F22" s="45"/>
      <c r="G22" s="42" t="s">
        <v>275</v>
      </c>
      <c r="H22" s="43"/>
      <c r="I22" s="169" t="s">
        <v>602</v>
      </c>
      <c r="J22" s="170"/>
    </row>
    <row r="23" spans="1:11" ht="13.5" customHeight="1" x14ac:dyDescent="0.2">
      <c r="A23" s="40" t="s">
        <v>116</v>
      </c>
      <c r="C23" s="143"/>
      <c r="D23" s="146"/>
      <c r="E23" s="147"/>
      <c r="F23" s="33"/>
      <c r="G23" s="39" t="s">
        <v>134</v>
      </c>
      <c r="H23" s="35"/>
      <c r="I23" s="148"/>
      <c r="J23" s="146"/>
      <c r="K23" s="147"/>
    </row>
    <row r="24" spans="1:11" ht="13.5" customHeight="1" x14ac:dyDescent="0.2">
      <c r="A24" s="40" t="s">
        <v>186</v>
      </c>
      <c r="C24" s="143"/>
      <c r="D24" s="146"/>
      <c r="E24" s="147"/>
      <c r="F24" s="33"/>
      <c r="G24" s="40" t="s">
        <v>137</v>
      </c>
      <c r="I24" s="148"/>
      <c r="J24" s="146"/>
      <c r="K24" s="147"/>
    </row>
    <row r="25" spans="1:11" ht="13.5" customHeight="1" x14ac:dyDescent="0.2">
      <c r="A25" s="40" t="s">
        <v>187</v>
      </c>
      <c r="C25" s="143"/>
      <c r="D25" s="146"/>
      <c r="E25" s="147"/>
      <c r="G25" s="40" t="s">
        <v>140</v>
      </c>
      <c r="I25" s="148"/>
      <c r="J25" s="150"/>
      <c r="K25" s="131" t="s">
        <v>286</v>
      </c>
    </row>
    <row r="26" spans="1:11" ht="13.5" customHeight="1" x14ac:dyDescent="0.2">
      <c r="A26" s="40" t="s">
        <v>268</v>
      </c>
      <c r="C26" s="89"/>
      <c r="D26" s="90" t="s">
        <v>294</v>
      </c>
      <c r="E26" s="91">
        <f>SUM(C26*25.4)</f>
        <v>0</v>
      </c>
      <c r="F26" s="30" t="s">
        <v>93</v>
      </c>
      <c r="G26" s="46" t="s">
        <v>281</v>
      </c>
      <c r="I26" s="148"/>
      <c r="J26" s="150"/>
      <c r="K26" s="131" t="s">
        <v>603</v>
      </c>
    </row>
    <row r="27" spans="1:11" ht="13.5" customHeight="1" x14ac:dyDescent="0.2">
      <c r="A27" s="40" t="s">
        <v>54</v>
      </c>
      <c r="C27" s="143"/>
      <c r="D27" s="146"/>
      <c r="E27" s="147"/>
      <c r="G27" s="40" t="s">
        <v>143</v>
      </c>
      <c r="I27" s="143"/>
      <c r="J27" s="146"/>
      <c r="K27" s="147"/>
    </row>
    <row r="28" spans="1:11" ht="13.5" customHeight="1" x14ac:dyDescent="0.2">
      <c r="A28" s="40" t="s">
        <v>139</v>
      </c>
      <c r="C28" s="143"/>
      <c r="D28" s="144"/>
      <c r="E28" s="145"/>
      <c r="G28" s="46" t="s">
        <v>676</v>
      </c>
      <c r="I28" s="143"/>
      <c r="J28" s="146"/>
      <c r="K28" s="147"/>
    </row>
    <row r="29" spans="1:11" ht="13.5" customHeight="1" x14ac:dyDescent="0.2">
      <c r="A29" s="40" t="s">
        <v>142</v>
      </c>
      <c r="C29" s="143"/>
      <c r="D29" s="146"/>
      <c r="E29" s="147"/>
      <c r="G29" s="40" t="s">
        <v>15</v>
      </c>
      <c r="I29" s="166" t="s">
        <v>284</v>
      </c>
      <c r="J29" s="167"/>
      <c r="K29" s="131" t="s">
        <v>348</v>
      </c>
    </row>
    <row r="30" spans="1:11" ht="13.5" customHeight="1" x14ac:dyDescent="0.2">
      <c r="A30" s="40" t="s">
        <v>280</v>
      </c>
      <c r="C30" s="143"/>
      <c r="D30" s="145"/>
      <c r="E30" s="132" t="s">
        <v>601</v>
      </c>
      <c r="G30" s="40" t="s">
        <v>147</v>
      </c>
      <c r="I30" s="148"/>
      <c r="J30" s="146"/>
      <c r="K30" s="147"/>
    </row>
    <row r="31" spans="1:11" ht="13.5" customHeight="1" x14ac:dyDescent="0.2">
      <c r="A31" s="40" t="s">
        <v>282</v>
      </c>
      <c r="C31" s="143"/>
      <c r="D31" s="146"/>
      <c r="E31" s="147"/>
      <c r="G31" s="40" t="s">
        <v>154</v>
      </c>
      <c r="I31" s="155"/>
      <c r="J31" s="157"/>
      <c r="K31" s="131" t="s">
        <v>604</v>
      </c>
    </row>
    <row r="32" spans="1:11" ht="13.5" customHeight="1" x14ac:dyDescent="0.2">
      <c r="A32" s="40" t="s">
        <v>144</v>
      </c>
      <c r="B32" s="33"/>
      <c r="C32" s="143"/>
      <c r="D32" s="146"/>
      <c r="E32" s="147"/>
      <c r="G32" s="40" t="s">
        <v>157</v>
      </c>
      <c r="I32" s="143"/>
      <c r="J32" s="145"/>
      <c r="K32" s="131" t="s">
        <v>605</v>
      </c>
    </row>
    <row r="33" spans="1:12" ht="13.5" customHeight="1" x14ac:dyDescent="0.2">
      <c r="A33" s="40" t="s">
        <v>146</v>
      </c>
      <c r="B33" s="33"/>
      <c r="C33" s="143"/>
      <c r="D33" s="146"/>
      <c r="E33" s="147"/>
      <c r="G33" s="40" t="s">
        <v>159</v>
      </c>
      <c r="I33" s="143"/>
      <c r="J33" s="144"/>
      <c r="K33" s="145"/>
    </row>
    <row r="34" spans="1:12" ht="13.5" customHeight="1" x14ac:dyDescent="0.2">
      <c r="A34" s="40" t="s">
        <v>150</v>
      </c>
      <c r="C34" s="143"/>
      <c r="D34" s="146"/>
      <c r="E34" s="147"/>
      <c r="G34" s="40" t="s">
        <v>160</v>
      </c>
      <c r="I34" s="143"/>
      <c r="J34" s="144"/>
      <c r="K34" s="145"/>
    </row>
    <row r="35" spans="1:12" ht="13.5" customHeight="1" x14ac:dyDescent="0.2">
      <c r="A35" s="40" t="s">
        <v>153</v>
      </c>
      <c r="B35" s="44"/>
      <c r="C35" s="143"/>
      <c r="D35" s="146"/>
      <c r="E35" s="147"/>
      <c r="G35" s="40" t="s">
        <v>161</v>
      </c>
      <c r="I35" s="143"/>
      <c r="J35" s="144"/>
      <c r="K35" s="145"/>
    </row>
    <row r="36" spans="1:12" ht="13.5" customHeight="1" x14ac:dyDescent="0.2">
      <c r="A36" s="40" t="s">
        <v>156</v>
      </c>
      <c r="C36" s="143"/>
      <c r="D36" s="146"/>
      <c r="E36" s="147"/>
      <c r="G36" s="40" t="s">
        <v>6</v>
      </c>
      <c r="I36" s="148"/>
      <c r="J36" s="149"/>
      <c r="K36" s="150"/>
    </row>
    <row r="37" spans="1:12" ht="13.5" customHeight="1" x14ac:dyDescent="0.2">
      <c r="A37" s="40" t="s">
        <v>158</v>
      </c>
      <c r="C37" s="143" t="s">
        <v>284</v>
      </c>
      <c r="D37" s="151"/>
      <c r="E37" s="152"/>
    </row>
    <row r="38" spans="1:12" ht="13.5" customHeight="1" x14ac:dyDescent="0.2">
      <c r="A38" s="40" t="s">
        <v>123</v>
      </c>
      <c r="C38" s="143"/>
      <c r="D38" s="144"/>
      <c r="E38" s="145"/>
    </row>
    <row r="39" spans="1:12" ht="13.5" customHeight="1" x14ac:dyDescent="0.2">
      <c r="A39" s="40" t="s">
        <v>179</v>
      </c>
      <c r="C39" s="143"/>
      <c r="D39" s="144"/>
      <c r="E39" s="145"/>
      <c r="G39" s="42" t="s">
        <v>167</v>
      </c>
      <c r="H39" s="84"/>
      <c r="I39" s="47"/>
      <c r="J39" s="47"/>
    </row>
    <row r="40" spans="1:12" ht="13.5" customHeight="1" x14ac:dyDescent="0.2">
      <c r="A40" s="40" t="s">
        <v>180</v>
      </c>
      <c r="C40" s="143"/>
      <c r="D40" s="144"/>
      <c r="E40" s="145"/>
      <c r="G40" s="25" t="s">
        <v>252</v>
      </c>
      <c r="I40" s="143"/>
      <c r="J40" s="144"/>
      <c r="K40" s="145"/>
      <c r="L40" s="38"/>
    </row>
    <row r="41" spans="1:12" ht="13.5" customHeight="1" x14ac:dyDescent="0.2">
      <c r="A41" s="40" t="s">
        <v>689</v>
      </c>
      <c r="C41" s="143"/>
      <c r="D41" s="144"/>
      <c r="E41" s="145"/>
      <c r="G41" s="25" t="s">
        <v>253</v>
      </c>
      <c r="I41" s="143"/>
      <c r="J41" s="144"/>
      <c r="K41" s="145"/>
      <c r="L41" s="38"/>
    </row>
    <row r="42" spans="1:12" ht="13.5" customHeight="1" x14ac:dyDescent="0.2">
      <c r="A42" s="40" t="s">
        <v>653</v>
      </c>
      <c r="C42" s="143"/>
      <c r="D42" s="144"/>
      <c r="E42" s="145"/>
      <c r="G42" s="35" t="s">
        <v>169</v>
      </c>
      <c r="H42" s="35"/>
      <c r="I42" s="143"/>
      <c r="J42" s="144"/>
      <c r="K42" s="145"/>
      <c r="L42" s="38"/>
    </row>
    <row r="43" spans="1:12" ht="13.5" customHeight="1" x14ac:dyDescent="0.2">
      <c r="A43" s="40" t="s">
        <v>126</v>
      </c>
      <c r="C43" s="143"/>
      <c r="D43" s="146"/>
      <c r="E43" s="147"/>
      <c r="G43" s="25" t="s">
        <v>170</v>
      </c>
      <c r="I43" s="143"/>
      <c r="J43" s="144"/>
      <c r="K43" s="145"/>
      <c r="L43" s="38"/>
    </row>
    <row r="44" spans="1:12" ht="13.5" customHeight="1" x14ac:dyDescent="0.2">
      <c r="A44" s="40" t="s">
        <v>688</v>
      </c>
      <c r="C44" s="143"/>
      <c r="D44" s="146"/>
      <c r="E44" s="147"/>
      <c r="G44" s="25" t="s">
        <v>694</v>
      </c>
      <c r="I44" s="143"/>
      <c r="J44" s="144"/>
      <c r="K44" s="145"/>
      <c r="L44" s="38"/>
    </row>
    <row r="45" spans="1:12" ht="13.5" customHeight="1" x14ac:dyDescent="0.2">
      <c r="A45" s="40" t="s">
        <v>164</v>
      </c>
      <c r="C45" s="143"/>
      <c r="D45" s="144"/>
      <c r="E45" s="145"/>
    </row>
    <row r="46" spans="1:12" ht="13.5" customHeight="1" x14ac:dyDescent="0.2">
      <c r="A46" s="40" t="s">
        <v>654</v>
      </c>
      <c r="C46" s="143"/>
      <c r="D46" s="144"/>
      <c r="E46" s="145"/>
    </row>
    <row r="47" spans="1:12" ht="13.5" customHeight="1" x14ac:dyDescent="0.2"/>
    <row r="48" spans="1:12" ht="13.5" customHeight="1" x14ac:dyDescent="0.2">
      <c r="C48" s="30" t="s">
        <v>168</v>
      </c>
      <c r="D48" s="143"/>
      <c r="E48" s="145"/>
    </row>
    <row r="49" spans="1:12" ht="13.5" customHeight="1" x14ac:dyDescent="0.2"/>
    <row r="50" spans="1:12" ht="13.5" customHeight="1" x14ac:dyDescent="0.2">
      <c r="A50" s="41" t="s">
        <v>288</v>
      </c>
      <c r="B50" s="33"/>
      <c r="D50" s="47"/>
      <c r="I50" s="45"/>
      <c r="J50" s="47"/>
      <c r="K50" s="33"/>
    </row>
    <row r="51" spans="1:12" ht="13.5" customHeight="1" x14ac:dyDescent="0.2">
      <c r="A51" s="154"/>
      <c r="B51" s="154"/>
      <c r="C51" s="154"/>
      <c r="D51" s="154"/>
      <c r="E51" s="154"/>
      <c r="F51" s="154"/>
      <c r="G51" s="154"/>
      <c r="H51" s="154"/>
      <c r="I51" s="154"/>
      <c r="J51" s="117"/>
      <c r="K51" s="117"/>
    </row>
    <row r="52" spans="1:12" ht="13.5" customHeight="1" x14ac:dyDescent="0.2">
      <c r="A52" s="154"/>
      <c r="B52" s="154"/>
      <c r="C52" s="154"/>
      <c r="D52" s="154"/>
      <c r="E52" s="154"/>
      <c r="F52" s="154"/>
      <c r="G52" s="154"/>
      <c r="H52" s="154"/>
      <c r="I52" s="154"/>
      <c r="J52" s="117"/>
      <c r="K52" s="117"/>
    </row>
    <row r="53" spans="1:12" ht="13.5" customHeight="1" x14ac:dyDescent="0.2">
      <c r="A53" s="154"/>
      <c r="B53" s="154"/>
      <c r="C53" s="154"/>
      <c r="D53" s="154"/>
      <c r="E53" s="154"/>
      <c r="F53" s="154"/>
      <c r="G53" s="154"/>
      <c r="H53" s="154"/>
      <c r="I53" s="154"/>
      <c r="J53" s="117"/>
      <c r="K53" s="117"/>
    </row>
    <row r="54" spans="1:12" ht="13.5" customHeight="1" x14ac:dyDescent="0.2">
      <c r="A54" s="48"/>
      <c r="B54" s="47"/>
      <c r="C54" s="47"/>
      <c r="D54" s="47"/>
      <c r="E54" s="33"/>
      <c r="F54" s="45"/>
      <c r="G54" s="33"/>
      <c r="H54" s="33"/>
      <c r="I54" s="33"/>
      <c r="J54" s="33"/>
      <c r="K54" s="33"/>
    </row>
    <row r="55" spans="1:12" ht="13.5" customHeight="1" x14ac:dyDescent="0.2">
      <c r="A55" s="49" t="s">
        <v>171</v>
      </c>
      <c r="B55" s="50"/>
      <c r="C55" s="52" t="s">
        <v>172</v>
      </c>
      <c r="D55" s="52" t="s">
        <v>173</v>
      </c>
      <c r="E55" s="53" t="s">
        <v>174</v>
      </c>
      <c r="F55" s="45"/>
      <c r="G55" s="47"/>
      <c r="H55" s="47"/>
      <c r="I55" s="47"/>
    </row>
    <row r="56" spans="1:12" ht="13.5" customHeight="1" x14ac:dyDescent="0.2">
      <c r="A56" s="49"/>
      <c r="B56" s="79"/>
      <c r="C56" s="22"/>
      <c r="D56" s="22"/>
      <c r="E56" s="120"/>
      <c r="F56" s="45"/>
      <c r="G56" s="47"/>
      <c r="H56" s="47"/>
      <c r="I56" s="47"/>
    </row>
    <row r="57" spans="1:12" ht="24.75" customHeight="1" x14ac:dyDescent="0.2">
      <c r="B57" s="31" t="s">
        <v>175</v>
      </c>
      <c r="C57" s="155"/>
      <c r="D57" s="156"/>
      <c r="E57" s="156"/>
      <c r="F57" s="156"/>
      <c r="G57" s="156"/>
      <c r="H57" s="156"/>
      <c r="I57" s="157"/>
    </row>
    <row r="58" spans="1:12" x14ac:dyDescent="0.2">
      <c r="A58" s="49"/>
      <c r="B58" s="79"/>
      <c r="C58" s="51"/>
      <c r="D58" s="80"/>
      <c r="E58" s="76"/>
      <c r="F58" s="76"/>
      <c r="G58" s="54"/>
      <c r="H58" s="45"/>
      <c r="I58" s="47"/>
      <c r="J58" s="47"/>
      <c r="K58" s="47"/>
      <c r="L58" s="33"/>
    </row>
    <row r="59" spans="1:12" x14ac:dyDescent="0.2">
      <c r="A59" s="158" t="s">
        <v>696</v>
      </c>
      <c r="B59" s="158"/>
      <c r="C59" s="158"/>
      <c r="D59" s="158"/>
      <c r="E59" s="158"/>
      <c r="F59" s="158"/>
      <c r="G59" s="158"/>
      <c r="H59" s="158"/>
      <c r="I59" s="158"/>
      <c r="J59" s="85"/>
      <c r="K59" s="85"/>
      <c r="L59" s="33"/>
    </row>
    <row r="60" spans="1:12" x14ac:dyDescent="0.2">
      <c r="A60" s="33"/>
      <c r="B60" s="33"/>
      <c r="C60" s="33"/>
      <c r="D60" s="33"/>
      <c r="E60" s="45"/>
      <c r="F60" s="47"/>
      <c r="G60" s="47"/>
      <c r="H60" s="47"/>
      <c r="I60" s="47"/>
      <c r="J60" s="47"/>
      <c r="K60" s="47"/>
      <c r="L60" s="33"/>
    </row>
    <row r="61" spans="1:12" x14ac:dyDescent="0.2">
      <c r="A61" s="33"/>
      <c r="B61" s="33"/>
      <c r="C61" s="33"/>
      <c r="D61" s="33"/>
      <c r="E61" s="33"/>
      <c r="F61" s="33"/>
      <c r="G61" s="33"/>
      <c r="H61" s="33"/>
      <c r="I61" s="33"/>
      <c r="J61" s="33"/>
      <c r="K61" s="33"/>
      <c r="L61" s="33"/>
    </row>
    <row r="69" spans="1:6" x14ac:dyDescent="0.2">
      <c r="A69" s="40"/>
      <c r="C69" s="153"/>
      <c r="D69" s="153"/>
      <c r="E69" s="153"/>
    </row>
    <row r="70" spans="1:6" x14ac:dyDescent="0.2">
      <c r="A70" s="40"/>
      <c r="C70" s="153"/>
      <c r="D70" s="153"/>
      <c r="E70" s="153"/>
    </row>
    <row r="71" spans="1:6" x14ac:dyDescent="0.2">
      <c r="A71" s="40"/>
      <c r="C71" s="153"/>
      <c r="D71" s="153"/>
      <c r="E71" s="153"/>
    </row>
    <row r="72" spans="1:6" x14ac:dyDescent="0.2">
      <c r="A72" s="40"/>
      <c r="C72" s="153"/>
      <c r="D72" s="153"/>
      <c r="E72" s="153"/>
      <c r="F72" s="45"/>
    </row>
  </sheetData>
  <sheetProtection sheet="1" objects="1" scenarios="1" formatCells="0"/>
  <mergeCells count="74">
    <mergeCell ref="G11:K11"/>
    <mergeCell ref="I22:J22"/>
    <mergeCell ref="C3:D3"/>
    <mergeCell ref="C18:E18"/>
    <mergeCell ref="I18:K18"/>
    <mergeCell ref="I19:K19"/>
    <mergeCell ref="A20:F20"/>
    <mergeCell ref="I20:K20"/>
    <mergeCell ref="I12:J12"/>
    <mergeCell ref="C14:D14"/>
    <mergeCell ref="I13:J13"/>
    <mergeCell ref="I17:J17"/>
    <mergeCell ref="H9:K9"/>
    <mergeCell ref="C13:E13"/>
    <mergeCell ref="I14:K14"/>
    <mergeCell ref="I15:K15"/>
    <mergeCell ref="G17:H17"/>
    <mergeCell ref="D17:E17"/>
    <mergeCell ref="I34:K34"/>
    <mergeCell ref="I30:K30"/>
    <mergeCell ref="I31:J31"/>
    <mergeCell ref="C32:E32"/>
    <mergeCell ref="C31:E31"/>
    <mergeCell ref="C33:E33"/>
    <mergeCell ref="C34:E34"/>
    <mergeCell ref="I32:J32"/>
    <mergeCell ref="C25:E25"/>
    <mergeCell ref="C28:E28"/>
    <mergeCell ref="I33:K33"/>
    <mergeCell ref="C15:E15"/>
    <mergeCell ref="D16:E16"/>
    <mergeCell ref="G16:H16"/>
    <mergeCell ref="I16:K16"/>
    <mergeCell ref="C30:D30"/>
    <mergeCell ref="I25:J25"/>
    <mergeCell ref="I26:J26"/>
    <mergeCell ref="I29:J29"/>
    <mergeCell ref="I23:K23"/>
    <mergeCell ref="C23:E23"/>
    <mergeCell ref="C27:E27"/>
    <mergeCell ref="C29:E29"/>
    <mergeCell ref="I28:K28"/>
    <mergeCell ref="C24:E24"/>
    <mergeCell ref="I24:K24"/>
    <mergeCell ref="I27:K27"/>
    <mergeCell ref="C72:E72"/>
    <mergeCell ref="I43:K43"/>
    <mergeCell ref="C69:E69"/>
    <mergeCell ref="C70:E70"/>
    <mergeCell ref="C71:E71"/>
    <mergeCell ref="A51:I51"/>
    <mergeCell ref="C57:I57"/>
    <mergeCell ref="A52:I52"/>
    <mergeCell ref="A53:I53"/>
    <mergeCell ref="A59:I59"/>
    <mergeCell ref="C45:E45"/>
    <mergeCell ref="C46:E46"/>
    <mergeCell ref="D48:E48"/>
    <mergeCell ref="I41:K41"/>
    <mergeCell ref="I42:K42"/>
    <mergeCell ref="C44:E44"/>
    <mergeCell ref="C35:E35"/>
    <mergeCell ref="C36:E36"/>
    <mergeCell ref="C43:E43"/>
    <mergeCell ref="C40:E40"/>
    <mergeCell ref="C38:E38"/>
    <mergeCell ref="C39:E39"/>
    <mergeCell ref="I35:K35"/>
    <mergeCell ref="I36:K36"/>
    <mergeCell ref="C37:E37"/>
    <mergeCell ref="C41:E41"/>
    <mergeCell ref="C42:E42"/>
    <mergeCell ref="I40:K40"/>
    <mergeCell ref="I44:K44"/>
  </mergeCells>
  <phoneticPr fontId="0" type="noConversion"/>
  <conditionalFormatting sqref="I12:J12">
    <cfRule type="cellIs" dxfId="1" priority="2" operator="greaterThan">
      <formula>""""""""""</formula>
    </cfRule>
  </conditionalFormatting>
  <conditionalFormatting sqref="C31:E31">
    <cfRule type="cellIs" dxfId="0" priority="1" operator="greaterThan">
      <formula>$F$31</formula>
    </cfRule>
  </conditionalFormatting>
  <hyperlinks>
    <hyperlink ref="D16:E16" r:id="rId1" display="End Use Codes"/>
    <hyperlink ref="K13" r:id="rId2"/>
    <hyperlink ref="E14" r:id="rId3"/>
    <hyperlink ref="G11:K11" r:id="rId4" display="MO Comment Specific Templates - Table of Contents &amp; Hyperlinks"/>
  </hyperlinks>
  <pageMargins left="0.25" right="0.25" top="0.75" bottom="0.75" header="0.3" footer="0.3"/>
  <pageSetup scale="76" orientation="portrait" r:id="rId5"/>
  <headerFooter alignWithMargins="0"/>
  <drawing r:id="rId6"/>
  <extLst>
    <ext xmlns:x14="http://schemas.microsoft.com/office/spreadsheetml/2009/9/main" uri="{CCE6A557-97BC-4b89-ADB6-D9C93CAAB3DF}">
      <x14:dataValidations xmlns:xm="http://schemas.microsoft.com/office/excel/2006/main" count="22">
        <x14:dataValidation type="list" allowBlank="1" showInputMessage="1" showErrorMessage="1">
          <x14:formula1>
            <xm:f>'Info Tab'!$A$2:$A$3</xm:f>
          </x14:formula1>
          <xm:sqref>C23:E23</xm:sqref>
        </x14:dataValidation>
        <x14:dataValidation type="list" allowBlank="1" showInputMessage="1" showErrorMessage="1">
          <x14:formula1>
            <xm:f>'Info Tab'!$B$7:$B$11</xm:f>
          </x14:formula1>
          <xm:sqref>C26</xm:sqref>
        </x14:dataValidation>
        <x14:dataValidation type="list" allowBlank="1" showInputMessage="1" showErrorMessage="1">
          <x14:formula1>
            <xm:f>'Info Tab'!$B$2:$B$4</xm:f>
          </x14:formula1>
          <xm:sqref>C27:E27</xm:sqref>
        </x14:dataValidation>
        <x14:dataValidation type="list" allowBlank="1" showInputMessage="1" showErrorMessage="1">
          <x14:formula1>
            <xm:f>'Info Tab'!$C$32:$C$33</xm:f>
          </x14:formula1>
          <xm:sqref>C30:D30</xm:sqref>
        </x14:dataValidation>
        <x14:dataValidation type="list" allowBlank="1" showInputMessage="1" showErrorMessage="1">
          <x14:formula1>
            <xm:f>'Info Tab'!$C$40:$C$42</xm:f>
          </x14:formula1>
          <xm:sqref>C32:E32</xm:sqref>
        </x14:dataValidation>
        <x14:dataValidation type="list" allowBlank="1" showInputMessage="1" showErrorMessage="1">
          <x14:formula1>
            <xm:f>'Info Tab'!$J:$J</xm:f>
          </x14:formula1>
          <xm:sqref>C33:E33</xm:sqref>
        </x14:dataValidation>
        <x14:dataValidation type="list" allowBlank="1" showInputMessage="1" showErrorMessage="1">
          <x14:formula1>
            <xm:f>'Info Tab'!$C$17:$C$25</xm:f>
          </x14:formula1>
          <xm:sqref>C34:E34</xm:sqref>
        </x14:dataValidation>
        <x14:dataValidation type="list" allowBlank="1" showInputMessage="1" showErrorMessage="1">
          <x14:formula1>
            <xm:f>'Info Tab'!$C$28:$C$29</xm:f>
          </x14:formula1>
          <xm:sqref>C35:E35</xm:sqref>
        </x14:dataValidation>
        <x14:dataValidation type="list" allowBlank="1" showInputMessage="1" showErrorMessage="1">
          <x14:formula1>
            <xm:f>'Info Tab'!$A$5:$A$6</xm:f>
          </x14:formula1>
          <xm:sqref>C36:E36</xm:sqref>
        </x14:dataValidation>
        <x14:dataValidation type="list" allowBlank="1" showInputMessage="1" showErrorMessage="1">
          <x14:formula1>
            <xm:f>'Info Tab'!$C$2:$C$5</xm:f>
          </x14:formula1>
          <xm:sqref>C37:E37</xm:sqref>
        </x14:dataValidation>
        <x14:dataValidation type="list" allowBlank="1" showInputMessage="1" showErrorMessage="1">
          <x14:formula1>
            <xm:f>'Info Tab'!$B$18:$B$24</xm:f>
          </x14:formula1>
          <xm:sqref>C38:E38</xm:sqref>
        </x14:dataValidation>
        <x14:dataValidation type="list" allowBlank="1" showInputMessage="1" showErrorMessage="1">
          <x14:formula1>
            <xm:f>'Info Tab'!$B$27:$B$30</xm:f>
          </x14:formula1>
          <xm:sqref>C39:E39</xm:sqref>
        </x14:dataValidation>
        <x14:dataValidation type="list" allowBlank="1" showInputMessage="1" showErrorMessage="1">
          <x14:formula1>
            <xm:f>'Info Tab'!$B$33:$B$37</xm:f>
          </x14:formula1>
          <xm:sqref>C40:E40</xm:sqref>
        </x14:dataValidation>
        <x14:dataValidation type="list" allowBlank="1" showInputMessage="1" showErrorMessage="1">
          <x14:formula1>
            <xm:f>'Info Tab'!$A$8</xm:f>
          </x14:formula1>
          <xm:sqref>C43:E43</xm:sqref>
        </x14:dataValidation>
        <x14:dataValidation type="list" allowBlank="1" showInputMessage="1" showErrorMessage="1">
          <x14:formula1>
            <xm:f>'Info Tab'!$B$48:$B$51</xm:f>
          </x14:formula1>
          <xm:sqref>C44:E44</xm:sqref>
        </x14:dataValidation>
        <x14:dataValidation type="list" allowBlank="1" showInputMessage="1" showErrorMessage="1">
          <x14:formula1>
            <xm:f>'Info Tab'!$D$2:$D$3</xm:f>
          </x14:formula1>
          <xm:sqref>I23:K23</xm:sqref>
        </x14:dataValidation>
        <x14:dataValidation type="list" allowBlank="1" showInputMessage="1" showErrorMessage="1">
          <x14:formula1>
            <xm:f>'Info Tab'!$D$6:$D$8</xm:f>
          </x14:formula1>
          <xm:sqref>I28:K28</xm:sqref>
        </x14:dataValidation>
        <x14:dataValidation type="list" allowBlank="1" showInputMessage="1" showErrorMessage="1">
          <x14:formula1>
            <xm:f>'Info Tab'!$D$12:$D$14</xm:f>
          </x14:formula1>
          <xm:sqref>I29:J29</xm:sqref>
        </x14:dataValidation>
        <x14:dataValidation type="list" allowBlank="1" showInputMessage="1" showErrorMessage="1">
          <x14:formula1>
            <xm:f>'Info Tab'!$B$40</xm:f>
          </x14:formula1>
          <xm:sqref>C41:E41 C46:E46</xm:sqref>
        </x14:dataValidation>
        <x14:dataValidation type="list" allowBlank="1" showInputMessage="1" showErrorMessage="1">
          <x14:formula1>
            <xm:f>'Info Tab'!$C$45</xm:f>
          </x14:formula1>
          <xm:sqref>C42:E42</xm:sqref>
        </x14:dataValidation>
        <x14:dataValidation type="list" allowBlank="1" showInputMessage="1" showErrorMessage="1">
          <x14:formula1>
            <xm:f>'Info Tab'!$C$48:$C$51</xm:f>
          </x14:formula1>
          <xm:sqref>C45:E45</xm:sqref>
        </x14:dataValidation>
        <x14:dataValidation type="list" allowBlank="1" showInputMessage="1" showErrorMessage="1">
          <x14:formula1>
            <xm:f>'Info Tab'!$D$21:$D$22</xm:f>
          </x14:formula1>
          <xm:sqref>I8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12"/>
  <sheetViews>
    <sheetView zoomScaleNormal="100" workbookViewId="0">
      <selection activeCell="A2" sqref="A2"/>
    </sheetView>
  </sheetViews>
  <sheetFormatPr defaultRowHeight="12.75" x14ac:dyDescent="0.2"/>
  <cols>
    <col min="1" max="1" width="37.28515625" style="3" customWidth="1"/>
    <col min="2" max="2" width="12.7109375" style="3" customWidth="1"/>
    <col min="3" max="4" width="20.42578125" style="3" customWidth="1"/>
    <col min="5" max="16384" width="9.140625" style="3"/>
  </cols>
  <sheetData>
    <row r="1" spans="1:4" x14ac:dyDescent="0.2">
      <c r="A1" s="1">
        <v>22</v>
      </c>
      <c r="B1" s="197"/>
      <c r="C1" s="186"/>
      <c r="D1" s="186"/>
    </row>
    <row r="2" spans="1:4" s="6" customFormat="1" ht="15.75" x14ac:dyDescent="0.25">
      <c r="A2" s="4" t="s">
        <v>0</v>
      </c>
      <c r="B2" s="192">
        <f>Item!C13</f>
        <v>0</v>
      </c>
      <c r="C2" s="191"/>
      <c r="D2" s="191"/>
    </row>
    <row r="3" spans="1:4" ht="15.75" customHeight="1" x14ac:dyDescent="0.25">
      <c r="A3" s="7" t="s">
        <v>1</v>
      </c>
      <c r="B3" s="192">
        <f>Item!C57</f>
        <v>0</v>
      </c>
      <c r="C3" s="191"/>
      <c r="D3" s="191"/>
    </row>
    <row r="4" spans="1:4" ht="15.75" customHeight="1" x14ac:dyDescent="0.25">
      <c r="A4" s="7" t="s">
        <v>69</v>
      </c>
      <c r="B4" s="192" t="str">
        <f>Item!I17&amp;" / "&amp;Item!C24&amp;" x "&amp;Item!C29&amp;" x "&amp;Item!C25</f>
        <v xml:space="preserve"> /  x  x </v>
      </c>
      <c r="C4" s="191"/>
      <c r="D4" s="191"/>
    </row>
    <row r="5" spans="1:4" ht="15.75" customHeight="1" x14ac:dyDescent="0.25">
      <c r="A5" s="7" t="s">
        <v>2</v>
      </c>
      <c r="B5" s="192"/>
      <c r="C5" s="191"/>
      <c r="D5" s="19"/>
    </row>
    <row r="6" spans="1:4" ht="15.75" customHeight="1" x14ac:dyDescent="0.25">
      <c r="A6" s="15" t="s">
        <v>606</v>
      </c>
      <c r="B6" s="192"/>
      <c r="C6" s="192"/>
      <c r="D6" s="198"/>
    </row>
    <row r="7" spans="1:4" ht="15.75" customHeight="1" x14ac:dyDescent="0.25">
      <c r="A7" s="7" t="s">
        <v>3</v>
      </c>
      <c r="B7" s="187"/>
      <c r="C7" s="190"/>
      <c r="D7" s="190"/>
    </row>
    <row r="8" spans="1:4" ht="15.75" customHeight="1" x14ac:dyDescent="0.25">
      <c r="A8" s="7" t="s">
        <v>4</v>
      </c>
      <c r="B8" s="190"/>
      <c r="C8" s="190"/>
      <c r="D8" s="190"/>
    </row>
    <row r="9" spans="1:4" ht="15.75" customHeight="1" x14ac:dyDescent="0.25">
      <c r="A9" s="7"/>
      <c r="B9" s="18"/>
      <c r="C9" s="19"/>
      <c r="D9" s="19"/>
    </row>
    <row r="10" spans="1:4" ht="15.75" customHeight="1" x14ac:dyDescent="0.25">
      <c r="A10" s="7" t="s">
        <v>5</v>
      </c>
      <c r="B10" s="18"/>
      <c r="C10" s="19"/>
      <c r="D10" s="19"/>
    </row>
    <row r="11" spans="1:4" ht="15.75" customHeight="1" x14ac:dyDescent="0.2">
      <c r="A11" s="8" t="s">
        <v>6</v>
      </c>
      <c r="B11" s="189">
        <f>Item!I36</f>
        <v>0</v>
      </c>
      <c r="C11" s="190"/>
      <c r="D11" s="190"/>
    </row>
    <row r="12" spans="1:4" ht="15.75" customHeight="1" x14ac:dyDescent="0.25">
      <c r="A12" s="8" t="s">
        <v>7</v>
      </c>
      <c r="B12" s="185" t="s">
        <v>8</v>
      </c>
      <c r="C12" s="186"/>
      <c r="D12" s="2"/>
    </row>
    <row r="13" spans="1:4" ht="15.75" customHeight="1" x14ac:dyDescent="0.2">
      <c r="A13" s="8" t="s">
        <v>9</v>
      </c>
      <c r="B13" s="187"/>
      <c r="C13" s="190"/>
      <c r="D13" s="190"/>
    </row>
    <row r="14" spans="1:4" ht="15.75" customHeight="1" x14ac:dyDescent="0.2">
      <c r="A14" s="8"/>
      <c r="B14" s="190"/>
      <c r="C14" s="190"/>
      <c r="D14" s="190"/>
    </row>
    <row r="15" spans="1:4" ht="15.75" customHeight="1" x14ac:dyDescent="0.2">
      <c r="A15" s="8" t="s">
        <v>10</v>
      </c>
      <c r="B15" s="187"/>
      <c r="C15" s="190"/>
      <c r="D15" s="190"/>
    </row>
    <row r="16" spans="1:4" ht="15.75" customHeight="1" x14ac:dyDescent="0.2">
      <c r="A16" s="8"/>
      <c r="B16" s="190"/>
      <c r="C16" s="190"/>
      <c r="D16" s="190"/>
    </row>
    <row r="17" spans="1:4" ht="15.75" customHeight="1" x14ac:dyDescent="0.25">
      <c r="A17" s="8" t="s">
        <v>11</v>
      </c>
      <c r="B17" s="18"/>
      <c r="C17" s="19"/>
      <c r="D17" s="19"/>
    </row>
    <row r="18" spans="1:4" ht="15.75" customHeight="1" x14ac:dyDescent="0.25">
      <c r="A18" s="8" t="s">
        <v>12</v>
      </c>
      <c r="B18" s="18"/>
      <c r="C18" s="19"/>
      <c r="D18" s="19"/>
    </row>
    <row r="19" spans="1:4" ht="15.75" customHeight="1" x14ac:dyDescent="0.2">
      <c r="A19" s="8" t="s">
        <v>13</v>
      </c>
      <c r="B19" s="187"/>
      <c r="C19" s="188"/>
      <c r="D19" s="188"/>
    </row>
    <row r="20" spans="1:4" ht="15.75" customHeight="1" x14ac:dyDescent="0.2">
      <c r="A20" s="8"/>
      <c r="B20" s="188"/>
      <c r="C20" s="188"/>
      <c r="D20" s="188"/>
    </row>
    <row r="21" spans="1:4" ht="15.75" customHeight="1" x14ac:dyDescent="0.2">
      <c r="A21" s="8"/>
      <c r="B21" s="188"/>
      <c r="C21" s="188"/>
      <c r="D21" s="188"/>
    </row>
    <row r="22" spans="1:4" ht="15.75" customHeight="1" x14ac:dyDescent="0.2">
      <c r="A22" s="8"/>
      <c r="B22" s="188"/>
      <c r="C22" s="188"/>
      <c r="D22" s="188"/>
    </row>
    <row r="23" spans="1:4" ht="15.75" customHeight="1" x14ac:dyDescent="0.25">
      <c r="A23" s="7" t="s">
        <v>14</v>
      </c>
      <c r="B23" s="5"/>
      <c r="C23" s="2"/>
      <c r="D23" s="2"/>
    </row>
    <row r="24" spans="1:4" ht="15.75" customHeight="1" x14ac:dyDescent="0.25">
      <c r="A24" s="8" t="s">
        <v>15</v>
      </c>
      <c r="B24" s="185" t="str">
        <f>Item!I29</f>
        <v>Mandatory - Select One on Item Request</v>
      </c>
      <c r="C24" s="185"/>
      <c r="D24" s="185"/>
    </row>
    <row r="25" spans="1:4" ht="15.75" customHeight="1" x14ac:dyDescent="0.25">
      <c r="A25" s="8" t="s">
        <v>16</v>
      </c>
      <c r="B25" s="192" t="s">
        <v>65</v>
      </c>
      <c r="C25" s="191"/>
      <c r="D25" s="19"/>
    </row>
    <row r="26" spans="1:4" ht="15.75" customHeight="1" x14ac:dyDescent="0.25">
      <c r="A26" s="8"/>
      <c r="B26" s="5"/>
      <c r="C26" s="2"/>
      <c r="D26" s="2"/>
    </row>
    <row r="27" spans="1:4" ht="15.75" customHeight="1" x14ac:dyDescent="0.25">
      <c r="A27" s="7" t="s">
        <v>17</v>
      </c>
      <c r="B27" s="5"/>
      <c r="C27" s="2"/>
      <c r="D27" s="2"/>
    </row>
    <row r="28" spans="1:4" ht="15.75" customHeight="1" x14ac:dyDescent="0.2">
      <c r="A28" s="8" t="s">
        <v>18</v>
      </c>
      <c r="B28" s="194" t="s">
        <v>270</v>
      </c>
      <c r="C28" s="195"/>
      <c r="D28" s="191"/>
    </row>
    <row r="29" spans="1:4" ht="15.75" customHeight="1" x14ac:dyDescent="0.2">
      <c r="A29" s="12" t="s">
        <v>72</v>
      </c>
      <c r="B29" s="189" t="s">
        <v>70</v>
      </c>
      <c r="C29" s="189"/>
      <c r="D29" s="188"/>
    </row>
    <row r="30" spans="1:4" ht="15.75" customHeight="1" x14ac:dyDescent="0.2">
      <c r="A30" s="8"/>
      <c r="B30" s="189"/>
      <c r="C30" s="189"/>
      <c r="D30" s="188"/>
    </row>
    <row r="31" spans="1:4" ht="15.75" customHeight="1" x14ac:dyDescent="0.2">
      <c r="A31" s="8"/>
      <c r="B31" s="189"/>
      <c r="C31" s="189"/>
      <c r="D31" s="188"/>
    </row>
    <row r="32" spans="1:4" ht="15.75" customHeight="1" x14ac:dyDescent="0.2">
      <c r="A32" s="6" t="s">
        <v>73</v>
      </c>
      <c r="B32" s="189" t="s">
        <v>74</v>
      </c>
      <c r="C32" s="189"/>
      <c r="D32" s="188"/>
    </row>
    <row r="33" spans="1:4" ht="15.75" customHeight="1" x14ac:dyDescent="0.2">
      <c r="A33" s="6"/>
      <c r="B33" s="189"/>
      <c r="C33" s="189"/>
      <c r="D33" s="188"/>
    </row>
    <row r="34" spans="1:4" ht="15.75" customHeight="1" x14ac:dyDescent="0.2">
      <c r="A34" s="6"/>
      <c r="B34" s="189"/>
      <c r="C34" s="189"/>
      <c r="D34" s="188"/>
    </row>
    <row r="35" spans="1:4" ht="15.75" customHeight="1" x14ac:dyDescent="0.25">
      <c r="A35" s="7" t="s">
        <v>19</v>
      </c>
      <c r="B35" s="5"/>
    </row>
    <row r="36" spans="1:4" ht="15.75" customHeight="1" x14ac:dyDescent="0.25">
      <c r="A36" s="8" t="s">
        <v>20</v>
      </c>
      <c r="B36" s="185" t="s">
        <v>65</v>
      </c>
      <c r="C36" s="191"/>
      <c r="D36" s="72"/>
    </row>
    <row r="37" spans="1:4" ht="15.75" customHeight="1" x14ac:dyDescent="0.25">
      <c r="A37" s="8" t="s">
        <v>21</v>
      </c>
      <c r="B37" s="185" t="s">
        <v>8</v>
      </c>
      <c r="C37" s="191"/>
    </row>
    <row r="38" spans="1:4" ht="15.75" customHeight="1" x14ac:dyDescent="0.2">
      <c r="A38" s="8" t="s">
        <v>22</v>
      </c>
      <c r="B38" s="194" t="s">
        <v>8</v>
      </c>
      <c r="C38" s="195"/>
      <c r="D38" s="10"/>
    </row>
    <row r="39" spans="1:4" ht="15.75" customHeight="1" x14ac:dyDescent="0.25">
      <c r="A39" s="11" t="s">
        <v>23</v>
      </c>
      <c r="B39" s="185">
        <f>Item!C38</f>
        <v>0</v>
      </c>
      <c r="C39" s="193"/>
    </row>
    <row r="40" spans="1:4" ht="15.75" customHeight="1" x14ac:dyDescent="0.25">
      <c r="A40" s="11" t="s">
        <v>654</v>
      </c>
      <c r="B40" s="185">
        <f>Item!C46</f>
        <v>0</v>
      </c>
      <c r="C40" s="192"/>
      <c r="D40" s="17"/>
    </row>
    <row r="41" spans="1:4" ht="15.75" customHeight="1" x14ac:dyDescent="0.25">
      <c r="A41" s="11" t="s">
        <v>678</v>
      </c>
      <c r="B41" s="185">
        <f>Item!C45</f>
        <v>0</v>
      </c>
      <c r="C41" s="192"/>
      <c r="D41" s="17"/>
    </row>
    <row r="42" spans="1:4" ht="15.75" customHeight="1" x14ac:dyDescent="0.25">
      <c r="A42" s="16" t="s">
        <v>690</v>
      </c>
      <c r="B42" s="185">
        <f>Item!C41</f>
        <v>0</v>
      </c>
      <c r="C42" s="192"/>
      <c r="D42" s="192"/>
    </row>
    <row r="43" spans="1:4" ht="15.75" customHeight="1" x14ac:dyDescent="0.2">
      <c r="A43" s="64" t="s">
        <v>691</v>
      </c>
      <c r="B43" s="187"/>
      <c r="C43" s="187"/>
      <c r="D43" s="187"/>
    </row>
    <row r="44" spans="1:4" ht="15.75" customHeight="1" x14ac:dyDescent="0.2">
      <c r="A44" s="64"/>
      <c r="B44" s="187"/>
      <c r="C44" s="187"/>
      <c r="D44" s="187"/>
    </row>
    <row r="45" spans="1:4" ht="15.75" customHeight="1" x14ac:dyDescent="0.2">
      <c r="A45" s="64"/>
      <c r="B45" s="187"/>
      <c r="C45" s="187"/>
      <c r="D45" s="187"/>
    </row>
    <row r="46" spans="1:4" ht="15.75" customHeight="1" x14ac:dyDescent="0.25">
      <c r="A46" s="16" t="s">
        <v>692</v>
      </c>
      <c r="B46" s="185">
        <f>Item!C42</f>
        <v>0</v>
      </c>
      <c r="C46" s="192"/>
      <c r="D46" s="192"/>
    </row>
    <row r="47" spans="1:4" ht="15.75" customHeight="1" x14ac:dyDescent="0.2">
      <c r="A47" s="64" t="s">
        <v>693</v>
      </c>
      <c r="B47" s="187"/>
      <c r="C47" s="187"/>
      <c r="D47" s="187"/>
    </row>
    <row r="48" spans="1:4" ht="15.75" customHeight="1" x14ac:dyDescent="0.2">
      <c r="A48" s="64"/>
      <c r="B48" s="187"/>
      <c r="C48" s="187"/>
      <c r="D48" s="187"/>
    </row>
    <row r="49" spans="1:4" ht="15.75" customHeight="1" x14ac:dyDescent="0.2">
      <c r="A49" s="64"/>
      <c r="B49" s="187"/>
      <c r="C49" s="187"/>
      <c r="D49" s="187"/>
    </row>
    <row r="50" spans="1:4" ht="15.75" customHeight="1" x14ac:dyDescent="0.25">
      <c r="A50" s="12" t="s">
        <v>24</v>
      </c>
      <c r="B50" s="5"/>
      <c r="C50" s="2"/>
      <c r="D50" s="2"/>
    </row>
    <row r="51" spans="1:4" ht="15.75" customHeight="1" x14ac:dyDescent="0.2">
      <c r="A51" s="8" t="s">
        <v>6</v>
      </c>
      <c r="B51" s="187">
        <f>B11</f>
        <v>0</v>
      </c>
      <c r="C51" s="188"/>
      <c r="D51" s="188"/>
    </row>
    <row r="52" spans="1:4" ht="15.75" customHeight="1" x14ac:dyDescent="0.25">
      <c r="A52" s="8" t="s">
        <v>25</v>
      </c>
      <c r="B52" s="185" t="str">
        <f>B12</f>
        <v>Select one</v>
      </c>
      <c r="C52" s="193"/>
      <c r="D52" s="2"/>
    </row>
    <row r="53" spans="1:4" ht="15.75" customHeight="1" x14ac:dyDescent="0.25">
      <c r="A53" s="8" t="s">
        <v>11</v>
      </c>
      <c r="B53" s="5">
        <f>B17</f>
        <v>0</v>
      </c>
      <c r="D53" s="2"/>
    </row>
    <row r="54" spans="1:4" ht="15.75" customHeight="1" x14ac:dyDescent="0.25">
      <c r="A54" s="8" t="s">
        <v>26</v>
      </c>
      <c r="B54" s="5">
        <f>B18</f>
        <v>0</v>
      </c>
      <c r="D54" s="2"/>
    </row>
    <row r="55" spans="1:4" ht="15.75" customHeight="1" x14ac:dyDescent="0.2">
      <c r="A55" s="8" t="s">
        <v>27</v>
      </c>
      <c r="B55" s="189">
        <f>B19</f>
        <v>0</v>
      </c>
      <c r="C55" s="188"/>
      <c r="D55" s="188"/>
    </row>
    <row r="56" spans="1:4" ht="15.75" customHeight="1" x14ac:dyDescent="0.2">
      <c r="A56" s="8"/>
      <c r="B56" s="188"/>
      <c r="C56" s="188"/>
      <c r="D56" s="188"/>
    </row>
    <row r="57" spans="1:4" ht="15.75" customHeight="1" x14ac:dyDescent="0.2">
      <c r="A57" s="8"/>
      <c r="B57" s="188"/>
      <c r="C57" s="188"/>
      <c r="D57" s="188"/>
    </row>
    <row r="58" spans="1:4" ht="15.75" customHeight="1" x14ac:dyDescent="0.2">
      <c r="A58" s="8"/>
      <c r="B58" s="188"/>
      <c r="C58" s="188"/>
      <c r="D58" s="188"/>
    </row>
    <row r="59" spans="1:4" ht="15.75" customHeight="1" x14ac:dyDescent="0.25">
      <c r="A59" s="12" t="s">
        <v>28</v>
      </c>
      <c r="B59" s="185" t="s">
        <v>66</v>
      </c>
      <c r="C59" s="191"/>
      <c r="D59" s="191"/>
    </row>
    <row r="60" spans="1:4" ht="15.75" customHeight="1" x14ac:dyDescent="0.25">
      <c r="A60" s="11" t="s">
        <v>29</v>
      </c>
      <c r="B60" s="185">
        <f>Item!C33</f>
        <v>0</v>
      </c>
      <c r="C60" s="193"/>
    </row>
    <row r="61" spans="1:4" ht="15.75" customHeight="1" x14ac:dyDescent="0.25">
      <c r="A61" s="11" t="s">
        <v>30</v>
      </c>
      <c r="B61" s="185">
        <f>Item!C35</f>
        <v>0</v>
      </c>
      <c r="C61" s="193"/>
    </row>
    <row r="62" spans="1:4" ht="15.75" customHeight="1" x14ac:dyDescent="0.25">
      <c r="A62" s="11" t="s">
        <v>31</v>
      </c>
      <c r="B62" s="185" t="s">
        <v>8</v>
      </c>
      <c r="C62" s="186"/>
    </row>
    <row r="63" spans="1:4" ht="15.75" customHeight="1" x14ac:dyDescent="0.25">
      <c r="A63" s="11" t="s">
        <v>32</v>
      </c>
      <c r="B63" s="185">
        <f>Item!C34</f>
        <v>0</v>
      </c>
      <c r="C63" s="193"/>
    </row>
    <row r="64" spans="1:4" ht="15.75" customHeight="1" x14ac:dyDescent="0.25">
      <c r="A64" s="12" t="s">
        <v>33</v>
      </c>
      <c r="B64" s="185" t="s">
        <v>67</v>
      </c>
      <c r="C64" s="191"/>
      <c r="D64" s="191"/>
    </row>
    <row r="65" spans="1:4" ht="15.75" customHeight="1" x14ac:dyDescent="0.25">
      <c r="A65" s="8" t="s">
        <v>34</v>
      </c>
      <c r="B65" s="5">
        <f>Item!C29</f>
        <v>0</v>
      </c>
    </row>
    <row r="66" spans="1:4" ht="15.75" customHeight="1" x14ac:dyDescent="0.25">
      <c r="A66" s="8" t="s">
        <v>35</v>
      </c>
      <c r="B66" s="185">
        <f>Item!C30</f>
        <v>0</v>
      </c>
      <c r="C66" s="193"/>
    </row>
    <row r="67" spans="1:4" ht="15.75" customHeight="1" x14ac:dyDescent="0.25">
      <c r="A67" s="8" t="s">
        <v>36</v>
      </c>
      <c r="B67" s="185" t="s">
        <v>8</v>
      </c>
      <c r="C67" s="186"/>
    </row>
    <row r="68" spans="1:4" ht="15.75" customHeight="1" x14ac:dyDescent="0.25">
      <c r="A68" s="12" t="s">
        <v>37</v>
      </c>
      <c r="B68" s="185">
        <f>Item!C43</f>
        <v>0</v>
      </c>
      <c r="C68" s="193"/>
      <c r="D68" s="193"/>
    </row>
    <row r="69" spans="1:4" ht="15.75" customHeight="1" x14ac:dyDescent="0.25">
      <c r="A69" s="8" t="s">
        <v>38</v>
      </c>
      <c r="B69" s="185" t="s">
        <v>8</v>
      </c>
      <c r="C69" s="186"/>
    </row>
    <row r="70" spans="1:4" ht="15.75" customHeight="1" x14ac:dyDescent="0.25">
      <c r="A70" s="8" t="s">
        <v>39</v>
      </c>
      <c r="B70" s="5"/>
    </row>
    <row r="71" spans="1:4" ht="15.75" customHeight="1" x14ac:dyDescent="0.25">
      <c r="A71" s="8" t="s">
        <v>40</v>
      </c>
      <c r="B71" s="192" t="s">
        <v>8</v>
      </c>
      <c r="C71" s="193"/>
    </row>
    <row r="72" spans="1:4" ht="15.75" customHeight="1" x14ac:dyDescent="0.25">
      <c r="A72" s="8" t="s">
        <v>41</v>
      </c>
      <c r="B72" s="185" t="s">
        <v>8</v>
      </c>
      <c r="C72" s="186"/>
    </row>
    <row r="73" spans="1:4" ht="15.75" customHeight="1" x14ac:dyDescent="0.25">
      <c r="A73" s="8" t="s">
        <v>42</v>
      </c>
      <c r="B73" s="185" t="s">
        <v>8</v>
      </c>
      <c r="C73" s="186"/>
    </row>
    <row r="74" spans="1:4" ht="15.75" customHeight="1" x14ac:dyDescent="0.2">
      <c r="A74" s="12" t="s">
        <v>43</v>
      </c>
      <c r="B74" s="189" t="s">
        <v>71</v>
      </c>
      <c r="C74" s="190"/>
      <c r="D74" s="190"/>
    </row>
    <row r="75" spans="1:4" ht="15.75" customHeight="1" x14ac:dyDescent="0.25">
      <c r="A75" s="11" t="s">
        <v>44</v>
      </c>
      <c r="B75" s="185">
        <f>Item!C39</f>
        <v>0</v>
      </c>
      <c r="C75" s="193"/>
    </row>
    <row r="76" spans="1:4" ht="15.75" customHeight="1" x14ac:dyDescent="0.25">
      <c r="A76" s="8" t="s">
        <v>189</v>
      </c>
      <c r="B76" s="185">
        <f>Item!C40</f>
        <v>0</v>
      </c>
      <c r="C76" s="193"/>
    </row>
    <row r="77" spans="1:4" ht="15.75" customHeight="1" x14ac:dyDescent="0.2">
      <c r="A77" s="8" t="s">
        <v>45</v>
      </c>
      <c r="B77" s="189"/>
      <c r="C77" s="188"/>
      <c r="D77" s="188"/>
    </row>
    <row r="78" spans="1:4" ht="15.75" customHeight="1" x14ac:dyDescent="0.2">
      <c r="A78" s="8"/>
      <c r="B78" s="188"/>
      <c r="C78" s="188"/>
      <c r="D78" s="188"/>
    </row>
    <row r="79" spans="1:4" ht="15.75" customHeight="1" x14ac:dyDescent="0.2">
      <c r="A79" s="8"/>
      <c r="B79" s="188"/>
      <c r="C79" s="188"/>
      <c r="D79" s="188"/>
    </row>
    <row r="80" spans="1:4" ht="15.75" customHeight="1" x14ac:dyDescent="0.2">
      <c r="A80" s="12" t="s">
        <v>46</v>
      </c>
      <c r="B80" s="189" t="str">
        <f>Item!C37</f>
        <v>Mandatory - Select One on Item Request</v>
      </c>
      <c r="C80" s="189"/>
      <c r="D80" s="189"/>
    </row>
    <row r="81" spans="1:4" ht="15.75" customHeight="1" x14ac:dyDescent="0.2">
      <c r="A81" s="8" t="s">
        <v>47</v>
      </c>
      <c r="B81" s="13"/>
      <c r="C81" s="9" t="s">
        <v>48</v>
      </c>
      <c r="D81" s="10"/>
    </row>
    <row r="82" spans="1:4" ht="15.75" customHeight="1" x14ac:dyDescent="0.2">
      <c r="A82" s="8" t="s">
        <v>49</v>
      </c>
      <c r="B82" s="189" t="s">
        <v>50</v>
      </c>
      <c r="C82" s="189"/>
      <c r="D82" s="188"/>
    </row>
    <row r="83" spans="1:4" ht="15.75" customHeight="1" x14ac:dyDescent="0.2">
      <c r="A83" s="8"/>
      <c r="B83" s="189"/>
      <c r="C83" s="189"/>
      <c r="D83" s="188"/>
    </row>
    <row r="84" spans="1:4" ht="15.75" customHeight="1" x14ac:dyDescent="0.2">
      <c r="A84" s="8"/>
      <c r="B84" s="189"/>
      <c r="C84" s="189"/>
      <c r="D84" s="188"/>
    </row>
    <row r="85" spans="1:4" ht="15.75" customHeight="1" x14ac:dyDescent="0.25">
      <c r="A85" s="12" t="s">
        <v>51</v>
      </c>
      <c r="B85" s="185" t="s">
        <v>267</v>
      </c>
      <c r="C85" s="191"/>
      <c r="D85" s="75"/>
    </row>
    <row r="86" spans="1:4" ht="15.75" customHeight="1" x14ac:dyDescent="0.25">
      <c r="A86" s="11" t="s">
        <v>52</v>
      </c>
      <c r="B86" s="81">
        <f>Item!C26*25.4</f>
        <v>0</v>
      </c>
      <c r="C86" s="65" t="s">
        <v>93</v>
      </c>
    </row>
    <row r="87" spans="1:4" ht="15.75" customHeight="1" x14ac:dyDescent="0.25">
      <c r="A87" s="11" t="s">
        <v>53</v>
      </c>
      <c r="B87" s="185" t="s">
        <v>8</v>
      </c>
      <c r="C87" s="186"/>
    </row>
    <row r="88" spans="1:4" ht="15.75" customHeight="1" x14ac:dyDescent="0.25">
      <c r="A88" s="11" t="s">
        <v>54</v>
      </c>
      <c r="B88" s="185">
        <f>Item!C27</f>
        <v>0</v>
      </c>
      <c r="C88" s="193"/>
    </row>
    <row r="89" spans="1:4" ht="15.75" customHeight="1" x14ac:dyDescent="0.25">
      <c r="A89" s="11" t="s">
        <v>55</v>
      </c>
      <c r="B89" s="185" t="s">
        <v>68</v>
      </c>
      <c r="C89" s="191"/>
      <c r="D89" s="191"/>
    </row>
    <row r="90" spans="1:4" ht="15.75" customHeight="1" x14ac:dyDescent="0.25">
      <c r="A90" s="12" t="s">
        <v>56</v>
      </c>
      <c r="B90" s="5"/>
    </row>
    <row r="91" spans="1:4" ht="15.75" customHeight="1" x14ac:dyDescent="0.2">
      <c r="A91" s="8" t="s">
        <v>57</v>
      </c>
      <c r="B91" s="189" t="s">
        <v>71</v>
      </c>
      <c r="C91" s="190"/>
      <c r="D91" s="190"/>
    </row>
    <row r="92" spans="1:4" ht="15.75" customHeight="1" x14ac:dyDescent="0.2">
      <c r="A92" s="12" t="s">
        <v>58</v>
      </c>
      <c r="B92" s="189" t="s">
        <v>71</v>
      </c>
      <c r="C92" s="190"/>
      <c r="D92" s="190"/>
    </row>
    <row r="93" spans="1:4" ht="15.75" customHeight="1" x14ac:dyDescent="0.2">
      <c r="A93" s="8" t="s">
        <v>59</v>
      </c>
      <c r="B93" s="189"/>
      <c r="C93" s="188"/>
      <c r="D93" s="56"/>
    </row>
    <row r="94" spans="1:4" ht="15.75" customHeight="1" x14ac:dyDescent="0.2">
      <c r="A94" s="8"/>
      <c r="B94" s="189"/>
      <c r="C94" s="188"/>
      <c r="D94" s="56"/>
    </row>
    <row r="95" spans="1:4" s="17" customFormat="1" ht="15.75" customHeight="1" x14ac:dyDescent="0.25">
      <c r="A95" s="16" t="s">
        <v>75</v>
      </c>
      <c r="B95" s="192" t="s">
        <v>76</v>
      </c>
      <c r="C95" s="191"/>
      <c r="D95" s="19"/>
    </row>
    <row r="96" spans="1:4" s="17" customFormat="1" ht="15.75" customHeight="1" x14ac:dyDescent="0.25">
      <c r="A96" s="86" t="s">
        <v>59</v>
      </c>
      <c r="B96" s="196"/>
      <c r="C96" s="196"/>
      <c r="D96" s="196"/>
    </row>
    <row r="97" spans="1:4" s="17" customFormat="1" ht="15.75" customHeight="1" x14ac:dyDescent="0.25">
      <c r="A97" s="128" t="s">
        <v>635</v>
      </c>
      <c r="B97" s="196" t="s">
        <v>8</v>
      </c>
      <c r="C97" s="196"/>
      <c r="D97" s="127"/>
    </row>
    <row r="98" spans="1:4" ht="15.75" customHeight="1" x14ac:dyDescent="0.2">
      <c r="A98" s="140" t="s">
        <v>60</v>
      </c>
      <c r="B98" s="184" t="s">
        <v>61</v>
      </c>
      <c r="C98" s="184"/>
      <c r="D98" s="184"/>
    </row>
    <row r="99" spans="1:4" ht="15.75" customHeight="1" x14ac:dyDescent="0.2">
      <c r="A99" s="86"/>
      <c r="B99" s="184"/>
      <c r="C99" s="184"/>
      <c r="D99" s="184"/>
    </row>
    <row r="100" spans="1:4" ht="15.75" customHeight="1" x14ac:dyDescent="0.2">
      <c r="A100" s="140" t="s">
        <v>686</v>
      </c>
      <c r="B100" s="184" t="s">
        <v>687</v>
      </c>
      <c r="C100" s="184"/>
      <c r="D100" s="184"/>
    </row>
    <row r="101" spans="1:4" ht="15.75" customHeight="1" x14ac:dyDescent="0.2">
      <c r="A101" s="86"/>
      <c r="B101" s="184"/>
      <c r="C101" s="184"/>
      <c r="D101" s="184"/>
    </row>
    <row r="102" spans="1:4" ht="15.75" customHeight="1" x14ac:dyDescent="0.2">
      <c r="A102" s="86"/>
      <c r="B102" s="184"/>
      <c r="C102" s="184"/>
      <c r="D102" s="184"/>
    </row>
    <row r="103" spans="1:4" ht="15.75" x14ac:dyDescent="0.25">
      <c r="A103" s="14" t="s">
        <v>62</v>
      </c>
      <c r="B103" s="5"/>
    </row>
    <row r="104" spans="1:4" s="6" customFormat="1" ht="15.75" customHeight="1" x14ac:dyDescent="0.2">
      <c r="A104" s="6" t="s">
        <v>63</v>
      </c>
      <c r="B104" s="187"/>
      <c r="C104" s="187"/>
      <c r="D104" s="188"/>
    </row>
    <row r="105" spans="1:4" s="6" customFormat="1" ht="15.75" customHeight="1" x14ac:dyDescent="0.2">
      <c r="B105" s="187"/>
      <c r="C105" s="187"/>
      <c r="D105" s="188"/>
    </row>
    <row r="106" spans="1:4" s="6" customFormat="1" ht="15.75" customHeight="1" x14ac:dyDescent="0.2">
      <c r="B106" s="187"/>
      <c r="C106" s="187"/>
      <c r="D106" s="188"/>
    </row>
    <row r="107" spans="1:4" s="6" customFormat="1" ht="15.75" customHeight="1" x14ac:dyDescent="0.2">
      <c r="B107" s="187"/>
      <c r="C107" s="187"/>
      <c r="D107" s="188"/>
    </row>
    <row r="108" spans="1:4" s="6" customFormat="1" ht="15.75" customHeight="1" x14ac:dyDescent="0.2">
      <c r="B108" s="187"/>
      <c r="C108" s="187"/>
      <c r="D108" s="188"/>
    </row>
    <row r="109" spans="1:4" s="6" customFormat="1" ht="15" x14ac:dyDescent="0.2"/>
    <row r="111" spans="1:4" ht="15.75" x14ac:dyDescent="0.25">
      <c r="A111" s="134" t="s">
        <v>641</v>
      </c>
      <c r="B111" s="135">
        <f>Item!F3</f>
        <v>0</v>
      </c>
    </row>
    <row r="112" spans="1:4" ht="15.75" x14ac:dyDescent="0.25">
      <c r="A112" s="134" t="s">
        <v>642</v>
      </c>
      <c r="B112" s="136"/>
    </row>
  </sheetData>
  <mergeCells count="63">
    <mergeCell ref="B25:C25"/>
    <mergeCell ref="B13:D14"/>
    <mergeCell ref="B15:D16"/>
    <mergeCell ref="B19:D22"/>
    <mergeCell ref="B24:D24"/>
    <mergeCell ref="B1:D1"/>
    <mergeCell ref="B12:C12"/>
    <mergeCell ref="B2:D2"/>
    <mergeCell ref="B3:D3"/>
    <mergeCell ref="B5:C5"/>
    <mergeCell ref="B4:D4"/>
    <mergeCell ref="B7:D8"/>
    <mergeCell ref="B6:D6"/>
    <mergeCell ref="B11:D11"/>
    <mergeCell ref="B97:C97"/>
    <mergeCell ref="B96:D96"/>
    <mergeCell ref="B72:C72"/>
    <mergeCell ref="B73:C73"/>
    <mergeCell ref="B92:D92"/>
    <mergeCell ref="B75:C75"/>
    <mergeCell ref="B43:D45"/>
    <mergeCell ref="B46:D46"/>
    <mergeCell ref="B69:C69"/>
    <mergeCell ref="B71:C71"/>
    <mergeCell ref="B52:C52"/>
    <mergeCell ref="B67:C67"/>
    <mergeCell ref="B68:D68"/>
    <mergeCell ref="B63:C63"/>
    <mergeCell ref="B66:C66"/>
    <mergeCell ref="B64:D64"/>
    <mergeCell ref="B61:C61"/>
    <mergeCell ref="B98:D99"/>
    <mergeCell ref="B28:D28"/>
    <mergeCell ref="B29:D31"/>
    <mergeCell ref="B32:D34"/>
    <mergeCell ref="B55:D58"/>
    <mergeCell ref="B59:D59"/>
    <mergeCell ref="B36:C36"/>
    <mergeCell ref="B37:C37"/>
    <mergeCell ref="B38:C38"/>
    <mergeCell ref="B51:D51"/>
    <mergeCell ref="B47:D49"/>
    <mergeCell ref="B40:C40"/>
    <mergeCell ref="B41:C41"/>
    <mergeCell ref="B39:C39"/>
    <mergeCell ref="B42:D42"/>
    <mergeCell ref="B60:C60"/>
    <mergeCell ref="B100:D102"/>
    <mergeCell ref="B62:C62"/>
    <mergeCell ref="B104:D108"/>
    <mergeCell ref="B74:D74"/>
    <mergeCell ref="B77:D79"/>
    <mergeCell ref="B82:D84"/>
    <mergeCell ref="B89:D89"/>
    <mergeCell ref="B91:D91"/>
    <mergeCell ref="B93:C93"/>
    <mergeCell ref="B94:C94"/>
    <mergeCell ref="B95:C95"/>
    <mergeCell ref="B87:C87"/>
    <mergeCell ref="B88:C88"/>
    <mergeCell ref="B85:C85"/>
    <mergeCell ref="B80:D80"/>
    <mergeCell ref="B76:C76"/>
  </mergeCells>
  <phoneticPr fontId="0" type="noConversion"/>
  <dataValidations count="23">
    <dataValidation type="list" allowBlank="1" showInputMessage="1" showErrorMessage="1" sqref="B89">
      <formula1>"Yes,Select Yes if lip is corner cut or delete line."</formula1>
    </dataValidation>
    <dataValidation type="list" allowBlank="1" showInputMessage="1" showErrorMessage="1" sqref="B87">
      <formula1>"Front,Back,Select one"</formula1>
    </dataValidation>
    <dataValidation type="textLength" operator="lessThanOrEqual" allowBlank="1" showInputMessage="1" showErrorMessage="1" sqref="B93:B94 D93">
      <formula1>25</formula1>
    </dataValidation>
    <dataValidation type="list" allowBlank="1" showInputMessage="1" showErrorMessage="1" sqref="B74 B92">
      <formula1>"Yes,No,Do not delete - Mandatory line - Select one"</formula1>
    </dataValidation>
    <dataValidation type="list" allowBlank="1" showInputMessage="1" showErrorMessage="1" sqref="B91">
      <formula1>"Yes,No - Standard,Do not delete - Mandatory line - Select one"</formula1>
    </dataValidation>
    <dataValidation type="list" allowBlank="1" showInputMessage="1" showErrorMessage="1" sqref="D95 B95">
      <formula1>"Yes,Select Yes or delete section."</formula1>
    </dataValidation>
    <dataValidation type="list" allowBlank="1" showInputMessage="1" showErrorMessage="1" sqref="B67 B12">
      <formula1>"Yes,No,Select one"</formula1>
    </dataValidation>
    <dataValidation type="list" allowBlank="1" showInputMessage="1" showErrorMessage="1" sqref="B62">
      <formula1>"Top,Bottom,Select one"</formula1>
    </dataValidation>
    <dataValidation type="list" allowBlank="1" showInputMessage="1" showErrorMessage="1" sqref="B73">
      <formula1>"Insert from Front, Insert from Back,Select one"</formula1>
    </dataValidation>
    <dataValidation type="list" allowBlank="1" showInputMessage="1" showErrorMessage="1" sqref="B69">
      <formula1>"5/8"" standard,1/2"",Select one"</formula1>
    </dataValidation>
    <dataValidation type="list" allowBlank="1" showInputMessage="1" showErrorMessage="1" sqref="B64">
      <formula1>"Yes,Select Yes or delete gusset section."</formula1>
    </dataValidation>
    <dataValidation type="list" allowBlank="1" showInputMessage="1" showErrorMessage="1" sqref="B37">
      <formula1>"3 side seal with zipper,Bottom gusset with zipper,Bottom gusset only,Side gusset only,Select one"</formula1>
    </dataValidation>
    <dataValidation type="list" allowBlank="1" showInputMessage="1" showErrorMessage="1" sqref="B36">
      <formula1>"Yes,Select Yes or delete line."</formula1>
    </dataValidation>
    <dataValidation type="list" allowBlank="1" showInputMessage="1" showErrorMessage="1" sqref="B59">
      <formula1>"Yes,Select Yes or delete zipper section."</formula1>
    </dataValidation>
    <dataValidation type="list" allowBlank="1" showInputMessage="1" showErrorMessage="1" sqref="D38 B38:C38">
      <formula1>"See notes,5mm side,8mm side,8mm side and bottom standard,Select one"</formula1>
    </dataValidation>
    <dataValidation type="list" allowBlank="1" showInputMessage="1" showErrorMessage="1" sqref="B25">
      <formula1>"Yes - Refer to SOC pictures.,Select Yes or delete line."</formula1>
    </dataValidation>
    <dataValidation type="list" allowBlank="1" showInputMessage="1" showErrorMessage="1" sqref="B85 D85">
      <formula1>"Select Yes or delete lip section, Yes"</formula1>
    </dataValidation>
    <dataValidation type="list" allowBlank="1" showInputMessage="1" showErrorMessage="1" sqref="B28">
      <formula1>"Folded gusset or no gusset - Delete line, Printed, Plain"</formula1>
    </dataValidation>
    <dataValidation allowBlank="1" showInputMessage="1" showErrorMessage="1" error="Incorrect Possibility" sqref="B63:C63"/>
    <dataValidation type="list" allowBlank="1" showInputMessage="1" showErrorMessage="1" sqref="B71:C71">
      <formula1>"3x4x3,4x2.5x4,4x3x4,4x4x4,4x5x4,6x4x6,7x5x7,3.5x10x3.5,2x8x2,6x2.5x6,6x4.5x6,Select one"</formula1>
    </dataValidation>
    <dataValidation type="list" allowBlank="1" showInputMessage="1" showErrorMessage="1" sqref="B29:C31">
      <formula1>"Select one or delete line,Yes - No testing required,Yes - Operator to take a one meter full width sample from every mill roll to lab for pasteurization test."</formula1>
    </dataValidation>
    <dataValidation type="list" allowBlank="1" showInputMessage="1" showErrorMessage="1" sqref="B97 D97">
      <formula1>"Select one, No - Standard Checks, Yes - See Notes"</formula1>
    </dataValidation>
    <dataValidation type="list" allowBlank="1" showInputMessage="1" showErrorMessage="1" sqref="B72:C72">
      <formula1>"50,100,125,150,200,250,Select one"</formula1>
    </dataValidation>
  </dataValidations>
  <pageMargins left="0.75" right="0.75" top="1" bottom="1" header="0.5" footer="0.5"/>
  <pageSetup scale="90" orientation="portrait" r:id="rId1"/>
  <headerFooter alignWithMargins="0"/>
  <rowBreaks count="2" manualBreakCount="2">
    <brk id="49" max="16383" man="1"/>
    <brk id="89"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4"/>
  <sheetViews>
    <sheetView workbookViewId="0">
      <selection activeCell="A2" sqref="A2"/>
    </sheetView>
  </sheetViews>
  <sheetFormatPr defaultRowHeight="12.75" x14ac:dyDescent="0.2"/>
  <cols>
    <col min="1" max="1" width="37.28515625" style="3" customWidth="1"/>
    <col min="2" max="2" width="12.7109375" style="3" customWidth="1"/>
    <col min="3" max="4" width="20.42578125" style="3" customWidth="1"/>
    <col min="5" max="16384" width="9.140625" style="3"/>
  </cols>
  <sheetData>
    <row r="1" spans="1:4" x14ac:dyDescent="0.2">
      <c r="A1" s="1" t="s">
        <v>234</v>
      </c>
      <c r="B1" s="197"/>
      <c r="C1" s="186"/>
    </row>
    <row r="2" spans="1:4" s="6" customFormat="1" ht="15.75" x14ac:dyDescent="0.25">
      <c r="A2" s="4" t="s">
        <v>0</v>
      </c>
      <c r="B2" s="192">
        <f>Item!C13</f>
        <v>0</v>
      </c>
      <c r="C2" s="193"/>
      <c r="D2" s="191"/>
    </row>
    <row r="3" spans="1:4" ht="15.75" customHeight="1" x14ac:dyDescent="0.25">
      <c r="A3" s="7" t="s">
        <v>1</v>
      </c>
      <c r="B3" s="192">
        <f>Item!C57</f>
        <v>0</v>
      </c>
      <c r="C3" s="193"/>
      <c r="D3" s="191"/>
    </row>
    <row r="4" spans="1:4" ht="15.75" customHeight="1" x14ac:dyDescent="0.25">
      <c r="A4" s="7" t="s">
        <v>69</v>
      </c>
      <c r="B4" s="192" t="str">
        <f>Item!I17&amp;" / "&amp;Item!C24&amp;" x "&amp;Item!C29&amp;" x "&amp;Item!C25</f>
        <v xml:space="preserve"> /  x  x </v>
      </c>
      <c r="C4" s="191"/>
      <c r="D4" s="191"/>
    </row>
    <row r="5" spans="1:4" ht="15.75" customHeight="1" x14ac:dyDescent="0.25">
      <c r="A5" s="7" t="s">
        <v>2</v>
      </c>
      <c r="B5" s="202"/>
      <c r="C5" s="191"/>
    </row>
    <row r="6" spans="1:4" ht="15.75" customHeight="1" x14ac:dyDescent="0.25">
      <c r="A6" s="15" t="s">
        <v>606</v>
      </c>
      <c r="B6" s="185"/>
      <c r="C6" s="191"/>
      <c r="D6" s="191"/>
    </row>
    <row r="7" spans="1:4" ht="15.75" customHeight="1" x14ac:dyDescent="0.25">
      <c r="A7" s="7" t="s">
        <v>3</v>
      </c>
      <c r="B7" s="187"/>
      <c r="C7" s="201"/>
      <c r="D7" s="200"/>
    </row>
    <row r="8" spans="1:4" ht="15.75" customHeight="1" x14ac:dyDescent="0.25">
      <c r="A8" s="7" t="s">
        <v>4</v>
      </c>
      <c r="B8" s="187"/>
      <c r="C8" s="201"/>
      <c r="D8" s="200"/>
    </row>
    <row r="9" spans="1:4" ht="15.75" customHeight="1" x14ac:dyDescent="0.25">
      <c r="A9" s="7"/>
      <c r="B9" s="5"/>
      <c r="C9" s="2"/>
    </row>
    <row r="10" spans="1:4" ht="15.75" customHeight="1" x14ac:dyDescent="0.25">
      <c r="A10" s="7" t="s">
        <v>5</v>
      </c>
      <c r="B10" s="5"/>
      <c r="C10" s="2"/>
    </row>
    <row r="11" spans="1:4" ht="15.75" customHeight="1" x14ac:dyDescent="0.2">
      <c r="A11" s="8" t="s">
        <v>6</v>
      </c>
      <c r="B11" s="189">
        <f>Item!I36</f>
        <v>0</v>
      </c>
      <c r="C11" s="201"/>
      <c r="D11" s="200"/>
    </row>
    <row r="12" spans="1:4" ht="15.75" customHeight="1" x14ac:dyDescent="0.25">
      <c r="A12" s="8" t="s">
        <v>7</v>
      </c>
      <c r="B12" s="185" t="s">
        <v>8</v>
      </c>
      <c r="C12" s="186"/>
    </row>
    <row r="13" spans="1:4" ht="15.75" customHeight="1" x14ac:dyDescent="0.2">
      <c r="A13" s="8" t="s">
        <v>9</v>
      </c>
      <c r="B13" s="189"/>
      <c r="C13" s="200"/>
      <c r="D13" s="200"/>
    </row>
    <row r="14" spans="1:4" ht="15.75" customHeight="1" x14ac:dyDescent="0.2">
      <c r="A14" s="8"/>
      <c r="B14" s="200"/>
      <c r="C14" s="200"/>
      <c r="D14" s="200"/>
    </row>
    <row r="15" spans="1:4" ht="15.75" customHeight="1" x14ac:dyDescent="0.2">
      <c r="A15" s="8" t="s">
        <v>10</v>
      </c>
      <c r="B15" s="189"/>
      <c r="C15" s="203"/>
      <c r="D15" s="200"/>
    </row>
    <row r="16" spans="1:4" ht="15.75" customHeight="1" x14ac:dyDescent="0.2">
      <c r="A16" s="8"/>
      <c r="B16" s="189"/>
      <c r="C16" s="203"/>
      <c r="D16" s="200"/>
    </row>
    <row r="17" spans="1:4" ht="15.75" customHeight="1" x14ac:dyDescent="0.25">
      <c r="A17" s="8" t="s">
        <v>11</v>
      </c>
      <c r="B17" s="5"/>
      <c r="C17" s="2"/>
    </row>
    <row r="18" spans="1:4" ht="15.75" customHeight="1" x14ac:dyDescent="0.25">
      <c r="A18" s="8" t="s">
        <v>12</v>
      </c>
      <c r="B18" s="5"/>
      <c r="C18" s="2"/>
    </row>
    <row r="19" spans="1:4" ht="15.75" customHeight="1" x14ac:dyDescent="0.2">
      <c r="A19" s="8" t="s">
        <v>13</v>
      </c>
      <c r="B19" s="189"/>
      <c r="C19" s="200"/>
      <c r="D19" s="200"/>
    </row>
    <row r="20" spans="1:4" ht="15.75" customHeight="1" x14ac:dyDescent="0.2">
      <c r="A20" s="8"/>
      <c r="B20" s="200"/>
      <c r="C20" s="200"/>
      <c r="D20" s="200"/>
    </row>
    <row r="21" spans="1:4" ht="15.75" customHeight="1" x14ac:dyDescent="0.2">
      <c r="A21" s="8"/>
      <c r="B21" s="200"/>
      <c r="C21" s="200"/>
      <c r="D21" s="200"/>
    </row>
    <row r="22" spans="1:4" ht="15.75" customHeight="1" x14ac:dyDescent="0.2">
      <c r="A22" s="8"/>
      <c r="B22" s="200"/>
      <c r="C22" s="200"/>
      <c r="D22" s="200"/>
    </row>
    <row r="23" spans="1:4" ht="15.75" customHeight="1" x14ac:dyDescent="0.25">
      <c r="A23" s="7" t="s">
        <v>14</v>
      </c>
      <c r="B23" s="5"/>
      <c r="C23" s="2"/>
    </row>
    <row r="24" spans="1:4" ht="15.75" customHeight="1" x14ac:dyDescent="0.25">
      <c r="A24" s="8" t="s">
        <v>15</v>
      </c>
      <c r="B24" s="185" t="str">
        <f>Item!I29</f>
        <v>Mandatory - Select One on Item Request</v>
      </c>
      <c r="C24" s="185"/>
      <c r="D24" s="185"/>
    </row>
    <row r="25" spans="1:4" ht="15.75" customHeight="1" x14ac:dyDescent="0.25">
      <c r="A25" s="8" t="s">
        <v>16</v>
      </c>
      <c r="B25" s="185" t="s">
        <v>65</v>
      </c>
      <c r="C25" s="191"/>
    </row>
    <row r="26" spans="1:4" ht="15.75" customHeight="1" x14ac:dyDescent="0.25">
      <c r="A26" s="8"/>
      <c r="B26" s="5"/>
      <c r="C26" s="2"/>
    </row>
    <row r="27" spans="1:4" ht="15.75" customHeight="1" x14ac:dyDescent="0.25">
      <c r="A27" s="7" t="s">
        <v>235</v>
      </c>
      <c r="B27" s="5"/>
      <c r="C27" s="2"/>
    </row>
    <row r="28" spans="1:4" s="17" customFormat="1" ht="15.75" customHeight="1" x14ac:dyDescent="0.25">
      <c r="A28" s="86" t="s">
        <v>290</v>
      </c>
      <c r="B28" s="87"/>
      <c r="C28" s="88" t="s">
        <v>236</v>
      </c>
    </row>
    <row r="29" spans="1:4" s="17" customFormat="1" ht="15.75" customHeight="1" x14ac:dyDescent="0.25">
      <c r="A29" s="86" t="s">
        <v>291</v>
      </c>
      <c r="B29" s="87"/>
      <c r="C29" s="88" t="s">
        <v>236</v>
      </c>
    </row>
    <row r="30" spans="1:4" s="17" customFormat="1" ht="15.75" customHeight="1" x14ac:dyDescent="0.25">
      <c r="A30" s="64" t="s">
        <v>237</v>
      </c>
      <c r="B30" s="192" t="s">
        <v>8</v>
      </c>
      <c r="C30" s="192"/>
    </row>
    <row r="31" spans="1:4" s="17" customFormat="1" ht="15.75" customHeight="1" x14ac:dyDescent="0.25">
      <c r="A31" s="64" t="s">
        <v>238</v>
      </c>
      <c r="B31" s="192" t="s">
        <v>239</v>
      </c>
      <c r="C31" s="192"/>
      <c r="D31" s="191"/>
    </row>
    <row r="32" spans="1:4" s="17" customFormat="1" ht="15.75" customHeight="1" x14ac:dyDescent="0.2">
      <c r="A32" s="64" t="s">
        <v>240</v>
      </c>
      <c r="B32" s="187" t="s">
        <v>241</v>
      </c>
      <c r="C32" s="200"/>
      <c r="D32" s="200"/>
    </row>
    <row r="33" spans="1:6" s="17" customFormat="1" ht="15.75" customHeight="1" x14ac:dyDescent="0.2">
      <c r="A33" s="64"/>
      <c r="B33" s="200"/>
      <c r="C33" s="200"/>
      <c r="D33" s="200"/>
    </row>
    <row r="34" spans="1:6" s="17" customFormat="1" ht="15.75" customHeight="1" x14ac:dyDescent="0.2">
      <c r="A34" s="64"/>
      <c r="B34" s="200"/>
      <c r="C34" s="200"/>
      <c r="D34" s="200"/>
    </row>
    <row r="35" spans="1:6" s="17" customFormat="1" ht="15.75" customHeight="1" x14ac:dyDescent="0.2">
      <c r="A35" s="64"/>
      <c r="B35" s="200"/>
      <c r="C35" s="200"/>
      <c r="D35" s="200"/>
    </row>
    <row r="36" spans="1:6" ht="15.75" customHeight="1" x14ac:dyDescent="0.2">
      <c r="A36" s="12" t="s">
        <v>72</v>
      </c>
      <c r="B36" s="189" t="s">
        <v>8</v>
      </c>
      <c r="C36" s="200"/>
      <c r="D36" s="200"/>
    </row>
    <row r="37" spans="1:6" ht="15.75" customHeight="1" x14ac:dyDescent="0.2">
      <c r="A37" s="12"/>
      <c r="B37" s="200"/>
      <c r="C37" s="200"/>
      <c r="D37" s="200"/>
    </row>
    <row r="38" spans="1:6" ht="15.75" customHeight="1" x14ac:dyDescent="0.2">
      <c r="A38" s="12"/>
      <c r="B38" s="200"/>
      <c r="C38" s="200"/>
      <c r="D38" s="200"/>
    </row>
    <row r="39" spans="1:6" s="6" customFormat="1" ht="15.75" customHeight="1" x14ac:dyDescent="0.2">
      <c r="A39" s="66" t="s">
        <v>242</v>
      </c>
      <c r="B39" s="187" t="s">
        <v>292</v>
      </c>
      <c r="C39" s="200"/>
      <c r="D39" s="200"/>
    </row>
    <row r="40" spans="1:6" s="17" customFormat="1" ht="15.75" customHeight="1" x14ac:dyDescent="0.2">
      <c r="A40" s="64" t="s">
        <v>243</v>
      </c>
      <c r="B40" s="55"/>
      <c r="C40" s="55"/>
    </row>
    <row r="41" spans="1:6" s="17" customFormat="1" ht="15.75" customHeight="1" x14ac:dyDescent="0.2">
      <c r="A41" s="64" t="s">
        <v>244</v>
      </c>
      <c r="B41" s="55"/>
      <c r="C41" s="55"/>
    </row>
    <row r="42" spans="1:6" s="17" customFormat="1" ht="15.75" customHeight="1" x14ac:dyDescent="0.25">
      <c r="A42" s="65"/>
      <c r="B42" s="207" t="s">
        <v>245</v>
      </c>
      <c r="C42" s="207"/>
    </row>
    <row r="43" spans="1:6" s="17" customFormat="1" ht="15.75" customHeight="1" x14ac:dyDescent="0.25">
      <c r="A43" s="65"/>
      <c r="B43" s="207" t="s">
        <v>246</v>
      </c>
      <c r="C43" s="207"/>
    </row>
    <row r="44" spans="1:6" s="68" customFormat="1" ht="15.75" customHeight="1" x14ac:dyDescent="0.25">
      <c r="A44" s="67" t="s">
        <v>247</v>
      </c>
      <c r="B44" s="55"/>
      <c r="C44" s="55"/>
    </row>
    <row r="45" spans="1:6" s="68" customFormat="1" ht="15.75" customHeight="1" x14ac:dyDescent="0.25">
      <c r="A45" s="67" t="s">
        <v>248</v>
      </c>
      <c r="B45" s="55"/>
      <c r="C45" s="55"/>
    </row>
    <row r="46" spans="1:6" s="17" customFormat="1" ht="15.75" customHeight="1" x14ac:dyDescent="0.2">
      <c r="A46" s="69"/>
      <c r="B46"/>
      <c r="C46"/>
      <c r="D46"/>
      <c r="E46"/>
      <c r="F46"/>
    </row>
    <row r="47" spans="1:6" ht="15.75" customHeight="1" x14ac:dyDescent="0.25">
      <c r="A47" s="7" t="s">
        <v>19</v>
      </c>
      <c r="B47" s="5"/>
    </row>
    <row r="48" spans="1:6" ht="15.75" customHeight="1" x14ac:dyDescent="0.25">
      <c r="A48" s="8" t="s">
        <v>20</v>
      </c>
      <c r="B48" s="185" t="s">
        <v>65</v>
      </c>
      <c r="C48" s="186"/>
    </row>
    <row r="49" spans="1:4" ht="15.75" customHeight="1" x14ac:dyDescent="0.25">
      <c r="A49" s="8" t="s">
        <v>21</v>
      </c>
      <c r="B49" s="185" t="s">
        <v>8</v>
      </c>
      <c r="C49" s="186"/>
    </row>
    <row r="50" spans="1:4" ht="15.75" customHeight="1" x14ac:dyDescent="0.2">
      <c r="A50" s="8" t="s">
        <v>22</v>
      </c>
      <c r="B50" s="194" t="s">
        <v>8</v>
      </c>
      <c r="C50" s="199"/>
    </row>
    <row r="51" spans="1:4" ht="15.75" customHeight="1" x14ac:dyDescent="0.25">
      <c r="A51" s="11" t="s">
        <v>23</v>
      </c>
      <c r="B51" s="185">
        <f>Item!C38</f>
        <v>0</v>
      </c>
      <c r="C51" s="193"/>
    </row>
    <row r="52" spans="1:4" ht="15.75" customHeight="1" x14ac:dyDescent="0.25">
      <c r="A52" s="11" t="s">
        <v>654</v>
      </c>
      <c r="B52" s="185">
        <f>Item!C46</f>
        <v>0</v>
      </c>
      <c r="C52" s="192"/>
      <c r="D52" s="17"/>
    </row>
    <row r="53" spans="1:4" ht="15.75" customHeight="1" x14ac:dyDescent="0.25">
      <c r="A53" s="11" t="s">
        <v>678</v>
      </c>
      <c r="B53" s="185">
        <f>Item!C45</f>
        <v>0</v>
      </c>
      <c r="C53" s="192"/>
      <c r="D53" s="17"/>
    </row>
    <row r="54" spans="1:4" ht="15.75" customHeight="1" x14ac:dyDescent="0.25">
      <c r="A54" s="16" t="s">
        <v>690</v>
      </c>
      <c r="B54" s="185">
        <f>Item!C41</f>
        <v>0</v>
      </c>
      <c r="C54" s="192"/>
      <c r="D54" s="192"/>
    </row>
    <row r="55" spans="1:4" ht="15.75" customHeight="1" x14ac:dyDescent="0.2">
      <c r="A55" s="64" t="s">
        <v>691</v>
      </c>
      <c r="B55" s="187"/>
      <c r="C55" s="187"/>
      <c r="D55" s="187"/>
    </row>
    <row r="56" spans="1:4" ht="15.75" customHeight="1" x14ac:dyDescent="0.2">
      <c r="A56" s="64"/>
      <c r="B56" s="187"/>
      <c r="C56" s="187"/>
      <c r="D56" s="187"/>
    </row>
    <row r="57" spans="1:4" ht="15.75" customHeight="1" x14ac:dyDescent="0.2">
      <c r="A57" s="64"/>
      <c r="B57" s="187"/>
      <c r="C57" s="187"/>
      <c r="D57" s="187"/>
    </row>
    <row r="58" spans="1:4" ht="15.75" customHeight="1" x14ac:dyDescent="0.25">
      <c r="A58" s="16" t="s">
        <v>692</v>
      </c>
      <c r="B58" s="185">
        <f>Item!C42</f>
        <v>0</v>
      </c>
      <c r="C58" s="192"/>
      <c r="D58" s="192"/>
    </row>
    <row r="59" spans="1:4" ht="15.75" customHeight="1" x14ac:dyDescent="0.2">
      <c r="A59" s="64" t="s">
        <v>693</v>
      </c>
      <c r="B59" s="187"/>
      <c r="C59" s="187"/>
      <c r="D59" s="187"/>
    </row>
    <row r="60" spans="1:4" ht="15.75" customHeight="1" x14ac:dyDescent="0.2">
      <c r="A60" s="64"/>
      <c r="B60" s="187"/>
      <c r="C60" s="187"/>
      <c r="D60" s="187"/>
    </row>
    <row r="61" spans="1:4" ht="15.75" customHeight="1" x14ac:dyDescent="0.2">
      <c r="A61" s="64"/>
      <c r="B61" s="187"/>
      <c r="C61" s="187"/>
      <c r="D61" s="187"/>
    </row>
    <row r="62" spans="1:4" ht="15.75" customHeight="1" x14ac:dyDescent="0.25">
      <c r="A62" s="12" t="s">
        <v>24</v>
      </c>
      <c r="B62" s="5"/>
      <c r="C62" s="2"/>
    </row>
    <row r="63" spans="1:4" ht="15.75" customHeight="1" x14ac:dyDescent="0.2">
      <c r="A63" s="8" t="s">
        <v>6</v>
      </c>
      <c r="B63" s="189">
        <f>B11</f>
        <v>0</v>
      </c>
      <c r="C63" s="206"/>
      <c r="D63" s="205"/>
    </row>
    <row r="64" spans="1:4" ht="15.75" customHeight="1" x14ac:dyDescent="0.25">
      <c r="A64" s="8" t="s">
        <v>25</v>
      </c>
      <c r="B64" s="185" t="str">
        <f>B12</f>
        <v>Select one</v>
      </c>
      <c r="C64" s="193"/>
      <c r="D64" s="17"/>
    </row>
    <row r="65" spans="1:4" ht="15.75" customHeight="1" x14ac:dyDescent="0.25">
      <c r="A65" s="8" t="s">
        <v>11</v>
      </c>
      <c r="B65" s="141">
        <f>B17</f>
        <v>0</v>
      </c>
      <c r="C65" s="17"/>
      <c r="D65" s="17"/>
    </row>
    <row r="66" spans="1:4" ht="15.75" customHeight="1" x14ac:dyDescent="0.25">
      <c r="A66" s="8" t="s">
        <v>26</v>
      </c>
      <c r="B66" s="141">
        <f>B18</f>
        <v>0</v>
      </c>
      <c r="C66" s="17"/>
      <c r="D66" s="17"/>
    </row>
    <row r="67" spans="1:4" ht="15.75" customHeight="1" x14ac:dyDescent="0.2">
      <c r="A67" s="8" t="s">
        <v>27</v>
      </c>
      <c r="B67" s="189">
        <f>B27</f>
        <v>0</v>
      </c>
      <c r="C67" s="200"/>
      <c r="D67" s="200"/>
    </row>
    <row r="68" spans="1:4" ht="15.75" customHeight="1" x14ac:dyDescent="0.2">
      <c r="A68" s="8"/>
      <c r="B68" s="200"/>
      <c r="C68" s="200"/>
      <c r="D68" s="200"/>
    </row>
    <row r="69" spans="1:4" ht="15.75" customHeight="1" x14ac:dyDescent="0.2">
      <c r="A69" s="8"/>
      <c r="B69" s="200"/>
      <c r="C69" s="200"/>
      <c r="D69" s="200"/>
    </row>
    <row r="70" spans="1:4" ht="15.75" customHeight="1" x14ac:dyDescent="0.2">
      <c r="A70" s="8"/>
      <c r="B70" s="200"/>
      <c r="C70" s="200"/>
      <c r="D70" s="200"/>
    </row>
    <row r="71" spans="1:4" ht="15.75" customHeight="1" x14ac:dyDescent="0.25">
      <c r="A71" s="12" t="s">
        <v>28</v>
      </c>
      <c r="B71" s="185" t="s">
        <v>66</v>
      </c>
      <c r="C71" s="186"/>
      <c r="D71" s="191"/>
    </row>
    <row r="72" spans="1:4" ht="15.75" customHeight="1" x14ac:dyDescent="0.25">
      <c r="A72" s="11" t="s">
        <v>29</v>
      </c>
      <c r="B72" s="185">
        <f>Item!C33</f>
        <v>0</v>
      </c>
      <c r="C72" s="193"/>
    </row>
    <row r="73" spans="1:4" ht="15.75" customHeight="1" x14ac:dyDescent="0.25">
      <c r="A73" s="11" t="s">
        <v>30</v>
      </c>
      <c r="B73" s="185">
        <f>Item!C35</f>
        <v>0</v>
      </c>
      <c r="C73" s="193"/>
    </row>
    <row r="74" spans="1:4" ht="15.75" customHeight="1" x14ac:dyDescent="0.25">
      <c r="A74" s="11" t="s">
        <v>31</v>
      </c>
      <c r="B74" s="185" t="s">
        <v>8</v>
      </c>
      <c r="C74" s="193"/>
    </row>
    <row r="75" spans="1:4" ht="15.75" customHeight="1" x14ac:dyDescent="0.25">
      <c r="A75" s="11" t="s">
        <v>32</v>
      </c>
      <c r="B75" s="185">
        <f>Item!C34</f>
        <v>0</v>
      </c>
      <c r="C75" s="193"/>
    </row>
    <row r="76" spans="1:4" ht="15.75" customHeight="1" x14ac:dyDescent="0.25">
      <c r="A76" s="12" t="s">
        <v>33</v>
      </c>
      <c r="B76" s="185" t="s">
        <v>67</v>
      </c>
      <c r="C76" s="186"/>
      <c r="D76" s="191"/>
    </row>
    <row r="77" spans="1:4" ht="15.75" customHeight="1" x14ac:dyDescent="0.25">
      <c r="A77" s="8" t="s">
        <v>34</v>
      </c>
      <c r="B77" s="5">
        <f>Item!C29</f>
        <v>0</v>
      </c>
    </row>
    <row r="78" spans="1:4" ht="15.75" customHeight="1" x14ac:dyDescent="0.25">
      <c r="A78" s="8" t="s">
        <v>35</v>
      </c>
      <c r="B78" s="185">
        <f>Item!C30</f>
        <v>0</v>
      </c>
      <c r="C78" s="193"/>
    </row>
    <row r="79" spans="1:4" ht="15.75" customHeight="1" x14ac:dyDescent="0.25">
      <c r="A79" s="8" t="s">
        <v>36</v>
      </c>
      <c r="B79" s="185" t="s">
        <v>8</v>
      </c>
      <c r="C79" s="186"/>
    </row>
    <row r="80" spans="1:4" ht="15.75" customHeight="1" x14ac:dyDescent="0.25">
      <c r="A80" s="12" t="s">
        <v>37</v>
      </c>
      <c r="B80" s="185">
        <f>Item!C43</f>
        <v>0</v>
      </c>
      <c r="C80" s="193"/>
    </row>
    <row r="81" spans="1:5" ht="15.75" customHeight="1" x14ac:dyDescent="0.25">
      <c r="A81" s="8" t="s">
        <v>38</v>
      </c>
      <c r="B81" s="185" t="s">
        <v>8</v>
      </c>
      <c r="C81" s="186"/>
    </row>
    <row r="82" spans="1:5" ht="15.75" customHeight="1" x14ac:dyDescent="0.25">
      <c r="A82" s="8" t="s">
        <v>39</v>
      </c>
      <c r="B82" s="5"/>
    </row>
    <row r="83" spans="1:5" ht="15.75" customHeight="1" x14ac:dyDescent="0.25">
      <c r="A83" s="8" t="s">
        <v>40</v>
      </c>
      <c r="B83" s="185" t="s">
        <v>8</v>
      </c>
      <c r="C83" s="186"/>
    </row>
    <row r="84" spans="1:5" ht="15.75" customHeight="1" x14ac:dyDescent="0.25">
      <c r="A84" s="8" t="s">
        <v>41</v>
      </c>
      <c r="B84" s="185" t="s">
        <v>8</v>
      </c>
      <c r="C84" s="186"/>
    </row>
    <row r="85" spans="1:5" ht="15.75" customHeight="1" x14ac:dyDescent="0.25">
      <c r="A85" s="8" t="s">
        <v>42</v>
      </c>
      <c r="B85" s="185" t="s">
        <v>8</v>
      </c>
      <c r="C85" s="186"/>
    </row>
    <row r="86" spans="1:5" ht="15.75" customHeight="1" x14ac:dyDescent="0.2">
      <c r="A86" s="12" t="s">
        <v>43</v>
      </c>
      <c r="B86" s="189" t="s">
        <v>71</v>
      </c>
      <c r="C86" s="203"/>
      <c r="D86" s="200"/>
    </row>
    <row r="87" spans="1:5" ht="15.75" customHeight="1" x14ac:dyDescent="0.25">
      <c r="A87" s="11" t="s">
        <v>44</v>
      </c>
      <c r="B87" s="185">
        <f>Item!C39</f>
        <v>0</v>
      </c>
      <c r="C87" s="193"/>
    </row>
    <row r="88" spans="1:5" ht="15.75" customHeight="1" x14ac:dyDescent="0.25">
      <c r="A88" s="8" t="s">
        <v>254</v>
      </c>
      <c r="B88" s="185">
        <f>Item!C40</f>
        <v>0</v>
      </c>
      <c r="C88" s="193"/>
    </row>
    <row r="89" spans="1:5" ht="15.75" customHeight="1" x14ac:dyDescent="0.2">
      <c r="A89" s="8" t="s">
        <v>45</v>
      </c>
      <c r="B89" s="189"/>
      <c r="C89" s="204"/>
      <c r="D89" s="200"/>
    </row>
    <row r="90" spans="1:5" ht="15.75" customHeight="1" x14ac:dyDescent="0.2">
      <c r="A90" s="8"/>
      <c r="B90" s="204"/>
      <c r="C90" s="204"/>
      <c r="D90" s="200"/>
    </row>
    <row r="91" spans="1:5" ht="15.75" customHeight="1" x14ac:dyDescent="0.2">
      <c r="A91" s="8"/>
      <c r="B91" s="204"/>
      <c r="C91" s="204"/>
      <c r="D91" s="200"/>
    </row>
    <row r="92" spans="1:5" ht="15.75" customHeight="1" x14ac:dyDescent="0.2">
      <c r="A92" s="12" t="s">
        <v>46</v>
      </c>
      <c r="B92" s="189" t="str">
        <f>Item!C37</f>
        <v>Mandatory - Select One on Item Request</v>
      </c>
      <c r="C92" s="201"/>
      <c r="D92" s="205"/>
    </row>
    <row r="93" spans="1:5" ht="15.75" customHeight="1" x14ac:dyDescent="0.2">
      <c r="A93" s="8" t="s">
        <v>47</v>
      </c>
      <c r="B93" s="13"/>
      <c r="C93" s="189" t="s">
        <v>249</v>
      </c>
      <c r="D93" s="200"/>
      <c r="E93" s="200"/>
    </row>
    <row r="94" spans="1:5" ht="15.75" customHeight="1" x14ac:dyDescent="0.2">
      <c r="A94" s="8"/>
      <c r="B94" s="13"/>
      <c r="C94" s="189"/>
      <c r="D94" s="200"/>
      <c r="E94" s="200"/>
    </row>
    <row r="95" spans="1:5" ht="15.75" customHeight="1" x14ac:dyDescent="0.2">
      <c r="A95" s="8" t="s">
        <v>49</v>
      </c>
      <c r="B95" s="70"/>
      <c r="C95" s="189" t="s">
        <v>250</v>
      </c>
      <c r="D95" s="200"/>
      <c r="E95" s="200"/>
    </row>
    <row r="96" spans="1:5" ht="15.75" customHeight="1" x14ac:dyDescent="0.2">
      <c r="A96" s="8"/>
      <c r="B96" s="71"/>
      <c r="C96" s="189"/>
      <c r="D96" s="200"/>
      <c r="E96" s="200"/>
    </row>
    <row r="97" spans="1:4" ht="15.75" customHeight="1" x14ac:dyDescent="0.25">
      <c r="A97" s="12" t="s">
        <v>51</v>
      </c>
      <c r="B97" s="185" t="s">
        <v>267</v>
      </c>
      <c r="C97" s="193"/>
    </row>
    <row r="98" spans="1:4" ht="15.75" customHeight="1" x14ac:dyDescent="0.25">
      <c r="A98" s="11" t="s">
        <v>52</v>
      </c>
      <c r="B98" s="81">
        <f>Item!C26*25.4</f>
        <v>0</v>
      </c>
      <c r="C98" s="82" t="s">
        <v>278</v>
      </c>
    </row>
    <row r="99" spans="1:4" ht="15.75" customHeight="1" x14ac:dyDescent="0.25">
      <c r="A99" s="11" t="s">
        <v>53</v>
      </c>
      <c r="B99" s="185" t="s">
        <v>8</v>
      </c>
      <c r="C99" s="186"/>
    </row>
    <row r="100" spans="1:4" ht="15.75" customHeight="1" x14ac:dyDescent="0.25">
      <c r="A100" s="11" t="s">
        <v>54</v>
      </c>
      <c r="B100" s="185">
        <f>Item!C27</f>
        <v>0</v>
      </c>
      <c r="C100" s="193"/>
    </row>
    <row r="101" spans="1:4" ht="15.75" customHeight="1" x14ac:dyDescent="0.25">
      <c r="A101" s="11" t="s">
        <v>55</v>
      </c>
      <c r="B101" s="185" t="s">
        <v>68</v>
      </c>
      <c r="C101" s="186"/>
      <c r="D101" s="191"/>
    </row>
    <row r="102" spans="1:4" ht="15.75" customHeight="1" x14ac:dyDescent="0.25">
      <c r="A102" s="12" t="s">
        <v>56</v>
      </c>
      <c r="B102" s="5"/>
    </row>
    <row r="103" spans="1:4" ht="15.75" customHeight="1" x14ac:dyDescent="0.2">
      <c r="A103" s="8" t="s">
        <v>57</v>
      </c>
      <c r="B103" s="189" t="s">
        <v>71</v>
      </c>
      <c r="C103" s="203"/>
      <c r="D103" s="200"/>
    </row>
    <row r="104" spans="1:4" ht="15.75" customHeight="1" x14ac:dyDescent="0.2">
      <c r="A104" s="12" t="s">
        <v>58</v>
      </c>
      <c r="B104" s="189" t="s">
        <v>71</v>
      </c>
      <c r="C104" s="203"/>
      <c r="D104" s="200"/>
    </row>
    <row r="105" spans="1:4" ht="15.75" customHeight="1" x14ac:dyDescent="0.2">
      <c r="A105" s="8" t="s">
        <v>59</v>
      </c>
      <c r="B105" s="189"/>
      <c r="C105" s="188"/>
    </row>
    <row r="106" spans="1:4" ht="15.75" customHeight="1" x14ac:dyDescent="0.2">
      <c r="A106" s="8"/>
      <c r="B106" s="189"/>
      <c r="C106" s="200"/>
    </row>
    <row r="107" spans="1:4" s="17" customFormat="1" ht="15.75" customHeight="1" x14ac:dyDescent="0.25">
      <c r="A107" s="16" t="s">
        <v>75</v>
      </c>
      <c r="B107" s="192" t="s">
        <v>76</v>
      </c>
      <c r="C107" s="193"/>
    </row>
    <row r="108" spans="1:4" s="17" customFormat="1" ht="15.75" customHeight="1" x14ac:dyDescent="0.25">
      <c r="A108" s="86" t="s">
        <v>59</v>
      </c>
      <c r="B108" s="196"/>
      <c r="C108" s="196"/>
      <c r="D108" s="196"/>
    </row>
    <row r="109" spans="1:4" s="17" customFormat="1" ht="15.75" customHeight="1" x14ac:dyDescent="0.25">
      <c r="A109" s="128" t="s">
        <v>635</v>
      </c>
      <c r="B109" s="196" t="s">
        <v>8</v>
      </c>
      <c r="C109" s="196"/>
      <c r="D109" s="126"/>
    </row>
    <row r="110" spans="1:4" ht="15.75" customHeight="1" x14ac:dyDescent="0.2">
      <c r="A110" s="140" t="s">
        <v>60</v>
      </c>
      <c r="B110" s="184" t="s">
        <v>61</v>
      </c>
      <c r="C110" s="184"/>
      <c r="D110" s="184"/>
    </row>
    <row r="111" spans="1:4" ht="15.75" customHeight="1" x14ac:dyDescent="0.2">
      <c r="A111" s="86"/>
      <c r="B111" s="184"/>
      <c r="C111" s="184"/>
      <c r="D111" s="184"/>
    </row>
    <row r="112" spans="1:4" ht="15.75" customHeight="1" x14ac:dyDescent="0.2">
      <c r="A112" s="140" t="s">
        <v>686</v>
      </c>
      <c r="B112" s="184" t="s">
        <v>687</v>
      </c>
      <c r="C112" s="184"/>
      <c r="D112" s="184"/>
    </row>
    <row r="113" spans="1:4" ht="15.75" customHeight="1" x14ac:dyDescent="0.2">
      <c r="A113" s="86"/>
      <c r="B113" s="184"/>
      <c r="C113" s="184"/>
      <c r="D113" s="184"/>
    </row>
    <row r="114" spans="1:4" ht="15.75" customHeight="1" x14ac:dyDescent="0.2">
      <c r="A114" s="86"/>
      <c r="B114" s="184"/>
      <c r="C114" s="184"/>
      <c r="D114" s="184"/>
    </row>
    <row r="115" spans="1:4" ht="15.75" x14ac:dyDescent="0.25">
      <c r="A115" s="14" t="s">
        <v>62</v>
      </c>
      <c r="B115" s="5"/>
    </row>
    <row r="116" spans="1:4" s="6" customFormat="1" ht="15.75" customHeight="1" x14ac:dyDescent="0.2">
      <c r="A116" s="6" t="s">
        <v>63</v>
      </c>
      <c r="B116" s="187"/>
      <c r="C116" s="187"/>
      <c r="D116" s="200"/>
    </row>
    <row r="117" spans="1:4" s="6" customFormat="1" ht="15.75" customHeight="1" x14ac:dyDescent="0.2">
      <c r="B117" s="187"/>
      <c r="C117" s="187"/>
      <c r="D117" s="200"/>
    </row>
    <row r="118" spans="1:4" s="6" customFormat="1" ht="15.75" customHeight="1" x14ac:dyDescent="0.2">
      <c r="B118" s="187"/>
      <c r="C118" s="187"/>
      <c r="D118" s="200"/>
    </row>
    <row r="119" spans="1:4" s="6" customFormat="1" ht="15.75" customHeight="1" x14ac:dyDescent="0.2">
      <c r="B119" s="187"/>
      <c r="C119" s="187"/>
      <c r="D119" s="200"/>
    </row>
    <row r="120" spans="1:4" s="6" customFormat="1" ht="15.75" customHeight="1" x14ac:dyDescent="0.2">
      <c r="B120" s="187"/>
      <c r="C120" s="187"/>
      <c r="D120" s="200"/>
    </row>
    <row r="121" spans="1:4" s="6" customFormat="1" ht="15.75" customHeight="1" x14ac:dyDescent="0.2">
      <c r="B121" s="55"/>
      <c r="C121" s="55"/>
    </row>
    <row r="123" spans="1:4" ht="15.75" x14ac:dyDescent="0.25">
      <c r="A123" s="134" t="s">
        <v>641</v>
      </c>
      <c r="B123" s="135">
        <f>Item!F3</f>
        <v>0</v>
      </c>
    </row>
    <row r="124" spans="1:4" ht="15.75" x14ac:dyDescent="0.25">
      <c r="A124" s="134" t="s">
        <v>642</v>
      </c>
      <c r="B124" s="136"/>
    </row>
  </sheetData>
  <mergeCells count="68">
    <mergeCell ref="B106:C106"/>
    <mergeCell ref="B97:C97"/>
    <mergeCell ref="B87:C87"/>
    <mergeCell ref="B48:C48"/>
    <mergeCell ref="B64:C64"/>
    <mergeCell ref="B51:C51"/>
    <mergeCell ref="B52:C52"/>
    <mergeCell ref="B53:C53"/>
    <mergeCell ref="B54:D54"/>
    <mergeCell ref="B55:D57"/>
    <mergeCell ref="B58:D58"/>
    <mergeCell ref="B59:D61"/>
    <mergeCell ref="B39:D39"/>
    <mergeCell ref="B67:D70"/>
    <mergeCell ref="B63:D63"/>
    <mergeCell ref="B71:D71"/>
    <mergeCell ref="B42:C42"/>
    <mergeCell ref="B43:C43"/>
    <mergeCell ref="B1:C1"/>
    <mergeCell ref="B12:C12"/>
    <mergeCell ref="B30:C30"/>
    <mergeCell ref="B25:C25"/>
    <mergeCell ref="B15:D16"/>
    <mergeCell ref="B19:D22"/>
    <mergeCell ref="B116:D120"/>
    <mergeCell ref="B99:C99"/>
    <mergeCell ref="B100:C100"/>
    <mergeCell ref="B74:C74"/>
    <mergeCell ref="B76:D76"/>
    <mergeCell ref="B110:D111"/>
    <mergeCell ref="B88:C88"/>
    <mergeCell ref="B103:D103"/>
    <mergeCell ref="B104:D104"/>
    <mergeCell ref="B86:D86"/>
    <mergeCell ref="B89:D91"/>
    <mergeCell ref="B92:D92"/>
    <mergeCell ref="B101:D101"/>
    <mergeCell ref="B78:C78"/>
    <mergeCell ref="B79:C79"/>
    <mergeCell ref="C93:E94"/>
    <mergeCell ref="B36:D38"/>
    <mergeCell ref="B2:D2"/>
    <mergeCell ref="B3:D3"/>
    <mergeCell ref="B4:D4"/>
    <mergeCell ref="B11:D11"/>
    <mergeCell ref="B13:D14"/>
    <mergeCell ref="B7:D8"/>
    <mergeCell ref="B5:C5"/>
    <mergeCell ref="B6:D6"/>
    <mergeCell ref="B31:D31"/>
    <mergeCell ref="B32:D35"/>
    <mergeCell ref="B24:D24"/>
    <mergeCell ref="B112:D114"/>
    <mergeCell ref="B84:C84"/>
    <mergeCell ref="B85:C85"/>
    <mergeCell ref="B49:C49"/>
    <mergeCell ref="B50:C50"/>
    <mergeCell ref="B108:D108"/>
    <mergeCell ref="B83:C83"/>
    <mergeCell ref="B72:C72"/>
    <mergeCell ref="B73:C73"/>
    <mergeCell ref="B81:C81"/>
    <mergeCell ref="B80:C80"/>
    <mergeCell ref="B75:C75"/>
    <mergeCell ref="B109:C109"/>
    <mergeCell ref="C95:E96"/>
    <mergeCell ref="B107:C107"/>
    <mergeCell ref="B105:C105"/>
  </mergeCells>
  <phoneticPr fontId="0" type="noConversion"/>
  <dataValidations count="23">
    <dataValidation type="textLength" operator="lessThanOrEqual" allowBlank="1" showInputMessage="1" showErrorMessage="1" sqref="B105:B106 C105">
      <formula1>25</formula1>
    </dataValidation>
    <dataValidation type="list" allowBlank="1" showInputMessage="1" showErrorMessage="1" sqref="B104:C104 B86:C86">
      <formula1>"Yes,No,Do not delete - Mandatory line - Select one"</formula1>
    </dataValidation>
    <dataValidation type="list" allowBlank="1" showInputMessage="1" showErrorMessage="1" sqref="B103:C103">
      <formula1>"Yes,No - Standard,Do not delete - Mandatory line - Select one"</formula1>
    </dataValidation>
    <dataValidation type="list" allowBlank="1" showInputMessage="1" showErrorMessage="1" sqref="B99">
      <formula1>"Front,Back,Select one"</formula1>
    </dataValidation>
    <dataValidation type="list" allowBlank="1" showInputMessage="1" showErrorMessage="1" sqref="B101">
      <formula1>"Yes,Select Yes if lip is corner cut or delete line."</formula1>
    </dataValidation>
    <dataValidation type="list" allowBlank="1" showInputMessage="1" showErrorMessage="1" sqref="B107:C107">
      <formula1>"Yes,Select Yes or delete section."</formula1>
    </dataValidation>
    <dataValidation type="list" allowBlank="1" showInputMessage="1" showErrorMessage="1" sqref="B79 B12">
      <formula1>"Yes,No,Select one"</formula1>
    </dataValidation>
    <dataValidation type="list" allowBlank="1" showInputMessage="1" showErrorMessage="1" sqref="B76">
      <formula1>"Yes,Select Yes or delete gusset section."</formula1>
    </dataValidation>
    <dataValidation allowBlank="1" showInputMessage="1" showErrorMessage="1" error="Incorrect Possibility" sqref="B75:C75"/>
    <dataValidation type="list" allowBlank="1" showInputMessage="1" showErrorMessage="1" sqref="B83:C83">
      <formula1>"3x4x3,4x2.5x4,4x3x4,4x4x4,4x5x4,6x4x6,7x5x7,3.5x10x3.5,2x8x2,6x2.5x6,6x4.5x6,Select one"</formula1>
    </dataValidation>
    <dataValidation type="list" allowBlank="1" showInputMessage="1" showErrorMessage="1" sqref="B81">
      <formula1>"5/8"" standard,1/2"",Select one"</formula1>
    </dataValidation>
    <dataValidation type="list" allowBlank="1" showInputMessage="1" showErrorMessage="1" sqref="B85">
      <formula1>"Insert from Front, Insert from Back,Select one"</formula1>
    </dataValidation>
    <dataValidation type="list" allowBlank="1" showInputMessage="1" showErrorMessage="1" sqref="B71">
      <formula1>"Yes,Select Yes or delete zipper section."</formula1>
    </dataValidation>
    <dataValidation type="list" allowBlank="1" showInputMessage="1" showErrorMessage="1" sqref="B50:C50">
      <formula1>"See notes,5mm side,8mm side,8mm side and bottom standard,Select one"</formula1>
    </dataValidation>
    <dataValidation type="list" allowBlank="1" showInputMessage="1" showErrorMessage="1" sqref="B49">
      <formula1>"3 side seal with zipper,Bottom gusset with zipper,Bottom gusset only,Side gusset only,Select one"</formula1>
    </dataValidation>
    <dataValidation type="list" allowBlank="1" showInputMessage="1" showErrorMessage="1" sqref="B36">
      <formula1>"Select one,No,Yes - No testing required,Yes - Operator to take a one meter full width sample from every mill roll to lab for pasteurization test."</formula1>
    </dataValidation>
    <dataValidation type="list" allowBlank="1" showInputMessage="1" showErrorMessage="1" sqref="B30:C30">
      <formula1>"Select one, ES, PA, OPA"</formula1>
    </dataValidation>
    <dataValidation type="list" allowBlank="1" showInputMessage="1" showErrorMessage="1" sqref="B25:B26 C26">
      <formula1>"Yes - Refer to SOC pictures.,Select Yes or delete line."</formula1>
    </dataValidation>
    <dataValidation type="list" allowBlank="1" showInputMessage="1" showErrorMessage="1" sqref="B48">
      <formula1>"Yes,Select Yes or delete line."</formula1>
    </dataValidation>
    <dataValidation type="list" allowBlank="1" showInputMessage="1" showErrorMessage="1" sqref="B97:C97">
      <formula1>"Select Yes or delete lip section, Yes"</formula1>
    </dataValidation>
    <dataValidation type="list" allowBlank="1" showInputMessage="1" showErrorMessage="1" sqref="B74:C74">
      <formula1>"Select one, Top, Bottom"</formula1>
    </dataValidation>
    <dataValidation type="list" allowBlank="1" showInputMessage="1" showErrorMessage="1" sqref="B109">
      <formula1>"Select one, No - Standard Checks, Yes - See Notes"</formula1>
    </dataValidation>
    <dataValidation type="list" allowBlank="1" showInputMessage="1" showErrorMessage="1" sqref="B84:C84">
      <formula1>"50,100,125,150,200,250,Select one"</formula1>
    </dataValidation>
  </dataValidations>
  <pageMargins left="0.75" right="0.75" top="1" bottom="1" header="0.5" footer="0.5"/>
  <pageSetup scale="90"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2"/>
  <sheetViews>
    <sheetView workbookViewId="0">
      <selection activeCell="A2" sqref="A2"/>
    </sheetView>
  </sheetViews>
  <sheetFormatPr defaultRowHeight="12.75" x14ac:dyDescent="0.2"/>
  <cols>
    <col min="1" max="1" width="37.28515625" style="3" customWidth="1"/>
    <col min="2" max="2" width="12.7109375" style="3" customWidth="1"/>
    <col min="3" max="4" width="20.42578125" style="3" customWidth="1"/>
    <col min="5" max="16384" width="9.140625" style="3"/>
  </cols>
  <sheetData>
    <row r="1" spans="1:4" x14ac:dyDescent="0.2">
      <c r="A1" s="1" t="s">
        <v>255</v>
      </c>
      <c r="B1" s="197"/>
      <c r="C1" s="186"/>
    </row>
    <row r="2" spans="1:4" s="6" customFormat="1" ht="15.75" x14ac:dyDescent="0.25">
      <c r="A2" s="4" t="s">
        <v>0</v>
      </c>
      <c r="B2" s="192">
        <f>Item!C13</f>
        <v>0</v>
      </c>
      <c r="C2" s="193"/>
      <c r="D2" s="191"/>
    </row>
    <row r="3" spans="1:4" ht="15.75" customHeight="1" x14ac:dyDescent="0.25">
      <c r="A3" s="7" t="s">
        <v>1</v>
      </c>
      <c r="B3" s="192">
        <f>Item!C57</f>
        <v>0</v>
      </c>
      <c r="C3" s="193"/>
      <c r="D3" s="191"/>
    </row>
    <row r="4" spans="1:4" ht="15.75" customHeight="1" x14ac:dyDescent="0.25">
      <c r="A4" s="7" t="s">
        <v>69</v>
      </c>
      <c r="B4" s="192" t="str">
        <f>Item!I17&amp;" / "&amp;Item!C24&amp;" x "&amp;Item!C29&amp;" x "&amp;Item!C25</f>
        <v xml:space="preserve"> /  x  x </v>
      </c>
      <c r="C4" s="191"/>
      <c r="D4" s="191"/>
    </row>
    <row r="5" spans="1:4" ht="15.75" customHeight="1" x14ac:dyDescent="0.25">
      <c r="A5" s="7" t="s">
        <v>2</v>
      </c>
      <c r="B5" s="185"/>
      <c r="C5" s="191"/>
      <c r="D5" s="191"/>
    </row>
    <row r="6" spans="1:4" ht="15.75" customHeight="1" x14ac:dyDescent="0.25">
      <c r="A6" s="15" t="s">
        <v>606</v>
      </c>
      <c r="B6" s="185"/>
      <c r="C6" s="191"/>
      <c r="D6" s="191"/>
    </row>
    <row r="7" spans="1:4" ht="15.75" customHeight="1" x14ac:dyDescent="0.25">
      <c r="A7" s="7" t="s">
        <v>3</v>
      </c>
      <c r="B7" s="189" t="s">
        <v>256</v>
      </c>
      <c r="C7" s="189"/>
      <c r="D7" s="200"/>
    </row>
    <row r="8" spans="1:4" ht="15.75" customHeight="1" x14ac:dyDescent="0.25">
      <c r="A8" s="7" t="s">
        <v>4</v>
      </c>
      <c r="B8" s="189"/>
      <c r="C8" s="189"/>
      <c r="D8" s="200"/>
    </row>
    <row r="9" spans="1:4" ht="15.75" customHeight="1" x14ac:dyDescent="0.25">
      <c r="A9" s="7"/>
      <c r="B9" s="5"/>
      <c r="C9" s="2"/>
    </row>
    <row r="10" spans="1:4" ht="15.75" customHeight="1" x14ac:dyDescent="0.25">
      <c r="A10" s="7" t="s">
        <v>5</v>
      </c>
      <c r="B10" s="5"/>
      <c r="C10" s="2"/>
    </row>
    <row r="11" spans="1:4" ht="15.75" customHeight="1" x14ac:dyDescent="0.2">
      <c r="A11" s="8" t="s">
        <v>6</v>
      </c>
      <c r="B11" s="189">
        <f>Item!I36</f>
        <v>0</v>
      </c>
      <c r="C11" s="201"/>
      <c r="D11" s="200"/>
    </row>
    <row r="12" spans="1:4" ht="15.75" customHeight="1" x14ac:dyDescent="0.25">
      <c r="A12" s="8" t="s">
        <v>7</v>
      </c>
      <c r="B12" s="185" t="s">
        <v>8</v>
      </c>
      <c r="C12" s="186"/>
    </row>
    <row r="13" spans="1:4" ht="15.75" customHeight="1" x14ac:dyDescent="0.2">
      <c r="A13" s="8" t="s">
        <v>9</v>
      </c>
      <c r="B13" s="189"/>
      <c r="C13" s="203"/>
      <c r="D13" s="200"/>
    </row>
    <row r="14" spans="1:4" ht="15.75" customHeight="1" x14ac:dyDescent="0.2">
      <c r="A14" s="8"/>
      <c r="B14" s="203"/>
      <c r="C14" s="203"/>
      <c r="D14" s="200"/>
    </row>
    <row r="15" spans="1:4" ht="15.75" customHeight="1" x14ac:dyDescent="0.2">
      <c r="A15" s="8" t="s">
        <v>10</v>
      </c>
      <c r="B15" s="189"/>
      <c r="C15" s="203"/>
      <c r="D15" s="200"/>
    </row>
    <row r="16" spans="1:4" ht="15.75" customHeight="1" x14ac:dyDescent="0.2">
      <c r="A16" s="8"/>
      <c r="B16" s="203"/>
      <c r="C16" s="203"/>
      <c r="D16" s="200"/>
    </row>
    <row r="17" spans="1:4" ht="15.75" customHeight="1" x14ac:dyDescent="0.25">
      <c r="A17" s="8" t="s">
        <v>11</v>
      </c>
      <c r="B17" s="185" t="s">
        <v>257</v>
      </c>
      <c r="C17" s="185"/>
      <c r="D17" s="191"/>
    </row>
    <row r="18" spans="1:4" ht="15.75" customHeight="1" x14ac:dyDescent="0.25">
      <c r="A18" s="8" t="s">
        <v>12</v>
      </c>
      <c r="B18" s="185" t="s">
        <v>257</v>
      </c>
      <c r="C18" s="185"/>
      <c r="D18" s="191"/>
    </row>
    <row r="19" spans="1:4" ht="15.75" customHeight="1" x14ac:dyDescent="0.2">
      <c r="A19" s="8" t="s">
        <v>13</v>
      </c>
      <c r="B19" s="189"/>
      <c r="C19" s="204"/>
      <c r="D19" s="200"/>
    </row>
    <row r="20" spans="1:4" ht="15.75" customHeight="1" x14ac:dyDescent="0.2">
      <c r="A20" s="8"/>
      <c r="B20" s="204"/>
      <c r="C20" s="204"/>
      <c r="D20" s="200"/>
    </row>
    <row r="21" spans="1:4" ht="15.75" customHeight="1" x14ac:dyDescent="0.2">
      <c r="A21" s="8"/>
      <c r="B21" s="204"/>
      <c r="C21" s="204"/>
      <c r="D21" s="200"/>
    </row>
    <row r="22" spans="1:4" ht="15.75" customHeight="1" x14ac:dyDescent="0.2">
      <c r="A22" s="8"/>
      <c r="B22" s="204"/>
      <c r="C22" s="204"/>
      <c r="D22" s="200"/>
    </row>
    <row r="23" spans="1:4" ht="15.75" customHeight="1" x14ac:dyDescent="0.2">
      <c r="A23" s="8" t="s">
        <v>258</v>
      </c>
      <c r="B23" s="187" t="s">
        <v>289</v>
      </c>
      <c r="C23" s="201"/>
      <c r="D23" s="200"/>
    </row>
    <row r="24" spans="1:4" ht="15.75" customHeight="1" x14ac:dyDescent="0.2">
      <c r="A24" s="8"/>
      <c r="B24" s="187"/>
      <c r="C24" s="201"/>
      <c r="D24" s="200"/>
    </row>
    <row r="25" spans="1:4" ht="15.75" customHeight="1" x14ac:dyDescent="0.2">
      <c r="A25" s="8"/>
      <c r="B25" s="187"/>
      <c r="C25" s="201"/>
      <c r="D25" s="200"/>
    </row>
    <row r="26" spans="1:4" ht="15.75" customHeight="1" x14ac:dyDescent="0.2">
      <c r="A26" s="8"/>
      <c r="B26" s="187"/>
      <c r="C26" s="201"/>
      <c r="D26" s="200"/>
    </row>
    <row r="27" spans="1:4" ht="15.75" customHeight="1" x14ac:dyDescent="0.25">
      <c r="A27" s="7" t="s">
        <v>14</v>
      </c>
      <c r="B27" s="5"/>
      <c r="C27" s="2"/>
    </row>
    <row r="28" spans="1:4" ht="15.75" customHeight="1" x14ac:dyDescent="0.25">
      <c r="A28" s="8" t="s">
        <v>15</v>
      </c>
      <c r="B28" s="185" t="str">
        <f>Item!I29</f>
        <v>Mandatory - Select One on Item Request</v>
      </c>
      <c r="C28" s="185"/>
      <c r="D28" s="185"/>
    </row>
    <row r="29" spans="1:4" ht="15.75" customHeight="1" x14ac:dyDescent="0.25">
      <c r="A29" s="8" t="s">
        <v>16</v>
      </c>
      <c r="B29" s="192" t="s">
        <v>65</v>
      </c>
      <c r="C29" s="193"/>
    </row>
    <row r="30" spans="1:4" ht="15.75" customHeight="1" x14ac:dyDescent="0.25">
      <c r="A30" s="8"/>
      <c r="B30" s="5"/>
      <c r="C30" s="2"/>
    </row>
    <row r="31" spans="1:4" ht="15.75" customHeight="1" x14ac:dyDescent="0.25">
      <c r="A31" s="7" t="s">
        <v>638</v>
      </c>
      <c r="B31" s="5"/>
      <c r="C31" s="2"/>
    </row>
    <row r="32" spans="1:4" ht="15.75" customHeight="1" x14ac:dyDescent="0.2">
      <c r="A32" s="8" t="s">
        <v>18</v>
      </c>
      <c r="B32" s="194" t="s">
        <v>270</v>
      </c>
      <c r="C32" s="199"/>
      <c r="D32" s="191"/>
    </row>
    <row r="33" spans="1:4" ht="15.75" customHeight="1" x14ac:dyDescent="0.2">
      <c r="A33" s="12" t="s">
        <v>72</v>
      </c>
      <c r="B33" s="189" t="s">
        <v>8</v>
      </c>
      <c r="C33" s="189"/>
      <c r="D33" s="200"/>
    </row>
    <row r="34" spans="1:4" ht="15.75" customHeight="1" x14ac:dyDescent="0.2">
      <c r="A34" s="8"/>
      <c r="B34" s="189"/>
      <c r="C34" s="189"/>
      <c r="D34" s="200"/>
    </row>
    <row r="35" spans="1:4" ht="15.75" customHeight="1" x14ac:dyDescent="0.2">
      <c r="A35" s="8"/>
      <c r="B35" s="189"/>
      <c r="C35" s="189"/>
      <c r="D35" s="200"/>
    </row>
    <row r="36" spans="1:4" s="6" customFormat="1" ht="15.75" customHeight="1" x14ac:dyDescent="0.2">
      <c r="A36" s="6" t="s">
        <v>636</v>
      </c>
      <c r="B36" s="187" t="s">
        <v>639</v>
      </c>
      <c r="C36" s="187"/>
      <c r="D36" s="200"/>
    </row>
    <row r="37" spans="1:4" s="6" customFormat="1" ht="15.75" customHeight="1" x14ac:dyDescent="0.2">
      <c r="B37" s="187"/>
      <c r="C37" s="187"/>
      <c r="D37" s="200"/>
    </row>
    <row r="38" spans="1:4" s="6" customFormat="1" ht="15.75" customHeight="1" x14ac:dyDescent="0.2">
      <c r="B38" s="187"/>
      <c r="C38" s="187"/>
      <c r="D38" s="200"/>
    </row>
    <row r="39" spans="1:4" s="6" customFormat="1" ht="15.75" customHeight="1" x14ac:dyDescent="0.2">
      <c r="B39" s="187"/>
      <c r="C39" s="187"/>
      <c r="D39" s="200"/>
    </row>
    <row r="40" spans="1:4" s="6" customFormat="1" ht="15.75" customHeight="1" x14ac:dyDescent="0.2">
      <c r="B40" s="187"/>
      <c r="C40" s="187"/>
      <c r="D40" s="200"/>
    </row>
    <row r="41" spans="1:4" s="6" customFormat="1" ht="15.75" customHeight="1" x14ac:dyDescent="0.2">
      <c r="B41" s="187"/>
      <c r="C41" s="187"/>
      <c r="D41" s="200"/>
    </row>
    <row r="42" spans="1:4" s="6" customFormat="1" ht="15.75" customHeight="1" x14ac:dyDescent="0.2">
      <c r="B42" s="187"/>
      <c r="C42" s="187"/>
      <c r="D42" s="200"/>
    </row>
    <row r="43" spans="1:4" s="6" customFormat="1" ht="15.75" customHeight="1" x14ac:dyDescent="0.2">
      <c r="B43" s="187"/>
      <c r="C43" s="187"/>
      <c r="D43" s="200"/>
    </row>
    <row r="44" spans="1:4" s="6" customFormat="1" ht="15.75" customHeight="1" x14ac:dyDescent="0.2">
      <c r="B44" s="187"/>
      <c r="C44" s="187"/>
      <c r="D44" s="200"/>
    </row>
    <row r="45" spans="1:4" s="6" customFormat="1" ht="15.75" customHeight="1" x14ac:dyDescent="0.2">
      <c r="B45" s="187"/>
      <c r="C45" s="187"/>
      <c r="D45" s="200"/>
    </row>
    <row r="46" spans="1:4" s="6" customFormat="1" ht="15.75" customHeight="1" x14ac:dyDescent="0.2">
      <c r="B46" s="187"/>
      <c r="C46" s="187"/>
      <c r="D46" s="200"/>
    </row>
    <row r="47" spans="1:4" s="6" customFormat="1" ht="15.75" customHeight="1" x14ac:dyDescent="0.2">
      <c r="B47" s="187"/>
      <c r="C47" s="187"/>
      <c r="D47" s="200"/>
    </row>
    <row r="48" spans="1:4" s="6" customFormat="1" ht="15.75" customHeight="1" x14ac:dyDescent="0.2">
      <c r="B48" s="187"/>
      <c r="C48" s="187"/>
      <c r="D48" s="200"/>
    </row>
    <row r="49" spans="1:4" ht="15.75" customHeight="1" x14ac:dyDescent="0.25">
      <c r="A49" s="7" t="s">
        <v>259</v>
      </c>
      <c r="B49" s="5"/>
      <c r="C49" s="2"/>
    </row>
    <row r="50" spans="1:4" ht="15.75" customHeight="1" x14ac:dyDescent="0.25">
      <c r="A50" s="11" t="s">
        <v>260</v>
      </c>
      <c r="B50" s="185" t="s">
        <v>8</v>
      </c>
      <c r="C50" s="185"/>
    </row>
    <row r="51" spans="1:4" ht="15.75" customHeight="1" x14ac:dyDescent="0.25">
      <c r="A51" s="8" t="s">
        <v>261</v>
      </c>
      <c r="B51" s="185" t="s">
        <v>70</v>
      </c>
      <c r="C51" s="185"/>
    </row>
    <row r="52" spans="1:4" ht="15.75" customHeight="1" x14ac:dyDescent="0.25">
      <c r="A52" s="73" t="s">
        <v>262</v>
      </c>
      <c r="B52" s="185" t="s">
        <v>70</v>
      </c>
      <c r="C52" s="185"/>
    </row>
    <row r="53" spans="1:4" ht="15.75" customHeight="1" x14ac:dyDescent="0.25">
      <c r="A53" s="11" t="s">
        <v>263</v>
      </c>
      <c r="B53" s="185"/>
      <c r="C53" s="185"/>
    </row>
    <row r="54" spans="1:4" ht="15.75" customHeight="1" x14ac:dyDescent="0.2">
      <c r="A54" s="8" t="s">
        <v>264</v>
      </c>
      <c r="B54" s="208" t="s">
        <v>274</v>
      </c>
      <c r="C54" s="187"/>
      <c r="D54" s="200"/>
    </row>
    <row r="55" spans="1:4" ht="15.75" customHeight="1" x14ac:dyDescent="0.25">
      <c r="A55" s="7"/>
      <c r="B55" s="187"/>
      <c r="C55" s="187"/>
      <c r="D55" s="200"/>
    </row>
    <row r="56" spans="1:4" ht="15.75" customHeight="1" x14ac:dyDescent="0.25">
      <c r="A56" s="7"/>
      <c r="B56" s="187"/>
      <c r="C56" s="187"/>
      <c r="D56" s="200"/>
    </row>
    <row r="57" spans="1:4" ht="15.75" customHeight="1" x14ac:dyDescent="0.25">
      <c r="A57" s="7"/>
      <c r="B57" s="187"/>
      <c r="C57" s="187"/>
      <c r="D57" s="200"/>
    </row>
    <row r="58" spans="1:4" ht="15.75" customHeight="1" x14ac:dyDescent="0.25">
      <c r="A58" s="7"/>
      <c r="B58" s="187"/>
      <c r="C58" s="187"/>
      <c r="D58" s="200"/>
    </row>
    <row r="59" spans="1:4" ht="15.75" customHeight="1" x14ac:dyDescent="0.25">
      <c r="A59" s="7"/>
      <c r="B59" s="187"/>
      <c r="C59" s="187"/>
      <c r="D59" s="200"/>
    </row>
    <row r="60" spans="1:4" ht="15.75" customHeight="1" x14ac:dyDescent="0.25">
      <c r="A60" s="7"/>
      <c r="B60" s="187"/>
      <c r="C60" s="187"/>
      <c r="D60" s="200"/>
    </row>
    <row r="61" spans="1:4" ht="15.75" customHeight="1" x14ac:dyDescent="0.25">
      <c r="A61" s="7"/>
      <c r="B61" s="187"/>
      <c r="C61" s="187"/>
      <c r="D61" s="200"/>
    </row>
    <row r="62" spans="1:4" ht="15.75" customHeight="1" x14ac:dyDescent="0.25">
      <c r="A62" s="7"/>
      <c r="B62" s="187"/>
      <c r="C62" s="187"/>
      <c r="D62" s="200"/>
    </row>
    <row r="63" spans="1:4" ht="15.75" customHeight="1" x14ac:dyDescent="0.25">
      <c r="A63" s="7"/>
      <c r="B63" s="187"/>
      <c r="C63" s="187"/>
      <c r="D63" s="200"/>
    </row>
    <row r="64" spans="1:4" ht="15.75" customHeight="1" x14ac:dyDescent="0.25">
      <c r="A64" s="7"/>
      <c r="B64" s="187"/>
      <c r="C64" s="187"/>
      <c r="D64" s="200"/>
    </row>
    <row r="65" spans="1:4" ht="15.75" customHeight="1" x14ac:dyDescent="0.25">
      <c r="A65" s="7" t="s">
        <v>19</v>
      </c>
      <c r="B65" s="5"/>
    </row>
    <row r="66" spans="1:4" ht="15.75" customHeight="1" x14ac:dyDescent="0.25">
      <c r="A66" s="8" t="s">
        <v>20</v>
      </c>
      <c r="B66" s="185" t="s">
        <v>65</v>
      </c>
      <c r="C66" s="186"/>
    </row>
    <row r="67" spans="1:4" ht="15.75" customHeight="1" x14ac:dyDescent="0.25">
      <c r="A67" s="8" t="s">
        <v>21</v>
      </c>
      <c r="B67" s="185" t="s">
        <v>8</v>
      </c>
      <c r="C67" s="186"/>
    </row>
    <row r="68" spans="1:4" ht="15.75" customHeight="1" x14ac:dyDescent="0.2">
      <c r="A68" s="8" t="s">
        <v>22</v>
      </c>
      <c r="B68" s="194" t="s">
        <v>8</v>
      </c>
      <c r="C68" s="199"/>
    </row>
    <row r="69" spans="1:4" ht="15.75" customHeight="1" x14ac:dyDescent="0.25">
      <c r="A69" s="11" t="s">
        <v>23</v>
      </c>
      <c r="B69" s="185">
        <f>Item!C38</f>
        <v>0</v>
      </c>
      <c r="C69" s="193"/>
    </row>
    <row r="70" spans="1:4" ht="15.75" customHeight="1" x14ac:dyDescent="0.25">
      <c r="A70" s="11" t="s">
        <v>654</v>
      </c>
      <c r="B70" s="185">
        <f>Item!C46</f>
        <v>0</v>
      </c>
      <c r="C70" s="192"/>
      <c r="D70" s="17"/>
    </row>
    <row r="71" spans="1:4" ht="15.75" customHeight="1" x14ac:dyDescent="0.25">
      <c r="A71" s="11" t="s">
        <v>678</v>
      </c>
      <c r="B71" s="185">
        <f>Item!C45</f>
        <v>0</v>
      </c>
      <c r="C71" s="192"/>
      <c r="D71" s="17"/>
    </row>
    <row r="72" spans="1:4" ht="15.75" customHeight="1" x14ac:dyDescent="0.25">
      <c r="A72" s="16" t="s">
        <v>690</v>
      </c>
      <c r="B72" s="185">
        <f>Item!C41</f>
        <v>0</v>
      </c>
      <c r="C72" s="192"/>
      <c r="D72" s="192"/>
    </row>
    <row r="73" spans="1:4" ht="15.75" customHeight="1" x14ac:dyDescent="0.2">
      <c r="A73" s="64" t="s">
        <v>691</v>
      </c>
      <c r="B73" s="187"/>
      <c r="C73" s="187"/>
      <c r="D73" s="187"/>
    </row>
    <row r="74" spans="1:4" ht="15.75" customHeight="1" x14ac:dyDescent="0.2">
      <c r="A74" s="64"/>
      <c r="B74" s="187"/>
      <c r="C74" s="187"/>
      <c r="D74" s="187"/>
    </row>
    <row r="75" spans="1:4" ht="15.75" customHeight="1" x14ac:dyDescent="0.2">
      <c r="A75" s="64"/>
      <c r="B75" s="187"/>
      <c r="C75" s="187"/>
      <c r="D75" s="187"/>
    </row>
    <row r="76" spans="1:4" ht="15.75" customHeight="1" x14ac:dyDescent="0.25">
      <c r="A76" s="16" t="s">
        <v>692</v>
      </c>
      <c r="B76" s="185">
        <f>Item!C42</f>
        <v>0</v>
      </c>
      <c r="C76" s="192"/>
      <c r="D76" s="192"/>
    </row>
    <row r="77" spans="1:4" ht="15.75" customHeight="1" x14ac:dyDescent="0.2">
      <c r="A77" s="64" t="s">
        <v>693</v>
      </c>
      <c r="B77" s="187"/>
      <c r="C77" s="187"/>
      <c r="D77" s="187"/>
    </row>
    <row r="78" spans="1:4" ht="15.75" customHeight="1" x14ac:dyDescent="0.2">
      <c r="A78" s="64"/>
      <c r="B78" s="187"/>
      <c r="C78" s="187"/>
      <c r="D78" s="187"/>
    </row>
    <row r="79" spans="1:4" ht="15.75" customHeight="1" x14ac:dyDescent="0.2">
      <c r="A79" s="64"/>
      <c r="B79" s="187"/>
      <c r="C79" s="187"/>
      <c r="D79" s="187"/>
    </row>
    <row r="80" spans="1:4" ht="15.75" customHeight="1" x14ac:dyDescent="0.25">
      <c r="A80" s="12" t="s">
        <v>24</v>
      </c>
      <c r="B80" s="5"/>
      <c r="C80" s="2"/>
    </row>
    <row r="81" spans="1:4" ht="15.75" customHeight="1" x14ac:dyDescent="0.2">
      <c r="A81" s="8" t="s">
        <v>6</v>
      </c>
      <c r="B81" s="189">
        <f>B11</f>
        <v>0</v>
      </c>
      <c r="C81" s="206"/>
      <c r="D81" s="200"/>
    </row>
    <row r="82" spans="1:4" ht="15.75" customHeight="1" x14ac:dyDescent="0.25">
      <c r="A82" s="8" t="s">
        <v>25</v>
      </c>
      <c r="B82" s="185" t="str">
        <f>B12</f>
        <v>Select one</v>
      </c>
      <c r="C82" s="193"/>
    </row>
    <row r="83" spans="1:4" ht="15.75" customHeight="1" x14ac:dyDescent="0.25">
      <c r="A83" s="8" t="s">
        <v>11</v>
      </c>
      <c r="B83" s="185" t="s">
        <v>257</v>
      </c>
      <c r="C83" s="185"/>
      <c r="D83" s="191"/>
    </row>
    <row r="84" spans="1:4" ht="15.75" customHeight="1" x14ac:dyDescent="0.25">
      <c r="A84" s="8" t="s">
        <v>26</v>
      </c>
      <c r="B84" s="185" t="s">
        <v>257</v>
      </c>
      <c r="C84" s="185"/>
      <c r="D84" s="191"/>
    </row>
    <row r="85" spans="1:4" ht="15.75" customHeight="1" x14ac:dyDescent="0.2">
      <c r="A85" s="8" t="s">
        <v>27</v>
      </c>
      <c r="B85" s="189">
        <f>B19</f>
        <v>0</v>
      </c>
      <c r="C85" s="206"/>
      <c r="D85" s="200"/>
    </row>
    <row r="86" spans="1:4" ht="15.75" customHeight="1" x14ac:dyDescent="0.2">
      <c r="A86" s="8"/>
      <c r="B86" s="206"/>
      <c r="C86" s="206"/>
      <c r="D86" s="200"/>
    </row>
    <row r="87" spans="1:4" ht="15.75" customHeight="1" x14ac:dyDescent="0.2">
      <c r="A87" s="8"/>
      <c r="B87" s="206"/>
      <c r="C87" s="206"/>
      <c r="D87" s="200"/>
    </row>
    <row r="88" spans="1:4" ht="15.75" customHeight="1" x14ac:dyDescent="0.2">
      <c r="A88" s="8"/>
      <c r="B88" s="206"/>
      <c r="C88" s="206"/>
      <c r="D88" s="200"/>
    </row>
    <row r="89" spans="1:4" ht="15.75" customHeight="1" x14ac:dyDescent="0.25">
      <c r="A89" s="12" t="s">
        <v>28</v>
      </c>
      <c r="B89" s="185" t="s">
        <v>66</v>
      </c>
      <c r="C89" s="186"/>
      <c r="D89" s="191"/>
    </row>
    <row r="90" spans="1:4" ht="15.75" customHeight="1" x14ac:dyDescent="0.25">
      <c r="A90" s="11" t="s">
        <v>29</v>
      </c>
      <c r="B90" s="185">
        <f>Item!C33</f>
        <v>0</v>
      </c>
      <c r="C90" s="193"/>
    </row>
    <row r="91" spans="1:4" ht="15.75" customHeight="1" x14ac:dyDescent="0.25">
      <c r="A91" s="11" t="s">
        <v>30</v>
      </c>
      <c r="B91" s="185">
        <f>Item!C35</f>
        <v>0</v>
      </c>
      <c r="C91" s="193"/>
    </row>
    <row r="92" spans="1:4" ht="15.75" customHeight="1" x14ac:dyDescent="0.25">
      <c r="A92" s="11" t="s">
        <v>31</v>
      </c>
      <c r="B92" s="185" t="s">
        <v>8</v>
      </c>
      <c r="C92" s="186"/>
    </row>
    <row r="93" spans="1:4" ht="15.75" customHeight="1" x14ac:dyDescent="0.25">
      <c r="A93" s="11" t="s">
        <v>32</v>
      </c>
      <c r="B93" s="185">
        <f>Item!C34</f>
        <v>0</v>
      </c>
      <c r="C93" s="193"/>
    </row>
    <row r="94" spans="1:4" ht="15.75" customHeight="1" x14ac:dyDescent="0.25">
      <c r="A94" s="12" t="s">
        <v>33</v>
      </c>
      <c r="B94" s="185" t="s">
        <v>67</v>
      </c>
      <c r="C94" s="186"/>
      <c r="D94" s="191"/>
    </row>
    <row r="95" spans="1:4" ht="15.75" customHeight="1" x14ac:dyDescent="0.25">
      <c r="A95" s="8" t="s">
        <v>34</v>
      </c>
      <c r="B95" s="74">
        <f>Item!C29</f>
        <v>0</v>
      </c>
    </row>
    <row r="96" spans="1:4" ht="15.75" customHeight="1" x14ac:dyDescent="0.25">
      <c r="A96" s="8" t="s">
        <v>35</v>
      </c>
      <c r="B96" s="185">
        <f>Item!C30</f>
        <v>0</v>
      </c>
      <c r="C96" s="193"/>
    </row>
    <row r="97" spans="1:4" ht="15.75" customHeight="1" x14ac:dyDescent="0.25">
      <c r="A97" s="8" t="s">
        <v>36</v>
      </c>
      <c r="B97" s="185" t="s">
        <v>8</v>
      </c>
      <c r="C97" s="186"/>
    </row>
    <row r="98" spans="1:4" ht="15.75" customHeight="1" x14ac:dyDescent="0.25">
      <c r="A98" s="12" t="s">
        <v>37</v>
      </c>
      <c r="B98" s="185">
        <f>Item!C43</f>
        <v>0</v>
      </c>
      <c r="C98" s="193"/>
    </row>
    <row r="99" spans="1:4" ht="15.75" customHeight="1" x14ac:dyDescent="0.25">
      <c r="A99" s="8" t="s">
        <v>38</v>
      </c>
      <c r="B99" s="185" t="s">
        <v>8</v>
      </c>
      <c r="C99" s="186"/>
    </row>
    <row r="100" spans="1:4" ht="15.75" customHeight="1" x14ac:dyDescent="0.25">
      <c r="A100" s="8" t="s">
        <v>39</v>
      </c>
      <c r="B100" s="5"/>
    </row>
    <row r="101" spans="1:4" ht="15.75" customHeight="1" x14ac:dyDescent="0.25">
      <c r="A101" s="8" t="s">
        <v>40</v>
      </c>
      <c r="B101" s="185" t="s">
        <v>8</v>
      </c>
      <c r="C101" s="186"/>
    </row>
    <row r="102" spans="1:4" ht="15.75" customHeight="1" x14ac:dyDescent="0.25">
      <c r="A102" s="8" t="s">
        <v>41</v>
      </c>
      <c r="B102" s="185" t="s">
        <v>8</v>
      </c>
      <c r="C102" s="186"/>
    </row>
    <row r="103" spans="1:4" ht="15.75" customHeight="1" x14ac:dyDescent="0.25">
      <c r="A103" s="8" t="s">
        <v>42</v>
      </c>
      <c r="B103" s="185" t="s">
        <v>8</v>
      </c>
      <c r="C103" s="186"/>
    </row>
    <row r="104" spans="1:4" ht="15.75" customHeight="1" x14ac:dyDescent="0.2">
      <c r="A104" s="12" t="s">
        <v>43</v>
      </c>
      <c r="B104" s="189" t="s">
        <v>71</v>
      </c>
      <c r="C104" s="203"/>
      <c r="D104" s="200"/>
    </row>
    <row r="105" spans="1:4" ht="15.75" customHeight="1" x14ac:dyDescent="0.25">
      <c r="A105" s="11" t="s">
        <v>44</v>
      </c>
      <c r="B105" s="185">
        <f>Item!C39</f>
        <v>0</v>
      </c>
      <c r="C105" s="193"/>
    </row>
    <row r="106" spans="1:4" ht="15.75" customHeight="1" x14ac:dyDescent="0.25">
      <c r="A106" s="8" t="s">
        <v>254</v>
      </c>
      <c r="B106" s="185">
        <f>Item!C40</f>
        <v>0</v>
      </c>
      <c r="C106" s="193"/>
    </row>
    <row r="107" spans="1:4" ht="15.75" customHeight="1" x14ac:dyDescent="0.2">
      <c r="A107" s="8" t="s">
        <v>45</v>
      </c>
      <c r="B107" s="189"/>
      <c r="C107" s="204"/>
      <c r="D107" s="200"/>
    </row>
    <row r="108" spans="1:4" ht="15.75" customHeight="1" x14ac:dyDescent="0.2">
      <c r="A108" s="8"/>
      <c r="B108" s="204"/>
      <c r="C108" s="204"/>
      <c r="D108" s="200"/>
    </row>
    <row r="109" spans="1:4" ht="15.75" customHeight="1" x14ac:dyDescent="0.2">
      <c r="A109" s="8"/>
      <c r="B109" s="204"/>
      <c r="C109" s="204"/>
      <c r="D109" s="200"/>
    </row>
    <row r="110" spans="1:4" ht="15.75" customHeight="1" x14ac:dyDescent="0.2">
      <c r="A110" s="12" t="s">
        <v>46</v>
      </c>
      <c r="B110" s="189" t="str">
        <f>Item!C37</f>
        <v>Mandatory - Select One on Item Request</v>
      </c>
      <c r="C110" s="201"/>
      <c r="D110" s="205"/>
    </row>
    <row r="111" spans="1:4" ht="15.75" customHeight="1" x14ac:dyDescent="0.2">
      <c r="A111" s="8" t="s">
        <v>47</v>
      </c>
      <c r="B111" s="13"/>
      <c r="C111" s="9" t="s">
        <v>48</v>
      </c>
    </row>
    <row r="112" spans="1:4" ht="15.75" customHeight="1" x14ac:dyDescent="0.2">
      <c r="A112" s="8" t="s">
        <v>49</v>
      </c>
      <c r="B112" s="189" t="s">
        <v>50</v>
      </c>
      <c r="C112" s="189"/>
      <c r="D112" s="200"/>
    </row>
    <row r="113" spans="1:4" ht="15.75" customHeight="1" x14ac:dyDescent="0.2">
      <c r="A113" s="8"/>
      <c r="B113" s="189"/>
      <c r="C113" s="189"/>
      <c r="D113" s="200"/>
    </row>
    <row r="114" spans="1:4" ht="15.75" customHeight="1" x14ac:dyDescent="0.2">
      <c r="A114" s="8"/>
      <c r="B114" s="189"/>
      <c r="C114" s="189"/>
      <c r="D114" s="200"/>
    </row>
    <row r="115" spans="1:4" ht="15.75" customHeight="1" x14ac:dyDescent="0.25">
      <c r="A115" s="12" t="s">
        <v>51</v>
      </c>
      <c r="B115" s="185" t="s">
        <v>267</v>
      </c>
      <c r="C115" s="186"/>
    </row>
    <row r="116" spans="1:4" ht="15.75" customHeight="1" x14ac:dyDescent="0.25">
      <c r="A116" s="11" t="s">
        <v>52</v>
      </c>
      <c r="B116" s="81">
        <f>Item!C26*25.4</f>
        <v>0</v>
      </c>
      <c r="C116" s="65" t="s">
        <v>93</v>
      </c>
    </row>
    <row r="117" spans="1:4" ht="15.75" customHeight="1" x14ac:dyDescent="0.25">
      <c r="A117" s="11" t="s">
        <v>53</v>
      </c>
      <c r="B117" s="185" t="s">
        <v>8</v>
      </c>
      <c r="C117" s="186"/>
    </row>
    <row r="118" spans="1:4" ht="15.75" customHeight="1" x14ac:dyDescent="0.25">
      <c r="A118" s="11" t="s">
        <v>54</v>
      </c>
      <c r="B118" s="185">
        <f>Item!C27</f>
        <v>0</v>
      </c>
      <c r="C118" s="193"/>
    </row>
    <row r="119" spans="1:4" ht="15.75" customHeight="1" x14ac:dyDescent="0.25">
      <c r="A119" s="11" t="s">
        <v>55</v>
      </c>
      <c r="B119" s="185" t="s">
        <v>68</v>
      </c>
      <c r="C119" s="186"/>
      <c r="D119" s="191"/>
    </row>
    <row r="120" spans="1:4" ht="15.75" customHeight="1" x14ac:dyDescent="0.25">
      <c r="A120" s="12" t="s">
        <v>56</v>
      </c>
      <c r="B120" s="5"/>
    </row>
    <row r="121" spans="1:4" ht="15.75" customHeight="1" x14ac:dyDescent="0.2">
      <c r="A121" s="8" t="s">
        <v>57</v>
      </c>
      <c r="B121" s="189" t="s">
        <v>71</v>
      </c>
      <c r="C121" s="203"/>
      <c r="D121" s="200"/>
    </row>
    <row r="122" spans="1:4" ht="15.75" customHeight="1" x14ac:dyDescent="0.2">
      <c r="A122" s="12" t="s">
        <v>58</v>
      </c>
      <c r="B122" s="189" t="s">
        <v>71</v>
      </c>
      <c r="C122" s="203"/>
      <c r="D122" s="200"/>
    </row>
    <row r="123" spans="1:4" ht="15.75" customHeight="1" x14ac:dyDescent="0.2">
      <c r="A123" s="8" t="s">
        <v>59</v>
      </c>
      <c r="B123" s="189"/>
      <c r="C123" s="188"/>
      <c r="D123" s="200"/>
    </row>
    <row r="124" spans="1:4" ht="15.75" customHeight="1" x14ac:dyDescent="0.2">
      <c r="A124" s="8"/>
      <c r="B124" s="189"/>
      <c r="C124" s="188"/>
      <c r="D124" s="200"/>
    </row>
    <row r="125" spans="1:4" s="17" customFormat="1" ht="15.75" customHeight="1" x14ac:dyDescent="0.25">
      <c r="A125" s="16" t="s">
        <v>75</v>
      </c>
      <c r="B125" s="192" t="s">
        <v>76</v>
      </c>
      <c r="C125" s="193"/>
    </row>
    <row r="126" spans="1:4" s="17" customFormat="1" ht="15.75" customHeight="1" x14ac:dyDescent="0.25">
      <c r="A126" s="86" t="s">
        <v>59</v>
      </c>
      <c r="B126" s="196"/>
      <c r="C126" s="196"/>
      <c r="D126" s="196"/>
    </row>
    <row r="127" spans="1:4" s="17" customFormat="1" ht="15.75" customHeight="1" x14ac:dyDescent="0.25">
      <c r="A127" s="128" t="s">
        <v>635</v>
      </c>
      <c r="B127" s="196" t="s">
        <v>8</v>
      </c>
      <c r="C127" s="196"/>
      <c r="D127" s="126"/>
    </row>
    <row r="128" spans="1:4" ht="15.75" customHeight="1" x14ac:dyDescent="0.2">
      <c r="A128" s="140" t="s">
        <v>60</v>
      </c>
      <c r="B128" s="184" t="s">
        <v>61</v>
      </c>
      <c r="C128" s="184"/>
      <c r="D128" s="184"/>
    </row>
    <row r="129" spans="1:4" ht="15.75" customHeight="1" x14ac:dyDescent="0.2">
      <c r="A129" s="86"/>
      <c r="B129" s="184"/>
      <c r="C129" s="184"/>
      <c r="D129" s="184"/>
    </row>
    <row r="130" spans="1:4" ht="15.75" customHeight="1" x14ac:dyDescent="0.2">
      <c r="A130" s="140" t="s">
        <v>686</v>
      </c>
      <c r="B130" s="184" t="s">
        <v>687</v>
      </c>
      <c r="C130" s="184"/>
      <c r="D130" s="184"/>
    </row>
    <row r="131" spans="1:4" ht="15.75" customHeight="1" x14ac:dyDescent="0.2">
      <c r="A131" s="86"/>
      <c r="B131" s="184"/>
      <c r="C131" s="184"/>
      <c r="D131" s="184"/>
    </row>
    <row r="132" spans="1:4" ht="15.75" customHeight="1" x14ac:dyDescent="0.2">
      <c r="A132" s="86"/>
      <c r="B132" s="184"/>
      <c r="C132" s="184"/>
      <c r="D132" s="184"/>
    </row>
    <row r="133" spans="1:4" ht="15.75" x14ac:dyDescent="0.25">
      <c r="A133" s="14" t="s">
        <v>62</v>
      </c>
      <c r="B133" s="5"/>
    </row>
    <row r="134" spans="1:4" s="6" customFormat="1" ht="15.75" customHeight="1" x14ac:dyDescent="0.2">
      <c r="A134" s="6" t="s">
        <v>63</v>
      </c>
      <c r="B134" s="187"/>
      <c r="C134" s="187"/>
      <c r="D134" s="200"/>
    </row>
    <row r="135" spans="1:4" s="6" customFormat="1" ht="15.75" customHeight="1" x14ac:dyDescent="0.2">
      <c r="B135" s="187"/>
      <c r="C135" s="187"/>
      <c r="D135" s="200"/>
    </row>
    <row r="136" spans="1:4" s="6" customFormat="1" ht="15.75" customHeight="1" x14ac:dyDescent="0.2">
      <c r="B136" s="187"/>
      <c r="C136" s="187"/>
      <c r="D136" s="200"/>
    </row>
    <row r="137" spans="1:4" s="6" customFormat="1" ht="15.75" customHeight="1" x14ac:dyDescent="0.2">
      <c r="B137" s="187"/>
      <c r="C137" s="187"/>
      <c r="D137" s="200"/>
    </row>
    <row r="138" spans="1:4" s="6" customFormat="1" ht="15.75" customHeight="1" x14ac:dyDescent="0.2">
      <c r="B138" s="187"/>
      <c r="C138" s="187"/>
      <c r="D138" s="200"/>
    </row>
    <row r="139" spans="1:4" s="6" customFormat="1" ht="15" x14ac:dyDescent="0.2"/>
    <row r="141" spans="1:4" ht="15.75" x14ac:dyDescent="0.25">
      <c r="A141" s="134" t="s">
        <v>641</v>
      </c>
      <c r="B141" s="135">
        <f>Item!F3</f>
        <v>0</v>
      </c>
    </row>
    <row r="142" spans="1:4" ht="15.75" x14ac:dyDescent="0.25">
      <c r="A142" s="134" t="s">
        <v>642</v>
      </c>
      <c r="B142" s="136"/>
    </row>
  </sheetData>
  <mergeCells count="73">
    <mergeCell ref="B93:C93"/>
    <mergeCell ref="B101:C101"/>
    <mergeCell ref="B96:C96"/>
    <mergeCell ref="B97:C97"/>
    <mergeCell ref="B98:C98"/>
    <mergeCell ref="B99:C99"/>
    <mergeCell ref="B94:D94"/>
    <mergeCell ref="B1:C1"/>
    <mergeCell ref="B12:C12"/>
    <mergeCell ref="B11:D11"/>
    <mergeCell ref="B69:C69"/>
    <mergeCell ref="B54:D64"/>
    <mergeCell ref="B66:C66"/>
    <mergeCell ref="B67:C67"/>
    <mergeCell ref="B68:C68"/>
    <mergeCell ref="B50:C50"/>
    <mergeCell ref="B51:C51"/>
    <mergeCell ref="B29:C29"/>
    <mergeCell ref="B52:C52"/>
    <mergeCell ref="B53:C53"/>
    <mergeCell ref="B5:D5"/>
    <mergeCell ref="B6:D6"/>
    <mergeCell ref="B2:D2"/>
    <mergeCell ref="B3:D3"/>
    <mergeCell ref="B4:D4"/>
    <mergeCell ref="B13:D14"/>
    <mergeCell ref="B15:D16"/>
    <mergeCell ref="B118:C118"/>
    <mergeCell ref="B115:C115"/>
    <mergeCell ref="B102:C102"/>
    <mergeCell ref="B103:C103"/>
    <mergeCell ref="B7:D8"/>
    <mergeCell ref="B17:D17"/>
    <mergeCell ref="B18:D18"/>
    <mergeCell ref="B19:D22"/>
    <mergeCell ref="B23:D26"/>
    <mergeCell ref="B32:D32"/>
    <mergeCell ref="B33:D35"/>
    <mergeCell ref="B36:D48"/>
    <mergeCell ref="B90:C90"/>
    <mergeCell ref="B81:D81"/>
    <mergeCell ref="B91:C91"/>
    <mergeCell ref="B92:C92"/>
    <mergeCell ref="B28:D28"/>
    <mergeCell ref="B82:C82"/>
    <mergeCell ref="B83:D83"/>
    <mergeCell ref="B84:D84"/>
    <mergeCell ref="B85:D88"/>
    <mergeCell ref="B89:D89"/>
    <mergeCell ref="B70:C70"/>
    <mergeCell ref="B71:C71"/>
    <mergeCell ref="B72:D72"/>
    <mergeCell ref="B73:D75"/>
    <mergeCell ref="B76:D76"/>
    <mergeCell ref="B77:D79"/>
    <mergeCell ref="B134:D138"/>
    <mergeCell ref="B121:D121"/>
    <mergeCell ref="B122:D122"/>
    <mergeCell ref="B123:D123"/>
    <mergeCell ref="B124:D124"/>
    <mergeCell ref="B128:D129"/>
    <mergeCell ref="B125:C125"/>
    <mergeCell ref="B126:D126"/>
    <mergeCell ref="B127:C127"/>
    <mergeCell ref="B130:D132"/>
    <mergeCell ref="B104:D104"/>
    <mergeCell ref="B107:D109"/>
    <mergeCell ref="B110:D110"/>
    <mergeCell ref="B112:D114"/>
    <mergeCell ref="B119:D119"/>
    <mergeCell ref="B117:C117"/>
    <mergeCell ref="B105:C105"/>
    <mergeCell ref="B106:C106"/>
  </mergeCells>
  <phoneticPr fontId="0" type="noConversion"/>
  <dataValidations count="26">
    <dataValidation type="list" allowBlank="1" showInputMessage="1" showErrorMessage="1" sqref="B51">
      <formula1>"Styroafoam,Cardboard,Select one or delete line"</formula1>
    </dataValidation>
    <dataValidation type="list" allowBlank="1" showInputMessage="1" showErrorMessage="1" sqref="B50">
      <formula1>"46 x 48,See notes,40 x 40,48 x 44,48 x 40,44 x 44,48 x 31,4-way CPC,Sample,Slitting to advise Marketing,Select one"</formula1>
    </dataValidation>
    <dataValidation type="list" allowBlank="1" showInputMessage="1" showErrorMessage="1" sqref="B89">
      <formula1>"Yes,Select Yes or delete zipper section."</formula1>
    </dataValidation>
    <dataValidation type="list" allowBlank="1" showInputMessage="1" showErrorMessage="1" sqref="B66">
      <formula1>"Yes,Select Yes or delete line."</formula1>
    </dataValidation>
    <dataValidation type="list" allowBlank="1" showInputMessage="1" showErrorMessage="1" sqref="B67">
      <formula1>"3 side seal with zipper,Bottom gusset with zipper,Bottom gusset only,Side gusset only,Select one"</formula1>
    </dataValidation>
    <dataValidation type="list" allowBlank="1" showInputMessage="1" showErrorMessage="1" sqref="B94">
      <formula1>"Yes,Select Yes or delete gusset section."</formula1>
    </dataValidation>
    <dataValidation type="list" allowBlank="1" showInputMessage="1" showErrorMessage="1" sqref="B117">
      <formula1>"Front,Back,Select one"</formula1>
    </dataValidation>
    <dataValidation type="list" allowBlank="1" showInputMessage="1" showErrorMessage="1" sqref="B99">
      <formula1>"5/8"" standard,1/2"",Select one"</formula1>
    </dataValidation>
    <dataValidation type="list" allowBlank="1" showInputMessage="1" showErrorMessage="1" sqref="B103">
      <formula1>"Insert from Front, Insert from Back,Select one"</formula1>
    </dataValidation>
    <dataValidation type="list" allowBlank="1" showInputMessage="1" showErrorMessage="1" sqref="B92">
      <formula1>"Top,Bottom,Select one"</formula1>
    </dataValidation>
    <dataValidation type="list" allowBlank="1" showInputMessage="1" showErrorMessage="1" sqref="B119">
      <formula1>"Yes,Select Yes if lip is corner cut or delete line."</formula1>
    </dataValidation>
    <dataValidation type="list" allowBlank="1" showInputMessage="1" showErrorMessage="1" sqref="B97 B12">
      <formula1>"Yes,No,Select one"</formula1>
    </dataValidation>
    <dataValidation allowBlank="1" showInputMessage="1" showErrorMessage="1" error="Incorrect Possibility" sqref="B93:C93"/>
    <dataValidation type="list" allowBlank="1" showInputMessage="1" showErrorMessage="1" sqref="B32:C32">
      <formula1>"Folded gusset or no gusset - Delete line, Printed,Plain"</formula1>
    </dataValidation>
    <dataValidation type="list" allowBlank="1" showInputMessage="1" showErrorMessage="1" sqref="B29:C29">
      <formula1>"Yes - Refer to SOC pictures.,Select Yes or delete line."</formula1>
    </dataValidation>
    <dataValidation type="list" allowBlank="1" showInputMessage="1" showErrorMessage="1" sqref="B33:C35">
      <formula1>"Select one,No,Yes - No testing required,Yes - Operator to take a one meter full width sample from every mill roll to lab for pasteurization test."</formula1>
    </dataValidation>
    <dataValidation type="list" allowBlank="1" showInputMessage="1" showErrorMessage="1" sqref="B52:C52">
      <formula1>"Half tray,44x44 tray,Select one or delete line"</formula1>
    </dataValidation>
    <dataValidation type="list" allowBlank="1" showInputMessage="1" showErrorMessage="1" sqref="B68:C68">
      <formula1>"See notes,5mm side,8mm side,8mm side and bottom standard,Select one"</formula1>
    </dataValidation>
    <dataValidation type="list" allowBlank="1" showInputMessage="1" showErrorMessage="1" sqref="B125:C125">
      <formula1>"Yes,Select Yes or delete section."</formula1>
    </dataValidation>
    <dataValidation type="list" allowBlank="1" showInputMessage="1" showErrorMessage="1" sqref="B101:C101">
      <formula1>"3x4x3,4x2.5x4,4x3x4,4x4x4,4x5x4,6x4x6,7x5x7,3.5x10x3.5,2x8x2,6x2.5x6,6x4.5x6,Select one"</formula1>
    </dataValidation>
    <dataValidation type="list" allowBlank="1" showInputMessage="1" showErrorMessage="1" sqref="B121:C121">
      <formula1>"Yes,No - Standard,Do not delete - Mandatory line - Select one"</formula1>
    </dataValidation>
    <dataValidation type="list" allowBlank="1" showInputMessage="1" showErrorMessage="1" sqref="B104:C104 B122:C122">
      <formula1>"Yes,No,Do not delete - Mandatory line - Select one"</formula1>
    </dataValidation>
    <dataValidation type="textLength" operator="lessThanOrEqual" allowBlank="1" showInputMessage="1" showErrorMessage="1" sqref="B123:C124">
      <formula1>25</formula1>
    </dataValidation>
    <dataValidation type="list" allowBlank="1" showInputMessage="1" showErrorMessage="1" sqref="B115:C115">
      <formula1>"Select Yes or delete lip section, Yes"</formula1>
    </dataValidation>
    <dataValidation type="list" allowBlank="1" showInputMessage="1" showErrorMessage="1" sqref="B127">
      <formula1>"Select one, No - Standard Checks, Yes - See Notes"</formula1>
    </dataValidation>
    <dataValidation type="list" allowBlank="1" showInputMessage="1" showErrorMessage="1" sqref="B102:C102">
      <formula1>"50,100,125,150,200,250,Select one"</formula1>
    </dataValidation>
  </dataValidations>
  <pageMargins left="0.75" right="0.75" top="1" bottom="1" header="0.5" footer="0.5"/>
  <pageSetup scale="90"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9"/>
  <sheetViews>
    <sheetView workbookViewId="0">
      <selection activeCell="C34" sqref="C34"/>
    </sheetView>
  </sheetViews>
  <sheetFormatPr defaultRowHeight="12.75" x14ac:dyDescent="0.2"/>
  <cols>
    <col min="1" max="1" width="9" customWidth="1"/>
    <col min="2" max="2" width="16.42578125" customWidth="1"/>
    <col min="3" max="3" width="26.7109375" customWidth="1"/>
    <col min="4" max="4" width="22.5703125" customWidth="1"/>
    <col min="5" max="5" width="20.85546875" customWidth="1"/>
    <col min="6" max="6" width="21" customWidth="1"/>
    <col min="7" max="7" width="20" customWidth="1"/>
    <col min="8" max="8" width="8.5703125" customWidth="1"/>
    <col min="9" max="9" width="37" bestFit="1" customWidth="1"/>
    <col min="10" max="10" width="40.85546875" bestFit="1" customWidth="1"/>
  </cols>
  <sheetData>
    <row r="1" spans="1:10" ht="25.5" x14ac:dyDescent="0.2">
      <c r="A1" s="92" t="s">
        <v>295</v>
      </c>
      <c r="B1" s="92" t="s">
        <v>296</v>
      </c>
      <c r="C1" s="93" t="s">
        <v>297</v>
      </c>
      <c r="D1" s="92" t="s">
        <v>298</v>
      </c>
      <c r="E1" s="92" t="s">
        <v>299</v>
      </c>
      <c r="F1" s="92" t="s">
        <v>300</v>
      </c>
      <c r="G1" s="92" t="s">
        <v>301</v>
      </c>
      <c r="H1" s="139"/>
      <c r="I1" s="125"/>
    </row>
    <row r="2" spans="1:10" x14ac:dyDescent="0.2">
      <c r="A2" s="95" t="s">
        <v>83</v>
      </c>
      <c r="B2" s="95" t="s">
        <v>120</v>
      </c>
      <c r="C2" s="96" t="s">
        <v>284</v>
      </c>
      <c r="D2" s="95" t="s">
        <v>81</v>
      </c>
      <c r="E2" s="97" t="s">
        <v>302</v>
      </c>
      <c r="F2" s="95" t="s">
        <v>303</v>
      </c>
      <c r="G2" s="97" t="s">
        <v>304</v>
      </c>
      <c r="H2" s="98">
        <v>10075</v>
      </c>
      <c r="I2" s="99" t="s">
        <v>305</v>
      </c>
      <c r="J2" t="s">
        <v>660</v>
      </c>
    </row>
    <row r="3" spans="1:10" x14ac:dyDescent="0.2">
      <c r="A3" s="95" t="s">
        <v>93</v>
      </c>
      <c r="B3" s="95" t="s">
        <v>132</v>
      </c>
      <c r="C3" s="100" t="s">
        <v>104</v>
      </c>
      <c r="D3" s="95" t="s">
        <v>92</v>
      </c>
      <c r="E3" s="97" t="s">
        <v>306</v>
      </c>
      <c r="F3" s="95" t="s">
        <v>307</v>
      </c>
      <c r="G3" s="97" t="s">
        <v>308</v>
      </c>
      <c r="H3" s="98">
        <v>10135</v>
      </c>
      <c r="I3" s="99" t="s">
        <v>309</v>
      </c>
      <c r="J3" t="s">
        <v>661</v>
      </c>
    </row>
    <row r="4" spans="1:10" x14ac:dyDescent="0.2">
      <c r="A4" s="101"/>
      <c r="B4" s="95" t="s">
        <v>277</v>
      </c>
      <c r="C4" s="100" t="s">
        <v>310</v>
      </c>
      <c r="D4" s="101"/>
      <c r="E4" s="101"/>
      <c r="F4" s="95" t="s">
        <v>311</v>
      </c>
      <c r="G4" s="97" t="s">
        <v>312</v>
      </c>
      <c r="H4" s="102">
        <v>10137</v>
      </c>
      <c r="I4" s="99" t="s">
        <v>625</v>
      </c>
      <c r="J4" s="83" t="s">
        <v>662</v>
      </c>
    </row>
    <row r="5" spans="1:10" x14ac:dyDescent="0.2">
      <c r="A5" s="95" t="s">
        <v>117</v>
      </c>
      <c r="B5" s="101"/>
      <c r="C5" s="100" t="s">
        <v>276</v>
      </c>
      <c r="D5" s="103" t="s">
        <v>314</v>
      </c>
      <c r="E5" s="94" t="s">
        <v>315</v>
      </c>
      <c r="F5" s="95" t="s">
        <v>316</v>
      </c>
      <c r="G5" s="97" t="s">
        <v>317</v>
      </c>
      <c r="H5" s="102">
        <v>10188</v>
      </c>
      <c r="I5" s="99" t="s">
        <v>313</v>
      </c>
      <c r="J5" t="s">
        <v>663</v>
      </c>
    </row>
    <row r="6" spans="1:10" x14ac:dyDescent="0.2">
      <c r="A6" s="95" t="s">
        <v>119</v>
      </c>
      <c r="B6" s="92" t="s">
        <v>319</v>
      </c>
      <c r="C6" s="104"/>
      <c r="D6" s="95" t="s">
        <v>80</v>
      </c>
      <c r="E6" s="95" t="s">
        <v>294</v>
      </c>
      <c r="F6" s="101"/>
      <c r="G6" s="105" t="s">
        <v>320</v>
      </c>
      <c r="H6" s="102">
        <v>10192</v>
      </c>
      <c r="I6" s="99" t="s">
        <v>318</v>
      </c>
      <c r="J6" s="83" t="s">
        <v>664</v>
      </c>
    </row>
    <row r="7" spans="1:10" x14ac:dyDescent="0.2">
      <c r="A7" s="101"/>
      <c r="B7" s="106">
        <v>0.125</v>
      </c>
      <c r="C7" s="107" t="s">
        <v>322</v>
      </c>
      <c r="D7" s="95" t="s">
        <v>91</v>
      </c>
      <c r="E7" s="95" t="s">
        <v>323</v>
      </c>
      <c r="F7" s="94" t="s">
        <v>324</v>
      </c>
      <c r="G7" s="97" t="s">
        <v>325</v>
      </c>
      <c r="H7" s="98">
        <v>10195</v>
      </c>
      <c r="I7" s="99" t="s">
        <v>321</v>
      </c>
      <c r="J7" t="s">
        <v>665</v>
      </c>
    </row>
    <row r="8" spans="1:10" x14ac:dyDescent="0.2">
      <c r="A8" s="104" t="s">
        <v>82</v>
      </c>
      <c r="B8" s="106">
        <v>0.25</v>
      </c>
      <c r="C8" s="83" t="s">
        <v>327</v>
      </c>
      <c r="D8" s="100" t="s">
        <v>185</v>
      </c>
      <c r="E8" s="104"/>
      <c r="F8" s="100" t="s">
        <v>328</v>
      </c>
      <c r="G8" s="108" t="s">
        <v>329</v>
      </c>
      <c r="H8" s="98">
        <v>10290</v>
      </c>
      <c r="I8" t="s">
        <v>614</v>
      </c>
      <c r="J8" t="s">
        <v>666</v>
      </c>
    </row>
    <row r="9" spans="1:10" x14ac:dyDescent="0.2">
      <c r="A9" s="104" t="s">
        <v>104</v>
      </c>
      <c r="B9" s="106">
        <v>0.5</v>
      </c>
      <c r="C9" s="83" t="s">
        <v>279</v>
      </c>
      <c r="D9" s="100"/>
      <c r="E9" s="109" t="s">
        <v>331</v>
      </c>
      <c r="F9" s="100" t="s">
        <v>332</v>
      </c>
      <c r="G9" s="108" t="s">
        <v>333</v>
      </c>
      <c r="H9" s="98">
        <v>10395</v>
      </c>
      <c r="I9" s="99" t="s">
        <v>326</v>
      </c>
      <c r="J9" s="83" t="s">
        <v>667</v>
      </c>
    </row>
    <row r="10" spans="1:10" x14ac:dyDescent="0.2">
      <c r="A10" s="104"/>
      <c r="B10" s="106">
        <v>1.5</v>
      </c>
      <c r="C10" s="83" t="s">
        <v>335</v>
      </c>
      <c r="D10" s="104"/>
      <c r="E10" s="100">
        <v>3</v>
      </c>
      <c r="F10" s="100" t="s">
        <v>336</v>
      </c>
      <c r="G10" s="104"/>
      <c r="H10" s="98">
        <v>10645</v>
      </c>
      <c r="I10" s="102" t="s">
        <v>330</v>
      </c>
      <c r="J10" s="83" t="s">
        <v>668</v>
      </c>
    </row>
    <row r="11" spans="1:10" x14ac:dyDescent="0.2">
      <c r="A11" s="100">
        <v>1</v>
      </c>
      <c r="B11" s="106">
        <v>2</v>
      </c>
      <c r="C11" s="83" t="s">
        <v>287</v>
      </c>
      <c r="D11" s="107" t="s">
        <v>338</v>
      </c>
      <c r="E11" s="100">
        <v>6</v>
      </c>
      <c r="F11" s="100" t="s">
        <v>339</v>
      </c>
      <c r="G11" s="107" t="s">
        <v>340</v>
      </c>
      <c r="H11" s="98">
        <v>10655</v>
      </c>
      <c r="I11" s="102" t="s">
        <v>334</v>
      </c>
      <c r="J11" s="83" t="s">
        <v>669</v>
      </c>
    </row>
    <row r="12" spans="1:10" x14ac:dyDescent="0.2">
      <c r="A12" s="100">
        <v>2</v>
      </c>
      <c r="B12" s="104"/>
      <c r="C12" s="83" t="s">
        <v>342</v>
      </c>
      <c r="D12" s="96" t="s">
        <v>284</v>
      </c>
      <c r="E12" s="104"/>
      <c r="F12" s="100" t="s">
        <v>343</v>
      </c>
      <c r="G12" s="97" t="s">
        <v>344</v>
      </c>
      <c r="H12" s="98">
        <v>10765</v>
      </c>
      <c r="I12" s="102" t="s">
        <v>626</v>
      </c>
      <c r="J12" t="s">
        <v>670</v>
      </c>
    </row>
    <row r="13" spans="1:10" x14ac:dyDescent="0.2">
      <c r="B13" s="110" t="s">
        <v>346</v>
      </c>
      <c r="C13" s="83" t="s">
        <v>347</v>
      </c>
      <c r="D13" s="96" t="s">
        <v>348</v>
      </c>
      <c r="E13" s="94" t="s">
        <v>349</v>
      </c>
      <c r="F13" s="100" t="s">
        <v>350</v>
      </c>
      <c r="G13" s="111" t="s">
        <v>351</v>
      </c>
      <c r="H13" s="98">
        <v>10825</v>
      </c>
      <c r="I13" s="102" t="s">
        <v>337</v>
      </c>
      <c r="J13" t="s">
        <v>671</v>
      </c>
    </row>
    <row r="14" spans="1:10" x14ac:dyDescent="0.2">
      <c r="B14" s="100" t="s">
        <v>211</v>
      </c>
      <c r="C14" s="101" t="s">
        <v>155</v>
      </c>
      <c r="D14" s="112" t="s">
        <v>251</v>
      </c>
      <c r="E14" s="100" t="s">
        <v>284</v>
      </c>
      <c r="F14" s="108" t="s">
        <v>353</v>
      </c>
      <c r="G14" s="111" t="s">
        <v>312</v>
      </c>
      <c r="H14" s="102">
        <v>10845</v>
      </c>
      <c r="I14" s="102" t="s">
        <v>341</v>
      </c>
      <c r="J14" t="s">
        <v>672</v>
      </c>
    </row>
    <row r="15" spans="1:10" x14ac:dyDescent="0.2">
      <c r="A15" s="104"/>
      <c r="B15" s="100" t="s">
        <v>220</v>
      </c>
      <c r="C15" s="104"/>
      <c r="D15" s="104"/>
      <c r="E15" s="100" t="s">
        <v>355</v>
      </c>
      <c r="F15" s="104"/>
      <c r="G15" s="111" t="s">
        <v>317</v>
      </c>
      <c r="H15" s="98">
        <v>10959</v>
      </c>
      <c r="I15" s="102" t="s">
        <v>345</v>
      </c>
      <c r="J15" t="s">
        <v>673</v>
      </c>
    </row>
    <row r="16" spans="1:10" x14ac:dyDescent="0.2">
      <c r="A16" s="104"/>
      <c r="B16" s="104"/>
      <c r="C16" s="94" t="s">
        <v>357</v>
      </c>
      <c r="D16" s="107" t="s">
        <v>358</v>
      </c>
      <c r="E16" s="100" t="s">
        <v>359</v>
      </c>
      <c r="F16" s="107" t="s">
        <v>360</v>
      </c>
      <c r="G16" s="113" t="s">
        <v>361</v>
      </c>
      <c r="H16" s="98">
        <v>10960</v>
      </c>
      <c r="I16" s="102" t="s">
        <v>643</v>
      </c>
    </row>
    <row r="17" spans="1:10" ht="15" customHeight="1" x14ac:dyDescent="0.2">
      <c r="A17" s="104"/>
      <c r="B17" s="110" t="s">
        <v>363</v>
      </c>
      <c r="C17" s="95" t="s">
        <v>177</v>
      </c>
      <c r="D17" s="100" t="s">
        <v>165</v>
      </c>
      <c r="E17" s="104"/>
      <c r="F17" s="104" t="s">
        <v>332</v>
      </c>
      <c r="G17" s="111" t="s">
        <v>364</v>
      </c>
      <c r="H17" s="98">
        <v>10990</v>
      </c>
      <c r="I17" s="102" t="s">
        <v>352</v>
      </c>
    </row>
    <row r="18" spans="1:10" x14ac:dyDescent="0.2">
      <c r="A18" s="104"/>
      <c r="B18" s="100" t="s">
        <v>121</v>
      </c>
      <c r="C18" s="95" t="s">
        <v>145</v>
      </c>
      <c r="D18" s="100" t="s">
        <v>166</v>
      </c>
      <c r="E18" s="107" t="s">
        <v>366</v>
      </c>
      <c r="F18" s="104" t="s">
        <v>336</v>
      </c>
      <c r="G18" s="97" t="s">
        <v>367</v>
      </c>
      <c r="H18" s="98">
        <v>11190</v>
      </c>
      <c r="I18" s="102" t="s">
        <v>354</v>
      </c>
    </row>
    <row r="19" spans="1:10" x14ac:dyDescent="0.2">
      <c r="A19" s="104"/>
      <c r="B19" s="100" t="s">
        <v>124</v>
      </c>
      <c r="C19" s="95" t="s">
        <v>148</v>
      </c>
      <c r="D19" s="104"/>
      <c r="E19" s="96" t="s">
        <v>284</v>
      </c>
      <c r="F19" s="104" t="s">
        <v>339</v>
      </c>
      <c r="G19" s="97" t="s">
        <v>369</v>
      </c>
      <c r="H19" s="98">
        <v>11285</v>
      </c>
      <c r="I19" s="102" t="s">
        <v>356</v>
      </c>
    </row>
    <row r="20" spans="1:10" x14ac:dyDescent="0.2">
      <c r="A20" s="104"/>
      <c r="B20" s="100" t="s">
        <v>125</v>
      </c>
      <c r="C20" s="95" t="s">
        <v>151</v>
      </c>
      <c r="D20" s="107" t="s">
        <v>100</v>
      </c>
      <c r="E20" s="100" t="s">
        <v>371</v>
      </c>
      <c r="F20" s="104" t="s">
        <v>343</v>
      </c>
      <c r="H20" s="98">
        <v>11303</v>
      </c>
      <c r="I20" s="102" t="s">
        <v>362</v>
      </c>
      <c r="J20" s="83"/>
    </row>
    <row r="21" spans="1:10" x14ac:dyDescent="0.2">
      <c r="A21" s="104"/>
      <c r="B21" s="100" t="s">
        <v>127</v>
      </c>
      <c r="C21" s="95" t="s">
        <v>373</v>
      </c>
      <c r="D21" s="104" t="s">
        <v>84</v>
      </c>
      <c r="E21" s="100" t="s">
        <v>374</v>
      </c>
      <c r="F21" s="104" t="s">
        <v>375</v>
      </c>
      <c r="G21" s="107" t="s">
        <v>376</v>
      </c>
      <c r="H21" s="98">
        <v>11342</v>
      </c>
      <c r="I21" s="102" t="s">
        <v>365</v>
      </c>
    </row>
    <row r="22" spans="1:10" x14ac:dyDescent="0.2">
      <c r="A22" s="104"/>
      <c r="B22" s="100" t="s">
        <v>128</v>
      </c>
      <c r="C22" s="95" t="s">
        <v>178</v>
      </c>
      <c r="D22" s="104" t="s">
        <v>94</v>
      </c>
      <c r="E22" s="100" t="s">
        <v>378</v>
      </c>
      <c r="F22" s="104"/>
      <c r="G22" s="97" t="s">
        <v>379</v>
      </c>
      <c r="H22" s="98">
        <v>11395</v>
      </c>
      <c r="I22" s="102" t="s">
        <v>368</v>
      </c>
    </row>
    <row r="23" spans="1:10" x14ac:dyDescent="0.2">
      <c r="A23" s="104"/>
      <c r="B23" s="100" t="s">
        <v>129</v>
      </c>
      <c r="C23" s="95" t="s">
        <v>381</v>
      </c>
      <c r="D23" s="104"/>
      <c r="E23" s="104"/>
      <c r="F23" s="107" t="s">
        <v>382</v>
      </c>
      <c r="G23" s="97" t="s">
        <v>312</v>
      </c>
      <c r="H23" s="98">
        <v>11398</v>
      </c>
      <c r="I23" s="102" t="s">
        <v>370</v>
      </c>
    </row>
    <row r="24" spans="1:10" x14ac:dyDescent="0.2">
      <c r="A24" s="104"/>
      <c r="B24" s="100" t="s">
        <v>133</v>
      </c>
      <c r="C24" s="95" t="s">
        <v>384</v>
      </c>
      <c r="E24" s="104"/>
      <c r="F24" s="100" t="s">
        <v>385</v>
      </c>
      <c r="G24" s="97" t="s">
        <v>317</v>
      </c>
      <c r="H24" s="102">
        <v>11454</v>
      </c>
      <c r="I24" s="102" t="s">
        <v>372</v>
      </c>
    </row>
    <row r="25" spans="1:10" x14ac:dyDescent="0.2">
      <c r="A25" s="104"/>
      <c r="B25" s="104"/>
      <c r="C25" s="95" t="s">
        <v>387</v>
      </c>
      <c r="E25" s="104"/>
      <c r="F25" s="100" t="s">
        <v>388</v>
      </c>
      <c r="G25" s="104"/>
      <c r="H25" s="98">
        <v>11585</v>
      </c>
      <c r="I25" s="102" t="s">
        <v>377</v>
      </c>
    </row>
    <row r="26" spans="1:10" x14ac:dyDescent="0.2">
      <c r="A26" s="96"/>
      <c r="B26" s="92" t="s">
        <v>390</v>
      </c>
      <c r="C26" s="95"/>
      <c r="E26" s="104"/>
      <c r="F26" s="104"/>
      <c r="G26" s="104"/>
      <c r="H26" s="98">
        <v>11625</v>
      </c>
      <c r="I26" t="s">
        <v>615</v>
      </c>
    </row>
    <row r="27" spans="1:10" x14ac:dyDescent="0.2">
      <c r="A27" s="100"/>
      <c r="B27" s="95" t="s">
        <v>122</v>
      </c>
      <c r="C27" s="114" t="s">
        <v>392</v>
      </c>
      <c r="D27" s="138"/>
      <c r="E27" s="104"/>
      <c r="F27" s="104"/>
      <c r="G27" s="104"/>
      <c r="H27" s="98">
        <v>11850</v>
      </c>
      <c r="I27" s="102" t="s">
        <v>380</v>
      </c>
    </row>
    <row r="28" spans="1:10" x14ac:dyDescent="0.2">
      <c r="A28" s="100"/>
      <c r="B28" s="95" t="s">
        <v>394</v>
      </c>
      <c r="C28" s="95" t="s">
        <v>149</v>
      </c>
      <c r="D28" s="83"/>
      <c r="E28" s="104"/>
      <c r="F28" s="104"/>
      <c r="G28" s="104"/>
      <c r="H28" s="98">
        <v>11853</v>
      </c>
      <c r="I28" s="102" t="s">
        <v>383</v>
      </c>
    </row>
    <row r="29" spans="1:10" x14ac:dyDescent="0.2">
      <c r="A29" s="100"/>
      <c r="B29" s="95" t="s">
        <v>130</v>
      </c>
      <c r="C29" s="95" t="s">
        <v>152</v>
      </c>
      <c r="E29" s="104"/>
      <c r="F29" s="104"/>
      <c r="G29" s="104"/>
      <c r="H29" s="98">
        <v>11865</v>
      </c>
      <c r="I29" s="102" t="s">
        <v>386</v>
      </c>
    </row>
    <row r="30" spans="1:10" x14ac:dyDescent="0.2">
      <c r="A30" s="104"/>
      <c r="B30" s="95"/>
      <c r="D30" s="114"/>
      <c r="E30" s="104"/>
      <c r="F30" s="104"/>
      <c r="G30" s="104"/>
      <c r="H30" s="98">
        <v>11885</v>
      </c>
      <c r="I30" s="102" t="s">
        <v>389</v>
      </c>
    </row>
    <row r="31" spans="1:10" x14ac:dyDescent="0.2">
      <c r="A31" s="104"/>
      <c r="B31" s="101"/>
      <c r="C31" s="107" t="s">
        <v>398</v>
      </c>
      <c r="E31" s="104"/>
      <c r="F31" s="104"/>
      <c r="G31" s="104"/>
      <c r="H31" s="98">
        <v>12029</v>
      </c>
      <c r="I31" s="102" t="s">
        <v>616</v>
      </c>
    </row>
    <row r="32" spans="1:10" x14ac:dyDescent="0.2">
      <c r="A32" s="104"/>
      <c r="B32" s="92" t="s">
        <v>400</v>
      </c>
      <c r="C32" s="95" t="s">
        <v>135</v>
      </c>
      <c r="E32" s="104"/>
      <c r="F32" s="104"/>
      <c r="G32" s="104"/>
      <c r="H32" s="98">
        <v>12036</v>
      </c>
      <c r="I32" s="102" t="s">
        <v>391</v>
      </c>
    </row>
    <row r="33" spans="1:9" x14ac:dyDescent="0.2">
      <c r="A33" s="104"/>
      <c r="B33" s="100" t="s">
        <v>181</v>
      </c>
      <c r="C33" s="95" t="s">
        <v>695</v>
      </c>
      <c r="E33" s="104"/>
      <c r="F33" s="104"/>
      <c r="G33" s="104"/>
      <c r="H33" s="98">
        <v>12085</v>
      </c>
      <c r="I33" s="102" t="s">
        <v>393</v>
      </c>
    </row>
    <row r="34" spans="1:9" x14ac:dyDescent="0.2">
      <c r="A34" s="104"/>
      <c r="B34" s="100" t="s">
        <v>182</v>
      </c>
      <c r="E34" s="104"/>
      <c r="F34" s="104"/>
      <c r="G34" s="104"/>
      <c r="H34" s="98">
        <v>12115</v>
      </c>
      <c r="I34" s="102" t="s">
        <v>395</v>
      </c>
    </row>
    <row r="35" spans="1:9" x14ac:dyDescent="0.2">
      <c r="A35" s="104"/>
      <c r="B35" s="112" t="s">
        <v>183</v>
      </c>
      <c r="C35" s="115" t="s">
        <v>404</v>
      </c>
      <c r="E35" s="104"/>
      <c r="F35" s="104"/>
      <c r="G35" s="104"/>
      <c r="H35" s="98">
        <v>12145</v>
      </c>
      <c r="I35" s="102" t="s">
        <v>396</v>
      </c>
    </row>
    <row r="36" spans="1:9" x14ac:dyDescent="0.2">
      <c r="A36" s="104"/>
      <c r="B36" s="100" t="s">
        <v>184</v>
      </c>
      <c r="C36" s="95" t="s">
        <v>162</v>
      </c>
      <c r="E36" s="104"/>
      <c r="F36" s="104"/>
      <c r="G36" s="104"/>
      <c r="H36" s="98">
        <v>12185</v>
      </c>
      <c r="I36" s="102" t="s">
        <v>397</v>
      </c>
    </row>
    <row r="37" spans="1:9" x14ac:dyDescent="0.2">
      <c r="A37" s="104"/>
      <c r="B37" s="100" t="s">
        <v>407</v>
      </c>
      <c r="C37" s="95" t="s">
        <v>163</v>
      </c>
      <c r="E37" s="104"/>
      <c r="F37" s="104"/>
      <c r="G37" s="104"/>
      <c r="H37" s="98">
        <v>12235</v>
      </c>
      <c r="I37" s="102" t="s">
        <v>399</v>
      </c>
    </row>
    <row r="38" spans="1:9" x14ac:dyDescent="0.2">
      <c r="A38" s="104"/>
      <c r="B38" s="104"/>
      <c r="E38" s="104"/>
      <c r="F38" s="104"/>
      <c r="G38" s="104"/>
      <c r="H38" s="98">
        <v>12275</v>
      </c>
      <c r="I38" s="102" t="s">
        <v>401</v>
      </c>
    </row>
    <row r="39" spans="1:9" x14ac:dyDescent="0.2">
      <c r="A39" s="104"/>
      <c r="B39" s="107" t="s">
        <v>654</v>
      </c>
      <c r="C39" s="94" t="s">
        <v>410</v>
      </c>
      <c r="E39" s="104"/>
      <c r="F39" s="104"/>
      <c r="G39" s="104"/>
      <c r="H39" s="98">
        <v>12355</v>
      </c>
      <c r="I39" s="102" t="s">
        <v>402</v>
      </c>
    </row>
    <row r="40" spans="1:9" x14ac:dyDescent="0.2">
      <c r="A40" s="104"/>
      <c r="B40" s="104" t="s">
        <v>82</v>
      </c>
      <c r="C40" s="95" t="s">
        <v>136</v>
      </c>
      <c r="E40" s="104"/>
      <c r="F40" s="104"/>
      <c r="G40" s="104"/>
      <c r="H40" s="98">
        <v>12637</v>
      </c>
      <c r="I40" s="102" t="s">
        <v>403</v>
      </c>
    </row>
    <row r="41" spans="1:9" x14ac:dyDescent="0.2">
      <c r="A41" s="104"/>
      <c r="B41" s="104"/>
      <c r="C41" s="95" t="s">
        <v>138</v>
      </c>
      <c r="E41" s="104"/>
      <c r="F41" s="104"/>
      <c r="G41" s="104"/>
      <c r="H41" s="98">
        <v>12645</v>
      </c>
      <c r="I41" s="102" t="s">
        <v>405</v>
      </c>
    </row>
    <row r="42" spans="1:9" x14ac:dyDescent="0.2">
      <c r="A42" s="104"/>
      <c r="B42" s="107" t="s">
        <v>655</v>
      </c>
      <c r="C42" s="95" t="s">
        <v>141</v>
      </c>
      <c r="E42" s="104"/>
      <c r="F42" s="104"/>
      <c r="G42" s="104"/>
      <c r="H42" s="98">
        <v>12745</v>
      </c>
      <c r="I42" s="102" t="s">
        <v>406</v>
      </c>
    </row>
    <row r="43" spans="1:9" x14ac:dyDescent="0.2">
      <c r="A43" s="104"/>
      <c r="B43" s="104" t="s">
        <v>656</v>
      </c>
      <c r="E43" s="104"/>
      <c r="F43" s="104"/>
      <c r="G43" s="104"/>
      <c r="H43" s="98">
        <v>12805</v>
      </c>
      <c r="I43" s="102" t="s">
        <v>408</v>
      </c>
    </row>
    <row r="44" spans="1:9" x14ac:dyDescent="0.2">
      <c r="A44" s="104"/>
      <c r="B44" s="104" t="s">
        <v>657</v>
      </c>
      <c r="C44" s="138" t="s">
        <v>653</v>
      </c>
      <c r="E44" s="104"/>
      <c r="F44" s="104"/>
      <c r="G44" s="104"/>
      <c r="H44" s="98">
        <v>12875</v>
      </c>
      <c r="I44" s="102" t="s">
        <v>409</v>
      </c>
    </row>
    <row r="45" spans="1:9" x14ac:dyDescent="0.2">
      <c r="A45" s="104"/>
      <c r="B45" s="104" t="s">
        <v>658</v>
      </c>
      <c r="C45" s="83" t="s">
        <v>82</v>
      </c>
      <c r="E45" s="104"/>
      <c r="F45" s="104"/>
      <c r="G45" s="104"/>
      <c r="H45" s="98">
        <v>12915</v>
      </c>
      <c r="I45" s="102" t="s">
        <v>411</v>
      </c>
    </row>
    <row r="46" spans="1:9" x14ac:dyDescent="0.2">
      <c r="A46" s="104"/>
      <c r="B46" s="104"/>
      <c r="E46" s="104"/>
      <c r="F46" s="104"/>
      <c r="G46" s="104"/>
      <c r="H46" s="98">
        <v>12919</v>
      </c>
      <c r="I46" s="102" t="s">
        <v>412</v>
      </c>
    </row>
    <row r="47" spans="1:9" x14ac:dyDescent="0.2">
      <c r="A47" s="104"/>
      <c r="B47" s="107" t="s">
        <v>677</v>
      </c>
      <c r="C47" s="114" t="s">
        <v>678</v>
      </c>
      <c r="E47" s="104"/>
      <c r="F47" s="104"/>
      <c r="G47" s="104"/>
      <c r="H47" s="98">
        <v>12925</v>
      </c>
      <c r="I47" s="102" t="s">
        <v>413</v>
      </c>
    </row>
    <row r="48" spans="1:9" x14ac:dyDescent="0.2">
      <c r="A48" s="104"/>
      <c r="B48" s="104" t="s">
        <v>679</v>
      </c>
      <c r="C48" s="104" t="s">
        <v>680</v>
      </c>
      <c r="E48" s="104"/>
      <c r="F48" s="104"/>
      <c r="G48" s="104"/>
      <c r="H48" s="98">
        <v>12985</v>
      </c>
      <c r="I48" s="102" t="s">
        <v>414</v>
      </c>
    </row>
    <row r="49" spans="1:9" x14ac:dyDescent="0.2">
      <c r="A49" s="104"/>
      <c r="B49" s="104" t="s">
        <v>681</v>
      </c>
      <c r="C49" s="83" t="s">
        <v>682</v>
      </c>
      <c r="E49" s="104"/>
      <c r="F49" s="104"/>
      <c r="G49" s="104"/>
      <c r="H49" s="98">
        <v>13065</v>
      </c>
      <c r="I49" s="102" t="s">
        <v>415</v>
      </c>
    </row>
    <row r="50" spans="1:9" x14ac:dyDescent="0.2">
      <c r="A50" s="104"/>
      <c r="B50" s="104" t="s">
        <v>683</v>
      </c>
      <c r="C50" s="83" t="s">
        <v>684</v>
      </c>
      <c r="E50" s="104"/>
      <c r="F50" s="104"/>
      <c r="G50" s="104"/>
      <c r="H50" s="98">
        <v>13175</v>
      </c>
      <c r="I50" s="102" t="s">
        <v>659</v>
      </c>
    </row>
    <row r="51" spans="1:9" x14ac:dyDescent="0.2">
      <c r="A51" s="104"/>
      <c r="B51" s="104" t="s">
        <v>685</v>
      </c>
      <c r="C51" s="83" t="s">
        <v>36</v>
      </c>
      <c r="E51" s="104"/>
      <c r="F51" s="104"/>
      <c r="G51" s="104"/>
      <c r="H51" s="98">
        <v>13185</v>
      </c>
      <c r="I51" s="102" t="s">
        <v>416</v>
      </c>
    </row>
    <row r="52" spans="1:9" x14ac:dyDescent="0.2">
      <c r="A52" s="104"/>
      <c r="B52" s="104"/>
      <c r="C52" s="104"/>
      <c r="E52" s="104"/>
      <c r="F52" s="104"/>
      <c r="G52" s="104"/>
      <c r="H52" s="98">
        <v>13312</v>
      </c>
      <c r="I52" s="102" t="s">
        <v>417</v>
      </c>
    </row>
    <row r="53" spans="1:9" x14ac:dyDescent="0.2">
      <c r="A53" s="104"/>
      <c r="B53" s="104"/>
      <c r="C53" s="104"/>
      <c r="D53" s="104"/>
      <c r="E53" s="104"/>
      <c r="F53" s="104"/>
      <c r="G53" s="104"/>
      <c r="H53" s="98">
        <v>13446</v>
      </c>
      <c r="I53" s="102" t="s">
        <v>418</v>
      </c>
    </row>
    <row r="54" spans="1:9" x14ac:dyDescent="0.2">
      <c r="A54" s="104"/>
      <c r="B54" s="104"/>
      <c r="C54" s="104"/>
      <c r="D54" s="104"/>
      <c r="E54" s="104"/>
      <c r="F54" s="104"/>
      <c r="G54" s="104"/>
      <c r="H54" s="98">
        <v>13455</v>
      </c>
      <c r="I54" s="102" t="s">
        <v>419</v>
      </c>
    </row>
    <row r="55" spans="1:9" x14ac:dyDescent="0.2">
      <c r="A55" s="104"/>
      <c r="B55" s="104"/>
      <c r="C55" s="104"/>
      <c r="D55" s="104"/>
      <c r="E55" s="104"/>
      <c r="F55" s="104"/>
      <c r="G55" s="104"/>
      <c r="H55" s="98">
        <v>13530</v>
      </c>
      <c r="I55" s="102" t="s">
        <v>420</v>
      </c>
    </row>
    <row r="56" spans="1:9" x14ac:dyDescent="0.2">
      <c r="A56" s="104"/>
      <c r="B56" s="104"/>
      <c r="C56" s="104"/>
      <c r="D56" s="104"/>
      <c r="E56" s="104"/>
      <c r="F56" s="104"/>
      <c r="G56" s="104"/>
      <c r="H56" s="98">
        <v>13533</v>
      </c>
      <c r="I56" s="102" t="s">
        <v>421</v>
      </c>
    </row>
    <row r="57" spans="1:9" x14ac:dyDescent="0.2">
      <c r="A57" s="104"/>
      <c r="B57" s="104"/>
      <c r="C57" s="104"/>
      <c r="D57" s="104"/>
      <c r="E57" s="104"/>
      <c r="F57" s="104"/>
      <c r="G57" s="104"/>
      <c r="H57" s="98">
        <v>13540</v>
      </c>
      <c r="I57" s="102" t="s">
        <v>644</v>
      </c>
    </row>
    <row r="58" spans="1:9" x14ac:dyDescent="0.2">
      <c r="A58" s="104"/>
      <c r="B58" s="104"/>
      <c r="C58" s="104"/>
      <c r="D58" s="104"/>
      <c r="E58" s="104"/>
      <c r="F58" s="104"/>
      <c r="G58" s="104"/>
      <c r="H58" s="98">
        <v>13555</v>
      </c>
      <c r="I58" s="102" t="s">
        <v>617</v>
      </c>
    </row>
    <row r="59" spans="1:9" x14ac:dyDescent="0.2">
      <c r="A59" s="104"/>
      <c r="B59" s="104"/>
      <c r="C59" s="104"/>
      <c r="D59" s="104"/>
      <c r="E59" s="104"/>
      <c r="F59" s="104"/>
      <c r="G59" s="104"/>
      <c r="H59" s="102">
        <v>13597</v>
      </c>
      <c r="I59" s="102" t="s">
        <v>422</v>
      </c>
    </row>
    <row r="60" spans="1:9" x14ac:dyDescent="0.2">
      <c r="A60" s="104"/>
      <c r="B60" s="104"/>
      <c r="C60" s="104"/>
      <c r="D60" s="104"/>
      <c r="E60" s="104"/>
      <c r="F60" s="104"/>
      <c r="G60" s="104"/>
      <c r="H60" s="102">
        <v>13837</v>
      </c>
      <c r="I60" s="102" t="s">
        <v>423</v>
      </c>
    </row>
    <row r="61" spans="1:9" x14ac:dyDescent="0.2">
      <c r="A61" s="104"/>
      <c r="B61" s="104"/>
      <c r="C61" s="104"/>
      <c r="D61" s="104"/>
      <c r="E61" s="104"/>
      <c r="F61" s="104"/>
      <c r="G61" s="104"/>
      <c r="H61" s="98">
        <v>13850</v>
      </c>
      <c r="I61" s="102" t="s">
        <v>424</v>
      </c>
    </row>
    <row r="62" spans="1:9" x14ac:dyDescent="0.2">
      <c r="A62" s="104"/>
      <c r="B62" s="104"/>
      <c r="C62" s="104"/>
      <c r="D62" s="104"/>
      <c r="E62" s="104"/>
      <c r="F62" s="104"/>
      <c r="G62" s="104"/>
      <c r="H62" s="98">
        <v>13897</v>
      </c>
      <c r="I62" s="102" t="s">
        <v>425</v>
      </c>
    </row>
    <row r="63" spans="1:9" x14ac:dyDescent="0.2">
      <c r="A63" s="104"/>
      <c r="B63" s="104"/>
      <c r="C63" s="104"/>
      <c r="D63" s="104"/>
      <c r="E63" s="104"/>
      <c r="F63" s="104"/>
      <c r="G63" s="104"/>
      <c r="H63" s="98">
        <v>14130</v>
      </c>
      <c r="I63" s="102" t="s">
        <v>426</v>
      </c>
    </row>
    <row r="64" spans="1:9" x14ac:dyDescent="0.2">
      <c r="A64" s="104"/>
      <c r="B64" s="104"/>
      <c r="C64" s="104"/>
      <c r="D64" s="104"/>
      <c r="E64" s="104"/>
      <c r="F64" s="104"/>
      <c r="G64" s="104"/>
      <c r="H64" s="98">
        <v>14143</v>
      </c>
      <c r="I64" s="102" t="s">
        <v>427</v>
      </c>
    </row>
    <row r="65" spans="1:9" x14ac:dyDescent="0.2">
      <c r="A65" s="104"/>
      <c r="B65" s="104"/>
      <c r="C65" s="104"/>
      <c r="D65" s="104"/>
      <c r="E65" s="104"/>
      <c r="F65" s="104"/>
      <c r="G65" s="104"/>
      <c r="H65" s="102">
        <v>14196</v>
      </c>
      <c r="I65" s="102" t="s">
        <v>428</v>
      </c>
    </row>
    <row r="66" spans="1:9" x14ac:dyDescent="0.2">
      <c r="A66" s="104"/>
      <c r="B66" s="104"/>
      <c r="C66" s="104"/>
      <c r="D66" s="104"/>
      <c r="E66" s="104"/>
      <c r="F66" s="104"/>
      <c r="G66" s="104"/>
      <c r="H66" s="98">
        <v>14223</v>
      </c>
      <c r="I66" s="102" t="s">
        <v>429</v>
      </c>
    </row>
    <row r="67" spans="1:9" x14ac:dyDescent="0.2">
      <c r="A67" s="104"/>
      <c r="B67" s="104"/>
      <c r="C67" s="104"/>
      <c r="D67" s="104"/>
      <c r="E67" s="104"/>
      <c r="F67" s="104"/>
      <c r="G67" s="104"/>
      <c r="H67" s="98">
        <v>14313</v>
      </c>
      <c r="I67" s="102" t="s">
        <v>645</v>
      </c>
    </row>
    <row r="68" spans="1:9" x14ac:dyDescent="0.2">
      <c r="A68" s="104"/>
      <c r="B68" s="104"/>
      <c r="C68" s="104"/>
      <c r="D68" s="104"/>
      <c r="E68" s="104"/>
      <c r="F68" s="104"/>
      <c r="G68" s="104"/>
      <c r="H68" s="98">
        <v>14378</v>
      </c>
      <c r="I68" s="102" t="s">
        <v>430</v>
      </c>
    </row>
    <row r="69" spans="1:9" x14ac:dyDescent="0.2">
      <c r="A69" s="104"/>
      <c r="B69" s="104"/>
      <c r="C69" s="104"/>
      <c r="D69" s="104"/>
      <c r="E69" s="104"/>
      <c r="F69" s="104"/>
      <c r="G69" s="104"/>
      <c r="H69" s="98">
        <v>15055</v>
      </c>
      <c r="I69" s="102" t="s">
        <v>431</v>
      </c>
    </row>
    <row r="70" spans="1:9" x14ac:dyDescent="0.2">
      <c r="A70" s="104"/>
      <c r="B70" s="104"/>
      <c r="C70" s="104"/>
      <c r="D70" s="104"/>
      <c r="E70" s="104"/>
      <c r="F70" s="104"/>
      <c r="G70" s="104"/>
      <c r="H70" s="98">
        <v>15430</v>
      </c>
      <c r="I70" s="102" t="s">
        <v>432</v>
      </c>
    </row>
    <row r="71" spans="1:9" x14ac:dyDescent="0.2">
      <c r="A71" s="104"/>
      <c r="B71" s="104"/>
      <c r="C71" s="104"/>
      <c r="D71" s="104"/>
      <c r="E71" s="104"/>
      <c r="F71" s="104"/>
      <c r="G71" s="104"/>
      <c r="H71" s="98">
        <v>15573</v>
      </c>
      <c r="I71" s="102" t="s">
        <v>433</v>
      </c>
    </row>
    <row r="72" spans="1:9" x14ac:dyDescent="0.2">
      <c r="A72" s="104"/>
      <c r="B72" s="104"/>
      <c r="C72" s="104"/>
      <c r="D72" s="104"/>
      <c r="E72" s="104"/>
      <c r="F72" s="104"/>
      <c r="G72" s="104"/>
      <c r="H72" s="102">
        <v>15583</v>
      </c>
      <c r="I72" s="102" t="s">
        <v>434</v>
      </c>
    </row>
    <row r="73" spans="1:9" x14ac:dyDescent="0.2">
      <c r="A73" s="104"/>
      <c r="B73" s="104"/>
      <c r="C73" s="104"/>
      <c r="D73" s="104"/>
      <c r="E73" s="104"/>
      <c r="F73" s="104"/>
      <c r="G73" s="104"/>
      <c r="H73" s="98">
        <v>15632</v>
      </c>
      <c r="I73" s="102" t="s">
        <v>435</v>
      </c>
    </row>
    <row r="74" spans="1:9" x14ac:dyDescent="0.2">
      <c r="A74" s="104"/>
      <c r="B74" s="104"/>
      <c r="C74" s="104"/>
      <c r="D74" s="104"/>
      <c r="E74" s="104"/>
      <c r="F74" s="104"/>
      <c r="G74" s="104"/>
      <c r="H74" s="98">
        <v>15850</v>
      </c>
      <c r="I74" s="102" t="s">
        <v>436</v>
      </c>
    </row>
    <row r="75" spans="1:9" x14ac:dyDescent="0.2">
      <c r="A75" s="104"/>
      <c r="B75" s="104"/>
      <c r="C75" s="104"/>
      <c r="D75" s="104"/>
      <c r="E75" s="104"/>
      <c r="F75" s="104"/>
      <c r="G75" s="104"/>
      <c r="H75" s="98">
        <v>16210</v>
      </c>
      <c r="I75" s="102" t="s">
        <v>437</v>
      </c>
    </row>
    <row r="76" spans="1:9" x14ac:dyDescent="0.2">
      <c r="A76" s="104"/>
      <c r="B76" s="104"/>
      <c r="C76" s="104"/>
      <c r="D76" s="104"/>
      <c r="E76" s="104"/>
      <c r="F76" s="104"/>
      <c r="G76" s="104"/>
      <c r="H76" s="98">
        <v>16530</v>
      </c>
      <c r="I76" s="102" t="s">
        <v>438</v>
      </c>
    </row>
    <row r="77" spans="1:9" x14ac:dyDescent="0.2">
      <c r="A77" s="104"/>
      <c r="B77" s="104"/>
      <c r="C77" s="104"/>
      <c r="D77" s="104"/>
      <c r="E77" s="104"/>
      <c r="F77" s="104"/>
      <c r="G77" s="104"/>
      <c r="H77" s="98">
        <v>16540</v>
      </c>
      <c r="I77" s="102" t="s">
        <v>627</v>
      </c>
    </row>
    <row r="78" spans="1:9" x14ac:dyDescent="0.2">
      <c r="A78" s="104"/>
      <c r="B78" s="104"/>
      <c r="C78" s="104"/>
      <c r="D78" s="104"/>
      <c r="E78" s="104"/>
      <c r="F78" s="104"/>
      <c r="G78" s="104"/>
      <c r="H78" s="98">
        <v>16560</v>
      </c>
      <c r="I78" s="102" t="s">
        <v>439</v>
      </c>
    </row>
    <row r="79" spans="1:9" x14ac:dyDescent="0.2">
      <c r="A79" s="104"/>
      <c r="B79" s="104"/>
      <c r="C79" s="104"/>
      <c r="D79" s="104"/>
      <c r="E79" s="104"/>
      <c r="F79" s="104"/>
      <c r="G79" s="104"/>
      <c r="H79" s="98">
        <v>16570</v>
      </c>
      <c r="I79" s="102" t="s">
        <v>440</v>
      </c>
    </row>
    <row r="80" spans="1:9" x14ac:dyDescent="0.2">
      <c r="A80" s="104"/>
      <c r="B80" s="104"/>
      <c r="C80" s="104"/>
      <c r="D80" s="104"/>
      <c r="E80" s="104"/>
      <c r="F80" s="104"/>
      <c r="G80" s="104"/>
      <c r="H80" s="98">
        <v>16623</v>
      </c>
      <c r="I80" s="102" t="s">
        <v>646</v>
      </c>
    </row>
    <row r="81" spans="1:9" x14ac:dyDescent="0.2">
      <c r="A81" s="104"/>
      <c r="B81" s="104"/>
      <c r="C81" s="104"/>
      <c r="D81" s="104"/>
      <c r="E81" s="104"/>
      <c r="F81" s="104"/>
      <c r="G81" s="104"/>
      <c r="H81" s="98">
        <v>16635</v>
      </c>
      <c r="I81" s="102" t="s">
        <v>441</v>
      </c>
    </row>
    <row r="82" spans="1:9" x14ac:dyDescent="0.2">
      <c r="A82" s="104"/>
      <c r="B82" s="104"/>
      <c r="C82" s="104"/>
      <c r="D82" s="104"/>
      <c r="E82" s="104"/>
      <c r="F82" s="104"/>
      <c r="G82" s="104"/>
      <c r="H82" s="98">
        <v>16643</v>
      </c>
      <c r="I82" s="102" t="s">
        <v>628</v>
      </c>
    </row>
    <row r="83" spans="1:9" x14ac:dyDescent="0.2">
      <c r="A83" s="104"/>
      <c r="B83" s="104"/>
      <c r="C83" s="104"/>
      <c r="D83" s="104"/>
      <c r="E83" s="104"/>
      <c r="F83" s="104"/>
      <c r="G83" s="104"/>
      <c r="H83" s="98">
        <v>16645</v>
      </c>
      <c r="I83" s="102" t="s">
        <v>647</v>
      </c>
    </row>
    <row r="84" spans="1:9" x14ac:dyDescent="0.2">
      <c r="A84" s="104"/>
      <c r="B84" s="104"/>
      <c r="C84" s="104"/>
      <c r="D84" s="104"/>
      <c r="E84" s="104"/>
      <c r="F84" s="104"/>
      <c r="G84" s="104"/>
      <c r="H84" s="98">
        <v>16655</v>
      </c>
      <c r="I84" s="102" t="s">
        <v>442</v>
      </c>
    </row>
    <row r="85" spans="1:9" x14ac:dyDescent="0.2">
      <c r="A85" s="104"/>
      <c r="B85" s="104"/>
      <c r="C85" s="104"/>
      <c r="D85" s="104"/>
      <c r="E85" s="104"/>
      <c r="F85" s="104"/>
      <c r="G85" s="104"/>
      <c r="H85" s="98">
        <v>16698</v>
      </c>
      <c r="I85" s="102" t="s">
        <v>618</v>
      </c>
    </row>
    <row r="86" spans="1:9" x14ac:dyDescent="0.2">
      <c r="A86" s="104"/>
      <c r="B86" s="104"/>
      <c r="C86" s="104"/>
      <c r="D86" s="104"/>
      <c r="E86" s="104"/>
      <c r="F86" s="104"/>
      <c r="G86" s="104"/>
      <c r="H86" s="98">
        <v>16720</v>
      </c>
      <c r="I86" s="102" t="s">
        <v>629</v>
      </c>
    </row>
    <row r="87" spans="1:9" x14ac:dyDescent="0.2">
      <c r="A87" s="104"/>
      <c r="B87" s="104"/>
      <c r="C87" s="104"/>
      <c r="D87" s="104"/>
      <c r="E87" s="104"/>
      <c r="F87" s="104"/>
      <c r="G87" s="104"/>
      <c r="H87" s="98">
        <v>16732</v>
      </c>
      <c r="I87" s="102" t="s">
        <v>630</v>
      </c>
    </row>
    <row r="88" spans="1:9" x14ac:dyDescent="0.2">
      <c r="A88" s="104"/>
      <c r="B88" s="104"/>
      <c r="C88" s="104"/>
      <c r="D88" s="104"/>
      <c r="E88" s="104"/>
      <c r="F88" s="104"/>
      <c r="G88" s="104"/>
      <c r="H88" s="98">
        <v>16760</v>
      </c>
      <c r="I88" s="102" t="s">
        <v>443</v>
      </c>
    </row>
    <row r="89" spans="1:9" x14ac:dyDescent="0.2">
      <c r="A89" s="104"/>
      <c r="B89" s="104"/>
      <c r="C89" s="104"/>
      <c r="D89" s="104"/>
      <c r="E89" s="104"/>
      <c r="F89" s="104"/>
      <c r="G89" s="104"/>
      <c r="H89" s="98">
        <v>16770</v>
      </c>
      <c r="I89" s="102" t="s">
        <v>444</v>
      </c>
    </row>
    <row r="90" spans="1:9" x14ac:dyDescent="0.2">
      <c r="A90" s="104"/>
      <c r="B90" s="104"/>
      <c r="C90" s="104"/>
      <c r="D90" s="104"/>
      <c r="E90" s="104"/>
      <c r="F90" s="104"/>
      <c r="G90" s="104"/>
      <c r="H90" s="98">
        <v>16812</v>
      </c>
      <c r="I90" s="102" t="s">
        <v>445</v>
      </c>
    </row>
    <row r="91" spans="1:9" x14ac:dyDescent="0.2">
      <c r="A91" s="104"/>
      <c r="B91" s="104"/>
      <c r="C91" s="104"/>
      <c r="D91" s="104"/>
      <c r="E91" s="104"/>
      <c r="F91" s="104"/>
      <c r="G91" s="104"/>
      <c r="H91" s="98">
        <v>16855</v>
      </c>
      <c r="I91" s="102" t="s">
        <v>446</v>
      </c>
    </row>
    <row r="92" spans="1:9" x14ac:dyDescent="0.2">
      <c r="A92" s="104"/>
      <c r="B92" s="104"/>
      <c r="C92" s="104"/>
      <c r="D92" s="104"/>
      <c r="E92" s="104"/>
      <c r="F92" s="104"/>
      <c r="G92" s="104"/>
      <c r="H92" s="98">
        <v>16870</v>
      </c>
      <c r="I92" s="102" t="s">
        <v>447</v>
      </c>
    </row>
    <row r="93" spans="1:9" x14ac:dyDescent="0.2">
      <c r="A93" s="104"/>
      <c r="B93" s="104"/>
      <c r="C93" s="104"/>
      <c r="D93" s="104"/>
      <c r="E93" s="104"/>
      <c r="F93" s="104"/>
      <c r="G93" s="104"/>
      <c r="H93" s="98">
        <v>16892</v>
      </c>
      <c r="I93" s="102" t="s">
        <v>448</v>
      </c>
    </row>
    <row r="94" spans="1:9" x14ac:dyDescent="0.2">
      <c r="A94" s="104"/>
      <c r="B94" s="104"/>
      <c r="C94" s="104"/>
      <c r="D94" s="104"/>
      <c r="E94" s="104"/>
      <c r="F94" s="104"/>
      <c r="G94" s="104"/>
      <c r="H94" s="98">
        <v>16895</v>
      </c>
      <c r="I94" s="102" t="s">
        <v>648</v>
      </c>
    </row>
    <row r="95" spans="1:9" x14ac:dyDescent="0.2">
      <c r="A95" s="104"/>
      <c r="B95" s="104"/>
      <c r="C95" s="104"/>
      <c r="D95" s="104"/>
      <c r="E95" s="104"/>
      <c r="F95" s="104"/>
      <c r="G95" s="104"/>
      <c r="H95" s="98">
        <v>16948</v>
      </c>
      <c r="I95" s="102" t="s">
        <v>449</v>
      </c>
    </row>
    <row r="96" spans="1:9" x14ac:dyDescent="0.2">
      <c r="A96" s="104"/>
      <c r="B96" s="104"/>
      <c r="C96" s="104"/>
      <c r="D96" s="104"/>
      <c r="E96" s="104"/>
      <c r="F96" s="104"/>
      <c r="G96" s="104"/>
      <c r="H96" s="98">
        <v>16950</v>
      </c>
      <c r="I96" s="102" t="s">
        <v>450</v>
      </c>
    </row>
    <row r="97" spans="1:9" x14ac:dyDescent="0.2">
      <c r="A97" s="104"/>
      <c r="B97" s="104"/>
      <c r="C97" s="104"/>
      <c r="D97" s="104"/>
      <c r="E97" s="104"/>
      <c r="F97" s="104"/>
      <c r="G97" s="104"/>
      <c r="H97" s="98">
        <v>17417</v>
      </c>
      <c r="I97" s="102" t="s">
        <v>451</v>
      </c>
    </row>
    <row r="98" spans="1:9" x14ac:dyDescent="0.2">
      <c r="A98" s="104"/>
      <c r="B98" s="104"/>
      <c r="C98" s="104"/>
      <c r="D98" s="104"/>
      <c r="E98" s="104"/>
      <c r="F98" s="104"/>
      <c r="G98" s="104"/>
      <c r="H98" s="98">
        <v>17435</v>
      </c>
      <c r="I98" s="102" t="s">
        <v>452</v>
      </c>
    </row>
    <row r="99" spans="1:9" x14ac:dyDescent="0.2">
      <c r="A99" s="104"/>
      <c r="B99" s="104"/>
      <c r="C99" s="104"/>
      <c r="D99" s="104"/>
      <c r="E99" s="104"/>
      <c r="F99" s="104"/>
      <c r="G99" s="104"/>
      <c r="H99" s="98">
        <v>17556</v>
      </c>
      <c r="I99" s="102" t="s">
        <v>453</v>
      </c>
    </row>
    <row r="100" spans="1:9" x14ac:dyDescent="0.2">
      <c r="A100" s="104"/>
      <c r="B100" s="104"/>
      <c r="C100" s="104"/>
      <c r="D100" s="104"/>
      <c r="E100" s="104"/>
      <c r="F100" s="104"/>
      <c r="G100" s="104"/>
      <c r="H100" s="98">
        <v>17558</v>
      </c>
      <c r="I100" s="102" t="s">
        <v>454</v>
      </c>
    </row>
    <row r="101" spans="1:9" x14ac:dyDescent="0.2">
      <c r="A101" s="104"/>
      <c r="B101" s="104"/>
      <c r="C101" s="104"/>
      <c r="D101" s="104"/>
      <c r="E101" s="104"/>
      <c r="F101" s="104"/>
      <c r="G101" s="104"/>
      <c r="H101" s="98">
        <v>17575</v>
      </c>
      <c r="I101" s="102" t="s">
        <v>455</v>
      </c>
    </row>
    <row r="102" spans="1:9" x14ac:dyDescent="0.2">
      <c r="A102" s="104"/>
      <c r="B102" s="104"/>
      <c r="C102" s="104"/>
      <c r="D102" s="104"/>
      <c r="E102" s="104"/>
      <c r="F102" s="104"/>
      <c r="G102" s="104"/>
      <c r="H102" s="98">
        <v>17585</v>
      </c>
      <c r="I102" s="102" t="s">
        <v>456</v>
      </c>
    </row>
    <row r="103" spans="1:9" x14ac:dyDescent="0.2">
      <c r="A103" s="104"/>
      <c r="B103" s="104"/>
      <c r="C103" s="104"/>
      <c r="D103" s="104"/>
      <c r="E103" s="104"/>
      <c r="F103" s="104"/>
      <c r="G103" s="104"/>
      <c r="H103" s="98">
        <v>17795</v>
      </c>
      <c r="I103" s="102" t="s">
        <v>457</v>
      </c>
    </row>
    <row r="104" spans="1:9" x14ac:dyDescent="0.2">
      <c r="A104" s="104"/>
      <c r="B104" s="104"/>
      <c r="C104" s="104"/>
      <c r="D104" s="104"/>
      <c r="E104" s="104"/>
      <c r="F104" s="104"/>
      <c r="G104" s="104"/>
      <c r="H104" s="98">
        <v>17925</v>
      </c>
      <c r="I104" s="102" t="s">
        <v>458</v>
      </c>
    </row>
    <row r="105" spans="1:9" x14ac:dyDescent="0.2">
      <c r="A105" s="104"/>
      <c r="B105" s="104"/>
      <c r="C105" s="104"/>
      <c r="D105" s="104"/>
      <c r="E105" s="104"/>
      <c r="F105" s="104"/>
      <c r="G105" s="104"/>
      <c r="H105" s="98">
        <v>17965</v>
      </c>
      <c r="I105" s="102" t="s">
        <v>459</v>
      </c>
    </row>
    <row r="106" spans="1:9" x14ac:dyDescent="0.2">
      <c r="A106" s="104"/>
      <c r="B106" s="104"/>
      <c r="C106" s="104"/>
      <c r="D106" s="104"/>
      <c r="E106" s="104"/>
      <c r="F106" s="104"/>
      <c r="G106" s="104"/>
      <c r="H106" s="98">
        <v>18215</v>
      </c>
      <c r="I106" s="102" t="s">
        <v>460</v>
      </c>
    </row>
    <row r="107" spans="1:9" x14ac:dyDescent="0.2">
      <c r="A107" s="104"/>
      <c r="B107" s="104"/>
      <c r="C107" s="104"/>
      <c r="D107" s="104"/>
      <c r="E107" s="104"/>
      <c r="F107" s="104"/>
      <c r="G107" s="104"/>
      <c r="H107" s="98">
        <v>18310</v>
      </c>
      <c r="I107" s="102" t="s">
        <v>461</v>
      </c>
    </row>
    <row r="108" spans="1:9" x14ac:dyDescent="0.2">
      <c r="A108" s="104"/>
      <c r="B108" s="104"/>
      <c r="C108" s="104"/>
      <c r="D108" s="104"/>
      <c r="E108" s="104"/>
      <c r="F108" s="104"/>
      <c r="G108" s="104"/>
      <c r="H108" s="98">
        <v>18535</v>
      </c>
      <c r="I108" s="102" t="s">
        <v>462</v>
      </c>
    </row>
    <row r="109" spans="1:9" x14ac:dyDescent="0.2">
      <c r="A109" s="104"/>
      <c r="B109" s="104"/>
      <c r="C109" s="104"/>
      <c r="D109" s="104"/>
      <c r="E109" s="104"/>
      <c r="F109" s="104"/>
      <c r="G109" s="104"/>
      <c r="H109" s="98">
        <v>18625</v>
      </c>
      <c r="I109" s="102" t="s">
        <v>463</v>
      </c>
    </row>
    <row r="110" spans="1:9" x14ac:dyDescent="0.2">
      <c r="A110" s="104"/>
      <c r="B110" s="104"/>
      <c r="C110" s="104"/>
      <c r="D110" s="104"/>
      <c r="E110" s="104"/>
      <c r="F110" s="104"/>
      <c r="G110" s="104"/>
      <c r="H110" s="98">
        <v>18637</v>
      </c>
      <c r="I110" s="102" t="s">
        <v>464</v>
      </c>
    </row>
    <row r="111" spans="1:9" x14ac:dyDescent="0.2">
      <c r="A111" s="104"/>
      <c r="B111" s="104"/>
      <c r="C111" s="104"/>
      <c r="D111" s="104"/>
      <c r="E111" s="104"/>
      <c r="F111" s="104"/>
      <c r="G111" s="104"/>
      <c r="H111" s="98">
        <v>18642</v>
      </c>
      <c r="I111" s="102" t="s">
        <v>465</v>
      </c>
    </row>
    <row r="112" spans="1:9" x14ac:dyDescent="0.2">
      <c r="A112" s="104"/>
      <c r="B112" s="104"/>
      <c r="C112" s="104"/>
      <c r="D112" s="104"/>
      <c r="E112" s="104"/>
      <c r="F112" s="104"/>
      <c r="G112" s="104"/>
      <c r="H112" s="98">
        <v>18665</v>
      </c>
      <c r="I112" s="102" t="s">
        <v>619</v>
      </c>
    </row>
    <row r="113" spans="1:9" x14ac:dyDescent="0.2">
      <c r="A113" s="104"/>
      <c r="B113" s="104"/>
      <c r="C113" s="104"/>
      <c r="D113" s="104"/>
      <c r="E113" s="104"/>
      <c r="F113" s="104"/>
      <c r="G113" s="104"/>
      <c r="H113" s="98">
        <v>18720</v>
      </c>
      <c r="I113" s="102" t="s">
        <v>466</v>
      </c>
    </row>
    <row r="114" spans="1:9" x14ac:dyDescent="0.2">
      <c r="A114" s="104"/>
      <c r="B114" s="104"/>
      <c r="C114" s="104"/>
      <c r="D114" s="104"/>
      <c r="E114" s="104"/>
      <c r="F114" s="104"/>
      <c r="G114" s="104"/>
      <c r="H114" s="98">
        <v>18740</v>
      </c>
      <c r="I114" s="102" t="s">
        <v>467</v>
      </c>
    </row>
    <row r="115" spans="1:9" x14ac:dyDescent="0.2">
      <c r="A115" s="104"/>
      <c r="B115" s="104"/>
      <c r="C115" s="104"/>
      <c r="D115" s="104"/>
      <c r="E115" s="104"/>
      <c r="F115" s="104"/>
      <c r="G115" s="104"/>
      <c r="H115" s="98">
        <v>18748</v>
      </c>
      <c r="I115" s="102" t="s">
        <v>468</v>
      </c>
    </row>
    <row r="116" spans="1:9" x14ac:dyDescent="0.2">
      <c r="A116" s="104"/>
      <c r="B116" s="104"/>
      <c r="C116" s="104"/>
      <c r="D116" s="104"/>
      <c r="E116" s="104"/>
      <c r="F116" s="104"/>
      <c r="G116" s="104"/>
      <c r="H116" s="98">
        <v>19013</v>
      </c>
      <c r="I116" s="102" t="s">
        <v>469</v>
      </c>
    </row>
    <row r="117" spans="1:9" x14ac:dyDescent="0.2">
      <c r="A117" s="104"/>
      <c r="B117" s="104"/>
      <c r="C117" s="104"/>
      <c r="D117" s="104"/>
      <c r="E117" s="104"/>
      <c r="F117" s="104"/>
      <c r="G117" s="104"/>
      <c r="H117" s="98">
        <v>19042</v>
      </c>
      <c r="I117" s="102" t="s">
        <v>470</v>
      </c>
    </row>
    <row r="118" spans="1:9" x14ac:dyDescent="0.2">
      <c r="A118" s="104"/>
      <c r="B118" s="104"/>
      <c r="C118" s="104"/>
      <c r="D118" s="104"/>
      <c r="E118" s="104"/>
      <c r="F118" s="104"/>
      <c r="G118" s="104"/>
      <c r="H118" s="98">
        <v>19055</v>
      </c>
      <c r="I118" s="102" t="s">
        <v>471</v>
      </c>
    </row>
    <row r="119" spans="1:9" x14ac:dyDescent="0.2">
      <c r="A119" s="104"/>
      <c r="B119" s="104"/>
      <c r="C119" s="104"/>
      <c r="D119" s="104"/>
      <c r="E119" s="104"/>
      <c r="F119" s="104"/>
      <c r="G119" s="104"/>
      <c r="H119" s="98">
        <v>19165</v>
      </c>
      <c r="I119" s="102" t="s">
        <v>472</v>
      </c>
    </row>
    <row r="120" spans="1:9" x14ac:dyDescent="0.2">
      <c r="A120" s="104"/>
      <c r="B120" s="104"/>
      <c r="C120" s="104"/>
      <c r="D120" s="104"/>
      <c r="E120" s="104"/>
      <c r="F120" s="104"/>
      <c r="G120" s="104"/>
      <c r="H120" s="98">
        <v>19202</v>
      </c>
      <c r="I120" s="102" t="s">
        <v>473</v>
      </c>
    </row>
    <row r="121" spans="1:9" x14ac:dyDescent="0.2">
      <c r="A121" s="104"/>
      <c r="B121" s="104"/>
      <c r="C121" s="104"/>
      <c r="D121" s="104"/>
      <c r="E121" s="104"/>
      <c r="F121" s="104"/>
      <c r="G121" s="104"/>
      <c r="H121" s="98">
        <v>19255</v>
      </c>
      <c r="I121" s="102" t="s">
        <v>474</v>
      </c>
    </row>
    <row r="122" spans="1:9" x14ac:dyDescent="0.2">
      <c r="A122" s="104"/>
      <c r="B122" s="104"/>
      <c r="C122" s="104"/>
      <c r="D122" s="104"/>
      <c r="E122" s="104"/>
      <c r="F122" s="104"/>
      <c r="G122" s="104"/>
      <c r="H122" s="98">
        <v>19297</v>
      </c>
      <c r="I122" s="102" t="s">
        <v>475</v>
      </c>
    </row>
    <row r="123" spans="1:9" x14ac:dyDescent="0.2">
      <c r="A123" s="104"/>
      <c r="B123" s="104"/>
      <c r="C123" s="104"/>
      <c r="D123" s="104"/>
      <c r="E123" s="104"/>
      <c r="F123" s="104"/>
      <c r="G123" s="104"/>
      <c r="H123" s="98">
        <v>19341</v>
      </c>
      <c r="I123" s="102" t="s">
        <v>476</v>
      </c>
    </row>
    <row r="124" spans="1:9" x14ac:dyDescent="0.2">
      <c r="A124" s="104"/>
      <c r="B124" s="104"/>
      <c r="C124" s="104"/>
      <c r="D124" s="104"/>
      <c r="E124" s="104"/>
      <c r="F124" s="104"/>
      <c r="G124" s="104"/>
      <c r="H124" s="98">
        <v>19351</v>
      </c>
      <c r="I124" s="102" t="s">
        <v>477</v>
      </c>
    </row>
    <row r="125" spans="1:9" x14ac:dyDescent="0.2">
      <c r="A125" s="104"/>
      <c r="B125" s="104"/>
      <c r="C125" s="104"/>
      <c r="D125" s="104"/>
      <c r="E125" s="104"/>
      <c r="F125" s="104"/>
      <c r="G125" s="104"/>
      <c r="H125" s="98">
        <v>19504</v>
      </c>
      <c r="I125" s="102" t="s">
        <v>478</v>
      </c>
    </row>
    <row r="126" spans="1:9" x14ac:dyDescent="0.2">
      <c r="A126" s="104"/>
      <c r="B126" s="104"/>
      <c r="C126" s="104"/>
      <c r="D126" s="104"/>
      <c r="E126" s="104"/>
      <c r="F126" s="104"/>
      <c r="G126" s="104"/>
      <c r="H126" s="98">
        <v>19563</v>
      </c>
      <c r="I126" s="102" t="s">
        <v>479</v>
      </c>
    </row>
    <row r="127" spans="1:9" x14ac:dyDescent="0.2">
      <c r="A127" s="104"/>
      <c r="B127" s="104"/>
      <c r="C127" s="104"/>
      <c r="D127" s="104"/>
      <c r="E127" s="104"/>
      <c r="F127" s="104"/>
      <c r="G127" s="104"/>
      <c r="H127" s="98">
        <v>19594</v>
      </c>
      <c r="I127" s="102" t="s">
        <v>480</v>
      </c>
    </row>
    <row r="128" spans="1:9" x14ac:dyDescent="0.2">
      <c r="A128" s="104"/>
      <c r="B128" s="104"/>
      <c r="C128" s="104"/>
      <c r="D128" s="104"/>
      <c r="E128" s="104"/>
      <c r="F128" s="104"/>
      <c r="G128" s="104"/>
      <c r="H128" s="98">
        <v>19595</v>
      </c>
      <c r="I128" s="102" t="s">
        <v>481</v>
      </c>
    </row>
    <row r="129" spans="1:9" x14ac:dyDescent="0.2">
      <c r="A129" s="104"/>
      <c r="B129" s="104"/>
      <c r="C129" s="104"/>
      <c r="D129" s="104"/>
      <c r="E129" s="104"/>
      <c r="F129" s="104"/>
      <c r="G129" s="104"/>
      <c r="H129" s="98">
        <v>19615</v>
      </c>
      <c r="I129" s="102" t="s">
        <v>482</v>
      </c>
    </row>
    <row r="130" spans="1:9" x14ac:dyDescent="0.2">
      <c r="A130" s="104"/>
      <c r="B130" s="104"/>
      <c r="C130" s="104"/>
      <c r="D130" s="104"/>
      <c r="E130" s="104"/>
      <c r="F130" s="104"/>
      <c r="G130" s="104"/>
      <c r="H130" s="98">
        <v>19693</v>
      </c>
      <c r="I130" s="102" t="s">
        <v>483</v>
      </c>
    </row>
    <row r="131" spans="1:9" x14ac:dyDescent="0.2">
      <c r="A131" s="104"/>
      <c r="B131" s="104"/>
      <c r="C131" s="104"/>
      <c r="D131" s="104"/>
      <c r="E131" s="104"/>
      <c r="F131" s="104"/>
      <c r="G131" s="104"/>
      <c r="H131" s="98">
        <v>19805</v>
      </c>
      <c r="I131" s="102" t="s">
        <v>484</v>
      </c>
    </row>
    <row r="132" spans="1:9" x14ac:dyDescent="0.2">
      <c r="A132" s="104"/>
      <c r="B132" s="104"/>
      <c r="C132" s="104"/>
      <c r="D132" s="104"/>
      <c r="E132" s="104"/>
      <c r="F132" s="104"/>
      <c r="G132" s="104"/>
      <c r="H132" s="98">
        <v>19825</v>
      </c>
      <c r="I132" s="102" t="s">
        <v>485</v>
      </c>
    </row>
    <row r="133" spans="1:9" x14ac:dyDescent="0.2">
      <c r="A133" s="104"/>
      <c r="B133" s="104"/>
      <c r="C133" s="104"/>
      <c r="D133" s="104"/>
      <c r="E133" s="104"/>
      <c r="F133" s="104"/>
      <c r="G133" s="104"/>
      <c r="H133" s="98">
        <v>19839</v>
      </c>
      <c r="I133" s="102" t="s">
        <v>486</v>
      </c>
    </row>
    <row r="134" spans="1:9" x14ac:dyDescent="0.2">
      <c r="A134" s="104"/>
      <c r="B134" s="104"/>
      <c r="C134" s="104"/>
      <c r="D134" s="104"/>
      <c r="E134" s="104"/>
      <c r="F134" s="104"/>
      <c r="G134" s="104"/>
      <c r="H134" s="98">
        <v>19902</v>
      </c>
      <c r="I134" s="102" t="s">
        <v>487</v>
      </c>
    </row>
    <row r="135" spans="1:9" x14ac:dyDescent="0.2">
      <c r="A135" s="104"/>
      <c r="B135" s="104"/>
      <c r="C135" s="104"/>
      <c r="D135" s="104"/>
      <c r="E135" s="104"/>
      <c r="F135" s="104"/>
      <c r="G135" s="104"/>
      <c r="H135" s="102">
        <v>20220</v>
      </c>
      <c r="I135" s="102" t="s">
        <v>488</v>
      </c>
    </row>
    <row r="136" spans="1:9" x14ac:dyDescent="0.2">
      <c r="A136" s="104"/>
      <c r="B136" s="104"/>
      <c r="C136" s="104"/>
      <c r="D136" s="104"/>
      <c r="E136" s="104"/>
      <c r="F136" s="104"/>
      <c r="G136" s="104"/>
      <c r="H136" s="98">
        <v>20371</v>
      </c>
      <c r="I136" s="102" t="s">
        <v>489</v>
      </c>
    </row>
    <row r="137" spans="1:9" x14ac:dyDescent="0.2">
      <c r="A137" s="104"/>
      <c r="B137" s="104"/>
      <c r="C137" s="104"/>
      <c r="D137" s="104"/>
      <c r="E137" s="104"/>
      <c r="F137" s="104"/>
      <c r="G137" s="104"/>
      <c r="H137" s="102">
        <v>20380</v>
      </c>
      <c r="I137" s="102" t="s">
        <v>490</v>
      </c>
    </row>
    <row r="138" spans="1:9" x14ac:dyDescent="0.2">
      <c r="A138" s="104"/>
      <c r="B138" s="104"/>
      <c r="C138" s="104"/>
      <c r="D138" s="104"/>
      <c r="E138" s="104"/>
      <c r="F138" s="104"/>
      <c r="G138" s="104"/>
      <c r="H138" s="98">
        <v>20450</v>
      </c>
      <c r="I138" s="102" t="s">
        <v>491</v>
      </c>
    </row>
    <row r="139" spans="1:9" x14ac:dyDescent="0.2">
      <c r="A139" s="104"/>
      <c r="B139" s="104"/>
      <c r="C139" s="104"/>
      <c r="D139" s="104"/>
      <c r="E139" s="104"/>
      <c r="F139" s="104"/>
      <c r="G139" s="104"/>
      <c r="H139" s="98">
        <v>20451</v>
      </c>
      <c r="I139" s="102" t="s">
        <v>492</v>
      </c>
    </row>
    <row r="140" spans="1:9" x14ac:dyDescent="0.2">
      <c r="A140" s="104"/>
      <c r="B140" s="104"/>
      <c r="C140" s="104"/>
      <c r="D140" s="104"/>
      <c r="E140" s="104"/>
      <c r="F140" s="104"/>
      <c r="G140" s="104"/>
      <c r="H140" s="98">
        <v>20530</v>
      </c>
      <c r="I140" s="102" t="s">
        <v>631</v>
      </c>
    </row>
    <row r="141" spans="1:9" x14ac:dyDescent="0.2">
      <c r="A141" s="104"/>
      <c r="B141" s="104"/>
      <c r="C141" s="104"/>
      <c r="D141" s="104"/>
      <c r="E141" s="104"/>
      <c r="F141" s="104"/>
      <c r="G141" s="104"/>
      <c r="H141" s="98">
        <v>20651</v>
      </c>
      <c r="I141" s="102" t="s">
        <v>493</v>
      </c>
    </row>
    <row r="142" spans="1:9" x14ac:dyDescent="0.2">
      <c r="A142" s="104"/>
      <c r="B142" s="104"/>
      <c r="C142" s="104"/>
      <c r="D142" s="104"/>
      <c r="E142" s="104"/>
      <c r="F142" s="104"/>
      <c r="G142" s="104"/>
      <c r="H142" s="98">
        <v>20693</v>
      </c>
      <c r="I142" s="102" t="s">
        <v>494</v>
      </c>
    </row>
    <row r="143" spans="1:9" x14ac:dyDescent="0.2">
      <c r="A143" s="104"/>
      <c r="B143" s="104"/>
      <c r="C143" s="104"/>
      <c r="D143" s="104"/>
      <c r="E143" s="104"/>
      <c r="F143" s="104"/>
      <c r="G143" s="104"/>
      <c r="H143" s="98">
        <v>20715</v>
      </c>
      <c r="I143" s="102" t="s">
        <v>632</v>
      </c>
    </row>
    <row r="144" spans="1:9" x14ac:dyDescent="0.2">
      <c r="A144" s="104"/>
      <c r="B144" s="104"/>
      <c r="C144" s="104"/>
      <c r="D144" s="104"/>
      <c r="E144" s="104"/>
      <c r="F144" s="104"/>
      <c r="G144" s="104"/>
      <c r="H144" s="98">
        <v>20718</v>
      </c>
      <c r="I144" s="102" t="s">
        <v>620</v>
      </c>
    </row>
    <row r="145" spans="1:9" x14ac:dyDescent="0.2">
      <c r="A145" s="104"/>
      <c r="B145" s="104"/>
      <c r="C145" s="104"/>
      <c r="D145" s="104"/>
      <c r="E145" s="104"/>
      <c r="F145" s="104"/>
      <c r="G145" s="104"/>
      <c r="H145" s="102">
        <v>20719</v>
      </c>
      <c r="I145" s="102" t="s">
        <v>649</v>
      </c>
    </row>
    <row r="146" spans="1:9" x14ac:dyDescent="0.2">
      <c r="A146" s="104"/>
      <c r="B146" s="104"/>
      <c r="C146" s="104"/>
      <c r="D146" s="104"/>
      <c r="E146" s="104"/>
      <c r="F146" s="104"/>
      <c r="G146" s="104"/>
      <c r="H146" s="98">
        <v>20777</v>
      </c>
      <c r="I146" s="102" t="s">
        <v>495</v>
      </c>
    </row>
    <row r="147" spans="1:9" x14ac:dyDescent="0.2">
      <c r="A147" s="104"/>
      <c r="B147" s="104"/>
      <c r="C147" s="104"/>
      <c r="D147" s="104"/>
      <c r="E147" s="104"/>
      <c r="F147" s="104"/>
      <c r="G147" s="104"/>
      <c r="H147" s="98">
        <v>21059</v>
      </c>
      <c r="I147" s="102" t="s">
        <v>496</v>
      </c>
    </row>
    <row r="148" spans="1:9" x14ac:dyDescent="0.2">
      <c r="A148" s="104"/>
      <c r="B148" s="104"/>
      <c r="C148" s="104"/>
      <c r="D148" s="104"/>
      <c r="E148" s="104"/>
      <c r="F148" s="104"/>
      <c r="G148" s="104"/>
      <c r="H148" s="98">
        <v>21071</v>
      </c>
      <c r="I148" s="102" t="s">
        <v>497</v>
      </c>
    </row>
    <row r="149" spans="1:9" x14ac:dyDescent="0.2">
      <c r="A149" s="104"/>
      <c r="B149" s="104"/>
      <c r="C149" s="104"/>
      <c r="D149" s="104"/>
      <c r="E149" s="104"/>
      <c r="F149" s="104"/>
      <c r="G149" s="104"/>
      <c r="H149" s="98">
        <v>21113</v>
      </c>
      <c r="I149" s="102" t="s">
        <v>498</v>
      </c>
    </row>
    <row r="150" spans="1:9" x14ac:dyDescent="0.2">
      <c r="A150" s="104"/>
      <c r="B150" s="104"/>
      <c r="C150" s="104"/>
      <c r="D150" s="104"/>
      <c r="E150" s="104"/>
      <c r="F150" s="104"/>
      <c r="G150" s="104"/>
      <c r="H150" s="98">
        <v>21172</v>
      </c>
      <c r="I150" s="102" t="s">
        <v>499</v>
      </c>
    </row>
    <row r="151" spans="1:9" x14ac:dyDescent="0.2">
      <c r="A151" s="104"/>
      <c r="B151" s="104"/>
      <c r="C151" s="104"/>
      <c r="D151" s="104"/>
      <c r="E151" s="104"/>
      <c r="F151" s="104"/>
      <c r="G151" s="104"/>
      <c r="H151" s="102">
        <v>21183</v>
      </c>
      <c r="I151" s="102" t="s">
        <v>500</v>
      </c>
    </row>
    <row r="152" spans="1:9" x14ac:dyDescent="0.2">
      <c r="A152" s="104"/>
      <c r="B152" s="104"/>
      <c r="C152" s="104"/>
      <c r="D152" s="104"/>
      <c r="E152" s="104"/>
      <c r="F152" s="104"/>
      <c r="G152" s="104"/>
      <c r="H152" s="98">
        <v>21205</v>
      </c>
      <c r="I152" s="102" t="s">
        <v>501</v>
      </c>
    </row>
    <row r="153" spans="1:9" x14ac:dyDescent="0.2">
      <c r="A153" s="104"/>
      <c r="B153" s="104"/>
      <c r="C153" s="104"/>
      <c r="D153" s="104"/>
      <c r="E153" s="104"/>
      <c r="F153" s="104"/>
      <c r="G153" s="104"/>
      <c r="H153" s="102">
        <v>21472</v>
      </c>
      <c r="I153" s="102" t="s">
        <v>502</v>
      </c>
    </row>
    <row r="154" spans="1:9" x14ac:dyDescent="0.2">
      <c r="A154" s="104"/>
      <c r="B154" s="104"/>
      <c r="C154" s="104"/>
      <c r="D154" s="104"/>
      <c r="E154" s="104"/>
      <c r="F154" s="104"/>
      <c r="G154" s="104"/>
      <c r="H154" s="102">
        <v>21475</v>
      </c>
      <c r="I154" s="102" t="s">
        <v>503</v>
      </c>
    </row>
    <row r="155" spans="1:9" x14ac:dyDescent="0.2">
      <c r="A155" s="104"/>
      <c r="B155" s="104"/>
      <c r="C155" s="104"/>
      <c r="D155" s="104"/>
      <c r="E155" s="104"/>
      <c r="F155" s="104"/>
      <c r="G155" s="104"/>
      <c r="H155" s="102">
        <v>21476</v>
      </c>
      <c r="I155" s="102" t="s">
        <v>621</v>
      </c>
    </row>
    <row r="156" spans="1:9" x14ac:dyDescent="0.2">
      <c r="A156" s="104"/>
      <c r="B156" s="104"/>
      <c r="C156" s="104"/>
      <c r="D156" s="104"/>
      <c r="E156" s="104"/>
      <c r="F156" s="104"/>
      <c r="G156" s="104"/>
      <c r="H156" s="102">
        <v>21478</v>
      </c>
      <c r="I156" s="102" t="s">
        <v>504</v>
      </c>
    </row>
    <row r="157" spans="1:9" x14ac:dyDescent="0.2">
      <c r="A157" s="104"/>
      <c r="B157" s="104"/>
      <c r="C157" s="104"/>
      <c r="D157" s="104"/>
      <c r="E157" s="104"/>
      <c r="F157" s="104"/>
      <c r="G157" s="104"/>
      <c r="H157" s="98">
        <v>21619</v>
      </c>
      <c r="I157" s="102" t="s">
        <v>505</v>
      </c>
    </row>
    <row r="158" spans="1:9" x14ac:dyDescent="0.2">
      <c r="A158" s="104"/>
      <c r="B158" s="104"/>
      <c r="C158" s="104"/>
      <c r="D158" s="104"/>
      <c r="E158" s="104"/>
      <c r="F158" s="104"/>
      <c r="G158" s="104"/>
      <c r="H158" s="102">
        <v>21752</v>
      </c>
      <c r="I158" s="102" t="s">
        <v>506</v>
      </c>
    </row>
    <row r="159" spans="1:9" x14ac:dyDescent="0.2">
      <c r="A159" s="104"/>
      <c r="B159" s="104"/>
      <c r="C159" s="104"/>
      <c r="D159" s="104"/>
      <c r="E159" s="104"/>
      <c r="F159" s="104"/>
      <c r="G159" s="104"/>
      <c r="H159" s="98">
        <v>21755</v>
      </c>
      <c r="I159" s="102" t="s">
        <v>507</v>
      </c>
    </row>
    <row r="160" spans="1:9" x14ac:dyDescent="0.2">
      <c r="A160" s="104"/>
      <c r="B160" s="104"/>
      <c r="C160" s="104"/>
      <c r="D160" s="104"/>
      <c r="E160" s="104"/>
      <c r="F160" s="104"/>
      <c r="G160" s="104"/>
      <c r="H160" s="98">
        <v>21757</v>
      </c>
      <c r="I160" s="102" t="s">
        <v>508</v>
      </c>
    </row>
    <row r="161" spans="1:9" x14ac:dyDescent="0.2">
      <c r="A161" s="104"/>
      <c r="B161" s="104"/>
      <c r="C161" s="104"/>
      <c r="D161" s="104"/>
      <c r="E161" s="104"/>
      <c r="F161" s="104"/>
      <c r="G161" s="104"/>
      <c r="H161" s="98">
        <v>22093</v>
      </c>
      <c r="I161" s="102" t="s">
        <v>509</v>
      </c>
    </row>
    <row r="162" spans="1:9" x14ac:dyDescent="0.2">
      <c r="A162" s="104"/>
      <c r="B162" s="104"/>
      <c r="C162" s="104"/>
      <c r="D162" s="104"/>
      <c r="E162" s="104"/>
      <c r="F162" s="104"/>
      <c r="G162" s="104"/>
      <c r="H162" s="98">
        <v>22140</v>
      </c>
      <c r="I162" s="102" t="s">
        <v>510</v>
      </c>
    </row>
    <row r="163" spans="1:9" x14ac:dyDescent="0.2">
      <c r="A163" s="104"/>
      <c r="B163" s="104"/>
      <c r="C163" s="104"/>
      <c r="D163" s="104"/>
      <c r="E163" s="104"/>
      <c r="F163" s="104"/>
      <c r="G163" s="104"/>
      <c r="H163" s="98">
        <v>22163</v>
      </c>
      <c r="I163" s="102" t="s">
        <v>511</v>
      </c>
    </row>
    <row r="164" spans="1:9" x14ac:dyDescent="0.2">
      <c r="A164" s="104"/>
      <c r="B164" s="104"/>
      <c r="C164" s="104"/>
      <c r="D164" s="104"/>
      <c r="E164" s="104"/>
      <c r="F164" s="104"/>
      <c r="G164" s="104"/>
      <c r="H164" s="98">
        <v>22223</v>
      </c>
      <c r="I164" s="102" t="s">
        <v>512</v>
      </c>
    </row>
    <row r="165" spans="1:9" x14ac:dyDescent="0.2">
      <c r="A165" s="104"/>
      <c r="B165" s="104"/>
      <c r="C165" s="104"/>
      <c r="D165" s="104"/>
      <c r="E165" s="104"/>
      <c r="F165" s="104"/>
      <c r="G165" s="104"/>
      <c r="H165" s="98">
        <v>22231</v>
      </c>
      <c r="I165" s="102" t="s">
        <v>513</v>
      </c>
    </row>
    <row r="166" spans="1:9" x14ac:dyDescent="0.2">
      <c r="A166" s="104"/>
      <c r="B166" s="104"/>
      <c r="C166" s="104"/>
      <c r="D166" s="104"/>
      <c r="E166" s="104"/>
      <c r="F166" s="104"/>
      <c r="G166" s="104"/>
      <c r="H166" s="98">
        <v>22270</v>
      </c>
      <c r="I166" s="102" t="s">
        <v>514</v>
      </c>
    </row>
    <row r="167" spans="1:9" x14ac:dyDescent="0.2">
      <c r="A167" s="104"/>
      <c r="B167" s="104"/>
      <c r="C167" s="104"/>
      <c r="D167" s="104"/>
      <c r="E167" s="104"/>
      <c r="F167" s="104"/>
      <c r="G167" s="104"/>
      <c r="H167" s="98">
        <v>22272</v>
      </c>
      <c r="I167" s="102" t="s">
        <v>622</v>
      </c>
    </row>
    <row r="168" spans="1:9" x14ac:dyDescent="0.2">
      <c r="A168" s="104"/>
      <c r="B168" s="104"/>
      <c r="C168" s="104"/>
      <c r="D168" s="104"/>
      <c r="E168" s="104"/>
      <c r="F168" s="104"/>
      <c r="G168" s="104"/>
      <c r="H168" s="98">
        <v>22275</v>
      </c>
      <c r="I168" s="102" t="s">
        <v>515</v>
      </c>
    </row>
    <row r="169" spans="1:9" x14ac:dyDescent="0.2">
      <c r="A169" s="104"/>
      <c r="B169" s="104"/>
      <c r="C169" s="104"/>
      <c r="D169" s="104"/>
      <c r="E169" s="104"/>
      <c r="F169" s="104"/>
      <c r="G169" s="104"/>
      <c r="H169" s="98">
        <v>22457</v>
      </c>
      <c r="I169" s="102" t="s">
        <v>650</v>
      </c>
    </row>
    <row r="170" spans="1:9" x14ac:dyDescent="0.2">
      <c r="A170" s="104"/>
      <c r="B170" s="104"/>
      <c r="C170" s="104"/>
      <c r="D170" s="104"/>
      <c r="E170" s="104"/>
      <c r="F170" s="104"/>
      <c r="G170" s="104"/>
      <c r="H170" s="102">
        <v>22461</v>
      </c>
      <c r="I170" s="102" t="s">
        <v>516</v>
      </c>
    </row>
    <row r="171" spans="1:9" x14ac:dyDescent="0.2">
      <c r="A171" s="104"/>
      <c r="B171" s="104"/>
      <c r="C171" s="104"/>
      <c r="D171" s="104"/>
      <c r="E171" s="104"/>
      <c r="F171" s="104"/>
      <c r="G171" s="104"/>
      <c r="H171" s="98">
        <v>22485</v>
      </c>
      <c r="I171" s="102" t="s">
        <v>517</v>
      </c>
    </row>
    <row r="172" spans="1:9" x14ac:dyDescent="0.2">
      <c r="A172" s="104"/>
      <c r="B172" s="104"/>
      <c r="C172" s="104"/>
      <c r="D172" s="104"/>
      <c r="E172" s="104"/>
      <c r="F172" s="104"/>
      <c r="G172" s="104"/>
      <c r="H172" s="98">
        <v>22504</v>
      </c>
      <c r="I172" s="102" t="s">
        <v>518</v>
      </c>
    </row>
    <row r="173" spans="1:9" x14ac:dyDescent="0.2">
      <c r="A173" s="104"/>
      <c r="B173" s="104"/>
      <c r="C173" s="104"/>
      <c r="D173" s="104"/>
      <c r="E173" s="104"/>
      <c r="F173" s="104"/>
      <c r="G173" s="104"/>
      <c r="H173" s="98">
        <v>22518</v>
      </c>
      <c r="I173" s="102" t="s">
        <v>623</v>
      </c>
    </row>
    <row r="174" spans="1:9" x14ac:dyDescent="0.2">
      <c r="A174" s="104"/>
      <c r="B174" s="104"/>
      <c r="C174" s="104"/>
      <c r="D174" s="104"/>
      <c r="E174" s="104"/>
      <c r="F174" s="104"/>
      <c r="G174" s="104"/>
      <c r="H174" s="98">
        <v>22527</v>
      </c>
      <c r="I174" s="102" t="s">
        <v>624</v>
      </c>
    </row>
    <row r="175" spans="1:9" x14ac:dyDescent="0.2">
      <c r="A175" s="104"/>
      <c r="B175" s="104"/>
      <c r="C175" s="104"/>
      <c r="D175" s="104"/>
      <c r="E175" s="104"/>
      <c r="F175" s="104"/>
      <c r="G175" s="104"/>
      <c r="H175" s="98">
        <v>22528</v>
      </c>
      <c r="I175" s="102" t="s">
        <v>519</v>
      </c>
    </row>
    <row r="176" spans="1:9" x14ac:dyDescent="0.2">
      <c r="A176" s="104"/>
      <c r="B176" s="104"/>
      <c r="C176" s="104"/>
      <c r="D176" s="104"/>
      <c r="E176" s="104"/>
      <c r="F176" s="104"/>
      <c r="G176" s="104"/>
      <c r="H176" s="102">
        <v>22594</v>
      </c>
      <c r="I176" s="102" t="s">
        <v>520</v>
      </c>
    </row>
    <row r="177" spans="1:9" x14ac:dyDescent="0.2">
      <c r="A177" s="104"/>
      <c r="B177" s="104"/>
      <c r="C177" s="104"/>
      <c r="D177" s="104"/>
      <c r="E177" s="104"/>
      <c r="F177" s="104"/>
      <c r="G177" s="104"/>
      <c r="H177" s="98">
        <v>22627</v>
      </c>
      <c r="I177" s="102" t="s">
        <v>521</v>
      </c>
    </row>
    <row r="178" spans="1:9" x14ac:dyDescent="0.2">
      <c r="A178" s="104"/>
      <c r="B178" s="104"/>
      <c r="C178" s="104"/>
      <c r="D178" s="104"/>
      <c r="E178" s="104"/>
      <c r="F178" s="104"/>
      <c r="G178" s="104"/>
      <c r="H178" s="102">
        <v>22633</v>
      </c>
      <c r="I178" s="102" t="s">
        <v>522</v>
      </c>
    </row>
    <row r="179" spans="1:9" x14ac:dyDescent="0.2">
      <c r="A179" s="104"/>
      <c r="B179" s="104"/>
      <c r="C179" s="104"/>
      <c r="D179" s="104"/>
      <c r="E179" s="104"/>
      <c r="F179" s="104"/>
      <c r="G179" s="104"/>
      <c r="H179" s="98">
        <v>22637</v>
      </c>
      <c r="I179" s="102" t="s">
        <v>523</v>
      </c>
    </row>
    <row r="180" spans="1:9" x14ac:dyDescent="0.2">
      <c r="A180" s="104"/>
      <c r="B180" s="104"/>
      <c r="C180" s="104"/>
      <c r="D180" s="104"/>
      <c r="E180" s="104"/>
      <c r="F180" s="104"/>
      <c r="G180" s="104"/>
      <c r="H180" s="102">
        <v>22638</v>
      </c>
      <c r="I180" s="102" t="s">
        <v>524</v>
      </c>
    </row>
    <row r="181" spans="1:9" x14ac:dyDescent="0.2">
      <c r="A181" s="104"/>
      <c r="B181" s="104"/>
      <c r="C181" s="104"/>
      <c r="D181" s="104"/>
      <c r="E181" s="104"/>
      <c r="F181" s="104"/>
      <c r="G181" s="104"/>
      <c r="H181" s="98">
        <v>22779</v>
      </c>
      <c r="I181" s="102" t="s">
        <v>525</v>
      </c>
    </row>
    <row r="182" spans="1:9" x14ac:dyDescent="0.2">
      <c r="A182" s="104"/>
      <c r="B182" s="104"/>
      <c r="C182" s="104"/>
      <c r="D182" s="104"/>
      <c r="E182" s="104"/>
      <c r="F182" s="104"/>
      <c r="G182" s="104"/>
      <c r="H182" s="98">
        <v>22795</v>
      </c>
      <c r="I182" s="102" t="s">
        <v>651</v>
      </c>
    </row>
    <row r="183" spans="1:9" x14ac:dyDescent="0.2">
      <c r="A183" s="104"/>
      <c r="B183" s="104"/>
      <c r="C183" s="104"/>
      <c r="D183" s="104"/>
      <c r="E183" s="104"/>
      <c r="F183" s="104"/>
      <c r="G183" s="104"/>
      <c r="H183" s="98">
        <v>22807</v>
      </c>
      <c r="I183" s="102" t="s">
        <v>526</v>
      </c>
    </row>
    <row r="184" spans="1:9" x14ac:dyDescent="0.2">
      <c r="A184" s="104"/>
      <c r="B184" s="104"/>
      <c r="C184" s="104"/>
      <c r="D184" s="104"/>
      <c r="E184" s="104"/>
      <c r="F184" s="104"/>
      <c r="G184" s="104"/>
      <c r="H184" s="98">
        <v>23353</v>
      </c>
      <c r="I184" s="102" t="s">
        <v>527</v>
      </c>
    </row>
    <row r="185" spans="1:9" x14ac:dyDescent="0.2">
      <c r="A185" s="104"/>
      <c r="B185" s="104"/>
      <c r="C185" s="104"/>
      <c r="D185" s="104"/>
      <c r="E185" s="104"/>
      <c r="F185" s="104"/>
      <c r="G185" s="104"/>
      <c r="H185" s="98">
        <v>23423</v>
      </c>
      <c r="I185" s="102" t="s">
        <v>528</v>
      </c>
    </row>
    <row r="186" spans="1:9" x14ac:dyDescent="0.2">
      <c r="A186" s="104"/>
      <c r="B186" s="104"/>
      <c r="C186" s="104"/>
      <c r="D186" s="104"/>
      <c r="E186" s="104"/>
      <c r="F186" s="104"/>
      <c r="G186" s="104"/>
      <c r="H186" s="102">
        <v>23532</v>
      </c>
      <c r="I186" s="102" t="s">
        <v>529</v>
      </c>
    </row>
    <row r="187" spans="1:9" x14ac:dyDescent="0.2">
      <c r="A187" s="104"/>
      <c r="B187" s="104"/>
      <c r="C187" s="104"/>
      <c r="D187" s="104"/>
      <c r="E187" s="104"/>
      <c r="F187" s="104"/>
      <c r="G187" s="104"/>
      <c r="H187" s="98">
        <v>23549</v>
      </c>
      <c r="I187" s="102" t="s">
        <v>530</v>
      </c>
    </row>
    <row r="188" spans="1:9" x14ac:dyDescent="0.2">
      <c r="A188" s="104"/>
      <c r="B188" s="104"/>
      <c r="C188" s="104"/>
      <c r="D188" s="104"/>
      <c r="E188" s="104"/>
      <c r="F188" s="104"/>
      <c r="G188" s="104"/>
      <c r="H188" s="98">
        <v>23742</v>
      </c>
      <c r="I188" s="102" t="s">
        <v>531</v>
      </c>
    </row>
    <row r="189" spans="1:9" x14ac:dyDescent="0.2">
      <c r="A189" s="104"/>
      <c r="B189" s="104"/>
      <c r="C189" s="104"/>
      <c r="D189" s="104"/>
      <c r="E189" s="104"/>
      <c r="F189" s="104"/>
      <c r="G189" s="104"/>
      <c r="H189" s="98">
        <v>23843</v>
      </c>
      <c r="I189" s="102" t="s">
        <v>532</v>
      </c>
    </row>
    <row r="190" spans="1:9" x14ac:dyDescent="0.2">
      <c r="A190" s="104"/>
      <c r="B190" s="104"/>
      <c r="C190" s="104"/>
      <c r="D190" s="104"/>
      <c r="E190" s="104"/>
      <c r="F190" s="104"/>
      <c r="G190" s="104"/>
      <c r="H190" s="98">
        <v>24004</v>
      </c>
      <c r="I190" s="102" t="s">
        <v>633</v>
      </c>
    </row>
    <row r="191" spans="1:9" x14ac:dyDescent="0.2">
      <c r="A191" s="104"/>
      <c r="B191" s="104"/>
      <c r="C191" s="104"/>
      <c r="D191" s="104"/>
      <c r="E191" s="104"/>
      <c r="F191" s="104"/>
      <c r="G191" s="104"/>
      <c r="H191" s="102">
        <v>24351</v>
      </c>
      <c r="I191" s="102" t="s">
        <v>533</v>
      </c>
    </row>
    <row r="192" spans="1:9" x14ac:dyDescent="0.2">
      <c r="A192" s="104"/>
      <c r="B192" s="104"/>
      <c r="C192" s="104"/>
      <c r="D192" s="104"/>
      <c r="E192" s="104"/>
      <c r="F192" s="104"/>
      <c r="G192" s="104"/>
      <c r="H192" s="98">
        <v>24389</v>
      </c>
      <c r="I192" s="102" t="s">
        <v>534</v>
      </c>
    </row>
    <row r="193" spans="1:9" x14ac:dyDescent="0.2">
      <c r="A193" s="104"/>
      <c r="B193" s="104"/>
      <c r="C193" s="104"/>
      <c r="D193" s="104"/>
      <c r="E193" s="104"/>
      <c r="F193" s="104"/>
      <c r="G193" s="104"/>
      <c r="H193" s="98">
        <v>24403</v>
      </c>
      <c r="I193" s="102" t="s">
        <v>535</v>
      </c>
    </row>
    <row r="194" spans="1:9" x14ac:dyDescent="0.2">
      <c r="A194" s="104"/>
      <c r="B194" s="104"/>
      <c r="C194" s="104"/>
      <c r="D194" s="104"/>
      <c r="E194" s="104"/>
      <c r="F194" s="104"/>
      <c r="G194" s="104"/>
      <c r="H194" s="98">
        <v>24459</v>
      </c>
      <c r="I194" s="102" t="s">
        <v>536</v>
      </c>
    </row>
    <row r="195" spans="1:9" x14ac:dyDescent="0.2">
      <c r="A195" s="104"/>
      <c r="B195" s="104"/>
      <c r="C195" s="104"/>
      <c r="D195" s="104"/>
      <c r="E195" s="104"/>
      <c r="F195" s="104"/>
      <c r="G195" s="104"/>
      <c r="H195" s="98">
        <v>24522</v>
      </c>
      <c r="I195" s="102" t="s">
        <v>537</v>
      </c>
    </row>
    <row r="196" spans="1:9" x14ac:dyDescent="0.2">
      <c r="A196" s="104"/>
      <c r="B196" s="104"/>
      <c r="C196" s="104"/>
      <c r="D196" s="104"/>
      <c r="E196" s="104"/>
      <c r="F196" s="104"/>
      <c r="G196" s="104"/>
      <c r="H196" s="98">
        <v>24545</v>
      </c>
      <c r="I196" s="102" t="s">
        <v>538</v>
      </c>
    </row>
    <row r="197" spans="1:9" x14ac:dyDescent="0.2">
      <c r="A197" s="104"/>
      <c r="B197" s="104"/>
      <c r="C197" s="104"/>
      <c r="D197" s="104"/>
      <c r="E197" s="104"/>
      <c r="F197" s="104"/>
      <c r="G197" s="104"/>
      <c r="H197" s="98">
        <v>24853</v>
      </c>
      <c r="I197" s="102" t="s">
        <v>539</v>
      </c>
    </row>
    <row r="198" spans="1:9" x14ac:dyDescent="0.2">
      <c r="A198" s="104"/>
      <c r="B198" s="104"/>
      <c r="C198" s="104"/>
      <c r="D198" s="104"/>
      <c r="E198" s="104"/>
      <c r="F198" s="104"/>
      <c r="G198" s="104"/>
      <c r="H198" s="98">
        <v>25114</v>
      </c>
      <c r="I198" s="102" t="s">
        <v>540</v>
      </c>
    </row>
    <row r="199" spans="1:9" x14ac:dyDescent="0.2">
      <c r="A199" s="104"/>
      <c r="B199" s="104"/>
      <c r="C199" s="104"/>
      <c r="D199" s="104"/>
      <c r="E199" s="104"/>
      <c r="F199" s="104"/>
      <c r="G199" s="104"/>
      <c r="H199" s="98">
        <v>25165</v>
      </c>
      <c r="I199" s="102" t="s">
        <v>541</v>
      </c>
    </row>
    <row r="200" spans="1:9" x14ac:dyDescent="0.2">
      <c r="A200" s="104"/>
      <c r="B200" s="104"/>
      <c r="C200" s="104"/>
      <c r="D200" s="104"/>
      <c r="E200" s="104"/>
      <c r="F200" s="104"/>
      <c r="G200" s="104"/>
      <c r="H200" s="98">
        <v>25168</v>
      </c>
      <c r="I200" s="102" t="s">
        <v>542</v>
      </c>
    </row>
    <row r="201" spans="1:9" x14ac:dyDescent="0.2">
      <c r="A201" s="104"/>
      <c r="B201" s="104"/>
      <c r="C201" s="104"/>
      <c r="D201" s="104"/>
      <c r="E201" s="104"/>
      <c r="F201" s="104"/>
      <c r="G201" s="104"/>
      <c r="H201" s="98">
        <v>25213</v>
      </c>
      <c r="I201" s="102" t="s">
        <v>543</v>
      </c>
    </row>
    <row r="202" spans="1:9" x14ac:dyDescent="0.2">
      <c r="A202" s="104"/>
      <c r="B202" s="104"/>
      <c r="C202" s="104"/>
      <c r="D202" s="104"/>
      <c r="E202" s="104"/>
      <c r="F202" s="104"/>
      <c r="G202" s="104"/>
      <c r="H202" s="98">
        <v>25281</v>
      </c>
      <c r="I202" s="102" t="s">
        <v>544</v>
      </c>
    </row>
    <row r="203" spans="1:9" x14ac:dyDescent="0.2">
      <c r="A203" s="104"/>
      <c r="B203" s="104"/>
      <c r="C203" s="104"/>
      <c r="D203" s="104"/>
      <c r="E203" s="104"/>
      <c r="F203" s="104"/>
      <c r="G203" s="104"/>
      <c r="H203" s="98">
        <v>25340</v>
      </c>
      <c r="I203" s="102" t="s">
        <v>545</v>
      </c>
    </row>
    <row r="204" spans="1:9" x14ac:dyDescent="0.2">
      <c r="A204" s="104"/>
      <c r="B204" s="104"/>
      <c r="C204" s="104"/>
      <c r="D204" s="104"/>
      <c r="E204" s="104"/>
      <c r="F204" s="104"/>
      <c r="G204" s="104"/>
      <c r="H204" s="98">
        <v>25101</v>
      </c>
      <c r="I204" s="102" t="s">
        <v>546</v>
      </c>
    </row>
    <row r="205" spans="1:9" x14ac:dyDescent="0.2">
      <c r="A205" s="104"/>
      <c r="B205" s="104"/>
      <c r="C205" s="104"/>
      <c r="D205" s="104"/>
      <c r="E205" s="104"/>
      <c r="F205" s="104"/>
      <c r="G205" s="104"/>
      <c r="H205" s="98">
        <v>25600</v>
      </c>
      <c r="I205" s="102" t="s">
        <v>547</v>
      </c>
    </row>
    <row r="206" spans="1:9" x14ac:dyDescent="0.2">
      <c r="A206" s="104"/>
      <c r="B206" s="104"/>
      <c r="C206" s="104"/>
      <c r="D206" s="104"/>
      <c r="E206" s="104"/>
      <c r="F206" s="104"/>
      <c r="G206" s="104"/>
      <c r="H206" s="116">
        <v>25718</v>
      </c>
      <c r="I206" s="102" t="s">
        <v>548</v>
      </c>
    </row>
    <row r="207" spans="1:9" x14ac:dyDescent="0.2">
      <c r="A207" s="104"/>
      <c r="B207" s="104"/>
      <c r="C207" s="104"/>
      <c r="D207" s="104"/>
      <c r="E207" s="104"/>
      <c r="F207" s="104"/>
      <c r="G207" s="104"/>
      <c r="H207" s="116">
        <v>25719</v>
      </c>
      <c r="I207" s="102" t="s">
        <v>549</v>
      </c>
    </row>
    <row r="208" spans="1:9" x14ac:dyDescent="0.2">
      <c r="A208" s="104"/>
      <c r="B208" s="104"/>
      <c r="C208" s="104"/>
      <c r="D208" s="104"/>
      <c r="E208" s="104"/>
      <c r="F208" s="104"/>
      <c r="G208" s="104"/>
      <c r="H208" s="116">
        <v>25741</v>
      </c>
      <c r="I208" s="102" t="s">
        <v>550</v>
      </c>
    </row>
    <row r="209" spans="1:9" x14ac:dyDescent="0.2">
      <c r="A209" s="104"/>
      <c r="B209" s="104"/>
      <c r="C209" s="104"/>
      <c r="D209" s="104"/>
      <c r="E209" s="104"/>
      <c r="F209" s="104"/>
      <c r="G209" s="104"/>
      <c r="H209" s="102">
        <v>25742</v>
      </c>
      <c r="I209" s="102" t="s">
        <v>551</v>
      </c>
    </row>
    <row r="210" spans="1:9" x14ac:dyDescent="0.2">
      <c r="A210" s="104"/>
      <c r="B210" s="104"/>
      <c r="C210" s="104"/>
      <c r="D210" s="104"/>
      <c r="E210" s="104"/>
      <c r="F210" s="104"/>
      <c r="G210" s="104"/>
      <c r="H210" s="116">
        <v>25818</v>
      </c>
      <c r="I210" s="102" t="s">
        <v>552</v>
      </c>
    </row>
    <row r="211" spans="1:9" x14ac:dyDescent="0.2">
      <c r="A211" s="104"/>
      <c r="B211" s="104"/>
      <c r="C211" s="104"/>
      <c r="D211" s="104"/>
      <c r="E211" s="104"/>
      <c r="F211" s="104"/>
      <c r="G211" s="104"/>
      <c r="H211" s="116">
        <v>25912</v>
      </c>
      <c r="I211" s="102" t="s">
        <v>553</v>
      </c>
    </row>
    <row r="212" spans="1:9" x14ac:dyDescent="0.2">
      <c r="A212" s="104"/>
      <c r="B212" s="104"/>
      <c r="C212" s="104"/>
      <c r="D212" s="104"/>
      <c r="E212" s="104"/>
      <c r="F212" s="104"/>
      <c r="G212" s="104"/>
      <c r="H212" s="116">
        <v>26041</v>
      </c>
      <c r="I212" s="102" t="s">
        <v>554</v>
      </c>
    </row>
    <row r="213" spans="1:9" x14ac:dyDescent="0.2">
      <c r="A213" s="104"/>
      <c r="B213" s="104"/>
      <c r="C213" s="104"/>
      <c r="D213" s="104"/>
      <c r="E213" s="104"/>
      <c r="F213" s="104"/>
      <c r="G213" s="104"/>
      <c r="H213" s="116">
        <v>26205</v>
      </c>
      <c r="I213" s="102" t="s">
        <v>555</v>
      </c>
    </row>
    <row r="214" spans="1:9" x14ac:dyDescent="0.2">
      <c r="A214" s="104"/>
      <c r="B214" s="104"/>
      <c r="C214" s="104"/>
      <c r="D214" s="104"/>
      <c r="E214" s="104"/>
      <c r="F214" s="104"/>
      <c r="G214" s="104"/>
      <c r="H214" s="116">
        <v>26219</v>
      </c>
      <c r="I214" s="102" t="s">
        <v>556</v>
      </c>
    </row>
    <row r="215" spans="1:9" x14ac:dyDescent="0.2">
      <c r="A215" s="104"/>
      <c r="B215" s="104"/>
      <c r="C215" s="104"/>
      <c r="D215" s="104"/>
      <c r="E215" s="104"/>
      <c r="F215" s="104"/>
      <c r="G215" s="104"/>
      <c r="H215" s="116">
        <v>26271</v>
      </c>
      <c r="I215" s="102" t="s">
        <v>557</v>
      </c>
    </row>
    <row r="216" spans="1:9" x14ac:dyDescent="0.2">
      <c r="A216" s="104"/>
      <c r="B216" s="104"/>
      <c r="C216" s="104"/>
      <c r="D216" s="104"/>
      <c r="E216" s="104"/>
      <c r="F216" s="104"/>
      <c r="G216" s="104"/>
      <c r="H216" s="102">
        <v>26273</v>
      </c>
      <c r="I216" s="102" t="s">
        <v>558</v>
      </c>
    </row>
    <row r="217" spans="1:9" x14ac:dyDescent="0.2">
      <c r="A217" s="104"/>
      <c r="B217" s="104"/>
      <c r="C217" s="104"/>
      <c r="D217" s="104"/>
      <c r="E217" s="104"/>
      <c r="F217" s="104"/>
      <c r="G217" s="104"/>
      <c r="H217" s="116">
        <v>26370</v>
      </c>
      <c r="I217" s="102" t="s">
        <v>559</v>
      </c>
    </row>
    <row r="218" spans="1:9" x14ac:dyDescent="0.2">
      <c r="A218" s="104"/>
      <c r="B218" s="104"/>
      <c r="C218" s="104"/>
      <c r="D218" s="104"/>
      <c r="E218" s="104"/>
      <c r="F218" s="104"/>
      <c r="G218" s="104"/>
      <c r="H218" s="116">
        <v>26400</v>
      </c>
      <c r="I218" s="102" t="s">
        <v>560</v>
      </c>
    </row>
    <row r="219" spans="1:9" x14ac:dyDescent="0.2">
      <c r="A219" s="104"/>
      <c r="B219" s="104"/>
      <c r="C219" s="104"/>
      <c r="D219" s="104"/>
      <c r="E219" s="104"/>
      <c r="F219" s="104"/>
      <c r="G219" s="104"/>
      <c r="H219" s="116">
        <v>26431</v>
      </c>
      <c r="I219" s="102" t="s">
        <v>561</v>
      </c>
    </row>
    <row r="220" spans="1:9" x14ac:dyDescent="0.2">
      <c r="A220" s="104"/>
      <c r="B220" s="104"/>
      <c r="C220" s="104"/>
      <c r="D220" s="104"/>
      <c r="E220" s="104"/>
      <c r="F220" s="104"/>
      <c r="G220" s="104"/>
      <c r="H220" s="116">
        <v>26468</v>
      </c>
      <c r="I220" s="102" t="s">
        <v>562</v>
      </c>
    </row>
    <row r="221" spans="1:9" x14ac:dyDescent="0.2">
      <c r="A221" s="104"/>
      <c r="B221" s="104"/>
      <c r="C221" s="104"/>
      <c r="D221" s="104"/>
      <c r="E221" s="104"/>
      <c r="F221" s="104"/>
      <c r="G221" s="104"/>
      <c r="H221" s="116">
        <v>26486</v>
      </c>
      <c r="I221" s="102" t="s">
        <v>563</v>
      </c>
    </row>
    <row r="222" spans="1:9" x14ac:dyDescent="0.2">
      <c r="A222" s="104"/>
      <c r="B222" s="104"/>
      <c r="C222" s="104"/>
      <c r="D222" s="104"/>
      <c r="E222" s="104"/>
      <c r="F222" s="104"/>
      <c r="G222" s="104"/>
      <c r="H222" s="116">
        <v>26556</v>
      </c>
      <c r="I222" s="102" t="s">
        <v>564</v>
      </c>
    </row>
    <row r="223" spans="1:9" x14ac:dyDescent="0.2">
      <c r="A223" s="104"/>
      <c r="B223" s="104"/>
      <c r="C223" s="104"/>
      <c r="D223" s="104"/>
      <c r="E223" s="104"/>
      <c r="F223" s="104"/>
      <c r="G223" s="104"/>
      <c r="H223" s="116">
        <v>27200</v>
      </c>
      <c r="I223" s="102" t="s">
        <v>565</v>
      </c>
    </row>
    <row r="224" spans="1:9" x14ac:dyDescent="0.2">
      <c r="A224" s="104"/>
      <c r="B224" s="104"/>
      <c r="C224" s="104"/>
      <c r="D224" s="104"/>
      <c r="E224" s="104"/>
      <c r="F224" s="104"/>
      <c r="G224" s="104"/>
      <c r="H224" s="116">
        <v>27494</v>
      </c>
      <c r="I224" s="102" t="s">
        <v>566</v>
      </c>
    </row>
    <row r="225" spans="1:9" x14ac:dyDescent="0.2">
      <c r="A225" s="104"/>
      <c r="B225" s="104"/>
      <c r="C225" s="104"/>
      <c r="D225" s="104"/>
      <c r="E225" s="104"/>
      <c r="F225" s="104"/>
      <c r="G225" s="104"/>
      <c r="H225" s="116">
        <v>27500</v>
      </c>
      <c r="I225" s="102" t="s">
        <v>567</v>
      </c>
    </row>
    <row r="226" spans="1:9" x14ac:dyDescent="0.2">
      <c r="A226" s="104"/>
      <c r="B226" s="104"/>
      <c r="C226" s="104"/>
      <c r="D226" s="104"/>
      <c r="E226" s="104"/>
      <c r="F226" s="104"/>
      <c r="G226" s="104"/>
      <c r="H226" s="116">
        <v>27718</v>
      </c>
      <c r="I226" s="102" t="s">
        <v>568</v>
      </c>
    </row>
    <row r="227" spans="1:9" x14ac:dyDescent="0.2">
      <c r="A227" s="104"/>
      <c r="B227" s="104"/>
      <c r="C227" s="104"/>
      <c r="D227" s="104"/>
      <c r="E227" s="104"/>
      <c r="F227" s="104"/>
      <c r="G227" s="104"/>
      <c r="H227" s="116">
        <v>28508</v>
      </c>
      <c r="I227" s="102" t="s">
        <v>569</v>
      </c>
    </row>
    <row r="228" spans="1:9" x14ac:dyDescent="0.2">
      <c r="H228" s="116">
        <v>28603</v>
      </c>
      <c r="I228" s="102" t="s">
        <v>570</v>
      </c>
    </row>
    <row r="229" spans="1:9" x14ac:dyDescent="0.2">
      <c r="H229" s="116">
        <v>29013</v>
      </c>
      <c r="I229" s="102" t="s">
        <v>571</v>
      </c>
    </row>
    <row r="230" spans="1:9" x14ac:dyDescent="0.2">
      <c r="H230" s="116">
        <v>29358</v>
      </c>
      <c r="I230" s="102" t="s">
        <v>572</v>
      </c>
    </row>
    <row r="231" spans="1:9" x14ac:dyDescent="0.2">
      <c r="H231" s="142"/>
      <c r="I231" s="102" t="s">
        <v>573</v>
      </c>
    </row>
    <row r="232" spans="1:9" x14ac:dyDescent="0.2">
      <c r="H232" s="142"/>
      <c r="I232" s="102" t="s">
        <v>574</v>
      </c>
    </row>
    <row r="233" spans="1:9" x14ac:dyDescent="0.2">
      <c r="H233" s="142"/>
      <c r="I233" s="102" t="s">
        <v>575</v>
      </c>
    </row>
    <row r="234" spans="1:9" x14ac:dyDescent="0.2">
      <c r="H234" s="142"/>
      <c r="I234" s="102" t="s">
        <v>576</v>
      </c>
    </row>
    <row r="235" spans="1:9" x14ac:dyDescent="0.2">
      <c r="H235" s="142"/>
      <c r="I235" s="102" t="s">
        <v>577</v>
      </c>
    </row>
    <row r="236" spans="1:9" x14ac:dyDescent="0.2">
      <c r="H236" s="142"/>
      <c r="I236" s="102" t="s">
        <v>578</v>
      </c>
    </row>
    <row r="237" spans="1:9" x14ac:dyDescent="0.2">
      <c r="H237" s="142"/>
      <c r="I237" s="102" t="s">
        <v>579</v>
      </c>
    </row>
    <row r="238" spans="1:9" x14ac:dyDescent="0.2">
      <c r="H238" s="142"/>
      <c r="I238" s="102" t="s">
        <v>580</v>
      </c>
    </row>
    <row r="239" spans="1:9" x14ac:dyDescent="0.2">
      <c r="H239" s="142"/>
      <c r="I239" s="102" t="s">
        <v>581</v>
      </c>
    </row>
    <row r="240" spans="1:9" x14ac:dyDescent="0.2">
      <c r="H240" s="142"/>
      <c r="I240" s="102" t="s">
        <v>582</v>
      </c>
    </row>
    <row r="241" spans="8:9" x14ac:dyDescent="0.2">
      <c r="H241" s="142"/>
      <c r="I241" s="102" t="s">
        <v>583</v>
      </c>
    </row>
    <row r="242" spans="8:9" x14ac:dyDescent="0.2">
      <c r="H242" s="142"/>
      <c r="I242" s="102" t="s">
        <v>584</v>
      </c>
    </row>
    <row r="243" spans="8:9" x14ac:dyDescent="0.2">
      <c r="H243" s="142"/>
      <c r="I243" s="102" t="s">
        <v>585</v>
      </c>
    </row>
    <row r="244" spans="8:9" x14ac:dyDescent="0.2">
      <c r="H244" s="142"/>
      <c r="I244" s="102" t="s">
        <v>586</v>
      </c>
    </row>
    <row r="245" spans="8:9" x14ac:dyDescent="0.2">
      <c r="H245" s="142"/>
      <c r="I245" s="102" t="s">
        <v>587</v>
      </c>
    </row>
    <row r="246" spans="8:9" x14ac:dyDescent="0.2">
      <c r="H246" s="142"/>
      <c r="I246" s="102" t="s">
        <v>588</v>
      </c>
    </row>
    <row r="247" spans="8:9" x14ac:dyDescent="0.2">
      <c r="H247" s="142"/>
      <c r="I247" s="102" t="s">
        <v>652</v>
      </c>
    </row>
    <row r="248" spans="8:9" x14ac:dyDescent="0.2">
      <c r="H248" s="142"/>
      <c r="I248" s="102" t="s">
        <v>589</v>
      </c>
    </row>
    <row r="249" spans="8:9" x14ac:dyDescent="0.2">
      <c r="I249" s="102" t="s">
        <v>590</v>
      </c>
    </row>
    <row r="250" spans="8:9" x14ac:dyDescent="0.2">
      <c r="I250" s="102" t="s">
        <v>591</v>
      </c>
    </row>
    <row r="251" spans="8:9" x14ac:dyDescent="0.2">
      <c r="I251" s="102" t="s">
        <v>592</v>
      </c>
    </row>
    <row r="252" spans="8:9" x14ac:dyDescent="0.2">
      <c r="I252" s="102" t="s">
        <v>593</v>
      </c>
    </row>
    <row r="253" spans="8:9" x14ac:dyDescent="0.2">
      <c r="I253" s="102" t="s">
        <v>594</v>
      </c>
    </row>
    <row r="254" spans="8:9" x14ac:dyDescent="0.2">
      <c r="I254" s="102" t="s">
        <v>595</v>
      </c>
    </row>
    <row r="255" spans="8:9" x14ac:dyDescent="0.2">
      <c r="I255" s="102" t="s">
        <v>596</v>
      </c>
    </row>
    <row r="256" spans="8:9" x14ac:dyDescent="0.2">
      <c r="I256" s="102" t="s">
        <v>597</v>
      </c>
    </row>
    <row r="257" spans="9:9" x14ac:dyDescent="0.2">
      <c r="I257" s="102" t="s">
        <v>634</v>
      </c>
    </row>
    <row r="258" spans="9:9" x14ac:dyDescent="0.2">
      <c r="I258" s="102" t="s">
        <v>598</v>
      </c>
    </row>
    <row r="259" spans="9:9" x14ac:dyDescent="0.2">
      <c r="I259" s="102" t="s">
        <v>599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sqref="A1:E35"/>
    </sheetView>
  </sheetViews>
  <sheetFormatPr defaultRowHeight="12.75" x14ac:dyDescent="0.2"/>
  <cols>
    <col min="1" max="1" width="20.5703125" customWidth="1"/>
    <col min="2" max="2" width="15.5703125" bestFit="1" customWidth="1"/>
    <col min="3" max="3" width="16" customWidth="1"/>
    <col min="4" max="4" width="15.5703125" bestFit="1" customWidth="1"/>
    <col min="5" max="5" width="12.28515625" bestFit="1" customWidth="1"/>
  </cols>
  <sheetData>
    <row r="1" spans="1:5" x14ac:dyDescent="0.2">
      <c r="A1" t="s">
        <v>190</v>
      </c>
    </row>
    <row r="2" spans="1:5" x14ac:dyDescent="0.2">
      <c r="A2" t="s">
        <v>191</v>
      </c>
    </row>
    <row r="3" spans="1:5" x14ac:dyDescent="0.2">
      <c r="A3" t="s">
        <v>192</v>
      </c>
    </row>
    <row r="5" spans="1:5" x14ac:dyDescent="0.2">
      <c r="A5" t="s">
        <v>193</v>
      </c>
      <c r="B5" t="s">
        <v>194</v>
      </c>
      <c r="C5" t="s">
        <v>195</v>
      </c>
      <c r="D5" t="s">
        <v>196</v>
      </c>
      <c r="E5" t="s">
        <v>197</v>
      </c>
    </row>
    <row r="6" spans="1:5" x14ac:dyDescent="0.2">
      <c r="B6">
        <v>1</v>
      </c>
      <c r="C6" s="121" t="s">
        <v>198</v>
      </c>
      <c r="D6">
        <f>VLOOKUP(C6,[1]coverages!A:B,2,FALSE)</f>
        <v>0</v>
      </c>
      <c r="E6">
        <f>VLOOKUP($C6,[1]coverages!$A:D,3,FALSE)</f>
        <v>0</v>
      </c>
    </row>
    <row r="7" spans="1:5" x14ac:dyDescent="0.2">
      <c r="B7">
        <v>2</v>
      </c>
      <c r="C7" s="121" t="s">
        <v>198</v>
      </c>
      <c r="D7">
        <f>VLOOKUP(C7,[1]coverages!A:B,2,FALSE)</f>
        <v>0</v>
      </c>
      <c r="E7">
        <f>VLOOKUP($C7,[1]coverages!$A:D,3,FALSE)</f>
        <v>0</v>
      </c>
    </row>
    <row r="8" spans="1:5" x14ac:dyDescent="0.2">
      <c r="B8">
        <v>3</v>
      </c>
      <c r="C8" s="121" t="s">
        <v>198</v>
      </c>
      <c r="D8">
        <f>VLOOKUP(C8,[1]coverages!A:B,2,FALSE)</f>
        <v>0</v>
      </c>
      <c r="E8">
        <f>VLOOKUP($C8,[1]coverages!$A:D,3,FALSE)</f>
        <v>0</v>
      </c>
    </row>
    <row r="9" spans="1:5" x14ac:dyDescent="0.2">
      <c r="B9">
        <v>4</v>
      </c>
      <c r="C9" s="121" t="s">
        <v>198</v>
      </c>
      <c r="D9">
        <f>VLOOKUP(C9,[1]coverages!A:B,2,FALSE)</f>
        <v>0</v>
      </c>
      <c r="E9">
        <f>VLOOKUP($C9,[1]coverages!$A:D,3,FALSE)</f>
        <v>0</v>
      </c>
    </row>
    <row r="10" spans="1:5" x14ac:dyDescent="0.2">
      <c r="B10">
        <v>5</v>
      </c>
      <c r="C10" s="121" t="s">
        <v>198</v>
      </c>
      <c r="D10">
        <f>VLOOKUP(C10,[1]coverages!A:B,2,FALSE)</f>
        <v>0</v>
      </c>
      <c r="E10">
        <f>VLOOKUP($C10,[1]coverages!$A:D,3,FALSE)</f>
        <v>0</v>
      </c>
    </row>
    <row r="11" spans="1:5" x14ac:dyDescent="0.2">
      <c r="B11">
        <v>6</v>
      </c>
      <c r="C11" s="121" t="s">
        <v>198</v>
      </c>
      <c r="D11">
        <f>VLOOKUP(C11,[1]coverages!A:B,2,FALSE)</f>
        <v>0</v>
      </c>
      <c r="E11">
        <f>VLOOKUP($C11,[1]coverages!$A:D,3,FALSE)</f>
        <v>0</v>
      </c>
    </row>
    <row r="12" spans="1:5" x14ac:dyDescent="0.2">
      <c r="B12">
        <v>7</v>
      </c>
      <c r="C12" s="121" t="s">
        <v>198</v>
      </c>
      <c r="D12">
        <f>VLOOKUP(C12,[1]coverages!A:B,2,FALSE)</f>
        <v>0</v>
      </c>
      <c r="E12">
        <f>VLOOKUP($C12,[1]coverages!$A:D,3,FALSE)</f>
        <v>0</v>
      </c>
    </row>
    <row r="13" spans="1:5" x14ac:dyDescent="0.2">
      <c r="B13">
        <v>8</v>
      </c>
      <c r="C13" s="57" t="s">
        <v>198</v>
      </c>
      <c r="D13">
        <f>VLOOKUP(C13,[1]coverages!A:B,2,FALSE)</f>
        <v>0</v>
      </c>
      <c r="E13">
        <f>VLOOKUP($C13,[1]coverages!$A:D,3,FALSE)</f>
        <v>0</v>
      </c>
    </row>
    <row r="14" spans="1:5" x14ac:dyDescent="0.2">
      <c r="B14">
        <v>9</v>
      </c>
      <c r="C14" s="57" t="s">
        <v>198</v>
      </c>
      <c r="D14">
        <f>VLOOKUP(C14,[1]coverages!A:B,2,FALSE)</f>
        <v>0</v>
      </c>
      <c r="E14">
        <f>VLOOKUP($C14,[1]coverages!$A:D,3,FALSE)</f>
        <v>0</v>
      </c>
    </row>
    <row r="15" spans="1:5" x14ac:dyDescent="0.2">
      <c r="B15">
        <v>10</v>
      </c>
      <c r="C15" s="57" t="s">
        <v>198</v>
      </c>
      <c r="D15">
        <f>VLOOKUP(C15,[1]coverages!A:B,2,FALSE)</f>
        <v>0</v>
      </c>
      <c r="E15">
        <f>VLOOKUP($C15,[1]coverages!$A:D,3,FALSE)</f>
        <v>0</v>
      </c>
    </row>
    <row r="16" spans="1:5" x14ac:dyDescent="0.2">
      <c r="B16">
        <v>11</v>
      </c>
      <c r="C16" s="57" t="s">
        <v>198</v>
      </c>
      <c r="D16">
        <f>VLOOKUP(C16,[1]coverages!A:B,2,FALSE)</f>
        <v>0</v>
      </c>
      <c r="E16">
        <f>VLOOKUP($C16,[1]coverages!$A:D,3,FALSE)</f>
        <v>0</v>
      </c>
    </row>
    <row r="17" spans="1:6" ht="13.5" customHeight="1" x14ac:dyDescent="0.2">
      <c r="B17">
        <v>12</v>
      </c>
      <c r="C17" s="57" t="s">
        <v>198</v>
      </c>
      <c r="D17">
        <f>VLOOKUP(C17,[1]coverages!A:B,2,FALSE)</f>
        <v>0</v>
      </c>
      <c r="E17">
        <f>VLOOKUP($C17,[1]coverages!$A:D,3,FALSE)</f>
        <v>0</v>
      </c>
    </row>
    <row r="18" spans="1:6" x14ac:dyDescent="0.2">
      <c r="D18" s="58">
        <f>SUM(D6:D17)</f>
        <v>0</v>
      </c>
      <c r="E18" s="59"/>
      <c r="F18" s="59"/>
    </row>
    <row r="19" spans="1:6" x14ac:dyDescent="0.2">
      <c r="F19" s="59"/>
    </row>
    <row r="20" spans="1:6" x14ac:dyDescent="0.2">
      <c r="A20" s="58" t="s">
        <v>199</v>
      </c>
      <c r="B20" s="58"/>
      <c r="C20" s="58"/>
      <c r="D20" s="58"/>
      <c r="E20" s="60" t="s">
        <v>200</v>
      </c>
      <c r="F20" s="59"/>
    </row>
    <row r="21" spans="1:6" x14ac:dyDescent="0.2">
      <c r="A21" t="s">
        <v>201</v>
      </c>
      <c r="E21">
        <f>IF(E6=1,D6,0)+IF(E7=1,D7,0)+IF(E10=1,D10,0)+IF(E8=1,D8,0)+IF(E11=1,D11,0)+IF(E9=1,D9,0)+IF(E12=1,D12,0)+IF(E13=1,D13,0)+IF(E14=1,D14,0)+IF(E15=1,D15,0)</f>
        <v>0</v>
      </c>
      <c r="F21" s="59"/>
    </row>
    <row r="22" spans="1:6" x14ac:dyDescent="0.2">
      <c r="A22" t="s">
        <v>202</v>
      </c>
      <c r="E22">
        <f>IF(E6=2,$D6,0)+IF(E7=2,D7,0)+IF(E8=2,D8,0)+IF(E9=2,D9,0)+IF(E10=2,D10,0)+IF(E11=2,D11,0)+IF(E12=2,D12,0)+IF(E13=2,D13,0)+IF(E14=2,D14,0)+IF(E15=2,D15,0)</f>
        <v>0</v>
      </c>
      <c r="F22" s="59"/>
    </row>
    <row r="23" spans="1:6" x14ac:dyDescent="0.2">
      <c r="A23" t="s">
        <v>203</v>
      </c>
      <c r="E23">
        <f>IF(E6=3,D6,0)+IF(E7=3,D7,0)+IF(E8=3,D8,0)+IF(E9=3,D9,0)+IF(E10=3,D10,0)+IF(E11=3,D11,0)+IF(E12=3,D12,0)+IF(E13=3,D13,0)+IF(E14=3,D14,0)+IF(E15=3,D15,0)</f>
        <v>0</v>
      </c>
      <c r="F23" s="59"/>
    </row>
    <row r="24" spans="1:6" x14ac:dyDescent="0.2">
      <c r="A24" t="s">
        <v>204</v>
      </c>
      <c r="E24">
        <f>IF(E6=4,D6,0)+IF(E7=4,D7,0)+IF(E8=4,D8,0)+IF(E9=4,D9,0)+IF(E10=4,D10,0)+IF(E11=4,D11,0)+IF(E12=4,D12,0)+IF(E13=4,D13,0)+IF(E14=4,D14,0)+IF(E15=4,D15,0)</f>
        <v>0</v>
      </c>
      <c r="F24" s="59"/>
    </row>
    <row r="25" spans="1:6" x14ac:dyDescent="0.2">
      <c r="A25" t="s">
        <v>205</v>
      </c>
      <c r="E25">
        <f>IF(E6=5,D6,0)+IF(E7=5,D7,0)+IF(E8=5,D8,0)+IF(E9=5,D9,0)+IF(E10=5,D10,0)+IF(E11=5,D11,0)+IF(E12=5,D12,0)+IF(E13=5,D13,0)+IF(E14=5,D14,0)+IF(E15=5,D15,0)</f>
        <v>0</v>
      </c>
      <c r="F25" s="59"/>
    </row>
    <row r="26" spans="1:6" x14ac:dyDescent="0.2">
      <c r="A26" t="s">
        <v>607</v>
      </c>
      <c r="E26">
        <f>IF(E6=6,D6,0)+IF(E7=6,D7,0)+IF(E8=6,D8,0)+IF(E9=6,D9,0)+IF(E10=6,D10,0)+IF(E11=6,D11,0)+IF(E12=6,D12,0)+IF(E13=6,D13,0)+IF(E14=6,D14,0)+IF(E15=6,D15,0)</f>
        <v>0</v>
      </c>
      <c r="F26" s="59"/>
    </row>
    <row r="27" spans="1:6" x14ac:dyDescent="0.2">
      <c r="A27" s="83" t="s">
        <v>608</v>
      </c>
      <c r="E27">
        <f>IF(E6=7,D6,0)+IF(E7=7,D7,0)+IF(E8=7,D8,0)+IF(E9=7,D9,0)+IF(E10=7,D10,0)+IF(E11=7,D11,0)+IF(E12=7,D12,0)+IF(E13=7,D13,0)+IF(E14=7,D14,0)+IF(E15=7,D15,0)</f>
        <v>0</v>
      </c>
      <c r="F27" s="59"/>
    </row>
    <row r="28" spans="1:6" x14ac:dyDescent="0.2">
      <c r="A28" s="57" t="s">
        <v>206</v>
      </c>
      <c r="B28" s="57"/>
      <c r="C28" s="57"/>
      <c r="D28" s="57"/>
      <c r="E28">
        <f>IF(E6=8,D6,0)+IF(E7=8,D7,0)+IF(E8=8,D8,0)+IF(E9=8,D9,0)+IF(E10=8,D10,0)+IF(E11=8,D11,0)+IF(E12=8,D12,0)+IF(E13=8,D13,0)+IF(E14=8,D14,0)+IF(E15=8,D15,0)</f>
        <v>0</v>
      </c>
      <c r="F28" s="59"/>
    </row>
    <row r="29" spans="1:6" x14ac:dyDescent="0.2">
      <c r="E29" s="58">
        <f>SUM(E21:E28)</f>
        <v>0</v>
      </c>
    </row>
    <row r="30" spans="1:6" x14ac:dyDescent="0.2">
      <c r="E30" t="str">
        <f>IF(E29=D18,"","error")</f>
        <v/>
      </c>
    </row>
    <row r="32" spans="1:6" x14ac:dyDescent="0.2">
      <c r="A32" t="s">
        <v>207</v>
      </c>
      <c r="B32" s="61"/>
    </row>
    <row r="33" spans="1:2" x14ac:dyDescent="0.2">
      <c r="A33" t="s">
        <v>208</v>
      </c>
      <c r="B33" s="61"/>
    </row>
    <row r="34" spans="1:2" x14ac:dyDescent="0.2">
      <c r="A34" t="s">
        <v>209</v>
      </c>
      <c r="B34" s="61"/>
    </row>
    <row r="35" spans="1:2" x14ac:dyDescent="0.2">
      <c r="A35" t="s">
        <v>210</v>
      </c>
      <c r="B35" s="61"/>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sqref="A1:E35"/>
    </sheetView>
  </sheetViews>
  <sheetFormatPr defaultRowHeight="12.75" x14ac:dyDescent="0.2"/>
  <cols>
    <col min="1" max="1" width="20.5703125" customWidth="1"/>
    <col min="2" max="2" width="13.5703125" customWidth="1"/>
    <col min="3" max="3" width="21.28515625" customWidth="1"/>
    <col min="4" max="4" width="15.5703125" bestFit="1" customWidth="1"/>
    <col min="5" max="5" width="12.28515625" bestFit="1" customWidth="1"/>
  </cols>
  <sheetData>
    <row r="1" spans="1:5" x14ac:dyDescent="0.2">
      <c r="A1" t="s">
        <v>190</v>
      </c>
    </row>
    <row r="2" spans="1:5" x14ac:dyDescent="0.2">
      <c r="A2" t="s">
        <v>191</v>
      </c>
    </row>
    <row r="3" spans="1:5" x14ac:dyDescent="0.2">
      <c r="A3" t="s">
        <v>192</v>
      </c>
    </row>
    <row r="5" spans="1:5" x14ac:dyDescent="0.2">
      <c r="A5" t="s">
        <v>193</v>
      </c>
      <c r="B5" t="s">
        <v>194</v>
      </c>
      <c r="C5" t="s">
        <v>195</v>
      </c>
      <c r="D5" t="s">
        <v>196</v>
      </c>
      <c r="E5" t="s">
        <v>197</v>
      </c>
    </row>
    <row r="6" spans="1:5" x14ac:dyDescent="0.2">
      <c r="B6">
        <v>1</v>
      </c>
      <c r="C6" s="62" t="s">
        <v>212</v>
      </c>
      <c r="D6" s="57">
        <f>VLOOKUP(C6,[1]coverages!A:B,2,FALSE)</f>
        <v>25</v>
      </c>
      <c r="E6" s="57">
        <f>VLOOKUP(C6,[1]coverages!$A:D,3,FALSE)</f>
        <v>4</v>
      </c>
    </row>
    <row r="7" spans="1:5" x14ac:dyDescent="0.2">
      <c r="B7">
        <v>2</v>
      </c>
      <c r="C7" s="62" t="s">
        <v>213</v>
      </c>
      <c r="D7" s="57">
        <f>VLOOKUP(C7,[1]coverages!A:B,2,FALSE)</f>
        <v>25</v>
      </c>
      <c r="E7" s="57">
        <f>VLOOKUP(C7,[1]coverages!$A:D,3,FALSE)</f>
        <v>4</v>
      </c>
    </row>
    <row r="8" spans="1:5" x14ac:dyDescent="0.2">
      <c r="B8">
        <v>3</v>
      </c>
      <c r="C8" s="62" t="s">
        <v>609</v>
      </c>
      <c r="D8" s="57">
        <f>VLOOKUP(C8,[1]coverages!A:B,2,FALSE)</f>
        <v>25</v>
      </c>
      <c r="E8" s="57">
        <f>VLOOKUP(C8,[1]coverages!$A:D,3,FALSE)</f>
        <v>4</v>
      </c>
    </row>
    <row r="9" spans="1:5" x14ac:dyDescent="0.2">
      <c r="B9">
        <v>4</v>
      </c>
      <c r="C9" s="62" t="s">
        <v>610</v>
      </c>
      <c r="D9" s="57">
        <f>VLOOKUP(C9,[1]coverages!A:B,2,FALSE)</f>
        <v>25</v>
      </c>
      <c r="E9" s="57">
        <f>VLOOKUP(C9,[1]coverages!$A:D,3,FALSE)</f>
        <v>4</v>
      </c>
    </row>
    <row r="10" spans="1:5" x14ac:dyDescent="0.2">
      <c r="B10">
        <v>5</v>
      </c>
      <c r="C10" s="62" t="s">
        <v>611</v>
      </c>
      <c r="D10" s="57">
        <f>VLOOKUP(C10,[1]coverages!A:B,2,FALSE)</f>
        <v>25</v>
      </c>
      <c r="E10" s="57">
        <f>VLOOKUP(C10,[1]coverages!$A:D,3,FALSE)</f>
        <v>4</v>
      </c>
    </row>
    <row r="11" spans="1:5" x14ac:dyDescent="0.2">
      <c r="B11">
        <v>6</v>
      </c>
      <c r="C11" s="62" t="s">
        <v>233</v>
      </c>
      <c r="D11" s="57">
        <f>VLOOKUP(C11,[1]coverages!A:B,2,FALSE)</f>
        <v>25</v>
      </c>
      <c r="E11" s="57">
        <v>4</v>
      </c>
    </row>
    <row r="12" spans="1:5" x14ac:dyDescent="0.2">
      <c r="B12">
        <v>7</v>
      </c>
      <c r="C12" s="122" t="s">
        <v>198</v>
      </c>
      <c r="D12" s="57">
        <f>VLOOKUP(C12,[1]coverages!A:B,2,FALSE)</f>
        <v>0</v>
      </c>
      <c r="E12" s="57">
        <f>VLOOKUP(C12,[1]coverages!$A:D,3,FALSE)</f>
        <v>0</v>
      </c>
    </row>
    <row r="13" spans="1:5" x14ac:dyDescent="0.2">
      <c r="B13">
        <v>8</v>
      </c>
      <c r="C13" s="121" t="s">
        <v>198</v>
      </c>
      <c r="D13" s="57">
        <f>VLOOKUP(C13,[1]coverages!A:B,2,FALSE)</f>
        <v>0</v>
      </c>
      <c r="E13" s="57">
        <f>VLOOKUP(C13,[1]coverages!$A:D,3,FALSE)</f>
        <v>0</v>
      </c>
    </row>
    <row r="14" spans="1:5" x14ac:dyDescent="0.2">
      <c r="B14">
        <v>9</v>
      </c>
      <c r="C14" s="121" t="s">
        <v>198</v>
      </c>
      <c r="D14" s="57">
        <f>VLOOKUP(C14,[1]coverages!A:B,2,FALSE)</f>
        <v>0</v>
      </c>
      <c r="E14" s="57">
        <f>VLOOKUP(C14,[1]coverages!$A:D,3,FALSE)</f>
        <v>0</v>
      </c>
    </row>
    <row r="15" spans="1:5" x14ac:dyDescent="0.2">
      <c r="B15">
        <v>10</v>
      </c>
      <c r="C15" s="57" t="s">
        <v>198</v>
      </c>
      <c r="D15" s="57">
        <f>VLOOKUP(C15,[1]coverages!A:B,2,FALSE)</f>
        <v>0</v>
      </c>
      <c r="E15" s="57">
        <f>VLOOKUP(C15,[1]coverages!$A:D,3,FALSE)</f>
        <v>0</v>
      </c>
    </row>
    <row r="16" spans="1:5" x14ac:dyDescent="0.2">
      <c r="B16">
        <v>11</v>
      </c>
      <c r="C16" s="57" t="s">
        <v>198</v>
      </c>
      <c r="D16" s="57">
        <f>VLOOKUP(C16,[1]coverages!A:B,2,FALSE)</f>
        <v>0</v>
      </c>
      <c r="E16" s="57">
        <f>VLOOKUP(C16,[1]coverages!$A:D,3,FALSE)</f>
        <v>0</v>
      </c>
    </row>
    <row r="17" spans="1:6" ht="13.5" customHeight="1" x14ac:dyDescent="0.2">
      <c r="B17">
        <v>12</v>
      </c>
      <c r="C17" s="57" t="s">
        <v>198</v>
      </c>
      <c r="D17" s="57">
        <f>VLOOKUP(C17,[1]coverages!A:B,2,FALSE)</f>
        <v>0</v>
      </c>
      <c r="E17" s="57">
        <f>VLOOKUP(C17,[1]coverages!$A:D,3,FALSE)</f>
        <v>0</v>
      </c>
    </row>
    <row r="18" spans="1:6" x14ac:dyDescent="0.2">
      <c r="D18" s="58">
        <f>SUM(D6:D17)</f>
        <v>150</v>
      </c>
      <c r="E18" s="59"/>
      <c r="F18" s="59"/>
    </row>
    <row r="19" spans="1:6" x14ac:dyDescent="0.2">
      <c r="F19" s="59"/>
    </row>
    <row r="20" spans="1:6" x14ac:dyDescent="0.2">
      <c r="A20" s="58" t="s">
        <v>199</v>
      </c>
      <c r="B20" s="58"/>
      <c r="C20" s="58"/>
      <c r="D20" s="58"/>
      <c r="E20" s="60" t="s">
        <v>200</v>
      </c>
      <c r="F20" s="59"/>
    </row>
    <row r="21" spans="1:6" x14ac:dyDescent="0.2">
      <c r="A21" t="s">
        <v>201</v>
      </c>
      <c r="E21">
        <f>IF(E6=1,D6,0)+IF(E7=1,D7,0)+IF(E10=1,D10,0)+IF(E8=1,D8,0)+IF(E11=1,D11,0)+IF(E9=1,D9,0)+IF(E12=1,D12,0)+IF(E13=1,D13,0)+IF(E14=1,D14,0)+IF(E15=1,D15,0)</f>
        <v>0</v>
      </c>
      <c r="F21" s="59"/>
    </row>
    <row r="22" spans="1:6" x14ac:dyDescent="0.2">
      <c r="A22" t="s">
        <v>202</v>
      </c>
      <c r="E22">
        <f>IF(E6=2,$D6,0)+IF(E7=2,D7,0)+IF(E8=2,D8,0)+IF(E9=2,D9,0)+IF(E10=2,D10,0)+IF(E11=2,D11,0)+IF(E12=2,D12,0)+IF(E13=2,D13,0)+IF(E14=2,D14,0)+IF(E15=2,D15,0)</f>
        <v>0</v>
      </c>
      <c r="F22" s="59"/>
    </row>
    <row r="23" spans="1:6" x14ac:dyDescent="0.2">
      <c r="A23" t="s">
        <v>203</v>
      </c>
      <c r="E23">
        <f>IF(E6=3,D6,0)+IF(E7=3,D7,0)+IF(E8=3,D8,0)+IF(E9=3,D9,0)+IF(E10=3,D10,0)+IF(E11=3,D11,0)+IF(E12=3,D12,0)+IF(E13=3,D13,0)+IF(E14=3,D14,0)+IF(E15=3,D15,0)</f>
        <v>0</v>
      </c>
      <c r="F23" s="59"/>
    </row>
    <row r="24" spans="1:6" x14ac:dyDescent="0.2">
      <c r="A24" t="s">
        <v>204</v>
      </c>
      <c r="E24">
        <f>IF(E6=4,D6,0)+IF(E7=4,D7,0)+IF(E8=4,D8,0)+IF(E9=4,D9,0)+IF(E10=4,D10,0)+IF(E11=4,D11,0)+IF(E12=4,D12,0)+IF(E13=4,D13,0)+IF(E14=4,D14,0)+IF(E15=4,D15,0)</f>
        <v>150</v>
      </c>
      <c r="F24" s="59"/>
    </row>
    <row r="25" spans="1:6" x14ac:dyDescent="0.2">
      <c r="A25" t="s">
        <v>205</v>
      </c>
      <c r="E25">
        <f>IF(E6=5,D6,0)+IF(E7=5,D7,0)+IF(E8=5,D8,0)+IF(E9=5,D9,0)+IF(E10=5,D10,0)+IF(E11=5,D11,0)+IF(E12=5,D12,0)+IF(E13=5,D13,0)+IF(E14=5,D14,0)+IF(E15=5,D15,0)</f>
        <v>0</v>
      </c>
      <c r="F25" s="59"/>
    </row>
    <row r="26" spans="1:6" x14ac:dyDescent="0.2">
      <c r="A26" t="s">
        <v>607</v>
      </c>
      <c r="E26">
        <f>IF(E6=6,D6,0)+IF(E7=6,D7,0)+IF(E8=6,D8,0)+IF(E9=6,D9,0)+IF(E10=6,D10,0)+IF(E11=6,D11,0)+IF(E12=6,D12,0)+IF(E13=6,D13,0)+IF(E14=6,D14,0)+IF(E15=6,D15,0)</f>
        <v>0</v>
      </c>
      <c r="F26" s="59"/>
    </row>
    <row r="27" spans="1:6" x14ac:dyDescent="0.2">
      <c r="A27" s="83" t="s">
        <v>608</v>
      </c>
      <c r="E27">
        <f>IF(E6=7,D6,0)+IF(E7=7,D7,0)+IF(E8=7,D8,0)+IF(E9=7,D9,0)+IF(E10=7,D10,0)+IF(E11=7,D11,0)+IF(E12=7,D12,0)+IF(E13=7,D13,0)+IF(E14=7,D14,0)+IF(E15=7,D15,0)</f>
        <v>0</v>
      </c>
      <c r="F27" s="59"/>
    </row>
    <row r="28" spans="1:6" x14ac:dyDescent="0.2">
      <c r="A28" s="57" t="s">
        <v>206</v>
      </c>
      <c r="B28" s="57"/>
      <c r="C28" s="57"/>
      <c r="D28" s="57"/>
      <c r="E28">
        <f>IF(E6=8,D6,0)+IF(E7=8,D7,0)+IF(E8=8,D8,0)+IF(E9=8,D9,0)+IF(E10=8,D10,0)+IF(E11=8,D11,0)+IF(E12=8,D12,0)+IF(E13=8,D13,0)+IF(E14=8,D14,0)+IF(E15=8,D15,0)</f>
        <v>0</v>
      </c>
      <c r="F28" s="59"/>
    </row>
    <row r="29" spans="1:6" x14ac:dyDescent="0.2">
      <c r="E29" s="58">
        <f>SUM(E21:E28)</f>
        <v>150</v>
      </c>
    </row>
    <row r="30" spans="1:6" x14ac:dyDescent="0.2">
      <c r="E30" t="str">
        <f>IF(E29=D18,"","error")</f>
        <v/>
      </c>
    </row>
    <row r="32" spans="1:6" x14ac:dyDescent="0.2">
      <c r="A32" t="s">
        <v>207</v>
      </c>
      <c r="B32" s="61"/>
    </row>
    <row r="33" spans="1:2" x14ac:dyDescent="0.2">
      <c r="A33" t="s">
        <v>208</v>
      </c>
      <c r="B33" s="61"/>
    </row>
    <row r="34" spans="1:2" x14ac:dyDescent="0.2">
      <c r="A34" t="s">
        <v>209</v>
      </c>
      <c r="B34" s="61"/>
    </row>
    <row r="35" spans="1:2" x14ac:dyDescent="0.2">
      <c r="A35" t="s">
        <v>210</v>
      </c>
      <c r="B35" s="61"/>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sqref="A1:C29"/>
    </sheetView>
  </sheetViews>
  <sheetFormatPr defaultRowHeight="12.75" x14ac:dyDescent="0.2"/>
  <cols>
    <col min="1" max="1" width="22.140625" customWidth="1"/>
    <col min="2" max="2" width="15.5703125" bestFit="1" customWidth="1"/>
    <col min="3" max="3" width="11.28515625" bestFit="1" customWidth="1"/>
  </cols>
  <sheetData>
    <row r="1" spans="1:3" x14ac:dyDescent="0.2">
      <c r="B1" s="85" t="s">
        <v>214</v>
      </c>
      <c r="C1" t="s">
        <v>215</v>
      </c>
    </row>
    <row r="2" spans="1:3" x14ac:dyDescent="0.2">
      <c r="A2" t="s">
        <v>198</v>
      </c>
      <c r="B2">
        <v>0</v>
      </c>
      <c r="C2">
        <v>0</v>
      </c>
    </row>
    <row r="3" spans="1:3" x14ac:dyDescent="0.2">
      <c r="A3" t="s">
        <v>216</v>
      </c>
      <c r="B3">
        <v>75</v>
      </c>
      <c r="C3">
        <v>1</v>
      </c>
    </row>
    <row r="4" spans="1:3" x14ac:dyDescent="0.2">
      <c r="A4" t="s">
        <v>211</v>
      </c>
      <c r="B4">
        <v>18</v>
      </c>
      <c r="C4">
        <v>2</v>
      </c>
    </row>
    <row r="5" spans="1:3" x14ac:dyDescent="0.2">
      <c r="A5" t="s">
        <v>217</v>
      </c>
      <c r="B5">
        <v>10</v>
      </c>
      <c r="C5">
        <v>4</v>
      </c>
    </row>
    <row r="6" spans="1:3" x14ac:dyDescent="0.2">
      <c r="A6" t="s">
        <v>218</v>
      </c>
      <c r="B6">
        <v>18</v>
      </c>
      <c r="C6">
        <v>2</v>
      </c>
    </row>
    <row r="7" spans="1:3" x14ac:dyDescent="0.2">
      <c r="A7" t="s">
        <v>219</v>
      </c>
      <c r="B7">
        <v>22</v>
      </c>
      <c r="C7">
        <v>3</v>
      </c>
    </row>
    <row r="8" spans="1:3" x14ac:dyDescent="0.2">
      <c r="A8" t="s">
        <v>220</v>
      </c>
      <c r="B8">
        <v>10</v>
      </c>
      <c r="C8">
        <v>3</v>
      </c>
    </row>
    <row r="9" spans="1:3" x14ac:dyDescent="0.2">
      <c r="A9" t="s">
        <v>221</v>
      </c>
      <c r="B9">
        <v>10</v>
      </c>
      <c r="C9">
        <v>3</v>
      </c>
    </row>
    <row r="10" spans="1:3" x14ac:dyDescent="0.2">
      <c r="A10" t="s">
        <v>222</v>
      </c>
      <c r="B10">
        <v>11</v>
      </c>
      <c r="C10">
        <v>3</v>
      </c>
    </row>
    <row r="11" spans="1:3" x14ac:dyDescent="0.2">
      <c r="A11" t="s">
        <v>223</v>
      </c>
      <c r="B11">
        <v>1</v>
      </c>
      <c r="C11">
        <v>3</v>
      </c>
    </row>
    <row r="12" spans="1:3" x14ac:dyDescent="0.2">
      <c r="A12" t="s">
        <v>224</v>
      </c>
      <c r="B12">
        <v>1</v>
      </c>
      <c r="C12">
        <v>3</v>
      </c>
    </row>
    <row r="13" spans="1:3" x14ac:dyDescent="0.2">
      <c r="A13" t="s">
        <v>225</v>
      </c>
      <c r="B13">
        <v>1</v>
      </c>
      <c r="C13">
        <v>3</v>
      </c>
    </row>
    <row r="14" spans="1:3" x14ac:dyDescent="0.2">
      <c r="A14" t="s">
        <v>226</v>
      </c>
      <c r="B14">
        <v>1</v>
      </c>
      <c r="C14">
        <v>3</v>
      </c>
    </row>
    <row r="15" spans="1:3" x14ac:dyDescent="0.2">
      <c r="A15" t="s">
        <v>227</v>
      </c>
      <c r="B15">
        <v>17</v>
      </c>
      <c r="C15">
        <v>3</v>
      </c>
    </row>
    <row r="16" spans="1:3" x14ac:dyDescent="0.2">
      <c r="A16" t="s">
        <v>228</v>
      </c>
      <c r="B16">
        <v>10</v>
      </c>
      <c r="C16">
        <v>3</v>
      </c>
    </row>
    <row r="17" spans="1:3" x14ac:dyDescent="0.2">
      <c r="A17" t="s">
        <v>229</v>
      </c>
      <c r="B17">
        <v>22</v>
      </c>
      <c r="C17">
        <v>3</v>
      </c>
    </row>
    <row r="18" spans="1:3" x14ac:dyDescent="0.2">
      <c r="A18" t="s">
        <v>230</v>
      </c>
      <c r="B18">
        <v>11</v>
      </c>
      <c r="C18">
        <v>5</v>
      </c>
    </row>
    <row r="19" spans="1:3" x14ac:dyDescent="0.2">
      <c r="A19" t="s">
        <v>231</v>
      </c>
      <c r="B19">
        <v>100</v>
      </c>
      <c r="C19">
        <v>4</v>
      </c>
    </row>
    <row r="20" spans="1:3" x14ac:dyDescent="0.2">
      <c r="A20" t="s">
        <v>232</v>
      </c>
      <c r="B20">
        <v>11</v>
      </c>
      <c r="C20">
        <v>5</v>
      </c>
    </row>
    <row r="21" spans="1:3" x14ac:dyDescent="0.2">
      <c r="A21" t="s">
        <v>608</v>
      </c>
      <c r="B21">
        <v>100</v>
      </c>
      <c r="C21">
        <v>7</v>
      </c>
    </row>
    <row r="22" spans="1:3" s="57" customFormat="1" x14ac:dyDescent="0.2">
      <c r="A22" s="122" t="s">
        <v>612</v>
      </c>
      <c r="B22" s="57">
        <v>70</v>
      </c>
      <c r="C22" s="57">
        <v>5</v>
      </c>
    </row>
    <row r="23" spans="1:3" s="57" customFormat="1" x14ac:dyDescent="0.2">
      <c r="A23" s="122" t="s">
        <v>613</v>
      </c>
      <c r="B23" s="57">
        <v>25</v>
      </c>
      <c r="C23" s="57">
        <v>6</v>
      </c>
    </row>
    <row r="24" spans="1:3" s="57" customFormat="1" x14ac:dyDescent="0.2">
      <c r="A24" s="123" t="s">
        <v>610</v>
      </c>
      <c r="B24" s="124">
        <v>25</v>
      </c>
      <c r="C24" s="124">
        <v>4</v>
      </c>
    </row>
    <row r="25" spans="1:3" s="57" customFormat="1" x14ac:dyDescent="0.2">
      <c r="A25" s="123" t="s">
        <v>611</v>
      </c>
      <c r="B25" s="124">
        <v>25</v>
      </c>
      <c r="C25" s="124">
        <v>4</v>
      </c>
    </row>
    <row r="26" spans="1:3" s="57" customFormat="1" x14ac:dyDescent="0.2">
      <c r="A26" s="123" t="s">
        <v>233</v>
      </c>
      <c r="B26" s="124">
        <v>25</v>
      </c>
      <c r="C26" s="124">
        <v>4</v>
      </c>
    </row>
    <row r="27" spans="1:3" x14ac:dyDescent="0.2">
      <c r="A27" s="62" t="s">
        <v>212</v>
      </c>
      <c r="B27" s="63">
        <v>25</v>
      </c>
      <c r="C27" s="63">
        <v>4</v>
      </c>
    </row>
    <row r="28" spans="1:3" x14ac:dyDescent="0.2">
      <c r="A28" s="62" t="s">
        <v>213</v>
      </c>
      <c r="B28" s="63">
        <v>25</v>
      </c>
      <c r="C28" s="63">
        <v>4</v>
      </c>
    </row>
    <row r="29" spans="1:3" x14ac:dyDescent="0.2">
      <c r="A29" s="62" t="s">
        <v>609</v>
      </c>
      <c r="B29" s="63">
        <v>25</v>
      </c>
      <c r="C29" s="63">
        <v>4</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Item</vt:lpstr>
      <vt:lpstr>MO</vt:lpstr>
      <vt:lpstr>Laser MO</vt:lpstr>
      <vt:lpstr>Sub MO</vt:lpstr>
      <vt:lpstr>Info Tab</vt:lpstr>
      <vt:lpstr>INK COVERAGE WORKSHEET</vt:lpstr>
      <vt:lpstr>Ink Coverage - MCP</vt:lpstr>
      <vt:lpstr>coverages</vt:lpstr>
      <vt:lpstr>Item!Print_Area</vt:lpstr>
    </vt:vector>
  </TitlesOfParts>
  <Company>Winpak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w15pscgc</dc:creator>
  <cp:lastModifiedBy>Parker, Holly</cp:lastModifiedBy>
  <cp:lastPrinted>2016-07-29T15:08:18Z</cp:lastPrinted>
  <dcterms:created xsi:type="dcterms:W3CDTF">2005-04-04T15:31:45Z</dcterms:created>
  <dcterms:modified xsi:type="dcterms:W3CDTF">2017-06-06T18:30:19Z</dcterms:modified>
</cp:coreProperties>
</file>