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40"/>
  </bookViews>
  <sheets>
    <sheet name="Item" sheetId="2" r:id="rId1"/>
    <sheet name="Main Web" sheetId="8" r:id="rId2"/>
    <sheet name="Side Web" sheetId="11" r:id="rId3"/>
    <sheet name="Info Tab" sheetId="9" state="hidden" r:id="rId4"/>
    <sheet name="INK COVERAGE WORKSHEET" sheetId="10" r:id="rId5"/>
    <sheet name="Ink Coverage - MCP" sheetId="6" r:id="rId6"/>
    <sheet name="coverages" sheetId="3" r:id="rId7"/>
  </sheets>
  <externalReferences>
    <externalReference r:id="rId8"/>
  </externalReferences>
  <definedNames>
    <definedName name="_xlnm.Print_Area" localSheetId="0">Item!$A$1:$K$72</definedName>
  </definedNames>
  <calcPr calcId="171027"/>
</workbook>
</file>

<file path=xl/calcChain.xml><?xml version="1.0" encoding="utf-8"?>
<calcChain xmlns="http://schemas.openxmlformats.org/spreadsheetml/2006/main">
  <c r="B81" i="8" l="1"/>
  <c r="B77" i="8"/>
  <c r="B76" i="8"/>
  <c r="B75" i="8"/>
  <c r="E17" i="6" l="1"/>
  <c r="D17" i="6"/>
  <c r="E16" i="6"/>
  <c r="D16" i="6"/>
  <c r="E15" i="6"/>
  <c r="D15" i="6"/>
  <c r="E14" i="6"/>
  <c r="D14" i="6"/>
  <c r="E13" i="6"/>
  <c r="D13" i="6"/>
  <c r="E12" i="6"/>
  <c r="D12" i="6"/>
  <c r="D11" i="6"/>
  <c r="E10" i="6"/>
  <c r="D10" i="6"/>
  <c r="E9" i="6"/>
  <c r="D9" i="6"/>
  <c r="E8" i="6"/>
  <c r="D8" i="6"/>
  <c r="E7" i="6"/>
  <c r="D7" i="6"/>
  <c r="E6" i="6"/>
  <c r="D6" i="6"/>
  <c r="K18" i="10"/>
  <c r="J18" i="10"/>
  <c r="K17" i="10"/>
  <c r="J17" i="10"/>
  <c r="K16" i="10"/>
  <c r="J16" i="10"/>
  <c r="K15" i="10"/>
  <c r="J15" i="10"/>
  <c r="K14" i="10"/>
  <c r="J14" i="10"/>
  <c r="K13" i="10"/>
  <c r="J13" i="10"/>
  <c r="K12" i="10"/>
  <c r="J12" i="10"/>
  <c r="K11" i="10"/>
  <c r="J11" i="10"/>
  <c r="K10" i="10"/>
  <c r="J10" i="10"/>
  <c r="K9" i="10"/>
  <c r="J9" i="10"/>
  <c r="K8" i="10"/>
  <c r="J8" i="10"/>
  <c r="K7" i="10"/>
  <c r="J7" i="10"/>
  <c r="J19" i="10" s="1"/>
  <c r="E18" i="10"/>
  <c r="D18" i="10"/>
  <c r="E17" i="10"/>
  <c r="D17" i="10"/>
  <c r="E16" i="10"/>
  <c r="D16" i="10"/>
  <c r="E15" i="10"/>
  <c r="D15" i="10"/>
  <c r="E14" i="10"/>
  <c r="D14" i="10"/>
  <c r="E13" i="10"/>
  <c r="D13" i="10"/>
  <c r="E12" i="10"/>
  <c r="D12" i="10"/>
  <c r="E11" i="10"/>
  <c r="D11" i="10"/>
  <c r="E10" i="10"/>
  <c r="D10" i="10"/>
  <c r="E9" i="10"/>
  <c r="D9" i="10"/>
  <c r="E8" i="10"/>
  <c r="D8" i="10"/>
  <c r="E7" i="10"/>
  <c r="D7" i="10"/>
  <c r="D19" i="10" s="1"/>
  <c r="E27" i="10" l="1"/>
  <c r="K27" i="10"/>
  <c r="E26" i="6"/>
  <c r="D18" i="6"/>
  <c r="E21" i="6"/>
  <c r="E23" i="6"/>
  <c r="E27" i="6"/>
  <c r="E24" i="6"/>
  <c r="E28" i="6"/>
  <c r="E25" i="6"/>
  <c r="E22" i="6"/>
  <c r="K24" i="10"/>
  <c r="K28" i="10"/>
  <c r="K25" i="10"/>
  <c r="K29" i="10"/>
  <c r="K22" i="10"/>
  <c r="K26" i="10"/>
  <c r="K23" i="10"/>
  <c r="E24" i="10"/>
  <c r="E28" i="10"/>
  <c r="E22" i="10"/>
  <c r="E25" i="10"/>
  <c r="E29" i="10"/>
  <c r="E26" i="10"/>
  <c r="E23" i="10"/>
  <c r="E29" i="6" l="1"/>
  <c r="E30" i="6" s="1"/>
  <c r="K30" i="10"/>
  <c r="K31" i="10" s="1"/>
  <c r="E30" i="10"/>
  <c r="E31" i="10" s="1"/>
  <c r="B68" i="11" l="1"/>
  <c r="B132" i="8"/>
  <c r="B13" i="11" l="1"/>
  <c r="B27" i="11"/>
  <c r="B32" i="8"/>
  <c r="B109" i="8" l="1"/>
  <c r="B105" i="8"/>
  <c r="B104" i="8"/>
  <c r="B102" i="8"/>
  <c r="B101" i="8"/>
  <c r="B100" i="8"/>
  <c r="B98" i="8"/>
  <c r="B96" i="8"/>
  <c r="B13" i="8"/>
  <c r="B4" i="11" l="1"/>
  <c r="B4" i="8"/>
  <c r="B6" i="11"/>
  <c r="B7" i="11"/>
  <c r="B7" i="8"/>
  <c r="B6" i="8"/>
  <c r="B5" i="11" l="1"/>
  <c r="B3" i="11"/>
  <c r="B2" i="11"/>
  <c r="B5" i="8" l="1"/>
  <c r="I19" i="2" l="1"/>
  <c r="B3" i="8" l="1"/>
  <c r="B2" i="8"/>
  <c r="B90" i="8" l="1"/>
  <c r="B87" i="8"/>
  <c r="B86" i="8"/>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t>
        </r>
        <r>
          <rPr>
            <sz val="9"/>
            <color indexed="81"/>
            <rFont val="Tahoma"/>
            <family val="2"/>
          </rPr>
          <t xml:space="preserve">
</t>
        </r>
      </text>
    </comment>
    <comment ref="B5" authorId="0" shapeId="0">
      <text>
        <r>
          <rPr>
            <b/>
            <sz val="9"/>
            <color indexed="81"/>
            <rFont val="Tahoma"/>
            <family val="2"/>
          </rPr>
          <t>Autopopulated from Item Request</t>
        </r>
        <r>
          <rPr>
            <sz val="9"/>
            <color indexed="81"/>
            <rFont val="Tahoma"/>
            <family val="2"/>
          </rPr>
          <t xml:space="preserve">
</t>
        </r>
      </text>
    </comment>
    <comment ref="B6"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7"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10" authorId="0" shapeId="0">
      <text>
        <r>
          <rPr>
            <b/>
            <sz val="9"/>
            <color indexed="81"/>
            <rFont val="Tahoma"/>
            <family val="2"/>
          </rPr>
          <t>Any information pertinent to all departments should be listed here. Do not delete NW2 rolls info</t>
        </r>
        <r>
          <rPr>
            <sz val="9"/>
            <color indexed="81"/>
            <rFont val="Tahoma"/>
            <family val="2"/>
          </rPr>
          <t xml:space="preserve">
</t>
        </r>
      </text>
    </comment>
    <comment ref="B13" authorId="0" shapeId="0">
      <text>
        <r>
          <rPr>
            <b/>
            <sz val="9"/>
            <color indexed="81"/>
            <rFont val="Tahoma"/>
            <family val="2"/>
          </rPr>
          <t>Autopopulated from Item Request</t>
        </r>
        <r>
          <rPr>
            <sz val="9"/>
            <color indexed="81"/>
            <rFont val="Tahoma"/>
            <family val="2"/>
          </rPr>
          <t xml:space="preserve">
</t>
        </r>
      </text>
    </comment>
    <comment ref="B14" authorId="0" shapeId="0">
      <text>
        <r>
          <rPr>
            <b/>
            <sz val="9"/>
            <color indexed="81"/>
            <rFont val="Tahoma"/>
            <family val="2"/>
          </rPr>
          <t>Select yes or no.</t>
        </r>
        <r>
          <rPr>
            <sz val="9"/>
            <color indexed="81"/>
            <rFont val="Tahoma"/>
            <family val="2"/>
          </rPr>
          <t xml:space="preserve">
</t>
        </r>
      </text>
    </comment>
    <comment ref="B15" authorId="0" shapeId="0">
      <text>
        <r>
          <rPr>
            <b/>
            <sz val="9"/>
            <color indexed="81"/>
            <rFont val="Tahoma"/>
            <family val="2"/>
          </rPr>
          <t>Enter colors used in front panel</t>
        </r>
        <r>
          <rPr>
            <sz val="9"/>
            <color indexed="81"/>
            <rFont val="Tahoma"/>
            <family val="2"/>
          </rPr>
          <t xml:space="preserve">
</t>
        </r>
      </text>
    </comment>
    <comment ref="B17" authorId="0" shapeId="0">
      <text>
        <r>
          <rPr>
            <b/>
            <sz val="9"/>
            <color indexed="81"/>
            <rFont val="Tahoma"/>
            <family val="2"/>
          </rPr>
          <t>Enter print direction for back panel or delete line if not applicable.</t>
        </r>
        <r>
          <rPr>
            <sz val="9"/>
            <color indexed="81"/>
            <rFont val="Tahoma"/>
            <family val="2"/>
          </rPr>
          <t xml:space="preserve">
</t>
        </r>
      </text>
    </comment>
    <comment ref="B20" authorId="0" shapeId="0">
      <text>
        <r>
          <rPr>
            <b/>
            <sz val="9"/>
            <color indexed="81"/>
            <rFont val="Tahoma"/>
            <family val="2"/>
          </rPr>
          <t>Do not delete this info.  CRC to add missing info.</t>
        </r>
        <r>
          <rPr>
            <sz val="9"/>
            <color indexed="81"/>
            <rFont val="Tahoma"/>
            <family val="2"/>
          </rPr>
          <t xml:space="preserve">
</t>
        </r>
      </text>
    </comment>
    <comment ref="B21" authorId="0" shapeId="0">
      <text>
        <r>
          <rPr>
            <b/>
            <sz val="9"/>
            <color indexed="81"/>
            <rFont val="Tahoma"/>
            <family val="2"/>
          </rPr>
          <t>Do not delete this info.  CRC to add missing info.</t>
        </r>
      </text>
    </comment>
    <comment ref="B26" authorId="0" shapeId="0">
      <text>
        <r>
          <rPr>
            <b/>
            <sz val="9"/>
            <color indexed="81"/>
            <rFont val="Tahoma"/>
            <family val="2"/>
          </rPr>
          <t>Comment not to be removed</t>
        </r>
        <r>
          <rPr>
            <sz val="9"/>
            <color indexed="81"/>
            <rFont val="Tahoma"/>
            <family val="2"/>
          </rPr>
          <t xml:space="preserve">
</t>
        </r>
      </text>
    </comment>
    <comment ref="B36"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9" authorId="0" shapeId="0">
      <text>
        <r>
          <rPr>
            <b/>
            <sz val="9"/>
            <color indexed="81"/>
            <rFont val="Tahoma"/>
            <family val="2"/>
          </rPr>
          <t>Do not delete this info.  CRC to add missing info.</t>
        </r>
        <r>
          <rPr>
            <sz val="9"/>
            <color indexed="81"/>
            <rFont val="Tahoma"/>
            <family val="2"/>
          </rPr>
          <t xml:space="preserve">
</t>
        </r>
      </text>
    </comment>
    <comment ref="B56" authorId="0" shapeId="0">
      <text>
        <r>
          <rPr>
            <b/>
            <sz val="9"/>
            <color indexed="81"/>
            <rFont val="Tahoma"/>
            <family val="2"/>
          </rPr>
          <t>Select skid size, sample or select 'slitting to advise marketing'.</t>
        </r>
        <r>
          <rPr>
            <sz val="9"/>
            <color indexed="81"/>
            <rFont val="Tahoma"/>
            <family val="2"/>
          </rPr>
          <t xml:space="preserve">
</t>
        </r>
      </text>
    </comment>
    <comment ref="B60" authorId="0" shapeId="0">
      <text>
        <r>
          <rPr>
            <b/>
            <sz val="9"/>
            <color indexed="81"/>
            <rFont val="Tahoma"/>
            <family val="2"/>
          </rPr>
          <t>Do not delete this info.  CRC to add missing info.</t>
        </r>
        <r>
          <rPr>
            <sz val="9"/>
            <color indexed="81"/>
            <rFont val="Tahoma"/>
            <family val="2"/>
          </rPr>
          <t xml:space="preserve">
</t>
        </r>
      </text>
    </comment>
    <comment ref="B73" authorId="0" shapeId="0">
      <text>
        <r>
          <rPr>
            <b/>
            <sz val="9"/>
            <color indexed="81"/>
            <rFont val="Tahoma"/>
            <family val="2"/>
          </rPr>
          <t>Select either, Box Pouch Only or Box Pouch with Zipper.</t>
        </r>
        <r>
          <rPr>
            <sz val="9"/>
            <color indexed="81"/>
            <rFont val="Tahoma"/>
            <family val="2"/>
          </rPr>
          <t xml:space="preserve">
</t>
        </r>
      </text>
    </comment>
    <comment ref="B74" authorId="0" shapeId="0">
      <text>
        <r>
          <rPr>
            <b/>
            <sz val="9"/>
            <color indexed="81"/>
            <rFont val="Tahoma"/>
            <family val="2"/>
          </rPr>
          <t>Choose size between 3mm and 18mm</t>
        </r>
        <r>
          <rPr>
            <sz val="9"/>
            <color indexed="81"/>
            <rFont val="Tahoma"/>
            <family val="2"/>
          </rPr>
          <t xml:space="preserve">
</t>
        </r>
      </text>
    </comment>
    <comment ref="B75" authorId="0" shapeId="0">
      <text>
        <r>
          <rPr>
            <b/>
            <sz val="9"/>
            <color indexed="81"/>
            <rFont val="Tahoma"/>
            <family val="2"/>
          </rPr>
          <t>Autopopulated from Item Request or Delete Line</t>
        </r>
        <r>
          <rPr>
            <sz val="9"/>
            <color indexed="81"/>
            <rFont val="Tahoma"/>
            <family val="2"/>
          </rPr>
          <t xml:space="preserve">
</t>
        </r>
      </text>
    </comment>
    <comment ref="B77" authorId="0" shapeId="0">
      <text>
        <r>
          <rPr>
            <b/>
            <sz val="9"/>
            <color indexed="81"/>
            <rFont val="Tahoma"/>
            <family val="2"/>
          </rPr>
          <t>Autopopulated from Item Request or Delete Section</t>
        </r>
        <r>
          <rPr>
            <sz val="9"/>
            <color indexed="81"/>
            <rFont val="Tahoma"/>
            <family val="2"/>
          </rPr>
          <t xml:space="preserve">
</t>
        </r>
      </text>
    </comment>
    <comment ref="B78"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81" authorId="0" shapeId="0">
      <text>
        <r>
          <rPr>
            <b/>
            <sz val="9"/>
            <color indexed="81"/>
            <rFont val="Tahoma"/>
            <family val="2"/>
          </rPr>
          <t>Autopopulated from Item Request or Delete Section</t>
        </r>
        <r>
          <rPr>
            <sz val="9"/>
            <color indexed="81"/>
            <rFont val="Tahoma"/>
            <family val="2"/>
          </rPr>
          <t xml:space="preserve">
</t>
        </r>
      </text>
    </comment>
    <comment ref="B82"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86" authorId="0" shapeId="0">
      <text>
        <r>
          <rPr>
            <b/>
            <sz val="9"/>
            <color indexed="81"/>
            <rFont val="Tahoma"/>
            <family val="2"/>
          </rPr>
          <t>Autopopulated from Info above</t>
        </r>
        <r>
          <rPr>
            <sz val="9"/>
            <color indexed="81"/>
            <rFont val="Tahoma"/>
            <family val="2"/>
          </rPr>
          <t xml:space="preserve">
</t>
        </r>
      </text>
    </comment>
    <comment ref="B87" authorId="0" shapeId="0">
      <text>
        <r>
          <rPr>
            <b/>
            <sz val="9"/>
            <color indexed="81"/>
            <rFont val="Tahoma"/>
            <family val="2"/>
          </rPr>
          <t>Autopopulated from Info above</t>
        </r>
        <r>
          <rPr>
            <sz val="9"/>
            <color indexed="81"/>
            <rFont val="Tahoma"/>
            <family val="2"/>
          </rPr>
          <t xml:space="preserve">
</t>
        </r>
      </text>
    </comment>
    <comment ref="B88" authorId="0" shapeId="0">
      <text>
        <r>
          <rPr>
            <b/>
            <sz val="9"/>
            <color indexed="81"/>
            <rFont val="Tahoma"/>
            <family val="2"/>
          </rPr>
          <t>Do not delete this info.  CRC to add missing info.</t>
        </r>
        <r>
          <rPr>
            <sz val="9"/>
            <color indexed="81"/>
            <rFont val="Tahoma"/>
            <family val="2"/>
          </rPr>
          <t xml:space="preserve">
</t>
        </r>
      </text>
    </comment>
    <comment ref="B89" authorId="0" shapeId="0">
      <text>
        <r>
          <rPr>
            <b/>
            <sz val="9"/>
            <color indexed="81"/>
            <rFont val="Tahoma"/>
            <family val="2"/>
          </rPr>
          <t>Do not delete this info.  CRC to add missing info.</t>
        </r>
        <r>
          <rPr>
            <sz val="9"/>
            <color indexed="81"/>
            <rFont val="Tahoma"/>
            <family val="2"/>
          </rPr>
          <t xml:space="preserve">
</t>
        </r>
      </text>
    </comment>
    <comment ref="B90" authorId="0" shapeId="0">
      <text>
        <r>
          <rPr>
            <b/>
            <sz val="9"/>
            <color indexed="81"/>
            <rFont val="Tahoma"/>
            <family val="2"/>
          </rPr>
          <t>Autopopulated from Info above</t>
        </r>
        <r>
          <rPr>
            <sz val="9"/>
            <color indexed="81"/>
            <rFont val="Tahoma"/>
            <family val="2"/>
          </rPr>
          <t xml:space="preserve">
</t>
        </r>
      </text>
    </comment>
    <comment ref="B96" authorId="0" shapeId="0">
      <text>
        <r>
          <rPr>
            <b/>
            <sz val="9"/>
            <color indexed="81"/>
            <rFont val="Tahoma"/>
            <family val="2"/>
          </rPr>
          <t>Autopopulated from Item Request or Delete Section</t>
        </r>
        <r>
          <rPr>
            <sz val="9"/>
            <color indexed="81"/>
            <rFont val="Tahoma"/>
            <family val="2"/>
          </rPr>
          <t xml:space="preserve">
</t>
        </r>
      </text>
    </comment>
    <comment ref="B98" authorId="0" shapeId="0">
      <text>
        <r>
          <rPr>
            <b/>
            <sz val="9"/>
            <color indexed="81"/>
            <rFont val="Tahoma"/>
            <family val="2"/>
          </rPr>
          <t>Autopopulated from Item Request or Delete Section</t>
        </r>
        <r>
          <rPr>
            <sz val="9"/>
            <color indexed="81"/>
            <rFont val="Tahoma"/>
            <family val="2"/>
          </rPr>
          <t xml:space="preserve">
</t>
        </r>
      </text>
    </comment>
    <comment ref="B100" authorId="0" shapeId="0">
      <text>
        <r>
          <rPr>
            <b/>
            <sz val="9"/>
            <color indexed="81"/>
            <rFont val="Tahoma"/>
            <family val="2"/>
          </rPr>
          <t>Autopopulated from Item Request or Delete Section</t>
        </r>
        <r>
          <rPr>
            <sz val="9"/>
            <color indexed="81"/>
            <rFont val="Tahoma"/>
            <family val="2"/>
          </rPr>
          <t xml:space="preserve">
</t>
        </r>
      </text>
    </comment>
    <comment ref="B101" authorId="0" shapeId="0">
      <text>
        <r>
          <rPr>
            <b/>
            <sz val="9"/>
            <color indexed="81"/>
            <rFont val="Tahoma"/>
            <family val="2"/>
          </rPr>
          <t>Autopopulated from Item Request or Delete Section</t>
        </r>
        <r>
          <rPr>
            <sz val="9"/>
            <color indexed="81"/>
            <rFont val="Tahoma"/>
            <family val="2"/>
          </rPr>
          <t xml:space="preserve">
</t>
        </r>
      </text>
    </comment>
    <comment ref="B102" authorId="0" shapeId="0">
      <text>
        <r>
          <rPr>
            <b/>
            <sz val="9"/>
            <color indexed="81"/>
            <rFont val="Tahoma"/>
            <family val="2"/>
          </rPr>
          <t>Autopopulated from Item Request or Delete Section</t>
        </r>
        <r>
          <rPr>
            <sz val="9"/>
            <color indexed="81"/>
            <rFont val="Tahoma"/>
            <family val="2"/>
          </rPr>
          <t xml:space="preserve">
</t>
        </r>
      </text>
    </comment>
    <comment ref="B104" authorId="0" shapeId="0">
      <text>
        <r>
          <rPr>
            <b/>
            <sz val="9"/>
            <color indexed="81"/>
            <rFont val="Tahoma"/>
            <family val="2"/>
          </rPr>
          <t>Autopopulated from Item Request or Delete Line</t>
        </r>
        <r>
          <rPr>
            <sz val="9"/>
            <color indexed="81"/>
            <rFont val="Tahoma"/>
            <family val="2"/>
          </rPr>
          <t xml:space="preserve">
</t>
        </r>
      </text>
    </comment>
    <comment ref="B105" authorId="0" shapeId="0">
      <text>
        <r>
          <rPr>
            <b/>
            <sz val="9"/>
            <color indexed="81"/>
            <rFont val="Tahoma"/>
            <family val="2"/>
          </rPr>
          <t>Autopopulated from Item Request or Delete Line</t>
        </r>
        <r>
          <rPr>
            <sz val="9"/>
            <color indexed="81"/>
            <rFont val="Tahoma"/>
            <family val="2"/>
          </rPr>
          <t xml:space="preserve">
</t>
        </r>
      </text>
    </comment>
    <comment ref="B106" authorId="0" shapeId="0">
      <text>
        <r>
          <rPr>
            <b/>
            <sz val="9"/>
            <color indexed="81"/>
            <rFont val="Tahoma"/>
            <family val="2"/>
          </rPr>
          <t>Enter location of hole on pouch. eg:  Centered in header seal.</t>
        </r>
      </text>
    </comment>
    <comment ref="B110" authorId="0" shapeId="0">
      <text>
        <r>
          <rPr>
            <b/>
            <sz val="9"/>
            <color indexed="81"/>
            <rFont val="Tahoma"/>
            <family val="2"/>
          </rPr>
          <t>For top fill pouch enter the distance in mm from the tear notch to open end.</t>
        </r>
        <r>
          <rPr>
            <sz val="9"/>
            <color indexed="81"/>
            <rFont val="Tahoma"/>
            <family val="2"/>
          </rPr>
          <t xml:space="preserve">
</t>
        </r>
      </text>
    </comment>
    <comment ref="B113"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116"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118" authorId="0" shapeId="0">
      <text>
        <r>
          <rPr>
            <b/>
            <sz val="9"/>
            <color indexed="81"/>
            <rFont val="Tahoma"/>
            <family val="2"/>
          </rPr>
          <t>Select standard unless customer states otherwise</t>
        </r>
        <r>
          <rPr>
            <sz val="9"/>
            <color indexed="81"/>
            <rFont val="Tahoma"/>
            <family val="2"/>
          </rPr>
          <t xml:space="preserve">
</t>
        </r>
      </text>
    </comment>
    <comment ref="B119"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21"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25" authorId="0" shapeId="0">
      <text>
        <r>
          <rPr>
            <b/>
            <sz val="9"/>
            <color indexed="81"/>
            <rFont val="Tahoma"/>
            <family val="2"/>
          </rPr>
          <t>Enter any information not covered. eg: Cradles, foam pads, part rolls,etc.  Do not Delete Die Drawing info.</t>
        </r>
        <r>
          <rPr>
            <sz val="9"/>
            <color indexed="81"/>
            <rFont val="Tahoma"/>
            <family val="2"/>
          </rPr>
          <t xml:space="preserve">
</t>
        </r>
      </text>
    </comment>
    <comment ref="B133"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t>
        </r>
        <r>
          <rPr>
            <sz val="9"/>
            <color indexed="81"/>
            <rFont val="Tahoma"/>
            <family val="2"/>
          </rPr>
          <t xml:space="preserve">
</t>
        </r>
      </text>
    </comment>
    <comment ref="B5" authorId="0" shapeId="0">
      <text>
        <r>
          <rPr>
            <b/>
            <sz val="9"/>
            <color indexed="81"/>
            <rFont val="Tahoma"/>
            <family val="2"/>
          </rPr>
          <t>Autopopulated from Item Request</t>
        </r>
        <r>
          <rPr>
            <sz val="9"/>
            <color indexed="81"/>
            <rFont val="Tahoma"/>
            <family val="2"/>
          </rPr>
          <t xml:space="preserve">
</t>
        </r>
      </text>
    </comment>
    <comment ref="B6"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7"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10" authorId="0" shapeId="0">
      <text>
        <r>
          <rPr>
            <b/>
            <sz val="9"/>
            <color indexed="81"/>
            <rFont val="Tahoma"/>
            <family val="2"/>
          </rPr>
          <t>Any information pertinent to all departments should be listed here. Do not delete NW2 rolls info</t>
        </r>
        <r>
          <rPr>
            <sz val="9"/>
            <color indexed="81"/>
            <rFont val="Tahoma"/>
            <family val="2"/>
          </rPr>
          <t xml:space="preserve">
</t>
        </r>
      </text>
    </comment>
    <comment ref="B13" authorId="0" shapeId="0">
      <text>
        <r>
          <rPr>
            <b/>
            <sz val="9"/>
            <color indexed="81"/>
            <rFont val="Tahoma"/>
            <family val="2"/>
          </rPr>
          <t>Autopopulated from Item Request</t>
        </r>
        <r>
          <rPr>
            <sz val="9"/>
            <color indexed="81"/>
            <rFont val="Tahoma"/>
            <family val="2"/>
          </rPr>
          <t xml:space="preserve">
</t>
        </r>
      </text>
    </comment>
    <comment ref="B14" authorId="0" shapeId="0">
      <text>
        <r>
          <rPr>
            <b/>
            <sz val="9"/>
            <color indexed="81"/>
            <rFont val="Tahoma"/>
            <family val="2"/>
          </rPr>
          <t>Enter colors used Gussets</t>
        </r>
      </text>
    </comment>
    <comment ref="B16" authorId="0" shapeId="0">
      <text>
        <r>
          <rPr>
            <b/>
            <sz val="9"/>
            <color indexed="81"/>
            <rFont val="Tahoma"/>
            <family val="2"/>
          </rPr>
          <t>Do not delete this info.  CRC to add missing info.</t>
        </r>
        <r>
          <rPr>
            <sz val="9"/>
            <color indexed="81"/>
            <rFont val="Tahoma"/>
            <family val="2"/>
          </rPr>
          <t xml:space="preserve">
</t>
        </r>
      </text>
    </comment>
    <comment ref="B21" authorId="0" shapeId="0">
      <text>
        <r>
          <rPr>
            <b/>
            <sz val="9"/>
            <color indexed="81"/>
            <rFont val="Tahoma"/>
            <family val="2"/>
          </rPr>
          <t>Comment not to be removed</t>
        </r>
        <r>
          <rPr>
            <sz val="9"/>
            <color indexed="81"/>
            <rFont val="Tahoma"/>
            <family val="2"/>
          </rPr>
          <t xml:space="preserve">
</t>
        </r>
      </text>
    </comment>
    <comment ref="B31"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4" authorId="0" shapeId="0">
      <text>
        <r>
          <rPr>
            <b/>
            <sz val="9"/>
            <color indexed="81"/>
            <rFont val="Tahoma"/>
            <family val="2"/>
          </rPr>
          <t>Do not delete this info.  CRC to add missing info.</t>
        </r>
        <r>
          <rPr>
            <sz val="9"/>
            <color indexed="81"/>
            <rFont val="Tahoma"/>
            <family val="2"/>
          </rPr>
          <t xml:space="preserve">
</t>
        </r>
      </text>
    </comment>
    <comment ref="B48" authorId="0" shapeId="0">
      <text>
        <r>
          <rPr>
            <b/>
            <sz val="9"/>
            <color indexed="81"/>
            <rFont val="Tahoma"/>
            <family val="2"/>
          </rPr>
          <t>Do not delete this info.  CRC to add missing info.</t>
        </r>
        <r>
          <rPr>
            <sz val="9"/>
            <color indexed="81"/>
            <rFont val="Tahoma"/>
            <family val="2"/>
          </rPr>
          <t xml:space="preserve">
</t>
        </r>
      </text>
    </comment>
    <comment ref="B69" authorId="0" shapeId="0">
      <text/>
    </comment>
  </commentList>
</comments>
</file>

<file path=xl/sharedStrings.xml><?xml version="1.0" encoding="utf-8"?>
<sst xmlns="http://schemas.openxmlformats.org/spreadsheetml/2006/main" count="859" uniqueCount="672">
  <si>
    <t>Customer Name</t>
  </si>
  <si>
    <t>UPC #</t>
  </si>
  <si>
    <t>Special Notes for all Work</t>
  </si>
  <si>
    <t>Printing Department</t>
  </si>
  <si>
    <t>Design Description</t>
  </si>
  <si>
    <t>Printed on both sides</t>
  </si>
  <si>
    <t>Select one</t>
  </si>
  <si>
    <t>Colors Front</t>
  </si>
  <si>
    <t>Colors Back</t>
  </si>
  <si>
    <t>Print Direction Front</t>
  </si>
  <si>
    <t>Print direction Back</t>
  </si>
  <si>
    <t>Position of print (in mm only)</t>
  </si>
  <si>
    <t>Laminating Department</t>
  </si>
  <si>
    <t>Surface / Sandwich Print</t>
  </si>
  <si>
    <t>Triple Laminate (yes / no)</t>
  </si>
  <si>
    <t>Pouch Department</t>
  </si>
  <si>
    <t>Hot Fill Application (yes / no)</t>
  </si>
  <si>
    <t>Pouch Style</t>
  </si>
  <si>
    <t>Seal size (metric)</t>
  </si>
  <si>
    <t>Print Requirements</t>
  </si>
  <si>
    <t xml:space="preserve">Printed On Both Sides </t>
  </si>
  <si>
    <t>Print Direction Back</t>
  </si>
  <si>
    <t>Position of Print (in mm only)</t>
  </si>
  <si>
    <t>Zipper Requirements (Yes/No)</t>
  </si>
  <si>
    <t>Zipper Style</t>
  </si>
  <si>
    <t>Open Or Closed Zipper</t>
  </si>
  <si>
    <t>Top Or Bottom Fill</t>
  </si>
  <si>
    <t>Zipper Header Space (imperial)</t>
  </si>
  <si>
    <t>Gusset Requirements (Yes/No)</t>
  </si>
  <si>
    <t>Gusset Size (Open Measure)</t>
  </si>
  <si>
    <t>Hole Punch Requirements (Yes/No)</t>
  </si>
  <si>
    <t xml:space="preserve">Type of Hole Punch </t>
  </si>
  <si>
    <t>Hole Punch Location</t>
  </si>
  <si>
    <t>Tear Notch Requirements (Yes/No)</t>
  </si>
  <si>
    <t>Top Fill Notch Location</t>
  </si>
  <si>
    <t xml:space="preserve"> mm from open end of pouch.</t>
  </si>
  <si>
    <t>Packaging Requirements</t>
  </si>
  <si>
    <t>Overwrap Pouches (yes / no)</t>
  </si>
  <si>
    <t>Label Requirements (Yes / No)</t>
  </si>
  <si>
    <t>If yes, list comments required</t>
  </si>
  <si>
    <t>Certificate of Analysis</t>
  </si>
  <si>
    <t>Operator to contact lab staff prior to running to 
advise Certificate of Analysis required.</t>
  </si>
  <si>
    <t>Special Instructions</t>
  </si>
  <si>
    <t>Other / Notes</t>
  </si>
  <si>
    <t xml:space="preserve"> </t>
  </si>
  <si>
    <t>Select Yes or delete line.</t>
  </si>
  <si>
    <t>Select Yes or delete zipper section.</t>
  </si>
  <si>
    <t>Select Yes or delete gusset section.</t>
  </si>
  <si>
    <t>Select one or delete line</t>
  </si>
  <si>
    <t>Do not delete - Mandatory line - Select one</t>
  </si>
  <si>
    <t>Film is subject to boiling/pasteurizing</t>
  </si>
  <si>
    <t>Order Specific Label Requirements</t>
  </si>
  <si>
    <t>Select Yes or delete section.</t>
  </si>
  <si>
    <t>ROUTING:</t>
  </si>
  <si>
    <t>Coordinator:</t>
  </si>
  <si>
    <t>Date:</t>
  </si>
  <si>
    <t>Process</t>
  </si>
  <si>
    <t>S x S</t>
  </si>
  <si>
    <t>Yes</t>
  </si>
  <si>
    <t>Inches</t>
  </si>
  <si>
    <t>Continuous</t>
  </si>
  <si>
    <t>GRAPHICS</t>
  </si>
  <si>
    <t>Cylinder:</t>
  </si>
  <si>
    <t># Across</t>
  </si>
  <si>
    <t>Special Ink:</t>
  </si>
  <si>
    <t>Metallic Ink:</t>
  </si>
  <si>
    <t>Graphics:</t>
  </si>
  <si>
    <t>Line</t>
  </si>
  <si>
    <t>Sequential</t>
  </si>
  <si>
    <t>MM</t>
  </si>
  <si>
    <t>Registered</t>
  </si>
  <si>
    <t>PW2</t>
  </si>
  <si>
    <t>PC1</t>
  </si>
  <si>
    <t>PC2</t>
  </si>
  <si>
    <t>PC3</t>
  </si>
  <si>
    <t>PT1</t>
  </si>
  <si>
    <t>Tol Type</t>
  </si>
  <si>
    <t>Customer  #</t>
  </si>
  <si>
    <t>Name for Labels</t>
  </si>
  <si>
    <t>Default Warehouse</t>
  </si>
  <si>
    <t>No</t>
  </si>
  <si>
    <t>Product Line</t>
  </si>
  <si>
    <t xml:space="preserve">Sample  </t>
  </si>
  <si>
    <t>End Use Code</t>
  </si>
  <si>
    <t xml:space="preserve">Film subject to boiling or pasteurizing? </t>
  </si>
  <si>
    <t xml:space="preserve">Lab Comments </t>
  </si>
  <si>
    <t>BDC Code</t>
  </si>
  <si>
    <t>CA#, FT# or NPQ#</t>
  </si>
  <si>
    <t>Item # Used to Quote</t>
  </si>
  <si>
    <t>**Note - If answer is no or does not apply please leave cell blank**</t>
  </si>
  <si>
    <t>Item# Being Replaced</t>
  </si>
  <si>
    <t>Inches/MM</t>
  </si>
  <si>
    <t>1 side</t>
  </si>
  <si>
    <t>22 Printed Zipper / Gusset Pouch</t>
  </si>
  <si>
    <t>Both sides</t>
  </si>
  <si>
    <t xml:space="preserve">Single </t>
  </si>
  <si>
    <t>16mm (Standard)</t>
  </si>
  <si>
    <t>Delta</t>
  </si>
  <si>
    <t>8mm</t>
  </si>
  <si>
    <t>10mm</t>
  </si>
  <si>
    <t>20mm</t>
  </si>
  <si>
    <t>25mm</t>
  </si>
  <si>
    <t>32mm</t>
  </si>
  <si>
    <t>Catseye</t>
  </si>
  <si>
    <t>Zipper / Stand Up / Gusset Information</t>
  </si>
  <si>
    <t>Double</t>
  </si>
  <si>
    <t>50mm</t>
  </si>
  <si>
    <t>Combo Type (SxSorSeq)</t>
  </si>
  <si>
    <t>Folded</t>
  </si>
  <si>
    <t>Plain</t>
  </si>
  <si>
    <t>SxS Design Run</t>
  </si>
  <si>
    <t>Printed</t>
  </si>
  <si>
    <t>Quantity per carton</t>
  </si>
  <si>
    <t># Of Colors</t>
  </si>
  <si>
    <t>See Notes</t>
  </si>
  <si>
    <t>Gusset size</t>
  </si>
  <si>
    <t># Of Sides</t>
  </si>
  <si>
    <t>Gusset (plain or printed)</t>
  </si>
  <si>
    <t xml:space="preserve">1" </t>
  </si>
  <si>
    <t>1.25" Standard</t>
  </si>
  <si>
    <t>Open</t>
  </si>
  <si>
    <t>Zipper head width ( inches)</t>
  </si>
  <si>
    <t>1.5"</t>
  </si>
  <si>
    <t>Closed</t>
  </si>
  <si>
    <t>Zipper (open or closed)</t>
  </si>
  <si>
    <t>Gold Tint Sealant Side</t>
  </si>
  <si>
    <t>Innoloc - Subcontract only</t>
  </si>
  <si>
    <t>Pigmented (1 side or both)</t>
  </si>
  <si>
    <t>Gold Tint Substrate Side</t>
  </si>
  <si>
    <t xml:space="preserve">Tear Notch / Nick </t>
  </si>
  <si>
    <t>Design Group</t>
  </si>
  <si>
    <t>Design Group Name</t>
  </si>
  <si>
    <t>Design #</t>
  </si>
  <si>
    <t xml:space="preserve">Quad Seal </t>
  </si>
  <si>
    <t>Fin Seal</t>
  </si>
  <si>
    <t xml:space="preserve">Rounded Corners </t>
  </si>
  <si>
    <t>2nd Pass Registered</t>
  </si>
  <si>
    <t>2nd Pass Continuous</t>
  </si>
  <si>
    <t>For Partial Sub-Contracted Items</t>
  </si>
  <si>
    <t>PRICE</t>
  </si>
  <si>
    <t>Quantity being ordered</t>
  </si>
  <si>
    <t>PDA Use Only</t>
  </si>
  <si>
    <t>RTG</t>
  </si>
  <si>
    <t>BOM</t>
  </si>
  <si>
    <t>BWT</t>
  </si>
  <si>
    <t>DZ4 - N22 Zipper / Stand Up printed pouches</t>
  </si>
  <si>
    <t>3/4"</t>
  </si>
  <si>
    <t xml:space="preserve">2" </t>
  </si>
  <si>
    <t>Hole Punch Type</t>
  </si>
  <si>
    <t>Hole Punch Size (if Round)</t>
  </si>
  <si>
    <t>1/4" (Standard)</t>
  </si>
  <si>
    <t>3/8"</t>
  </si>
  <si>
    <t>1/2"</t>
  </si>
  <si>
    <t>5/16"</t>
  </si>
  <si>
    <t>MCP</t>
  </si>
  <si>
    <t>Width (must be OD)</t>
  </si>
  <si>
    <t>Length (must be OD)</t>
  </si>
  <si>
    <t>Printed Item Number</t>
  </si>
  <si>
    <t>Finished Goods Item</t>
  </si>
  <si>
    <t>Line or Process</t>
  </si>
  <si>
    <t>Print Work sheet</t>
  </si>
  <si>
    <t>colors</t>
  </si>
  <si>
    <t>name of color</t>
  </si>
  <si>
    <t>vlookup coverage</t>
  </si>
  <si>
    <t>vlookup group</t>
  </si>
  <si>
    <t>none</t>
  </si>
  <si>
    <t xml:space="preserve">Coverage </t>
  </si>
  <si>
    <t>Check</t>
  </si>
  <si>
    <t>Ink 1</t>
  </si>
  <si>
    <t>Ink 2</t>
  </si>
  <si>
    <t>Ink 3</t>
  </si>
  <si>
    <t>Ink 4</t>
  </si>
  <si>
    <t>Ink 5</t>
  </si>
  <si>
    <t>Other</t>
  </si>
  <si>
    <t>Update Ink Source code</t>
  </si>
  <si>
    <t>BWT Calc</t>
  </si>
  <si>
    <t>Costing</t>
  </si>
  <si>
    <t>AUOM</t>
  </si>
  <si>
    <t>Black</t>
  </si>
  <si>
    <t>MCP Blue</t>
  </si>
  <si>
    <t>MCP Green</t>
  </si>
  <si>
    <t>COVERAGE</t>
  </si>
  <si>
    <t>CATEGORY</t>
  </si>
  <si>
    <t>white</t>
  </si>
  <si>
    <t>black 4</t>
  </si>
  <si>
    <t>grey</t>
  </si>
  <si>
    <t>beige</t>
  </si>
  <si>
    <t>Blue</t>
  </si>
  <si>
    <t>brown</t>
  </si>
  <si>
    <t>burgundy</t>
  </si>
  <si>
    <t>Green</t>
  </si>
  <si>
    <t>Orange</t>
  </si>
  <si>
    <t>pink</t>
  </si>
  <si>
    <t>purple</t>
  </si>
  <si>
    <t>Red</t>
  </si>
  <si>
    <t>Tan</t>
  </si>
  <si>
    <t>Yellow</t>
  </si>
  <si>
    <t>Gold 4</t>
  </si>
  <si>
    <t>gold tint</t>
  </si>
  <si>
    <t>silver 4</t>
  </si>
  <si>
    <t>Yellow 4</t>
  </si>
  <si>
    <t>Sandwich Print</t>
  </si>
  <si>
    <t>Sub-Contractor</t>
  </si>
  <si>
    <t>Sub-Contractor's cost</t>
  </si>
  <si>
    <t>Hole Punch Size (imperial)(if Round)</t>
  </si>
  <si>
    <t>NW2 rolls will be sent to an external supplier
to be pouch made.</t>
  </si>
  <si>
    <r>
      <t>#</t>
    </r>
    <r>
      <rPr>
        <b/>
        <sz val="12"/>
        <color indexed="10"/>
        <rFont val="Arial"/>
        <family val="2"/>
      </rPr>
      <t>X</t>
    </r>
    <r>
      <rPr>
        <b/>
        <sz val="12"/>
        <rFont val="Arial"/>
        <family val="2"/>
      </rPr>
      <t xml:space="preserve"> Winpak (Rollstock) / #</t>
    </r>
    <r>
      <rPr>
        <b/>
        <sz val="12"/>
        <color indexed="10"/>
        <rFont val="Arial"/>
        <family val="2"/>
      </rPr>
      <t>X</t>
    </r>
    <r>
      <rPr>
        <b/>
        <sz val="12"/>
        <rFont val="Arial"/>
        <family val="2"/>
      </rPr>
      <t xml:space="preserve"> Valley Pkg (Pouches)</t>
    </r>
  </si>
  <si>
    <t>Printing notes:</t>
  </si>
  <si>
    <t>Packaging</t>
  </si>
  <si>
    <t>Skid Size</t>
  </si>
  <si>
    <t>Cradles</t>
  </si>
  <si>
    <t>Cardboard tray</t>
  </si>
  <si>
    <t>Rolls Per Skid</t>
  </si>
  <si>
    <t>Packaging notes:</t>
  </si>
  <si>
    <t>Customer Specific</t>
  </si>
  <si>
    <t xml:space="preserve">Structure Specific </t>
  </si>
  <si>
    <t>Customer Name Override</t>
  </si>
  <si>
    <t>COM - Completion of Marketing Information / Attach Copy of MO Comments</t>
  </si>
  <si>
    <t>PDA - Set up Item number</t>
  </si>
  <si>
    <t>COM - OIS005:Connect Item/Item Description/Item Specific Labels</t>
  </si>
  <si>
    <t>Print Information</t>
  </si>
  <si>
    <t>Yes - Notch</t>
  </si>
  <si>
    <t>Reinforced</t>
  </si>
  <si>
    <t xml:space="preserve">Offset </t>
  </si>
  <si>
    <t># of Solid Cylinders</t>
  </si>
  <si>
    <t>COM- Add Item Number to Print Checklist File Name</t>
  </si>
  <si>
    <t>Mandatory - Select One on Item Request</t>
  </si>
  <si>
    <t>Application Specific</t>
  </si>
  <si>
    <t>Metallic Inks ?</t>
  </si>
  <si>
    <t xml:space="preserve">Velcro </t>
  </si>
  <si>
    <t>Specialties (Specify)</t>
  </si>
  <si>
    <t>Operator to notify material handler that goods
are to be moved to the finished goods staging
area by applying yellow “awareness” sticker
on the outside of each pallet.</t>
  </si>
  <si>
    <t>PW3</t>
  </si>
  <si>
    <t>IN</t>
  </si>
  <si>
    <t>Misc.</t>
  </si>
  <si>
    <t>Type of Lips</t>
  </si>
  <si>
    <t>Tear Notch</t>
  </si>
  <si>
    <t>Combo</t>
  </si>
  <si>
    <t>Grade</t>
  </si>
  <si>
    <t>Dipped Cores</t>
  </si>
  <si>
    <t>BDC Codes - Plain Rollstock</t>
  </si>
  <si>
    <t>Forming</t>
  </si>
  <si>
    <t>Yes - Blue</t>
  </si>
  <si>
    <t>DF3 - N03 Thermoforming plain forming films</t>
  </si>
  <si>
    <t>New Machine - See Notes</t>
  </si>
  <si>
    <t>Non Forming</t>
  </si>
  <si>
    <t>Yes - Green</t>
  </si>
  <si>
    <t>DN3 - N03 Thermoforming plain non forming films</t>
  </si>
  <si>
    <t>NM-001 Alliance</t>
  </si>
  <si>
    <t>Yes - Nick</t>
  </si>
  <si>
    <t>Yes - Red</t>
  </si>
  <si>
    <t>DRR - All semi rigid rollstock;  "PET" or "PVC"</t>
  </si>
  <si>
    <t>NM-220 Aranow Aratwin-5</t>
  </si>
  <si>
    <t>Type of Colors</t>
  </si>
  <si>
    <t>Sealant</t>
  </si>
  <si>
    <t>Yes - Black</t>
  </si>
  <si>
    <t>DRK - All REPAK rollstock</t>
  </si>
  <si>
    <t>NM-191 Artypak - vertical</t>
  </si>
  <si>
    <t>Lip Sizes</t>
  </si>
  <si>
    <t>DH3 - Horizontal plain non dairy rollstock; ES or OPA: Not cheese</t>
  </si>
  <si>
    <t>NM-223 ATS SPIx2 Straight LineMachine</t>
  </si>
  <si>
    <t>Zipper Type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</si>
  <si>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</si>
  <si>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</si>
  <si>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</si>
  <si>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</si>
  <si>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</si>
  <si>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Roll</t>
  </si>
  <si>
    <t>DV3 - Vertical plain non dairy rollstock: Not cheese and structure name includes "HS"</t>
  </si>
  <si>
    <t>NM-003 Bivac</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</si>
  <si>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</si>
  <si>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</si>
  <si>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</si>
  <si>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</si>
  <si>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</si>
  <si>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</si>
  <si>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</si>
  <si>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</si>
  <si>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</si>
  <si>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</si>
  <si>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</si>
  <si>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</si>
  <si>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</si>
  <si>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</si>
  <si>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</si>
  <si>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</si>
  <si>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</si>
  <si>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Surface Print</t>
  </si>
  <si>
    <t>Flush Cores</t>
  </si>
  <si>
    <t>LB - pounds</t>
  </si>
  <si>
    <t>DN4 - N04 Thermoforming printed non forming films</t>
  </si>
  <si>
    <t>NM-138 CFS EVOLUTION</t>
  </si>
  <si>
    <t>KG - Kilograms</t>
  </si>
  <si>
    <t>NM-133 CFS Powerpak NT 460</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</si>
  <si>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</si>
  <si>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</si>
  <si>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</si>
  <si>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</si>
  <si>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</si>
  <si>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</si>
  <si>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</si>
  <si>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</si>
  <si>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</si>
  <si>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r>
      <t xml:space="preserve">DH6 - Horizontal printed dairy rollstock; Cheese application </t>
    </r>
    <r>
      <rPr>
        <u/>
        <sz val="10"/>
        <rFont val="Arial"/>
        <family val="2"/>
      </rPr>
      <t>and</t>
    </r>
    <r>
      <rPr>
        <sz val="10"/>
        <rFont val="Arial"/>
        <family val="2"/>
      </rPr>
      <t xml:space="preserve"> structure name includes "FLOWPAK"</t>
    </r>
  </si>
  <si>
    <t>NM-005 Circle</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</si>
  <si>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</si>
  <si>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</si>
  <si>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</si>
  <si>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</si>
  <si>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</si>
  <si>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Bulk Pack</t>
  </si>
  <si>
    <t>NM-117 Compact 320</t>
  </si>
  <si>
    <t>1.75"</t>
  </si>
  <si>
    <t>Boxed</t>
  </si>
  <si>
    <t>M - Meters</t>
  </si>
  <si>
    <t>BDC Codes - Resale</t>
  </si>
  <si>
    <t>NM-118 Compact 420</t>
  </si>
  <si>
    <t>Sample</t>
  </si>
  <si>
    <t>DRS - N07 or N08 Resale rollstock except for semi rigid PET/PVC structures or REPAK</t>
  </si>
  <si>
    <t>NM-006 Coster</t>
  </si>
  <si>
    <t xml:space="preserve">2.5" </t>
  </si>
  <si>
    <t># rolls per case</t>
  </si>
  <si>
    <t>NM-007 Cott</t>
  </si>
  <si>
    <t>2.75"</t>
  </si>
  <si>
    <t>1 - (STD)</t>
  </si>
  <si>
    <t>NM-137 CRYOVAK 2070</t>
  </si>
  <si>
    <t xml:space="preserve">4" </t>
  </si>
  <si>
    <t>2 - (Less than 225mm web width)</t>
  </si>
  <si>
    <t>NM-008 Cvp Machine</t>
  </si>
  <si>
    <t>HH Types</t>
  </si>
  <si>
    <t>NM-194 Dangan III - Liquid packaging</t>
  </si>
  <si>
    <t>Zipper Open/Closed</t>
  </si>
  <si>
    <t>NM-107 Dixie</t>
  </si>
  <si>
    <t xml:space="preserve">Round </t>
  </si>
  <si>
    <t>NM-009 Dixie Evolution</t>
  </si>
  <si>
    <t>NM-010 Dixie Modular</t>
  </si>
  <si>
    <t>NM-011 Dixie Pac 100</t>
  </si>
  <si>
    <t>Gusset Types</t>
  </si>
  <si>
    <t>NM-012 Dixie Pac 50</t>
  </si>
  <si>
    <t>HH Sizes</t>
  </si>
  <si>
    <t>NM-013 Dixie Pac 50E</t>
  </si>
  <si>
    <t>Separate (indicate structure below)</t>
  </si>
  <si>
    <t>NM-014 Dixie Vac 2000</t>
  </si>
  <si>
    <t>NM-015 Dixie Vac 2000 E</t>
  </si>
  <si>
    <t>Types of Side Gussets</t>
  </si>
  <si>
    <t>NM-016 Dixie Vac 2700</t>
  </si>
  <si>
    <t>NM-111 Doboy</t>
  </si>
  <si>
    <t>If not round delete MO  line</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</si>
  <si>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</si>
  <si>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</si>
  <si>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</si>
  <si>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</si>
  <si>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</si>
  <si>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</si>
  <si>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</si>
  <si>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</si>
  <si>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</si>
  <si>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</si>
  <si>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</si>
  <si>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</si>
  <si>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</si>
  <si>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</si>
  <si>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</si>
  <si>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</si>
  <si>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</si>
  <si>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</si>
  <si>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</si>
  <si>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</si>
  <si>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</si>
  <si>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</si>
  <si>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</si>
  <si>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</si>
  <si>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</si>
  <si>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</si>
  <si>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</si>
  <si>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</si>
  <si>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</si>
  <si>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</si>
  <si>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</si>
  <si>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</si>
  <si>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</si>
  <si>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</si>
  <si>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</si>
  <si>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</si>
  <si>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</si>
  <si>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</si>
  <si>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</si>
  <si>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</si>
  <si>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</si>
  <si>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</si>
  <si>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</si>
  <si>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</si>
  <si>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</si>
  <si>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</si>
  <si>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</si>
  <si>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</si>
  <si>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</si>
  <si>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</si>
  <si>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</si>
  <si>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</si>
  <si>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</si>
  <si>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</si>
  <si>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</si>
  <si>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</si>
  <si>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</si>
  <si>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</si>
  <si>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</si>
  <si>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</si>
  <si>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</si>
  <si>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</si>
  <si>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</si>
  <si>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</si>
  <si>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</si>
  <si>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</si>
  <si>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</si>
  <si>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</si>
  <si>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</si>
  <si>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</si>
  <si>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</si>
  <si>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</si>
  <si>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</si>
  <si>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</si>
  <si>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</si>
  <si>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</si>
  <si>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</si>
  <si>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</si>
  <si>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</si>
  <si>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</si>
  <si>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</si>
  <si>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</si>
  <si>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</si>
  <si>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</si>
  <si>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</si>
  <si>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</si>
  <si>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</si>
  <si>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</si>
  <si>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</si>
  <si>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</si>
  <si>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</si>
  <si>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</si>
  <si>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</si>
  <si>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</si>
  <si>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</si>
  <si>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</si>
  <si>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</si>
  <si>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</si>
  <si>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</si>
  <si>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</si>
  <si>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</si>
  <si>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</si>
  <si>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</si>
  <si>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</si>
  <si>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</si>
  <si>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</si>
  <si>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</si>
  <si>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</si>
  <si>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</si>
  <si>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</si>
  <si>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</si>
  <si>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</si>
  <si>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</si>
  <si>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</si>
  <si>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</si>
  <si>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</si>
  <si>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</si>
  <si>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</si>
  <si>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</si>
  <si>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</si>
  <si>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</si>
  <si>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</si>
  <si>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</si>
  <si>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</si>
  <si>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</si>
  <si>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</si>
  <si>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</si>
  <si>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</si>
  <si>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</si>
  <si>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</si>
  <si>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</si>
  <si>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</si>
  <si>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</si>
  <si>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</si>
  <si>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</si>
  <si>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</si>
  <si>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</si>
  <si>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</si>
  <si>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</si>
  <si>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</si>
  <si>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</si>
  <si>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</si>
  <si>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</si>
  <si>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</si>
  <si>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</si>
  <si>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</si>
  <si>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</si>
  <si>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</si>
  <si>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</si>
  <si>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</si>
  <si>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</si>
  <si>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</si>
  <si>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</si>
  <si>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</si>
  <si>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</si>
  <si>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</si>
  <si>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</si>
  <si>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</si>
  <si>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</si>
  <si>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</si>
  <si>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</si>
  <si>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</si>
  <si>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</si>
  <si>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</si>
  <si>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</si>
  <si>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</si>
  <si>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</si>
  <si>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</si>
  <si>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</si>
  <si>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</si>
  <si>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</si>
  <si>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</si>
  <si>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</si>
  <si>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</si>
  <si>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</si>
  <si>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</si>
  <si>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</si>
  <si>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</si>
  <si>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</si>
  <si>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</si>
  <si>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</si>
  <si>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</si>
  <si>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</si>
  <si>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</si>
  <si>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</si>
  <si>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</si>
  <si>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</si>
  <si>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</si>
  <si>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</si>
  <si>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</si>
  <si>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</si>
  <si>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</si>
  <si>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</si>
  <si>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Printing Specific</t>
  </si>
  <si>
    <t>Solid Print</t>
  </si>
  <si>
    <t>Print Sealant Side</t>
  </si>
  <si>
    <t>Print Substrate Side</t>
  </si>
  <si>
    <t>Ink 6</t>
  </si>
  <si>
    <t>OVP</t>
  </si>
  <si>
    <t>MCP Orange</t>
  </si>
  <si>
    <t>Cyan</t>
  </si>
  <si>
    <t>Magenta</t>
  </si>
  <si>
    <t>Bright Silver</t>
  </si>
  <si>
    <t>Brilliant Silver</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</si>
  <si>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</si>
  <si>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</si>
  <si>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</si>
  <si>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</si>
  <si>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</si>
  <si>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</si>
  <si>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</si>
  <si>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</si>
  <si>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</si>
  <si>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</si>
  <si>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</si>
  <si>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</si>
  <si>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</si>
  <si>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</si>
  <si>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</si>
  <si>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</si>
  <si>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</si>
  <si>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</si>
  <si>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</si>
  <si>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</si>
  <si>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</si>
  <si>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</si>
  <si>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notes:</t>
  </si>
  <si>
    <t>Graphics PO#</t>
  </si>
  <si>
    <t>Slitting Department</t>
  </si>
  <si>
    <t>ITEM REQUEST FORM - 22B PRINTED BOX POUCH</t>
  </si>
  <si>
    <t>Side Web Width</t>
  </si>
  <si>
    <t>Structure Main Web</t>
  </si>
  <si>
    <t>Structure Side Web</t>
  </si>
  <si>
    <t>Main Web</t>
  </si>
  <si>
    <t>Side Web</t>
  </si>
  <si>
    <t>Zipper type</t>
  </si>
  <si>
    <t>FG Item number</t>
  </si>
  <si>
    <t>Gusset Item Number</t>
  </si>
  <si>
    <t>FG Item Number</t>
  </si>
  <si>
    <t>FG Structure / Size</t>
  </si>
  <si>
    <t>Side Web Structure / Size</t>
  </si>
  <si>
    <t>Main Web Structure / Size</t>
  </si>
  <si>
    <t>Supplied by Subcontractor</t>
  </si>
  <si>
    <t>Top Fill</t>
  </si>
  <si>
    <t>Repeat Tolerance</t>
  </si>
  <si>
    <t>Subcontracting - Box Pouch - Main Web</t>
  </si>
  <si>
    <t xml:space="preserve">Colors </t>
  </si>
  <si>
    <t>Print Direction</t>
  </si>
  <si>
    <t>Main Web Item Number</t>
  </si>
  <si>
    <t>Main Web Item Nuimber</t>
  </si>
  <si>
    <t>Web Width required Main</t>
  </si>
  <si>
    <t>Web Width required Side</t>
  </si>
  <si>
    <r>
      <t>Refer to SOP 42.
Lab staff to follow SOP 5.2.8.1
Slit rolls at Max O.D. of</t>
    </r>
    <r>
      <rPr>
        <b/>
        <sz val="12"/>
        <color rgb="FFFF0000"/>
        <rFont val="Arial"/>
        <family val="2"/>
      </rPr>
      <t xml:space="preserve"> xxxxx</t>
    </r>
    <r>
      <rPr>
        <b/>
        <sz val="12"/>
        <rFont val="Arial"/>
        <family val="2"/>
      </rPr>
      <t xml:space="preserve">
Operator to notify material handler that goods
are to be moved to the finished goods staging
area by applying yellow “awareness” sticker
on the outside of each pallet.
MO must ship in its entirety to outside contractor.</t>
    </r>
  </si>
  <si>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Main web and side gusset web must ship in its entirety to outside contractor.</t>
    </r>
  </si>
  <si>
    <r>
      <t xml:space="preserve">
Gusset material for main web - design number
</t>
    </r>
    <r>
      <rPr>
        <b/>
        <sz val="12"/>
        <color rgb="FFFF0000"/>
        <rFont val="Arial"/>
        <family val="2"/>
      </rPr>
      <t>xxxxxxxxxxx</t>
    </r>
    <r>
      <rPr>
        <b/>
        <sz val="12"/>
        <rFont val="Arial"/>
        <family val="2"/>
      </rPr>
      <t xml:space="preserve">
Package Best Way Possible
Operator to notify material handler that goods
are to be moved to the finished goods staging
area by applying yellow “awareness” sticker
on the outside of each pallet.
Send to Shipping.
Main web and side gusset web must ship in its entirety to outside contractor.
Die drawing attached as a secondary link in
Movex and MES.</t>
    </r>
  </si>
  <si>
    <t>Die drawing attached as a secondary link in
Movex and MES.</t>
  </si>
  <si>
    <r>
      <t xml:space="preserve">Refer to SOP 42.
Lab staff to follow SOP 5.2.8.1
Slit rolls at Max O.D. of </t>
    </r>
    <r>
      <rPr>
        <b/>
        <sz val="12"/>
        <color rgb="FFFF0000"/>
        <rFont val="Arial"/>
        <family val="2"/>
      </rPr>
      <t>xxxxx</t>
    </r>
    <r>
      <rPr>
        <b/>
        <sz val="12"/>
        <rFont val="Arial"/>
        <family val="2"/>
      </rPr>
      <t xml:space="preserve">
Operator to notify material handler that goods
are to be moved to the finished goods staging
area by applying yellow “awareness” sticker
on the outside of each pallet.
Main web and side gusset web must ship in its entirety to outside contractor.
Die drawing attached as a secondary link in
Movex and MES.</t>
    </r>
  </si>
  <si>
    <t>Main Web Width</t>
  </si>
  <si>
    <t>MAIN WEB</t>
  </si>
  <si>
    <t>SIDE WEB</t>
  </si>
  <si>
    <t>MO Comment Specific Templates - Table of Contents &amp; Hyperlinks</t>
  </si>
  <si>
    <t>Side Gusset Type</t>
  </si>
  <si>
    <t xml:space="preserve">Gusset Punch </t>
  </si>
  <si>
    <t>Subcontracting - Box Pouch - Side Web</t>
  </si>
  <si>
    <t>Gusset Punch (Non Terminated Only)</t>
  </si>
  <si>
    <t>Yes - Standard</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</si>
  <si>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</si>
  <si>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</si>
  <si>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</si>
  <si>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</si>
  <si>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</si>
  <si>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</si>
  <si>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</si>
  <si>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</si>
  <si>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</si>
  <si>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</si>
  <si>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</si>
  <si>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</si>
  <si>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Degassing Valve</t>
  </si>
  <si>
    <t>K Seal</t>
  </si>
  <si>
    <t>Tack Seal</t>
  </si>
  <si>
    <t>Top</t>
  </si>
  <si>
    <t>Bottom</t>
  </si>
  <si>
    <t>Top &amp; Bottom</t>
  </si>
  <si>
    <t>NM-256 - Flexvac 618A</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</si>
  <si>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</si>
  <si>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</si>
  <si>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</si>
  <si>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</si>
  <si>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</si>
  <si>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</si>
  <si>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</si>
  <si>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</si>
  <si>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</si>
  <si>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</si>
  <si>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Subcontractor - Inno-lok</t>
  </si>
  <si>
    <t>Subcontractor - ZIP360</t>
  </si>
  <si>
    <t>Subcontractor - Bag Top</t>
  </si>
  <si>
    <t>HD Ink</t>
  </si>
  <si>
    <t>Haptic Ink</t>
  </si>
  <si>
    <t>Blac</t>
  </si>
  <si>
    <t>Process, Line or MCP</t>
  </si>
  <si>
    <t xml:space="preserve">Process, Line or MCP </t>
  </si>
  <si>
    <t>Laser Score</t>
  </si>
  <si>
    <t>Rounded Corners</t>
  </si>
  <si>
    <t>Perf Line</t>
  </si>
  <si>
    <t>Rounded Corners (Btm)</t>
  </si>
  <si>
    <t>Laser Score - Front Only</t>
  </si>
  <si>
    <t>Rounded  Corners (Top)</t>
  </si>
  <si>
    <t>Laser Score - Back Only</t>
  </si>
  <si>
    <t>Rounded Corners (Top &amp; Btm)</t>
  </si>
  <si>
    <t>Laser Score - Both Front &amp; Back</t>
  </si>
  <si>
    <t>Corner Cut</t>
  </si>
  <si>
    <t>Certificate of Conformance</t>
  </si>
  <si>
    <t>Operator to contact lab staff prior to running
to advise COC (Certificate of Conformance) is
required. Do not provide samples.</t>
  </si>
  <si>
    <t>Pin Holes</t>
  </si>
  <si>
    <t xml:space="preserve">Perforation/Laser Scored </t>
  </si>
  <si>
    <t>Tack Seals</t>
  </si>
  <si>
    <t>Pin Holes (Yes/No)</t>
  </si>
  <si>
    <t>Pin Hole Location</t>
  </si>
  <si>
    <t>Degassing Valve (Yes/No)</t>
  </si>
  <si>
    <t>Degassing Valve Location</t>
  </si>
  <si>
    <t>Sub-Con requited waste %</t>
  </si>
  <si>
    <t>Issue Date: 28-Jul-16  Revision No.: 2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</si>
</sst>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6"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u/>
      <sz val="12"/>
      <name val="Arial"/>
      <family val="2"/>
    </font>
    <font>
      <b/>
      <sz val="8"/>
      <name val="Arial"/>
      <family val="2"/>
    </font>
    <font>
      <u/>
      <sz val="10"/>
      <color indexed="12"/>
      <name val="Arial"/>
      <family val="2"/>
    </font>
    <font>
      <b/>
      <u/>
      <sz val="10"/>
      <name val="Arial"/>
      <family val="2"/>
    </font>
    <font>
      <sz val="11"/>
      <color indexed="8"/>
      <name val="Calibri"/>
      <family val="2"/>
    </font>
    <font>
      <sz val="8.5"/>
      <name val="Arial"/>
      <family val="2"/>
    </font>
    <font>
      <sz val="9"/>
      <name val="Arial"/>
      <family val="2"/>
    </font>
    <font>
      <sz val="10"/>
      <name val="Arial"/>
      <family val="2"/>
    </font>
    <font>
      <sz val="7"/>
      <name val="Arial"/>
      <family val="2"/>
    </font>
    <font>
      <b/>
      <sz val="9"/>
      <name val="Arial"/>
      <family val="2"/>
    </font>
    <font>
      <sz val="9"/>
      <name val="Arial"/>
      <family val="2"/>
    </font>
    <font>
      <b/>
      <u/>
      <sz val="9"/>
      <name val="Arial"/>
      <family val="2"/>
    </font>
    <font>
      <u/>
      <sz val="10"/>
      <name val="Arial"/>
      <family val="2"/>
    </font>
    <font>
      <sz val="10"/>
      <color indexed="8"/>
      <name val="Arial"/>
      <family val="2"/>
      <charset val="1"/>
    </font>
    <font>
      <b/>
      <sz val="12"/>
      <color indexed="10"/>
      <name val="Arial"/>
      <family val="2"/>
    </font>
    <font>
      <sz val="12"/>
      <name val="Arial"/>
      <family val="2"/>
    </font>
    <font>
      <b/>
      <sz val="7"/>
      <name val="Arial"/>
      <family val="2"/>
    </font>
    <font>
      <sz val="10"/>
      <name val="Arial"/>
      <family val="2"/>
    </font>
    <font>
      <u/>
      <sz val="10"/>
      <color theme="1"/>
      <name val="Arial"/>
      <family val="2"/>
    </font>
    <font>
      <sz val="10"/>
      <color theme="1"/>
      <name val="Arial"/>
      <family val="2"/>
    </font>
    <font>
      <sz val="10"/>
      <color rgb="FF000000"/>
      <name val="Arial"/>
      <family val="2"/>
    </font>
    <font>
      <u/>
      <sz val="10"/>
      <color rgb="FF000000"/>
      <name val="Arial"/>
      <family val="2"/>
    </font>
    <font>
      <sz val="11"/>
      <color rgb="FF000000"/>
      <name val="Calibri"/>
      <family val="2"/>
    </font>
    <font>
      <b/>
      <sz val="12"/>
      <color rgb="FFFF0000"/>
      <name val="Arial"/>
      <family val="2"/>
    </font>
    <font>
      <b/>
      <u/>
      <sz val="10"/>
      <color indexed="12"/>
      <name val="Arial"/>
      <family val="2"/>
    </font>
    <font>
      <b/>
      <u/>
      <sz val="10"/>
      <color rgb="FF0000FF"/>
      <name val="Arial"/>
      <family val="2"/>
    </font>
    <font>
      <sz val="6"/>
      <name val="Arial"/>
      <family val="2"/>
    </font>
    <font>
      <sz val="12"/>
      <color rgb="FF00000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13"/>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0" fillId="0" borderId="0"/>
    <xf numFmtId="44" fontId="23" fillId="0" borderId="0" applyFont="0" applyFill="0" applyBorder="0" applyAlignment="0" applyProtection="0"/>
  </cellStyleXfs>
  <cellXfs count="233">
    <xf numFmtId="0" fontId="0" fillId="0" borderId="0" xfId="0"/>
    <xf numFmtId="49" fontId="2" fillId="0" borderId="0" xfId="0" applyNumberFormat="1" applyFont="1" applyAlignment="1">
      <alignment horizontal="left"/>
    </xf>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xf numFmtId="49" fontId="5" fillId="0" borderId="0" xfId="0" applyNumberFormat="1" applyFont="1" applyAlignment="1"/>
    <xf numFmtId="49" fontId="5" fillId="0" borderId="0" xfId="0" applyNumberFormat="1" applyFont="1" applyAlignment="1">
      <alignment wrapText="1"/>
    </xf>
    <xf numFmtId="49" fontId="6" fillId="0" borderId="0" xfId="0" applyNumberFormat="1" applyFont="1" applyAlignment="1"/>
    <xf numFmtId="49" fontId="4" fillId="0" borderId="0" xfId="0" applyNumberFormat="1" applyFont="1" applyAlignment="1">
      <alignment horizontal="right" vertical="center"/>
    </xf>
    <xf numFmtId="49" fontId="6" fillId="0" borderId="0" xfId="0" applyNumberFormat="1" applyFont="1" applyAlignment="1">
      <alignment vertical="top" wrapText="1"/>
    </xf>
    <xf numFmtId="0" fontId="6" fillId="0" borderId="0" xfId="0" applyNumberFormat="1" applyFont="1" applyAlignment="1"/>
    <xf numFmtId="0" fontId="0" fillId="0" borderId="0" xfId="0" applyNumberFormat="1"/>
    <xf numFmtId="15" fontId="3" fillId="0" borderId="1"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49" fontId="3" fillId="0" borderId="1" xfId="0" applyNumberFormat="1" applyFont="1" applyBorder="1" applyAlignment="1" applyProtection="1">
      <alignment horizontal="center"/>
      <protection locked="0"/>
    </xf>
    <xf numFmtId="0" fontId="3"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8" fillId="0" borderId="0" xfId="1" applyAlignment="1" applyProtection="1">
      <alignment horizontal="left"/>
    </xf>
    <xf numFmtId="0" fontId="9" fillId="0" borderId="0" xfId="0" applyFont="1" applyProtection="1"/>
    <xf numFmtId="0" fontId="3" fillId="0" borderId="0" xfId="0" applyFont="1" applyAlignment="1" applyProtection="1">
      <alignment horizontal="right"/>
    </xf>
    <xf numFmtId="0" fontId="3" fillId="0" borderId="0" xfId="0" applyFont="1" applyBorder="1" applyAlignment="1" applyProtection="1">
      <alignment horizontal="right"/>
    </xf>
    <xf numFmtId="0" fontId="3" fillId="0" borderId="0" xfId="0" applyFont="1" applyProtection="1"/>
    <xf numFmtId="0" fontId="0" fillId="0" borderId="0" xfId="0" applyAlignment="1" applyProtection="1">
      <alignment horizontal="right"/>
    </xf>
    <xf numFmtId="0" fontId="11" fillId="0" borderId="0" xfId="0" applyFont="1" applyAlignment="1" applyProtection="1">
      <alignment horizontal="right"/>
    </xf>
    <xf numFmtId="0" fontId="0" fillId="0" borderId="0" xfId="0" applyBorder="1" applyAlignment="1" applyProtection="1">
      <alignment horizontal="right"/>
    </xf>
    <xf numFmtId="0" fontId="0" fillId="0" borderId="0" xfId="0" applyBorder="1" applyProtection="1"/>
    <xf numFmtId="0" fontId="3" fillId="0" borderId="0" xfId="0" applyFont="1" applyFill="1" applyProtection="1"/>
    <xf numFmtId="0" fontId="0" fillId="0" borderId="0" xfId="0" applyFill="1" applyProtection="1"/>
    <xf numFmtId="0" fontId="13" fillId="0" borderId="0" xfId="0" applyFont="1" applyProtection="1"/>
    <xf numFmtId="0" fontId="13" fillId="0" borderId="0" xfId="0" applyFont="1" applyBorder="1" applyAlignment="1" applyProtection="1">
      <alignment horizontal="left"/>
    </xf>
    <xf numFmtId="0" fontId="0" fillId="0" borderId="0" xfId="0" applyAlignment="1" applyProtection="1"/>
    <xf numFmtId="0" fontId="1" fillId="0" borderId="0" xfId="0" applyFont="1" applyFill="1" applyProtection="1"/>
    <xf numFmtId="0" fontId="1" fillId="0" borderId="0" xfId="0" applyFont="1" applyProtection="1"/>
    <xf numFmtId="0" fontId="3" fillId="0" borderId="0" xfId="0" applyFont="1" applyBorder="1" applyAlignment="1" applyProtection="1">
      <alignment horizontal="left"/>
    </xf>
    <xf numFmtId="0" fontId="3" fillId="0" borderId="2" xfId="0" applyFont="1" applyBorder="1" applyAlignment="1" applyProtection="1">
      <alignment horizontal="left"/>
    </xf>
    <xf numFmtId="0" fontId="0" fillId="0" borderId="2" xfId="0" applyBorder="1" applyAlignment="1" applyProtection="1"/>
    <xf numFmtId="0" fontId="0" fillId="0" borderId="0" xfId="0" applyBorder="1" applyAlignment="1" applyProtection="1">
      <alignment horizontal="centerContinuous"/>
    </xf>
    <xf numFmtId="0" fontId="3" fillId="0" borderId="0" xfId="0" applyFont="1" applyBorder="1" applyAlignment="1" applyProtection="1">
      <alignment horizontal="center"/>
    </xf>
    <xf numFmtId="0" fontId="12" fillId="0" borderId="0" xfId="0" applyFont="1" applyProtection="1"/>
    <xf numFmtId="0" fontId="0" fillId="0" borderId="0" xfId="0" applyBorder="1" applyAlignment="1" applyProtection="1">
      <alignment horizontal="center"/>
    </xf>
    <xf numFmtId="0" fontId="0" fillId="0" borderId="0" xfId="0" applyBorder="1" applyAlignment="1" applyProtection="1">
      <alignment horizontal="left"/>
    </xf>
    <xf numFmtId="0" fontId="17" fillId="0" borderId="0" xfId="0" applyFont="1" applyFill="1" applyBorder="1" applyAlignment="1" applyProtection="1">
      <alignment horizontal="left"/>
    </xf>
    <xf numFmtId="0" fontId="9" fillId="0" borderId="0" xfId="0" applyFont="1" applyFill="1" applyBorder="1" applyAlignment="1" applyProtection="1">
      <alignment horizontal="centerContinuous"/>
    </xf>
    <xf numFmtId="49" fontId="3" fillId="0" borderId="1" xfId="0" applyNumberFormat="1" applyFont="1" applyBorder="1" applyAlignment="1" applyProtection="1">
      <alignment horizontal="center"/>
    </xf>
    <xf numFmtId="0" fontId="15" fillId="0" borderId="1" xfId="0" applyFont="1" applyFill="1" applyBorder="1" applyAlignment="1" applyProtection="1">
      <alignment horizontal="center"/>
    </xf>
    <xf numFmtId="0" fontId="0" fillId="0" borderId="0" xfId="0" applyFill="1"/>
    <xf numFmtId="0" fontId="0" fillId="0" borderId="3" xfId="0" applyBorder="1"/>
    <xf numFmtId="0" fontId="0" fillId="0" borderId="0" xfId="0" applyBorder="1"/>
    <xf numFmtId="0" fontId="0" fillId="0" borderId="3" xfId="0" applyFill="1" applyBorder="1"/>
    <xf numFmtId="0" fontId="0" fillId="0" borderId="1" xfId="0" applyBorder="1"/>
    <xf numFmtId="0" fontId="19" fillId="2" borderId="0" xfId="0" applyFont="1" applyFill="1" applyAlignment="1" applyProtection="1">
      <alignment horizontal="left" vertical="top"/>
      <protection locked="0"/>
    </xf>
    <xf numFmtId="0" fontId="0" fillId="3" borderId="0" xfId="0" applyFill="1"/>
    <xf numFmtId="49" fontId="21" fillId="0" borderId="0" xfId="0" applyNumberFormat="1" applyFont="1"/>
    <xf numFmtId="0" fontId="1" fillId="0" borderId="0" xfId="0" applyFont="1" applyAlignment="1" applyProtection="1">
      <alignment horizontal="right"/>
    </xf>
    <xf numFmtId="0" fontId="1" fillId="0" borderId="0" xfId="0" applyFont="1" applyBorder="1" applyAlignment="1" applyProtection="1">
      <alignment horizontal="right"/>
    </xf>
    <xf numFmtId="0" fontId="9" fillId="0" borderId="0" xfId="0" applyFont="1" applyFill="1" applyBorder="1" applyAlignment="1" applyProtection="1">
      <alignment horizontal="center"/>
    </xf>
    <xf numFmtId="0" fontId="1" fillId="0" borderId="0" xfId="0" applyFont="1"/>
    <xf numFmtId="0" fontId="0" fillId="0" borderId="2" xfId="0" applyBorder="1" applyAlignment="1" applyProtection="1">
      <alignment horizontal="center"/>
    </xf>
    <xf numFmtId="0" fontId="0" fillId="0" borderId="0" xfId="0" applyAlignment="1">
      <alignment horizontal="center"/>
    </xf>
    <xf numFmtId="0" fontId="5" fillId="0" borderId="0" xfId="0" applyFont="1"/>
    <xf numFmtId="0" fontId="1" fillId="0" borderId="0" xfId="0" applyFont="1" applyAlignment="1">
      <alignment horizontal="right"/>
    </xf>
    <xf numFmtId="0" fontId="1" fillId="0" borderId="0" xfId="0" applyFont="1" applyAlignment="1">
      <alignment horizontal="right" wrapText="1"/>
    </xf>
    <xf numFmtId="0" fontId="24" fillId="0" borderId="0" xfId="0" applyFont="1" applyAlignment="1">
      <alignment wrapText="1"/>
    </xf>
    <xf numFmtId="0" fontId="24" fillId="0" borderId="0" xfId="0" applyFont="1" applyAlignment="1">
      <alignment horizontal="left" wrapText="1"/>
    </xf>
    <xf numFmtId="0" fontId="24" fillId="0" borderId="0" xfId="0" applyFont="1"/>
    <xf numFmtId="0" fontId="25" fillId="0" borderId="0" xfId="0" applyFont="1" applyProtection="1"/>
    <xf numFmtId="0" fontId="1" fillId="0" borderId="0" xfId="0" applyFont="1" applyAlignment="1" applyProtection="1">
      <alignment horizontal="left"/>
    </xf>
    <xf numFmtId="0" fontId="1" fillId="0" borderId="0" xfId="0" applyFont="1" applyBorder="1" applyProtection="1"/>
    <xf numFmtId="0" fontId="26" fillId="0" borderId="0" xfId="0" applyFont="1" applyAlignment="1">
      <alignment horizontal="left" vertical="center"/>
    </xf>
    <xf numFmtId="0" fontId="26" fillId="0" borderId="0" xfId="0" applyFont="1"/>
    <xf numFmtId="0" fontId="25" fillId="0" borderId="0" xfId="0" applyFont="1" applyAlignment="1" applyProtection="1">
      <alignment horizontal="left"/>
    </xf>
    <xf numFmtId="0" fontId="25" fillId="0" borderId="0" xfId="0" applyFont="1"/>
    <xf numFmtId="0" fontId="26" fillId="0" borderId="0" xfId="0" applyFont="1" applyAlignment="1">
      <alignment horizontal="left"/>
    </xf>
    <xf numFmtId="0" fontId="24" fillId="0" borderId="0" xfId="0" applyFont="1" applyBorder="1"/>
    <xf numFmtId="0" fontId="25" fillId="0" borderId="0" xfId="0" applyFont="1" applyAlignment="1">
      <alignment horizontal="left"/>
    </xf>
    <xf numFmtId="0" fontId="1" fillId="0" borderId="0" xfId="0" applyFont="1" applyBorder="1" applyAlignment="1" applyProtection="1"/>
    <xf numFmtId="2" fontId="1" fillId="0" borderId="0" xfId="0" applyNumberFormat="1" applyFont="1" applyAlignment="1" applyProtection="1">
      <alignment horizontal="left"/>
    </xf>
    <xf numFmtId="0" fontId="24" fillId="0" borderId="0" xfId="0" applyFont="1" applyAlignment="1">
      <alignment horizontal="left"/>
    </xf>
    <xf numFmtId="0" fontId="1" fillId="0" borderId="0" xfId="0" applyFont="1" applyBorder="1" applyAlignment="1" applyProtection="1">
      <alignment horizontal="left"/>
    </xf>
    <xf numFmtId="0" fontId="24" fillId="0" borderId="0" xfId="0" applyFont="1" applyAlignment="1" applyProtection="1">
      <alignment horizontal="left"/>
    </xf>
    <xf numFmtId="0" fontId="24" fillId="0" borderId="0" xfId="0" applyFont="1" applyBorder="1" applyAlignment="1">
      <alignment horizontal="left" wrapText="1"/>
    </xf>
    <xf numFmtId="0" fontId="1" fillId="0" borderId="0" xfId="0" applyFont="1" applyBorder="1"/>
    <xf numFmtId="16" fontId="25" fillId="0" borderId="0" xfId="0" applyNumberFormat="1" applyFont="1" applyAlignment="1" applyProtection="1">
      <alignment horizontal="left"/>
    </xf>
    <xf numFmtId="0" fontId="1" fillId="0" borderId="0" xfId="0" applyFont="1" applyBorder="1" applyAlignment="1"/>
    <xf numFmtId="0" fontId="18" fillId="0" borderId="0" xfId="0" applyFont="1"/>
    <xf numFmtId="0" fontId="24" fillId="0" borderId="0" xfId="0" applyFont="1" applyProtection="1"/>
    <xf numFmtId="0" fontId="26" fillId="0" borderId="0" xfId="0" applyFont="1" applyAlignment="1">
      <alignment horizontal="left" vertical="center" wrapText="1"/>
    </xf>
    <xf numFmtId="0" fontId="0" fillId="0" borderId="0" xfId="0" applyBorder="1" applyAlignment="1" applyProtection="1"/>
    <xf numFmtId="49" fontId="3" fillId="0" borderId="1" xfId="1"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0" fontId="3" fillId="0" borderId="1" xfId="0" applyFont="1" applyFill="1" applyBorder="1" applyAlignment="1" applyProtection="1">
      <alignment horizontal="center"/>
      <protection locked="0"/>
    </xf>
    <xf numFmtId="0" fontId="1" fillId="0" borderId="0" xfId="0" applyFont="1" applyFill="1"/>
    <xf numFmtId="0" fontId="19" fillId="0" borderId="0" xfId="0" applyFont="1" applyFill="1" applyAlignment="1" applyProtection="1">
      <alignment horizontal="left" vertical="top"/>
      <protection locked="0"/>
    </xf>
    <xf numFmtId="0" fontId="19" fillId="5" borderId="0" xfId="0" applyFont="1" applyFill="1" applyAlignment="1" applyProtection="1">
      <alignment horizontal="left" vertical="top"/>
      <protection locked="0"/>
    </xf>
    <xf numFmtId="0" fontId="0" fillId="5" borderId="0" xfId="0" applyFill="1"/>
    <xf numFmtId="0" fontId="27" fillId="0" borderId="0" xfId="0" applyFont="1"/>
    <xf numFmtId="0" fontId="6" fillId="0" borderId="0" xfId="0" applyFont="1" applyBorder="1"/>
    <xf numFmtId="0" fontId="3" fillId="6" borderId="0" xfId="0" applyFont="1" applyFill="1" applyAlignment="1" applyProtection="1"/>
    <xf numFmtId="0" fontId="0" fillId="6" borderId="0" xfId="0" applyFill="1" applyAlignment="1" applyProtection="1"/>
    <xf numFmtId="0" fontId="8" fillId="0" borderId="2" xfId="1" applyBorder="1" applyAlignment="1" applyProtection="1">
      <alignment horizontal="center"/>
    </xf>
    <xf numFmtId="0" fontId="9" fillId="0" borderId="0" xfId="0" applyFont="1" applyBorder="1" applyProtection="1"/>
    <xf numFmtId="49" fontId="4" fillId="0" borderId="0" xfId="0" applyNumberFormat="1" applyFont="1" applyAlignment="1">
      <alignment horizontal="left"/>
    </xf>
    <xf numFmtId="0" fontId="0" fillId="0" borderId="0" xfId="0" applyNumberFormat="1" applyAlignment="1"/>
    <xf numFmtId="49" fontId="0" fillId="0" borderId="0" xfId="0" applyNumberFormat="1" applyAlignment="1"/>
    <xf numFmtId="0" fontId="0" fillId="0" borderId="0" xfId="0" applyAlignment="1"/>
    <xf numFmtId="49" fontId="3" fillId="0" borderId="0" xfId="0" applyNumberFormat="1" applyFont="1" applyAlignment="1">
      <alignment horizontal="left"/>
    </xf>
    <xf numFmtId="49" fontId="4" fillId="0" borderId="0" xfId="0" applyNumberFormat="1" applyFont="1" applyAlignment="1">
      <alignment horizontal="left" vertical="top" wrapText="1"/>
    </xf>
    <xf numFmtId="0" fontId="0" fillId="0" borderId="0" xfId="0" applyNumberFormat="1" applyAlignment="1">
      <alignment vertical="top" wrapText="1"/>
    </xf>
    <xf numFmtId="0" fontId="0" fillId="0" borderId="0" xfId="0" applyAlignment="1">
      <alignment wrapText="1"/>
    </xf>
    <xf numFmtId="0" fontId="4" fillId="0" borderId="0" xfId="0" applyNumberFormat="1" applyFont="1" applyAlignment="1">
      <alignment horizontal="left" vertical="top" wrapText="1"/>
    </xf>
    <xf numFmtId="49" fontId="4" fillId="0" borderId="0" xfId="0" applyNumberFormat="1" applyFont="1" applyAlignment="1">
      <alignment horizontal="left" vertical="top"/>
    </xf>
    <xf numFmtId="49" fontId="0" fillId="0" borderId="0" xfId="0" applyNumberFormat="1" applyAlignment="1">
      <alignment horizontal="left" vertical="top" wrapText="1"/>
    </xf>
    <xf numFmtId="0" fontId="0" fillId="0" borderId="0" xfId="0" applyNumberFormat="1" applyAlignment="1">
      <alignment horizontal="left" vertical="top" wrapText="1"/>
    </xf>
    <xf numFmtId="0" fontId="1" fillId="0" borderId="0" xfId="0" applyFont="1" applyFill="1" applyBorder="1" applyAlignment="1" applyProtection="1">
      <alignment horizontal="right"/>
    </xf>
    <xf numFmtId="0" fontId="9"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applyFill="1" applyBorder="1"/>
    <xf numFmtId="0" fontId="0" fillId="0" borderId="0" xfId="0" applyFill="1" applyBorder="1"/>
    <xf numFmtId="0" fontId="0" fillId="0" borderId="15" xfId="0" applyBorder="1"/>
    <xf numFmtId="0" fontId="0" fillId="0" borderId="16" xfId="0" applyFill="1" applyBorder="1"/>
    <xf numFmtId="0" fontId="1" fillId="0" borderId="13" xfId="0" applyFont="1" applyBorder="1"/>
    <xf numFmtId="0" fontId="0" fillId="0" borderId="13" xfId="0" applyFill="1" applyBorder="1"/>
    <xf numFmtId="0" fontId="0" fillId="0" borderId="16" xfId="0" applyBorder="1"/>
    <xf numFmtId="0" fontId="0" fillId="0" borderId="17" xfId="0" applyBorder="1"/>
    <xf numFmtId="0" fontId="0" fillId="0" borderId="4" xfId="0" applyBorder="1"/>
    <xf numFmtId="0" fontId="0" fillId="0" borderId="18" xfId="0" applyBorder="1"/>
    <xf numFmtId="49" fontId="4" fillId="0" borderId="0" xfId="0" applyNumberFormat="1" applyFont="1" applyFill="1" applyAlignment="1"/>
    <xf numFmtId="49" fontId="4" fillId="0" borderId="0" xfId="0" applyNumberFormat="1" applyFont="1" applyFill="1" applyAlignment="1">
      <alignment horizontal="left"/>
    </xf>
    <xf numFmtId="49" fontId="0" fillId="0" borderId="0" xfId="0" applyNumberFormat="1" applyFill="1" applyAlignment="1"/>
    <xf numFmtId="49" fontId="0" fillId="0" borderId="0" xfId="0" applyNumberFormat="1" applyFill="1"/>
    <xf numFmtId="49" fontId="5" fillId="0" borderId="0" xfId="0" applyNumberFormat="1" applyFont="1" applyFill="1" applyAlignment="1"/>
    <xf numFmtId="49" fontId="4" fillId="0" borderId="0" xfId="0" applyNumberFormat="1" applyFont="1" applyAlignment="1">
      <alignment horizontal="left"/>
    </xf>
    <xf numFmtId="49" fontId="4" fillId="0" borderId="0" xfId="0" applyNumberFormat="1" applyFont="1" applyAlignment="1" applyProtection="1">
      <alignment horizontal="left"/>
    </xf>
    <xf numFmtId="0" fontId="13" fillId="0" borderId="0" xfId="0" applyFont="1" applyBorder="1" applyAlignment="1" applyProtection="1">
      <alignment horizontal="center"/>
    </xf>
    <xf numFmtId="0" fontId="3" fillId="7" borderId="19" xfId="0" applyFont="1" applyFill="1" applyBorder="1"/>
    <xf numFmtId="0" fontId="3" fillId="7" borderId="1" xfId="0" applyFont="1" applyFill="1" applyBorder="1"/>
    <xf numFmtId="44" fontId="3" fillId="7" borderId="1" xfId="3" applyFont="1" applyFill="1" applyBorder="1" applyAlignment="1" applyProtection="1">
      <alignment horizontal="center"/>
    </xf>
    <xf numFmtId="44" fontId="3" fillId="7" borderId="6" xfId="3" applyFont="1" applyFill="1" applyBorder="1" applyAlignment="1" applyProtection="1">
      <alignment horizontal="center" shrinkToFit="1"/>
    </xf>
    <xf numFmtId="0" fontId="3" fillId="7" borderId="6" xfId="1" applyFont="1" applyFill="1" applyBorder="1" applyAlignment="1" applyProtection="1">
      <alignment horizontal="center"/>
    </xf>
    <xf numFmtId="44" fontId="3" fillId="7" borderId="6" xfId="3" applyFont="1" applyFill="1" applyBorder="1" applyAlignment="1" applyProtection="1">
      <alignment horizontal="center"/>
    </xf>
    <xf numFmtId="0" fontId="3" fillId="7" borderId="1" xfId="0" applyFont="1" applyFill="1" applyBorder="1" applyAlignment="1">
      <alignment horizontal="center"/>
    </xf>
    <xf numFmtId="0" fontId="5" fillId="0" borderId="0" xfId="0" applyFont="1" applyProtection="1"/>
    <xf numFmtId="49" fontId="1" fillId="0" borderId="0" xfId="0" applyNumberFormat="1" applyFont="1"/>
    <xf numFmtId="0" fontId="31" fillId="0" borderId="1" xfId="1" applyFont="1" applyBorder="1" applyAlignment="1" applyProtection="1">
      <alignment horizontal="left"/>
    </xf>
    <xf numFmtId="0" fontId="30" fillId="8" borderId="6" xfId="1" applyFont="1" applyFill="1" applyBorder="1" applyAlignment="1" applyProtection="1">
      <alignment horizontal="left"/>
    </xf>
    <xf numFmtId="0" fontId="0" fillId="0" borderId="1" xfId="0" applyBorder="1" applyAlignment="1" applyProtection="1">
      <protection locked="0"/>
    </xf>
    <xf numFmtId="0" fontId="15" fillId="0" borderId="0" xfId="0" applyFont="1" applyBorder="1" applyAlignment="1" applyProtection="1">
      <alignment horizontal="center"/>
    </xf>
    <xf numFmtId="0" fontId="32" fillId="0" borderId="0" xfId="0" applyFont="1" applyAlignment="1" applyProtection="1">
      <alignment vertical="top" wrapText="1" shrinkToFit="1"/>
    </xf>
    <xf numFmtId="0" fontId="33" fillId="0" borderId="0" xfId="0" applyFont="1"/>
    <xf numFmtId="15" fontId="28" fillId="0" borderId="1" xfId="0" applyNumberFormat="1" applyFont="1" applyBorder="1"/>
    <xf numFmtId="0" fontId="28" fillId="0" borderId="19" xfId="0" applyFont="1" applyBorder="1"/>
    <xf numFmtId="0" fontId="0" fillId="0" borderId="0" xfId="0" applyAlignment="1">
      <alignment horizontal="left"/>
    </xf>
    <xf numFmtId="0" fontId="3" fillId="0" borderId="1" xfId="0" applyFont="1" applyBorder="1" applyAlignment="1" applyProtection="1">
      <alignment horizontal="center"/>
      <protection locked="0"/>
    </xf>
    <xf numFmtId="0" fontId="0" fillId="0" borderId="0" xfId="0" applyAlignment="1" applyProtection="1">
      <alignment horizontal="right"/>
    </xf>
    <xf numFmtId="0" fontId="0" fillId="0" borderId="20" xfId="0" applyBorder="1"/>
    <xf numFmtId="0" fontId="15" fillId="0" borderId="1" xfId="0" applyFont="1" applyBorder="1" applyAlignment="1" applyProtection="1">
      <alignment horizontal="center"/>
      <protection locked="0"/>
    </xf>
    <xf numFmtId="0" fontId="18" fillId="0" borderId="0" xfId="0" applyFont="1" applyBorder="1"/>
    <xf numFmtId="0" fontId="27" fillId="0" borderId="0" xfId="0" applyFont="1" applyAlignment="1">
      <alignment wrapText="1"/>
    </xf>
    <xf numFmtId="0" fontId="6" fillId="0" borderId="0" xfId="0" applyFont="1"/>
    <xf numFmtId="0" fontId="5" fillId="0" borderId="0" xfId="0" applyNumberFormat="1" applyFont="1" applyAlignment="1"/>
    <xf numFmtId="49" fontId="3" fillId="0" borderId="2" xfId="0" applyNumberFormat="1" applyFont="1" applyFill="1" applyBorder="1" applyAlignment="1" applyProtection="1">
      <alignment horizontal="center"/>
    </xf>
    <xf numFmtId="49" fontId="3" fillId="0" borderId="5" xfId="0" applyNumberFormat="1" applyFont="1" applyBorder="1" applyAlignment="1" applyProtection="1">
      <alignment horizontal="center"/>
      <protection locked="0"/>
    </xf>
    <xf numFmtId="49" fontId="3" fillId="0" borderId="3" xfId="0" applyNumberFormat="1" applyFont="1" applyBorder="1" applyAlignment="1" applyProtection="1">
      <alignment horizontal="center"/>
      <protection locked="0"/>
    </xf>
    <xf numFmtId="49" fontId="3" fillId="0" borderId="6" xfId="0" applyNumberFormat="1" applyFont="1" applyBorder="1" applyAlignment="1" applyProtection="1">
      <alignment horizontal="center"/>
      <protection locked="0"/>
    </xf>
    <xf numFmtId="0" fontId="1" fillId="0" borderId="0" xfId="0" applyFont="1" applyAlignment="1">
      <alignment horizontal="right" wrapText="1"/>
    </xf>
    <xf numFmtId="0" fontId="3" fillId="0" borderId="5" xfId="0" applyFont="1" applyFill="1" applyBorder="1" applyAlignment="1" applyProtection="1">
      <alignment horizontal="center"/>
      <protection locked="0"/>
    </xf>
    <xf numFmtId="0" fontId="0" fillId="0" borderId="6" xfId="0" applyBorder="1" applyAlignment="1" applyProtection="1">
      <alignment horizontal="center"/>
      <protection locked="0"/>
    </xf>
    <xf numFmtId="49" fontId="15" fillId="0" borderId="5" xfId="0" applyNumberFormat="1" applyFont="1" applyBorder="1" applyAlignment="1" applyProtection="1">
      <alignment horizontal="left"/>
    </xf>
    <xf numFmtId="49" fontId="15" fillId="0" borderId="3" xfId="0" applyNumberFormat="1" applyFont="1" applyBorder="1" applyAlignment="1" applyProtection="1">
      <alignment horizontal="left"/>
    </xf>
    <xf numFmtId="49" fontId="15" fillId="0" borderId="6" xfId="0" applyNumberFormat="1" applyFont="1" applyBorder="1" applyAlignment="1" applyProtection="1">
      <alignment horizontal="left"/>
    </xf>
    <xf numFmtId="0" fontId="0" fillId="0" borderId="3" xfId="0" applyBorder="1" applyAlignment="1" applyProtection="1">
      <alignment horizontal="center"/>
      <protection locked="0"/>
    </xf>
    <xf numFmtId="0" fontId="3" fillId="4" borderId="0" xfId="0" applyFont="1" applyFill="1" applyAlignment="1" applyProtection="1"/>
    <xf numFmtId="0" fontId="0" fillId="4" borderId="0" xfId="0" applyFill="1" applyAlignment="1" applyProtection="1"/>
    <xf numFmtId="0" fontId="0" fillId="0" borderId="2" xfId="0" applyBorder="1" applyAlignment="1" applyProtection="1"/>
    <xf numFmtId="0" fontId="0" fillId="0" borderId="2" xfId="0" applyBorder="1" applyAlignment="1"/>
    <xf numFmtId="0" fontId="3"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0" fontId="3" fillId="0" borderId="0" xfId="0" applyFont="1" applyAlignment="1" applyProtection="1">
      <alignment horizontal="center"/>
    </xf>
    <xf numFmtId="0" fontId="3" fillId="0" borderId="5" xfId="0" applyFont="1" applyBorder="1" applyAlignment="1" applyProtection="1">
      <alignment horizontal="center"/>
      <protection locked="0"/>
    </xf>
    <xf numFmtId="0" fontId="13" fillId="0" borderId="3" xfId="0" applyFont="1" applyBorder="1" applyAlignment="1" applyProtection="1">
      <alignment horizontal="center"/>
      <protection locked="0"/>
    </xf>
    <xf numFmtId="0" fontId="13" fillId="0" borderId="6"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6" xfId="0" applyFont="1" applyBorder="1" applyAlignment="1" applyProtection="1">
      <alignment horizontal="center"/>
      <protection locked="0"/>
    </xf>
    <xf numFmtId="0" fontId="1" fillId="0" borderId="0" xfId="0" applyFont="1" applyAlignment="1" applyProtection="1"/>
    <xf numFmtId="0" fontId="0" fillId="0" borderId="7" xfId="0" applyBorder="1" applyAlignment="1" applyProtection="1"/>
    <xf numFmtId="0" fontId="3" fillId="7" borderId="3" xfId="0" applyFont="1" applyFill="1" applyBorder="1" applyAlignment="1">
      <alignment horizontal="center"/>
    </xf>
    <xf numFmtId="49" fontId="7" fillId="0" borderId="5" xfId="0" applyNumberFormat="1" applyFont="1" applyBorder="1" applyAlignment="1" applyProtection="1">
      <alignment horizontal="center"/>
    </xf>
    <xf numFmtId="0" fontId="0" fillId="0" borderId="3" xfId="0" applyBorder="1" applyAlignment="1" applyProtection="1">
      <alignment horizontal="center"/>
    </xf>
    <xf numFmtId="0" fontId="0" fillId="0" borderId="6" xfId="0" applyBorder="1" applyAlignment="1" applyProtection="1">
      <alignment horizontal="center"/>
    </xf>
    <xf numFmtId="0" fontId="30" fillId="8" borderId="3" xfId="1" applyFont="1" applyFill="1" applyBorder="1" applyAlignment="1" applyProtection="1">
      <alignment horizontal="center"/>
    </xf>
    <xf numFmtId="0" fontId="30" fillId="8" borderId="6" xfId="1" applyFont="1" applyFill="1" applyBorder="1" applyAlignment="1" applyProtection="1">
      <alignment horizontal="center"/>
    </xf>
    <xf numFmtId="0" fontId="14" fillId="0" borderId="0" xfId="0" applyFont="1" applyAlignment="1" applyProtection="1">
      <alignment wrapText="1"/>
    </xf>
    <xf numFmtId="0" fontId="8" fillId="7" borderId="0" xfId="1" applyFill="1" applyAlignment="1" applyProtection="1">
      <alignment horizontal="center"/>
    </xf>
    <xf numFmtId="49" fontId="3" fillId="0" borderId="2" xfId="0" applyNumberFormat="1" applyFont="1" applyFill="1" applyBorder="1" applyAlignment="1" applyProtection="1">
      <alignment horizontal="center"/>
    </xf>
    <xf numFmtId="49" fontId="3" fillId="0" borderId="8" xfId="0" applyNumberFormat="1" applyFont="1" applyFill="1" applyBorder="1" applyAlignment="1" applyProtection="1">
      <alignment horizontal="center"/>
      <protection locked="0"/>
    </xf>
    <xf numFmtId="49" fontId="3" fillId="0" borderId="9" xfId="0" applyNumberFormat="1" applyFont="1" applyFill="1" applyBorder="1" applyAlignment="1" applyProtection="1">
      <alignment horizontal="center"/>
      <protection locked="0"/>
    </xf>
    <xf numFmtId="0" fontId="0" fillId="0" borderId="2" xfId="0" applyBorder="1" applyAlignment="1" applyProtection="1">
      <alignment horizontal="center"/>
      <protection locked="0"/>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0" borderId="3" xfId="0" applyFont="1" applyFill="1" applyBorder="1" applyAlignment="1" applyProtection="1">
      <alignment horizontal="center"/>
      <protection locked="0"/>
    </xf>
    <xf numFmtId="0" fontId="3" fillId="0" borderId="6" xfId="0" applyFont="1" applyFill="1" applyBorder="1" applyAlignment="1" applyProtection="1">
      <alignment horizontal="center"/>
      <protection locked="0"/>
    </xf>
    <xf numFmtId="49" fontId="3" fillId="0" borderId="5" xfId="0" applyNumberFormat="1" applyFont="1" applyFill="1" applyBorder="1" applyAlignment="1" applyProtection="1">
      <alignment horizontal="center"/>
      <protection locked="0"/>
    </xf>
    <xf numFmtId="49" fontId="22" fillId="0" borderId="5" xfId="0" applyNumberFormat="1" applyFont="1" applyFill="1" applyBorder="1" applyAlignment="1" applyProtection="1">
      <alignment horizontal="center"/>
      <protection locked="0"/>
    </xf>
    <xf numFmtId="49" fontId="22" fillId="0" borderId="6" xfId="0" applyNumberFormat="1" applyFont="1" applyFill="1" applyBorder="1" applyAlignment="1" applyProtection="1">
      <alignment horizontal="center"/>
      <protection locked="0"/>
    </xf>
    <xf numFmtId="49" fontId="3" fillId="0" borderId="6" xfId="0" applyNumberFormat="1" applyFont="1" applyFill="1" applyBorder="1" applyAlignment="1" applyProtection="1">
      <alignment horizontal="center"/>
      <protection locked="0"/>
    </xf>
    <xf numFmtId="49" fontId="3" fillId="0" borderId="0" xfId="0" applyNumberFormat="1" applyFont="1" applyBorder="1" applyAlignment="1" applyProtection="1">
      <alignment horizontal="center"/>
    </xf>
    <xf numFmtId="0" fontId="1" fillId="0" borderId="0" xfId="0" applyFont="1" applyAlignment="1">
      <alignment horizontal="center"/>
    </xf>
    <xf numFmtId="0" fontId="12" fillId="0" borderId="5" xfId="0" applyFont="1" applyFill="1" applyBorder="1" applyAlignment="1" applyProtection="1">
      <alignment horizontal="center"/>
      <protection locked="0"/>
    </xf>
    <xf numFmtId="0" fontId="16" fillId="0" borderId="3" xfId="0" applyFont="1" applyFill="1" applyBorder="1" applyAlignment="1" applyProtection="1">
      <alignment horizontal="center"/>
      <protection locked="0"/>
    </xf>
    <xf numFmtId="0" fontId="16" fillId="0" borderId="6" xfId="0" applyFont="1" applyFill="1" applyBorder="1" applyAlignment="1" applyProtection="1">
      <alignment horizontal="center"/>
      <protection locked="0"/>
    </xf>
    <xf numFmtId="49" fontId="3" fillId="0" borderId="3" xfId="0" applyNumberFormat="1" applyFont="1" applyFill="1" applyBorder="1" applyAlignment="1" applyProtection="1">
      <alignment horizontal="center"/>
      <protection locked="0"/>
    </xf>
    <xf numFmtId="0" fontId="0" fillId="0" borderId="0" xfId="0" applyBorder="1" applyAlignment="1" applyProtection="1">
      <alignment horizontal="left"/>
      <protection locked="0"/>
    </xf>
    <xf numFmtId="0" fontId="0" fillId="0" borderId="0" xfId="0" applyAlignment="1" applyProtection="1">
      <alignment horizontal="right"/>
    </xf>
    <xf numFmtId="0" fontId="0" fillId="0" borderId="7" xfId="0" applyBorder="1" applyAlignment="1" applyProtection="1">
      <alignment horizontal="right"/>
    </xf>
    <xf numFmtId="49" fontId="3" fillId="0" borderId="0" xfId="0" applyNumberFormat="1" applyFont="1" applyFill="1" applyBorder="1" applyAlignment="1" applyProtection="1">
      <alignment horizontal="center"/>
    </xf>
    <xf numFmtId="49" fontId="4" fillId="0" borderId="0" xfId="0" applyNumberFormat="1" applyFont="1" applyAlignment="1">
      <alignment horizontal="left" vertical="top" wrapText="1"/>
    </xf>
    <xf numFmtId="49" fontId="4" fillId="0" borderId="0" xfId="0" applyNumberFormat="1" applyFont="1" applyAlignment="1" applyProtection="1">
      <alignment horizontal="left"/>
    </xf>
    <xf numFmtId="0" fontId="4" fillId="0" borderId="0" xfId="0" applyNumberFormat="1" applyFont="1" applyAlignment="1" applyProtection="1">
      <alignment horizontal="left"/>
    </xf>
    <xf numFmtId="0" fontId="4" fillId="0" borderId="0" xfId="0" applyNumberFormat="1"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xf>
    <xf numFmtId="0" fontId="4" fillId="0" borderId="0" xfId="0" applyNumberFormat="1" applyFont="1" applyAlignment="1">
      <alignment horizontal="left"/>
    </xf>
    <xf numFmtId="49" fontId="4" fillId="0" borderId="0" xfId="0" applyNumberFormat="1" applyFont="1" applyAlignment="1">
      <alignment horizontal="left"/>
    </xf>
    <xf numFmtId="0" fontId="20" fillId="0" borderId="0" xfId="0" applyNumberFormat="1" applyFont="1" applyAlignment="1">
      <alignment horizontal="left" vertical="top" wrapText="1"/>
    </xf>
    <xf numFmtId="49" fontId="4" fillId="0" borderId="0" xfId="0" applyNumberFormat="1" applyFont="1" applyFill="1" applyAlignment="1">
      <alignment horizontal="left"/>
    </xf>
    <xf numFmtId="0" fontId="4" fillId="0" borderId="0" xfId="0" applyNumberFormat="1" applyFont="1" applyFill="1" applyAlignment="1">
      <alignment horizontal="left"/>
    </xf>
    <xf numFmtId="49" fontId="4" fillId="0" borderId="0" xfId="0" applyNumberFormat="1" applyFont="1" applyAlignment="1">
      <alignment horizontal="center"/>
    </xf>
    <xf numFmtId="49" fontId="4" fillId="0" borderId="0" xfId="0" applyNumberFormat="1" applyFont="1" applyAlignment="1">
      <alignment horizontal="left" vertical="top"/>
    </xf>
  </cellXfs>
  <cellStyles count="4">
    <cellStyle name="Currency" xfId="3" builtinId="4"/>
    <cellStyle name="Hyperlink" xfId="1" builtinId="8"/>
    <cellStyle name="Normal" xfId="0" builtinId="0"/>
    <cellStyle name="Normal 2" xfId="2"/>
  </cellStyles>
  <dxfs count="1">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29</xdr:row>
      <xdr:rowOff>152400</xdr:rowOff>
    </xdr:from>
    <xdr:to>
      <xdr:col>5</xdr:col>
      <xdr:colOff>314325</xdr:colOff>
      <xdr:row>30</xdr:row>
      <xdr:rowOff>133350</xdr:rowOff>
    </xdr:to>
    <xdr:pic>
      <xdr:nvPicPr>
        <xdr:cNvPr id="2181" name="Picture 28" descr="MCj04421600000[1]">
          <a:extLst>
            <a:ext uri="{FF2B5EF4-FFF2-40B4-BE49-F238E27FC236}">
              <a16:creationId xmlns:a16="http://schemas.microsoft.com/office/drawing/2014/main" id="{00000000-0008-0000-0000-00008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0025" y="3448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39</xdr:row>
      <xdr:rowOff>9525</xdr:rowOff>
    </xdr:from>
    <xdr:to>
      <xdr:col>5</xdr:col>
      <xdr:colOff>323850</xdr:colOff>
      <xdr:row>39</xdr:row>
      <xdr:rowOff>161925</xdr:rowOff>
    </xdr:to>
    <xdr:pic>
      <xdr:nvPicPr>
        <xdr:cNvPr id="2184" name="Picture 28" descr="MCj04421600000[1]">
          <a:extLst>
            <a:ext uri="{FF2B5EF4-FFF2-40B4-BE49-F238E27FC236}">
              <a16:creationId xmlns:a16="http://schemas.microsoft.com/office/drawing/2014/main" id="{00000000-0008-0000-0000-00008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762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40</xdr:row>
      <xdr:rowOff>9525</xdr:rowOff>
    </xdr:from>
    <xdr:to>
      <xdr:col>5</xdr:col>
      <xdr:colOff>323850</xdr:colOff>
      <xdr:row>40</xdr:row>
      <xdr:rowOff>161925</xdr:rowOff>
    </xdr:to>
    <xdr:pic>
      <xdr:nvPicPr>
        <xdr:cNvPr id="2185" name="Picture 28" descr="MCj04421600000[1]">
          <a:extLst>
            <a:ext uri="{FF2B5EF4-FFF2-40B4-BE49-F238E27FC236}">
              <a16:creationId xmlns:a16="http://schemas.microsoft.com/office/drawing/2014/main" id="{00000000-0008-0000-0000-00008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924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41</xdr:row>
      <xdr:rowOff>9525</xdr:rowOff>
    </xdr:from>
    <xdr:to>
      <xdr:col>5</xdr:col>
      <xdr:colOff>323850</xdr:colOff>
      <xdr:row>41</xdr:row>
      <xdr:rowOff>161925</xdr:rowOff>
    </xdr:to>
    <xdr:pic>
      <xdr:nvPicPr>
        <xdr:cNvPr id="2186" name="Picture 28" descr="MCj04421600000[1]">
          <a:extLst>
            <a:ext uri="{FF2B5EF4-FFF2-40B4-BE49-F238E27FC236}">
              <a16:creationId xmlns:a16="http://schemas.microsoft.com/office/drawing/2014/main" id="{00000000-0008-0000-0000-00008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086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42</xdr:row>
      <xdr:rowOff>9525</xdr:rowOff>
    </xdr:from>
    <xdr:to>
      <xdr:col>5</xdr:col>
      <xdr:colOff>323850</xdr:colOff>
      <xdr:row>42</xdr:row>
      <xdr:rowOff>161925</xdr:rowOff>
    </xdr:to>
    <xdr:pic>
      <xdr:nvPicPr>
        <xdr:cNvPr id="2187" name="Picture 28" descr="MCj04421600000[1]">
          <a:extLst>
            <a:ext uri="{FF2B5EF4-FFF2-40B4-BE49-F238E27FC236}">
              <a16:creationId xmlns:a16="http://schemas.microsoft.com/office/drawing/2014/main" id="{00000000-0008-0000-0000-00008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248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43</xdr:row>
      <xdr:rowOff>9525</xdr:rowOff>
    </xdr:from>
    <xdr:to>
      <xdr:col>5</xdr:col>
      <xdr:colOff>323850</xdr:colOff>
      <xdr:row>43</xdr:row>
      <xdr:rowOff>161925</xdr:rowOff>
    </xdr:to>
    <xdr:pic>
      <xdr:nvPicPr>
        <xdr:cNvPr id="2188" name="Picture 28" descr="MCj04421600000[1]">
          <a:extLst>
            <a:ext uri="{FF2B5EF4-FFF2-40B4-BE49-F238E27FC236}">
              <a16:creationId xmlns:a16="http://schemas.microsoft.com/office/drawing/2014/main" id="{00000000-0008-0000-0000-00008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4102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44</xdr:row>
      <xdr:rowOff>9525</xdr:rowOff>
    </xdr:from>
    <xdr:to>
      <xdr:col>5</xdr:col>
      <xdr:colOff>323850</xdr:colOff>
      <xdr:row>44</xdr:row>
      <xdr:rowOff>161925</xdr:rowOff>
    </xdr:to>
    <xdr:pic>
      <xdr:nvPicPr>
        <xdr:cNvPr id="2189" name="Picture 28" descr="MCj04421600000[1]">
          <a:extLst>
            <a:ext uri="{FF2B5EF4-FFF2-40B4-BE49-F238E27FC236}">
              <a16:creationId xmlns:a16="http://schemas.microsoft.com/office/drawing/2014/main" id="{00000000-0008-0000-0000-00008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5721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30</xdr:row>
      <xdr:rowOff>9525</xdr:rowOff>
    </xdr:from>
    <xdr:to>
      <xdr:col>11</xdr:col>
      <xdr:colOff>323850</xdr:colOff>
      <xdr:row>30</xdr:row>
      <xdr:rowOff>161925</xdr:rowOff>
    </xdr:to>
    <xdr:pic>
      <xdr:nvPicPr>
        <xdr:cNvPr id="2193" name="Picture 28" descr="MCj04421600000[1]">
          <a:extLst>
            <a:ext uri="{FF2B5EF4-FFF2-40B4-BE49-F238E27FC236}">
              <a16:creationId xmlns:a16="http://schemas.microsoft.com/office/drawing/2014/main" id="{00000000-0008-0000-0000-00009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96225" y="3467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180975</xdr:colOff>
      <xdr:row>34</xdr:row>
      <xdr:rowOff>142875</xdr:rowOff>
    </xdr:from>
    <xdr:to>
      <xdr:col>11</xdr:col>
      <xdr:colOff>333375</xdr:colOff>
      <xdr:row>35</xdr:row>
      <xdr:rowOff>123825</xdr:rowOff>
    </xdr:to>
    <xdr:pic>
      <xdr:nvPicPr>
        <xdr:cNvPr id="2200" name="Picture 28" descr="MCj04421600000[1]">
          <a:extLst>
            <a:ext uri="{FF2B5EF4-FFF2-40B4-BE49-F238E27FC236}">
              <a16:creationId xmlns:a16="http://schemas.microsoft.com/office/drawing/2014/main" id="{00000000-0008-0000-0000-00009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0" y="42481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171450</xdr:colOff>
      <xdr:row>35</xdr:row>
      <xdr:rowOff>9525</xdr:rowOff>
    </xdr:from>
    <xdr:ext cx="152400" cy="152400"/>
    <xdr:pic>
      <xdr:nvPicPr>
        <xdr:cNvPr id="47" name="Picture 28" descr="MCj04421600000[1]">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4959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36</xdr:row>
      <xdr:rowOff>9525</xdr:rowOff>
    </xdr:from>
    <xdr:ext cx="152400" cy="152400"/>
    <xdr:pic>
      <xdr:nvPicPr>
        <xdr:cNvPr id="48" name="Picture 28" descr="MCj04421600000[1]">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37</xdr:row>
      <xdr:rowOff>9525</xdr:rowOff>
    </xdr:from>
    <xdr:ext cx="152400" cy="152400"/>
    <xdr:pic>
      <xdr:nvPicPr>
        <xdr:cNvPr id="49" name="Picture 28" descr="MCj04421600000[1]">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51" name="Picture 28" descr="MCj04421600000[1]">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40</xdr:row>
      <xdr:rowOff>9525</xdr:rowOff>
    </xdr:from>
    <xdr:ext cx="152400" cy="152400"/>
    <xdr:pic>
      <xdr:nvPicPr>
        <xdr:cNvPr id="52" name="Picture 28" descr="MCj04421600000[1]">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53" name="Picture 28" descr="MCj04421600000[1]">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42</xdr:row>
      <xdr:rowOff>9525</xdr:rowOff>
    </xdr:from>
    <xdr:ext cx="152400" cy="152400"/>
    <xdr:pic>
      <xdr:nvPicPr>
        <xdr:cNvPr id="54" name="Picture 28" descr="MCj04421600000[1]">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43</xdr:row>
      <xdr:rowOff>9525</xdr:rowOff>
    </xdr:from>
    <xdr:ext cx="152400" cy="152400"/>
    <xdr:pic>
      <xdr:nvPicPr>
        <xdr:cNvPr id="55" name="Picture 28" descr="MCj04421600000[1]">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7210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34</xdr:row>
      <xdr:rowOff>142875</xdr:rowOff>
    </xdr:from>
    <xdr:ext cx="152400" cy="152400"/>
    <xdr:pic>
      <xdr:nvPicPr>
        <xdr:cNvPr id="58" name="Picture 28" descr="MCj04421600000[1]">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34</xdr:row>
      <xdr:rowOff>152400</xdr:rowOff>
    </xdr:from>
    <xdr:ext cx="152400" cy="152400"/>
    <xdr:pic>
      <xdr:nvPicPr>
        <xdr:cNvPr id="59" name="Picture 28" descr="MCj04421600000[1]">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61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35</xdr:row>
      <xdr:rowOff>142875</xdr:rowOff>
    </xdr:from>
    <xdr:ext cx="152400" cy="152400"/>
    <xdr:pic>
      <xdr:nvPicPr>
        <xdr:cNvPr id="61" name="Picture 28" descr="MCj04421600000[1]">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34</xdr:row>
      <xdr:rowOff>152400</xdr:rowOff>
    </xdr:from>
    <xdr:ext cx="152400" cy="152400"/>
    <xdr:pic>
      <xdr:nvPicPr>
        <xdr:cNvPr id="62" name="Picture 28" descr="MCj04421600000[1]">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61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35</xdr:row>
      <xdr:rowOff>142875</xdr:rowOff>
    </xdr:from>
    <xdr:ext cx="152400" cy="152400"/>
    <xdr:pic>
      <xdr:nvPicPr>
        <xdr:cNvPr id="64" name="Picture 28" descr="MCj04421600000[1]">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47</xdr:row>
      <xdr:rowOff>142875</xdr:rowOff>
    </xdr:from>
    <xdr:ext cx="152400" cy="152400"/>
    <xdr:pic>
      <xdr:nvPicPr>
        <xdr:cNvPr id="67" name="Picture 28" descr="MCj04421600000[1]">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47</xdr:row>
      <xdr:rowOff>142875</xdr:rowOff>
    </xdr:from>
    <xdr:ext cx="152400" cy="152400"/>
    <xdr:pic>
      <xdr:nvPicPr>
        <xdr:cNvPr id="70" name="Picture 28" descr="MCj04421600000[1]">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171450</xdr:colOff>
      <xdr:row>47</xdr:row>
      <xdr:rowOff>152400</xdr:rowOff>
    </xdr:from>
    <xdr:ext cx="152400" cy="152400"/>
    <xdr:pic>
      <xdr:nvPicPr>
        <xdr:cNvPr id="71" name="Picture 28" descr="MCj04421600000[1]">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47815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48</xdr:row>
      <xdr:rowOff>142875</xdr:rowOff>
    </xdr:from>
    <xdr:ext cx="152400" cy="152400"/>
    <xdr:pic>
      <xdr:nvPicPr>
        <xdr:cNvPr id="73" name="Picture 28" descr="MCj04421600000[1]">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943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48</xdr:row>
      <xdr:rowOff>142875</xdr:rowOff>
    </xdr:from>
    <xdr:ext cx="152400" cy="152400"/>
    <xdr:pic>
      <xdr:nvPicPr>
        <xdr:cNvPr id="76" name="Picture 28" descr="MCj04421600000[1]">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4943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37</xdr:row>
      <xdr:rowOff>9525</xdr:rowOff>
    </xdr:from>
    <xdr:ext cx="152400" cy="152400"/>
    <xdr:pic>
      <xdr:nvPicPr>
        <xdr:cNvPr id="78" name="Picture 28" descr="MCj04421600000[1]">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5153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180975</xdr:colOff>
      <xdr:row>50</xdr:row>
      <xdr:rowOff>19050</xdr:rowOff>
    </xdr:from>
    <xdr:ext cx="152400" cy="152400"/>
    <xdr:pic>
      <xdr:nvPicPr>
        <xdr:cNvPr id="79" name="Picture 28" descr="MCj04421600000[1]">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625" y="75628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43" name="Picture 28" descr="MCj04421600000[1]">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42</xdr:row>
      <xdr:rowOff>9525</xdr:rowOff>
    </xdr:from>
    <xdr:ext cx="152400" cy="152400"/>
    <xdr:pic>
      <xdr:nvPicPr>
        <xdr:cNvPr id="44" name="Picture 28" descr="MCj04421600000[1]">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43</xdr:row>
      <xdr:rowOff>9525</xdr:rowOff>
    </xdr:from>
    <xdr:ext cx="152400" cy="152400"/>
    <xdr:pic>
      <xdr:nvPicPr>
        <xdr:cNvPr id="45" name="Picture 28" descr="MCj04421600000[1]">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44</xdr:row>
      <xdr:rowOff>9525</xdr:rowOff>
    </xdr:from>
    <xdr:ext cx="152400" cy="152400"/>
    <xdr:pic>
      <xdr:nvPicPr>
        <xdr:cNvPr id="46" name="Picture 28" descr="MCj04421600000[1]">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47</xdr:row>
      <xdr:rowOff>9525</xdr:rowOff>
    </xdr:from>
    <xdr:ext cx="152400" cy="152400"/>
    <xdr:pic>
      <xdr:nvPicPr>
        <xdr:cNvPr id="56" name="Picture 28" descr="MCj04421600000[1]">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77" name="Picture 28" descr="MCj04421600000[1]">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40</xdr:row>
      <xdr:rowOff>9525</xdr:rowOff>
    </xdr:from>
    <xdr:ext cx="152400" cy="152400"/>
    <xdr:pic>
      <xdr:nvPicPr>
        <xdr:cNvPr id="80" name="Picture 28" descr="MCj04421600000[1]">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010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81" name="Picture 28" descr="MCj04421600000[1]">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42</xdr:row>
      <xdr:rowOff>9525</xdr:rowOff>
    </xdr:from>
    <xdr:ext cx="152400" cy="152400"/>
    <xdr:pic>
      <xdr:nvPicPr>
        <xdr:cNvPr id="82" name="Picture 28" descr="MCj04421600000[1]">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353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43</xdr:row>
      <xdr:rowOff>9525</xdr:rowOff>
    </xdr:from>
    <xdr:ext cx="152400" cy="152400"/>
    <xdr:pic>
      <xdr:nvPicPr>
        <xdr:cNvPr id="83" name="Picture 28" descr="MCj04421600000[1]">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44</xdr:row>
      <xdr:rowOff>9525</xdr:rowOff>
    </xdr:from>
    <xdr:ext cx="152400" cy="152400"/>
    <xdr:pic>
      <xdr:nvPicPr>
        <xdr:cNvPr id="84" name="Picture 28" descr="MCj04421600000[1]">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47</xdr:row>
      <xdr:rowOff>9525</xdr:rowOff>
    </xdr:from>
    <xdr:ext cx="152400" cy="152400"/>
    <xdr:pic>
      <xdr:nvPicPr>
        <xdr:cNvPr id="85" name="Picture 28" descr="MCj04421600000[1]">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45</xdr:row>
      <xdr:rowOff>9525</xdr:rowOff>
    </xdr:from>
    <xdr:ext cx="152400" cy="152400"/>
    <xdr:pic>
      <xdr:nvPicPr>
        <xdr:cNvPr id="65" name="Picture 28" descr="MCj04421600000[1]">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45</xdr:row>
      <xdr:rowOff>9525</xdr:rowOff>
    </xdr:from>
    <xdr:ext cx="152400" cy="152400"/>
    <xdr:pic>
      <xdr:nvPicPr>
        <xdr:cNvPr id="86" name="Picture 28" descr="MCj04421600000[1]">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45</xdr:row>
      <xdr:rowOff>9525</xdr:rowOff>
    </xdr:from>
    <xdr:ext cx="152400" cy="152400"/>
    <xdr:pic>
      <xdr:nvPicPr>
        <xdr:cNvPr id="87" name="Picture 28" descr="MCj04421600000[1]">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46</xdr:row>
      <xdr:rowOff>9525</xdr:rowOff>
    </xdr:from>
    <xdr:ext cx="152400" cy="152400"/>
    <xdr:pic>
      <xdr:nvPicPr>
        <xdr:cNvPr id="88" name="Picture 28" descr="MCj04421600000[1]">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46</xdr:row>
      <xdr:rowOff>9525</xdr:rowOff>
    </xdr:from>
    <xdr:ext cx="152400" cy="152400"/>
    <xdr:pic>
      <xdr:nvPicPr>
        <xdr:cNvPr id="89" name="Picture 28" descr="MCj04421600000[1]">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46</xdr:row>
      <xdr:rowOff>9525</xdr:rowOff>
    </xdr:from>
    <xdr:ext cx="152400" cy="152400"/>
    <xdr:pic>
      <xdr:nvPicPr>
        <xdr:cNvPr id="90" name="Picture 28" descr="MCj04421600000[1]">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7553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49</xdr:row>
      <xdr:rowOff>9525</xdr:rowOff>
    </xdr:from>
    <xdr:ext cx="152400" cy="152400"/>
    <xdr:pic>
      <xdr:nvPicPr>
        <xdr:cNvPr id="91" name="Picture 28" descr="MCj04421600000[1]">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8067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49</xdr:row>
      <xdr:rowOff>9525</xdr:rowOff>
    </xdr:from>
    <xdr:ext cx="152400" cy="152400"/>
    <xdr:pic>
      <xdr:nvPicPr>
        <xdr:cNvPr id="92" name="Picture 28" descr="MCj04421600000[1]">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8067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WIP%20-%20Revisions\Ink%20Coverage%20Adjust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 COVERAGE WORKSHEET"/>
      <sheetName val="Ink Coverage - MCP"/>
      <sheetName val="coverages"/>
      <sheetName val="Info Tab"/>
    </sheetNames>
    <sheetDataSet>
      <sheetData sheetId="0"/>
      <sheetData sheetId="1"/>
      <sheetData sheetId="2">
        <row r="1">
          <cell r="B1" t="str">
            <v>COVERAGE</v>
          </cell>
          <cell r="C1" t="str">
            <v>CATEGORY</v>
          </cell>
        </row>
        <row r="2">
          <cell r="A2" t="str">
            <v>none</v>
          </cell>
          <cell r="B2">
            <v>0</v>
          </cell>
          <cell r="C2">
            <v>0</v>
          </cell>
        </row>
        <row r="3">
          <cell r="A3" t="str">
            <v>white</v>
          </cell>
          <cell r="B3">
            <v>75</v>
          </cell>
          <cell r="C3">
            <v>1</v>
          </cell>
        </row>
        <row r="4">
          <cell r="A4" t="str">
            <v>Black</v>
          </cell>
          <cell r="B4">
            <v>18</v>
          </cell>
          <cell r="C4">
            <v>2</v>
          </cell>
        </row>
        <row r="5">
          <cell r="A5" t="str">
            <v>black 4</v>
          </cell>
          <cell r="B5">
            <v>10</v>
          </cell>
          <cell r="C5">
            <v>4</v>
          </cell>
        </row>
        <row r="6">
          <cell r="A6" t="str">
            <v>grey</v>
          </cell>
          <cell r="B6">
            <v>18</v>
          </cell>
          <cell r="C6">
            <v>2</v>
          </cell>
        </row>
        <row r="7">
          <cell r="A7" t="str">
            <v>beige</v>
          </cell>
          <cell r="B7">
            <v>22</v>
          </cell>
          <cell r="C7">
            <v>3</v>
          </cell>
        </row>
        <row r="8">
          <cell r="A8" t="str">
            <v>Blue</v>
          </cell>
          <cell r="B8">
            <v>10</v>
          </cell>
          <cell r="C8">
            <v>3</v>
          </cell>
        </row>
        <row r="9">
          <cell r="A9" t="str">
            <v>brown</v>
          </cell>
          <cell r="B9">
            <v>10</v>
          </cell>
          <cell r="C9">
            <v>3</v>
          </cell>
        </row>
        <row r="10">
          <cell r="A10" t="str">
            <v>burgundy</v>
          </cell>
          <cell r="B10">
            <v>11</v>
          </cell>
          <cell r="C10">
            <v>3</v>
          </cell>
        </row>
        <row r="11">
          <cell r="A11" t="str">
            <v>Green</v>
          </cell>
          <cell r="B11">
            <v>1</v>
          </cell>
          <cell r="C11">
            <v>3</v>
          </cell>
        </row>
        <row r="12">
          <cell r="A12" t="str">
            <v>Orange</v>
          </cell>
          <cell r="B12">
            <v>1</v>
          </cell>
          <cell r="C12">
            <v>3</v>
          </cell>
        </row>
        <row r="13">
          <cell r="A13" t="str">
            <v>pink</v>
          </cell>
          <cell r="B13">
            <v>1</v>
          </cell>
          <cell r="C13">
            <v>3</v>
          </cell>
        </row>
        <row r="14">
          <cell r="A14" t="str">
            <v>purple</v>
          </cell>
          <cell r="B14">
            <v>1</v>
          </cell>
          <cell r="C14">
            <v>3</v>
          </cell>
        </row>
        <row r="15">
          <cell r="A15" t="str">
            <v>Red</v>
          </cell>
          <cell r="B15">
            <v>17</v>
          </cell>
          <cell r="C15">
            <v>3</v>
          </cell>
        </row>
        <row r="16">
          <cell r="A16" t="str">
            <v>Tan</v>
          </cell>
          <cell r="B16">
            <v>10</v>
          </cell>
          <cell r="C16">
            <v>3</v>
          </cell>
        </row>
        <row r="17">
          <cell r="A17" t="str">
            <v>Yellow</v>
          </cell>
          <cell r="B17">
            <v>22</v>
          </cell>
          <cell r="C17">
            <v>3</v>
          </cell>
        </row>
        <row r="18">
          <cell r="A18" t="str">
            <v>Gold 4</v>
          </cell>
          <cell r="B18">
            <v>11</v>
          </cell>
          <cell r="C18">
            <v>5</v>
          </cell>
        </row>
        <row r="19">
          <cell r="A19" t="str">
            <v>gold tint</v>
          </cell>
          <cell r="B19">
            <v>100</v>
          </cell>
          <cell r="C19">
            <v>4</v>
          </cell>
        </row>
        <row r="20">
          <cell r="A20" t="str">
            <v>silver 4</v>
          </cell>
          <cell r="B20">
            <v>11</v>
          </cell>
          <cell r="C20">
            <v>5</v>
          </cell>
        </row>
        <row r="21">
          <cell r="A21" t="str">
            <v>OVP</v>
          </cell>
          <cell r="B21">
            <v>100</v>
          </cell>
          <cell r="C21">
            <v>7</v>
          </cell>
        </row>
        <row r="22">
          <cell r="A22" t="str">
            <v>Bright Silver</v>
          </cell>
          <cell r="B22">
            <v>70</v>
          </cell>
          <cell r="C22">
            <v>5</v>
          </cell>
        </row>
        <row r="23">
          <cell r="A23" t="str">
            <v>Brilliant Silver</v>
          </cell>
          <cell r="B23">
            <v>25</v>
          </cell>
          <cell r="C23">
            <v>6</v>
          </cell>
        </row>
        <row r="24">
          <cell r="A24" t="str">
            <v>Cyan</v>
          </cell>
          <cell r="B24">
            <v>25</v>
          </cell>
          <cell r="C24">
            <v>4</v>
          </cell>
        </row>
        <row r="25">
          <cell r="A25" t="str">
            <v>Magenta</v>
          </cell>
          <cell r="B25">
            <v>25</v>
          </cell>
          <cell r="C25">
            <v>4</v>
          </cell>
        </row>
        <row r="26">
          <cell r="A26" t="str">
            <v>Yellow 4</v>
          </cell>
          <cell r="B26">
            <v>25</v>
          </cell>
          <cell r="C26">
            <v>4</v>
          </cell>
        </row>
        <row r="27">
          <cell r="A27" t="str">
            <v>MCP Blue</v>
          </cell>
          <cell r="B27">
            <v>25</v>
          </cell>
          <cell r="C27">
            <v>4</v>
          </cell>
        </row>
        <row r="28">
          <cell r="A28" t="str">
            <v>MCP Green</v>
          </cell>
          <cell r="B28">
            <v>25</v>
          </cell>
          <cell r="C28">
            <v>4</v>
          </cell>
        </row>
        <row r="29">
          <cell r="A29" t="str">
            <v>MCP Orange</v>
          </cell>
          <cell r="B29">
            <v>25</v>
          </cell>
          <cell r="C29">
            <v>4</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Customer%20Name%20Override.xls"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End%20Use%20Codes.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5"/>
  <sheetViews>
    <sheetView tabSelected="1" zoomScaleNormal="100" workbookViewId="0">
      <selection activeCell="C3" sqref="C3:D3"/>
    </sheetView>
  </sheetViews>
  <sheetFormatPr defaultRowHeight="12.75" x14ac:dyDescent="0.2"/>
  <cols>
    <col min="1" max="2" width="11.7109375" style="18" customWidth="1"/>
    <col min="3" max="3" width="12.42578125" style="18" customWidth="1"/>
    <col min="4" max="4" width="13" style="18" customWidth="1"/>
    <col min="5" max="5" width="12" style="18" customWidth="1"/>
    <col min="6" max="6" width="16.85546875" style="18" customWidth="1"/>
    <col min="7" max="7" width="12.5703125" style="18" customWidth="1"/>
    <col min="8" max="8" width="15" style="18" customWidth="1"/>
    <col min="9" max="9" width="11.7109375" style="18" customWidth="1"/>
    <col min="10" max="10" width="13.85546875" style="18" customWidth="1"/>
    <col min="11" max="11" width="18.7109375" style="18" customWidth="1"/>
    <col min="12" max="12" width="6.28515625" style="18" customWidth="1"/>
    <col min="13" max="16384" width="9.140625" style="18"/>
  </cols>
  <sheetData>
    <row r="1" spans="1:11" ht="13.5" customHeight="1" x14ac:dyDescent="0.2">
      <c r="A1" s="16" t="s">
        <v>577</v>
      </c>
      <c r="B1" s="16"/>
      <c r="C1" s="16"/>
      <c r="D1" s="16"/>
      <c r="E1" s="16"/>
      <c r="F1" s="16"/>
      <c r="G1" s="16"/>
      <c r="H1" s="16"/>
      <c r="I1" s="16"/>
      <c r="J1" s="17"/>
      <c r="K1" s="17"/>
    </row>
    <row r="2" spans="1:11" ht="13.5" customHeight="1" x14ac:dyDescent="0.2">
      <c r="A2" s="16"/>
      <c r="B2" s="16"/>
      <c r="C2" s="16"/>
      <c r="D2" s="16"/>
      <c r="E2" s="19"/>
      <c r="F2" s="16"/>
      <c r="G2" s="16"/>
      <c r="H2" s="16"/>
      <c r="I2" s="16"/>
      <c r="J2" s="17"/>
      <c r="K2" s="17"/>
    </row>
    <row r="3" spans="1:11" ht="13.5" customHeight="1" x14ac:dyDescent="0.2">
      <c r="B3" s="21" t="s">
        <v>54</v>
      </c>
      <c r="C3" s="170"/>
      <c r="D3" s="171"/>
      <c r="E3" s="22" t="s">
        <v>55</v>
      </c>
      <c r="F3" s="13"/>
      <c r="G3" s="16"/>
      <c r="H3" s="16"/>
      <c r="I3" s="16"/>
      <c r="J3" s="17"/>
      <c r="K3" s="17"/>
    </row>
    <row r="4" spans="1:11" ht="13.5" customHeight="1" x14ac:dyDescent="0.2">
      <c r="A4" s="20" t="s">
        <v>53</v>
      </c>
    </row>
    <row r="5" spans="1:11" ht="13.5" customHeight="1" x14ac:dyDescent="0.2">
      <c r="A5" s="23" t="s">
        <v>217</v>
      </c>
      <c r="B5" s="32"/>
    </row>
    <row r="6" spans="1:11" ht="13.5" customHeight="1" x14ac:dyDescent="0.2">
      <c r="A6" s="23" t="s">
        <v>61</v>
      </c>
      <c r="B6" s="158" t="s">
        <v>62</v>
      </c>
      <c r="C6" s="157"/>
      <c r="D6" s="158" t="s">
        <v>63</v>
      </c>
      <c r="E6" s="157"/>
      <c r="F6" s="25" t="s">
        <v>64</v>
      </c>
      <c r="G6" s="157"/>
      <c r="H6" s="25" t="s">
        <v>65</v>
      </c>
      <c r="I6" s="157"/>
      <c r="J6" s="158" t="s">
        <v>66</v>
      </c>
      <c r="K6" s="157"/>
    </row>
    <row r="7" spans="1:11" ht="13.5" customHeight="1" x14ac:dyDescent="0.2">
      <c r="A7" s="20" t="s">
        <v>606</v>
      </c>
      <c r="B7" s="55" t="s">
        <v>646</v>
      </c>
      <c r="C7" s="157"/>
      <c r="D7" s="55" t="s">
        <v>647</v>
      </c>
      <c r="E7" s="157"/>
      <c r="F7" s="55" t="s">
        <v>72</v>
      </c>
      <c r="G7" s="157"/>
      <c r="H7" s="55" t="s">
        <v>73</v>
      </c>
      <c r="I7" s="157"/>
      <c r="J7" s="55" t="s">
        <v>74</v>
      </c>
      <c r="K7" s="157"/>
    </row>
    <row r="8" spans="1:11" ht="13.5" customHeight="1" x14ac:dyDescent="0.2">
      <c r="B8" s="56" t="s">
        <v>75</v>
      </c>
      <c r="C8" s="157"/>
      <c r="D8" s="55" t="s">
        <v>71</v>
      </c>
      <c r="E8" s="157"/>
      <c r="F8" s="55" t="s">
        <v>232</v>
      </c>
      <c r="G8" s="157"/>
      <c r="H8" s="158" t="s">
        <v>76</v>
      </c>
      <c r="I8" s="157"/>
      <c r="J8" s="68" t="s">
        <v>575</v>
      </c>
      <c r="K8" s="150"/>
    </row>
    <row r="9" spans="1:11" ht="13.5" customHeight="1" x14ac:dyDescent="0.2">
      <c r="A9" s="169" t="s">
        <v>605</v>
      </c>
      <c r="B9" s="169"/>
      <c r="C9" s="160"/>
      <c r="D9" s="55"/>
      <c r="E9" s="39"/>
      <c r="F9" s="62"/>
      <c r="G9" s="138"/>
      <c r="H9" s="26"/>
      <c r="I9" s="89"/>
      <c r="J9" s="55"/>
      <c r="K9" s="89"/>
    </row>
    <row r="10" spans="1:11" ht="13.5" customHeight="1" x14ac:dyDescent="0.2">
      <c r="B10" s="63"/>
      <c r="C10" s="151"/>
      <c r="D10" s="55"/>
      <c r="E10" s="39"/>
      <c r="F10" s="62"/>
      <c r="G10" s="138"/>
      <c r="H10" s="26"/>
      <c r="I10" s="89"/>
      <c r="J10" s="55"/>
      <c r="K10" s="89"/>
    </row>
    <row r="11" spans="1:11" ht="13.5" customHeight="1" x14ac:dyDescent="0.2">
      <c r="A11" s="23" t="s">
        <v>61</v>
      </c>
      <c r="B11" s="158" t="s">
        <v>62</v>
      </c>
      <c r="C11" s="157"/>
      <c r="D11" s="158" t="s">
        <v>63</v>
      </c>
      <c r="E11" s="157"/>
      <c r="F11" s="25" t="s">
        <v>64</v>
      </c>
      <c r="G11" s="157"/>
      <c r="H11" s="25" t="s">
        <v>65</v>
      </c>
      <c r="I11" s="157"/>
      <c r="J11" s="158" t="s">
        <v>66</v>
      </c>
      <c r="K11" s="157"/>
    </row>
    <row r="12" spans="1:11" ht="13.5" customHeight="1" x14ac:dyDescent="0.2">
      <c r="A12" s="20" t="s">
        <v>607</v>
      </c>
      <c r="B12" s="55" t="s">
        <v>646</v>
      </c>
      <c r="C12" s="157"/>
      <c r="D12" s="55" t="s">
        <v>647</v>
      </c>
      <c r="E12" s="157"/>
      <c r="F12" s="55" t="s">
        <v>72</v>
      </c>
      <c r="G12" s="157"/>
      <c r="H12" s="55" t="s">
        <v>73</v>
      </c>
      <c r="I12" s="157"/>
      <c r="J12" s="55" t="s">
        <v>74</v>
      </c>
      <c r="K12" s="157"/>
    </row>
    <row r="13" spans="1:11" ht="13.5" customHeight="1" x14ac:dyDescent="0.2">
      <c r="B13" s="56" t="s">
        <v>75</v>
      </c>
      <c r="C13" s="157"/>
      <c r="D13" s="55" t="s">
        <v>71</v>
      </c>
      <c r="E13" s="157"/>
      <c r="F13" s="55" t="s">
        <v>232</v>
      </c>
      <c r="G13" s="157"/>
      <c r="H13" s="158" t="s">
        <v>76</v>
      </c>
      <c r="I13" s="157"/>
      <c r="J13" s="68" t="s">
        <v>575</v>
      </c>
      <c r="K13" s="150"/>
    </row>
    <row r="14" spans="1:11" ht="13.5" customHeight="1" x14ac:dyDescent="0.2">
      <c r="A14" s="169" t="s">
        <v>578</v>
      </c>
      <c r="B14" s="169"/>
      <c r="C14" s="160"/>
      <c r="D14" s="55"/>
      <c r="E14" s="39"/>
      <c r="F14" s="55"/>
      <c r="G14" s="138"/>
      <c r="H14" s="216"/>
      <c r="I14" s="216"/>
      <c r="J14" s="216"/>
      <c r="K14" s="216"/>
    </row>
    <row r="15" spans="1:11" ht="13.5" customHeight="1" x14ac:dyDescent="0.2">
      <c r="A15" s="63"/>
      <c r="B15" s="63"/>
      <c r="C15" s="151"/>
      <c r="D15" s="55"/>
      <c r="E15" s="39"/>
      <c r="F15" s="55"/>
      <c r="G15" s="138"/>
      <c r="H15" s="26"/>
      <c r="I15" s="89"/>
      <c r="J15" s="55"/>
      <c r="K15" s="89"/>
    </row>
    <row r="16" spans="1:11" ht="13.5" customHeight="1" x14ac:dyDescent="0.2">
      <c r="A16" s="23" t="s">
        <v>218</v>
      </c>
      <c r="H16" s="182"/>
      <c r="I16" s="182"/>
      <c r="J16" s="182"/>
      <c r="K16" s="182"/>
    </row>
    <row r="17" spans="1:11" ht="13.5" customHeight="1" x14ac:dyDescent="0.2">
      <c r="A17" s="28" t="s">
        <v>219</v>
      </c>
      <c r="B17" s="29"/>
      <c r="C17" s="29"/>
      <c r="D17" s="29"/>
      <c r="E17" s="29"/>
      <c r="F17" s="29"/>
      <c r="G17" s="29"/>
      <c r="H17" s="32"/>
      <c r="I17" s="32"/>
      <c r="J17" s="32"/>
      <c r="K17" s="32"/>
    </row>
    <row r="18" spans="1:11" ht="13.5" customHeight="1" x14ac:dyDescent="0.2">
      <c r="A18" s="28" t="s">
        <v>225</v>
      </c>
      <c r="B18" s="29"/>
      <c r="C18" s="29"/>
      <c r="D18" s="29"/>
      <c r="E18" s="29"/>
      <c r="F18" s="29"/>
      <c r="G18" s="197" t="s">
        <v>608</v>
      </c>
      <c r="H18" s="197"/>
      <c r="I18" s="197"/>
      <c r="J18" s="197"/>
      <c r="K18" s="197"/>
    </row>
    <row r="19" spans="1:11" ht="13.5" customHeight="1" x14ac:dyDescent="0.2">
      <c r="B19" s="24" t="s">
        <v>44</v>
      </c>
      <c r="H19" s="32"/>
      <c r="I19" s="178" t="str">
        <f>IF(ISNA(VLOOKUP(I20,'Info Tab'!H:H,1,FALSE)),"","CUSTOMER SPECIFIC")</f>
        <v/>
      </c>
      <c r="J19" s="179"/>
      <c r="K19" s="32"/>
    </row>
    <row r="20" spans="1:11" ht="13.5" customHeight="1" x14ac:dyDescent="0.2">
      <c r="A20" s="30" t="s">
        <v>0</v>
      </c>
      <c r="C20" s="183"/>
      <c r="D20" s="184"/>
      <c r="E20" s="185"/>
      <c r="G20" s="30" t="s">
        <v>77</v>
      </c>
      <c r="I20" s="180"/>
      <c r="J20" s="181"/>
      <c r="K20" s="148" t="s">
        <v>214</v>
      </c>
    </row>
    <row r="21" spans="1:11" ht="13.5" customHeight="1" x14ac:dyDescent="0.2">
      <c r="A21" s="30" t="s">
        <v>78</v>
      </c>
      <c r="C21" s="170"/>
      <c r="D21" s="175"/>
      <c r="E21" s="149" t="s">
        <v>216</v>
      </c>
      <c r="G21" s="30" t="s">
        <v>79</v>
      </c>
      <c r="I21" s="183"/>
      <c r="J21" s="186"/>
      <c r="K21" s="187"/>
    </row>
    <row r="22" spans="1:11" ht="13.5" customHeight="1" x14ac:dyDescent="0.2">
      <c r="A22" s="30" t="s">
        <v>81</v>
      </c>
      <c r="C22" s="191" t="s">
        <v>93</v>
      </c>
      <c r="D22" s="192"/>
      <c r="E22" s="193"/>
      <c r="G22" s="30" t="s">
        <v>82</v>
      </c>
      <c r="I22" s="166"/>
      <c r="J22" s="167"/>
      <c r="K22" s="168"/>
    </row>
    <row r="23" spans="1:11" ht="13.5" customHeight="1" x14ac:dyDescent="0.2">
      <c r="A23" s="30" t="s">
        <v>83</v>
      </c>
      <c r="C23" s="90"/>
      <c r="D23" s="194" t="s">
        <v>540</v>
      </c>
      <c r="E23" s="195"/>
      <c r="G23" s="196" t="s">
        <v>84</v>
      </c>
      <c r="H23" s="189"/>
      <c r="I23" s="166"/>
      <c r="J23" s="167"/>
      <c r="K23" s="168"/>
    </row>
    <row r="24" spans="1:11" ht="13.5" customHeight="1" x14ac:dyDescent="0.2">
      <c r="A24" s="30" t="s">
        <v>85</v>
      </c>
      <c r="C24" s="91"/>
      <c r="D24" s="190" t="s">
        <v>227</v>
      </c>
      <c r="E24" s="190"/>
      <c r="G24" s="188" t="s">
        <v>579</v>
      </c>
      <c r="H24" s="189"/>
      <c r="I24" s="180"/>
      <c r="J24" s="181"/>
      <c r="K24" s="140" t="s">
        <v>215</v>
      </c>
    </row>
    <row r="25" spans="1:11" ht="13.5" customHeight="1" x14ac:dyDescent="0.2">
      <c r="A25" s="31" t="s">
        <v>86</v>
      </c>
      <c r="C25" s="172" t="s">
        <v>145</v>
      </c>
      <c r="D25" s="173"/>
      <c r="E25" s="174"/>
      <c r="G25" s="188" t="s">
        <v>580</v>
      </c>
      <c r="H25" s="189"/>
      <c r="I25" s="180"/>
      <c r="J25" s="181"/>
      <c r="K25" s="139" t="s">
        <v>215</v>
      </c>
    </row>
    <row r="26" spans="1:11" ht="13.5" customHeight="1" x14ac:dyDescent="0.2">
      <c r="A26" s="31"/>
      <c r="C26" s="14"/>
      <c r="D26" s="14"/>
      <c r="E26" s="14"/>
      <c r="G26" s="31" t="s">
        <v>87</v>
      </c>
      <c r="H26" s="32"/>
      <c r="I26" s="183"/>
      <c r="J26" s="186"/>
      <c r="K26" s="187"/>
    </row>
    <row r="27" spans="1:11" ht="13.5" customHeight="1" x14ac:dyDescent="0.2">
      <c r="A27" s="176" t="s">
        <v>89</v>
      </c>
      <c r="B27" s="176"/>
      <c r="C27" s="176"/>
      <c r="D27" s="176"/>
      <c r="E27" s="177"/>
      <c r="F27" s="177"/>
      <c r="G27" s="33" t="s">
        <v>88</v>
      </c>
      <c r="H27" s="29"/>
      <c r="I27" s="170"/>
      <c r="J27" s="204"/>
      <c r="K27" s="205"/>
    </row>
    <row r="28" spans="1:11" ht="13.5" customHeight="1" x14ac:dyDescent="0.2">
      <c r="A28" s="99"/>
      <c r="B28" s="99"/>
      <c r="C28" s="99"/>
      <c r="D28" s="99"/>
      <c r="E28" s="100"/>
      <c r="F28" s="100"/>
      <c r="G28" s="34" t="s">
        <v>90</v>
      </c>
      <c r="I28" s="166"/>
      <c r="J28" s="167"/>
      <c r="K28" s="168"/>
    </row>
    <row r="29" spans="1:11" ht="13.5" customHeight="1" x14ac:dyDescent="0.2">
      <c r="A29" s="31"/>
      <c r="C29" s="14"/>
      <c r="D29" s="14"/>
      <c r="E29" s="14"/>
      <c r="G29" s="35"/>
    </row>
    <row r="30" spans="1:11" ht="13.5" customHeight="1" x14ac:dyDescent="0.2">
      <c r="A30" s="36" t="s">
        <v>104</v>
      </c>
      <c r="B30" s="37"/>
      <c r="C30" s="37"/>
      <c r="D30" s="38"/>
      <c r="E30" s="39"/>
      <c r="F30" s="39"/>
      <c r="G30" s="36" t="s">
        <v>220</v>
      </c>
      <c r="H30" s="37"/>
      <c r="I30" s="202" t="s">
        <v>541</v>
      </c>
      <c r="J30" s="203"/>
    </row>
    <row r="31" spans="1:11" ht="13.5" customHeight="1" x14ac:dyDescent="0.2">
      <c r="A31" s="34" t="s">
        <v>91</v>
      </c>
      <c r="C31" s="166"/>
      <c r="D31" s="175"/>
      <c r="E31" s="171"/>
      <c r="F31" s="27"/>
      <c r="G31" s="33" t="s">
        <v>107</v>
      </c>
      <c r="H31" s="29"/>
      <c r="I31" s="199"/>
      <c r="J31" s="201"/>
      <c r="K31" s="171"/>
    </row>
    <row r="32" spans="1:11" ht="13.5" customHeight="1" x14ac:dyDescent="0.2">
      <c r="A32" s="34" t="s">
        <v>155</v>
      </c>
      <c r="C32" s="166"/>
      <c r="D32" s="175"/>
      <c r="E32" s="171"/>
      <c r="F32" s="27"/>
      <c r="G32" s="34" t="s">
        <v>110</v>
      </c>
      <c r="I32" s="206"/>
      <c r="J32" s="175"/>
      <c r="K32" s="171"/>
    </row>
    <row r="33" spans="1:11" ht="13.5" customHeight="1" x14ac:dyDescent="0.2">
      <c r="A33" s="34" t="s">
        <v>156</v>
      </c>
      <c r="C33" s="166"/>
      <c r="D33" s="175"/>
      <c r="E33" s="171"/>
      <c r="G33" s="102" t="s">
        <v>581</v>
      </c>
      <c r="H33" s="27"/>
      <c r="I33" s="198"/>
      <c r="J33" s="198"/>
      <c r="K33" s="101"/>
    </row>
    <row r="34" spans="1:11" ht="13.5" customHeight="1" x14ac:dyDescent="0.2">
      <c r="A34" s="34" t="s">
        <v>112</v>
      </c>
      <c r="C34" s="166"/>
      <c r="D34" s="167"/>
      <c r="E34" s="168"/>
      <c r="F34" s="23"/>
      <c r="G34" s="34" t="s">
        <v>113</v>
      </c>
      <c r="I34" s="199"/>
      <c r="J34" s="200"/>
      <c r="K34" s="145" t="s">
        <v>228</v>
      </c>
    </row>
    <row r="35" spans="1:11" ht="13.5" customHeight="1" x14ac:dyDescent="0.2">
      <c r="A35" s="34" t="s">
        <v>115</v>
      </c>
      <c r="C35" s="166"/>
      <c r="D35" s="167"/>
      <c r="E35" s="168"/>
      <c r="G35" s="40" t="s">
        <v>224</v>
      </c>
      <c r="I35" s="206"/>
      <c r="J35" s="209"/>
      <c r="K35" s="145" t="s">
        <v>542</v>
      </c>
    </row>
    <row r="36" spans="1:11" ht="13.5" customHeight="1" x14ac:dyDescent="0.2">
      <c r="A36" s="34" t="s">
        <v>117</v>
      </c>
      <c r="B36" s="27"/>
      <c r="C36" s="166"/>
      <c r="D36" s="167"/>
      <c r="E36" s="168"/>
      <c r="G36" s="34" t="s">
        <v>116</v>
      </c>
      <c r="I36" s="166"/>
      <c r="J36" s="167"/>
      <c r="K36" s="168"/>
    </row>
    <row r="37" spans="1:11" ht="13.5" customHeight="1" x14ac:dyDescent="0.2">
      <c r="A37" s="34" t="s">
        <v>609</v>
      </c>
      <c r="B37" s="27"/>
      <c r="C37" s="166"/>
      <c r="D37" s="167"/>
      <c r="E37" s="168"/>
      <c r="G37" s="40" t="s">
        <v>649</v>
      </c>
      <c r="I37" s="166"/>
      <c r="J37" s="167"/>
      <c r="K37" s="168"/>
    </row>
    <row r="38" spans="1:11" ht="13.5" customHeight="1" x14ac:dyDescent="0.2">
      <c r="A38" s="34" t="s">
        <v>610</v>
      </c>
      <c r="B38" s="152"/>
      <c r="C38" s="166"/>
      <c r="D38" s="167"/>
      <c r="E38" s="168"/>
      <c r="G38" s="34" t="s">
        <v>13</v>
      </c>
      <c r="I38" s="207" t="s">
        <v>226</v>
      </c>
      <c r="J38" s="208"/>
      <c r="K38" s="145" t="s">
        <v>287</v>
      </c>
    </row>
    <row r="39" spans="1:11" ht="13.5" customHeight="1" x14ac:dyDescent="0.2">
      <c r="A39" s="34" t="s">
        <v>583</v>
      </c>
      <c r="B39" s="27"/>
      <c r="C39" s="166" t="s">
        <v>590</v>
      </c>
      <c r="D39" s="167"/>
      <c r="E39" s="168"/>
      <c r="G39" s="34" t="s">
        <v>125</v>
      </c>
      <c r="I39" s="183"/>
      <c r="J39" s="187"/>
      <c r="K39" s="141" t="s">
        <v>543</v>
      </c>
    </row>
    <row r="40" spans="1:11" ht="13.5" customHeight="1" x14ac:dyDescent="0.2">
      <c r="A40" s="34" t="s">
        <v>121</v>
      </c>
      <c r="C40" s="166"/>
      <c r="D40" s="167"/>
      <c r="E40" s="168"/>
      <c r="G40" s="34" t="s">
        <v>128</v>
      </c>
      <c r="I40" s="166"/>
      <c r="J40" s="168"/>
      <c r="K40" s="142" t="s">
        <v>544</v>
      </c>
    </row>
    <row r="41" spans="1:11" ht="13.5" customHeight="1" x14ac:dyDescent="0.2">
      <c r="A41" s="34" t="s">
        <v>124</v>
      </c>
      <c r="B41" s="41"/>
      <c r="C41" s="166"/>
      <c r="D41" s="167"/>
      <c r="E41" s="168"/>
      <c r="G41" s="34" t="s">
        <v>130</v>
      </c>
      <c r="I41" s="166"/>
      <c r="J41" s="167"/>
      <c r="K41" s="168"/>
    </row>
    <row r="42" spans="1:11" ht="13.5" customHeight="1" x14ac:dyDescent="0.2">
      <c r="A42" s="34" t="s">
        <v>127</v>
      </c>
      <c r="C42" s="166"/>
      <c r="D42" s="167"/>
      <c r="E42" s="168"/>
      <c r="G42" s="34" t="s">
        <v>131</v>
      </c>
      <c r="I42" s="166"/>
      <c r="J42" s="167"/>
      <c r="K42" s="168"/>
    </row>
    <row r="43" spans="1:11" ht="13.5" customHeight="1" x14ac:dyDescent="0.2">
      <c r="A43" s="34" t="s">
        <v>129</v>
      </c>
      <c r="C43" s="166" t="s">
        <v>226</v>
      </c>
      <c r="D43" s="167"/>
      <c r="E43" s="168"/>
      <c r="G43" s="34" t="s">
        <v>132</v>
      </c>
      <c r="I43" s="166"/>
      <c r="J43" s="167"/>
      <c r="K43" s="168"/>
    </row>
    <row r="44" spans="1:11" ht="13.5" customHeight="1" x14ac:dyDescent="0.2">
      <c r="A44" s="34" t="s">
        <v>148</v>
      </c>
      <c r="C44" s="166"/>
      <c r="D44" s="167"/>
      <c r="E44" s="168"/>
      <c r="G44" s="34" t="s">
        <v>4</v>
      </c>
      <c r="I44" s="206"/>
      <c r="J44" s="215"/>
      <c r="K44" s="209"/>
    </row>
    <row r="45" spans="1:11" ht="13.5" customHeight="1" x14ac:dyDescent="0.2">
      <c r="A45" s="34" t="s">
        <v>149</v>
      </c>
      <c r="C45" s="166"/>
      <c r="D45" s="167"/>
      <c r="E45" s="168"/>
      <c r="G45" s="34"/>
      <c r="I45" s="219"/>
      <c r="J45" s="219"/>
      <c r="K45" s="219"/>
    </row>
    <row r="46" spans="1:11" ht="13.5" customHeight="1" x14ac:dyDescent="0.2">
      <c r="A46" s="34" t="s">
        <v>663</v>
      </c>
      <c r="C46" s="166"/>
      <c r="D46" s="167"/>
      <c r="E46" s="168"/>
      <c r="G46" s="20" t="s">
        <v>582</v>
      </c>
      <c r="I46" s="165"/>
      <c r="J46" s="165"/>
      <c r="K46" s="101"/>
    </row>
    <row r="47" spans="1:11" ht="13.5" customHeight="1" x14ac:dyDescent="0.2">
      <c r="A47" s="34" t="s">
        <v>626</v>
      </c>
      <c r="C47" s="166"/>
      <c r="D47" s="167"/>
      <c r="E47" s="168"/>
      <c r="G47" s="34" t="s">
        <v>113</v>
      </c>
      <c r="I47" s="206"/>
      <c r="J47" s="209"/>
      <c r="K47" s="145" t="s">
        <v>228</v>
      </c>
    </row>
    <row r="48" spans="1:11" ht="13.5" customHeight="1" x14ac:dyDescent="0.2">
      <c r="A48" s="34" t="s">
        <v>664</v>
      </c>
      <c r="C48" s="166"/>
      <c r="D48" s="167"/>
      <c r="E48" s="168"/>
      <c r="G48" s="40" t="s">
        <v>224</v>
      </c>
      <c r="I48" s="206"/>
      <c r="J48" s="209"/>
      <c r="K48" s="143" t="s">
        <v>542</v>
      </c>
    </row>
    <row r="49" spans="1:11" ht="13.5" customHeight="1" x14ac:dyDescent="0.2">
      <c r="A49" s="34" t="s">
        <v>135</v>
      </c>
      <c r="C49" s="166" t="s">
        <v>613</v>
      </c>
      <c r="D49" s="167"/>
      <c r="E49" s="168"/>
      <c r="G49" s="34" t="s">
        <v>116</v>
      </c>
      <c r="I49" s="166"/>
      <c r="J49" s="167"/>
      <c r="K49" s="168"/>
    </row>
    <row r="50" spans="1:11" ht="13.5" customHeight="1" x14ac:dyDescent="0.2">
      <c r="A50" s="34" t="s">
        <v>665</v>
      </c>
      <c r="C50" s="166"/>
      <c r="D50" s="167"/>
      <c r="E50" s="168"/>
      <c r="G50" s="40" t="s">
        <v>650</v>
      </c>
      <c r="I50" s="166"/>
      <c r="J50" s="167"/>
      <c r="K50" s="168"/>
    </row>
    <row r="51" spans="1:11" ht="13.5" customHeight="1" x14ac:dyDescent="0.2">
      <c r="G51" s="34" t="s">
        <v>13</v>
      </c>
      <c r="I51" s="207" t="s">
        <v>226</v>
      </c>
      <c r="J51" s="208"/>
      <c r="K51" s="143" t="s">
        <v>287</v>
      </c>
    </row>
    <row r="52" spans="1:11" ht="13.5" customHeight="1" x14ac:dyDescent="0.2">
      <c r="A52" s="34"/>
      <c r="C52" s="23" t="s">
        <v>139</v>
      </c>
      <c r="D52" s="166"/>
      <c r="E52" s="168"/>
      <c r="G52" s="34" t="s">
        <v>125</v>
      </c>
      <c r="I52" s="183"/>
      <c r="J52" s="187"/>
      <c r="K52" s="144" t="s">
        <v>543</v>
      </c>
    </row>
    <row r="53" spans="1:11" ht="13.5" customHeight="1" x14ac:dyDescent="0.2">
      <c r="G53" s="34" t="s">
        <v>128</v>
      </c>
      <c r="I53" s="166"/>
      <c r="J53" s="168"/>
      <c r="K53" s="142" t="s">
        <v>544</v>
      </c>
    </row>
    <row r="54" spans="1:11" ht="13.5" customHeight="1" x14ac:dyDescent="0.2">
      <c r="A54" s="36" t="s">
        <v>138</v>
      </c>
      <c r="B54" s="59"/>
      <c r="C54" s="41"/>
      <c r="D54" s="41"/>
      <c r="G54" s="34" t="s">
        <v>130</v>
      </c>
      <c r="I54" s="166"/>
      <c r="J54" s="167"/>
      <c r="K54" s="168"/>
    </row>
    <row r="55" spans="1:11" ht="13.5" customHeight="1" x14ac:dyDescent="0.2">
      <c r="A55" s="18" t="s">
        <v>202</v>
      </c>
      <c r="C55" s="166"/>
      <c r="D55" s="167"/>
      <c r="E55" s="168"/>
      <c r="G55" s="34" t="s">
        <v>131</v>
      </c>
      <c r="I55" s="166"/>
      <c r="J55" s="167"/>
      <c r="K55" s="168"/>
    </row>
    <row r="56" spans="1:11" ht="13.5" customHeight="1" x14ac:dyDescent="0.2">
      <c r="A56" s="18" t="s">
        <v>203</v>
      </c>
      <c r="C56" s="166"/>
      <c r="D56" s="167"/>
      <c r="E56" s="168"/>
      <c r="G56" s="34" t="s">
        <v>132</v>
      </c>
      <c r="I56" s="166"/>
      <c r="J56" s="167"/>
      <c r="K56" s="168"/>
    </row>
    <row r="57" spans="1:11" ht="13.5" customHeight="1" x14ac:dyDescent="0.2">
      <c r="A57" s="29" t="s">
        <v>140</v>
      </c>
      <c r="B57" s="29"/>
      <c r="C57" s="166"/>
      <c r="D57" s="167"/>
      <c r="E57" s="168"/>
      <c r="G57" s="34" t="s">
        <v>4</v>
      </c>
      <c r="I57" s="206"/>
      <c r="J57" s="215"/>
      <c r="K57" s="209"/>
    </row>
    <row r="58" spans="1:11" ht="13.5" customHeight="1" x14ac:dyDescent="0.2">
      <c r="A58" s="34" t="s">
        <v>598</v>
      </c>
      <c r="C58" s="166"/>
      <c r="D58" s="167"/>
      <c r="E58" s="168"/>
    </row>
    <row r="59" spans="1:11" ht="13.5" customHeight="1" x14ac:dyDescent="0.2">
      <c r="A59" s="34" t="s">
        <v>599</v>
      </c>
      <c r="C59" s="166"/>
      <c r="D59" s="167"/>
      <c r="E59" s="168"/>
    </row>
    <row r="60" spans="1:11" ht="13.5" customHeight="1" x14ac:dyDescent="0.2">
      <c r="A60" s="34" t="s">
        <v>670</v>
      </c>
      <c r="C60" s="166"/>
      <c r="D60" s="167"/>
      <c r="E60" s="168"/>
      <c r="G60" s="34"/>
      <c r="I60" s="219"/>
      <c r="J60" s="219"/>
      <c r="K60" s="219"/>
    </row>
    <row r="61" spans="1:11" ht="13.5" customHeight="1" x14ac:dyDescent="0.2"/>
    <row r="62" spans="1:11" ht="13.5" customHeight="1" x14ac:dyDescent="0.2">
      <c r="A62" s="35" t="s">
        <v>230</v>
      </c>
      <c r="B62" s="27"/>
      <c r="D62" s="41"/>
      <c r="I62" s="39"/>
      <c r="J62" s="41"/>
      <c r="K62" s="27"/>
    </row>
    <row r="63" spans="1:11" ht="13.5" customHeight="1" x14ac:dyDescent="0.2">
      <c r="A63" s="180"/>
      <c r="B63" s="180"/>
      <c r="C63" s="180"/>
      <c r="D63" s="180"/>
      <c r="E63" s="180"/>
      <c r="F63" s="180"/>
      <c r="G63" s="180"/>
      <c r="H63" s="180"/>
      <c r="I63" s="180"/>
      <c r="J63" s="89"/>
      <c r="K63" s="89"/>
    </row>
    <row r="64" spans="1:11" ht="13.5" customHeight="1" x14ac:dyDescent="0.2">
      <c r="A64" s="180"/>
      <c r="B64" s="180"/>
      <c r="C64" s="180"/>
      <c r="D64" s="180"/>
      <c r="E64" s="180"/>
      <c r="F64" s="180"/>
      <c r="G64" s="180"/>
      <c r="H64" s="180"/>
      <c r="I64" s="180"/>
      <c r="J64" s="89"/>
      <c r="K64" s="89"/>
    </row>
    <row r="65" spans="1:12" ht="13.5" customHeight="1" x14ac:dyDescent="0.2">
      <c r="A65" s="180"/>
      <c r="B65" s="180"/>
      <c r="C65" s="180"/>
      <c r="D65" s="180"/>
      <c r="E65" s="180"/>
      <c r="F65" s="180"/>
      <c r="G65" s="180"/>
      <c r="H65" s="180"/>
      <c r="I65" s="180"/>
      <c r="J65" s="89"/>
      <c r="K65" s="89"/>
    </row>
    <row r="66" spans="1:12" ht="13.5" customHeight="1" x14ac:dyDescent="0.2">
      <c r="A66" s="42"/>
      <c r="B66" s="41"/>
      <c r="C66" s="41"/>
      <c r="D66" s="41"/>
      <c r="E66" s="27"/>
      <c r="F66" s="39"/>
      <c r="G66" s="27"/>
      <c r="H66" s="27"/>
      <c r="I66" s="27"/>
      <c r="J66" s="27"/>
      <c r="K66" s="27"/>
    </row>
    <row r="67" spans="1:12" ht="13.5" customHeight="1" x14ac:dyDescent="0.2">
      <c r="A67" s="43" t="s">
        <v>141</v>
      </c>
      <c r="B67" s="44"/>
      <c r="C67" s="45" t="s">
        <v>142</v>
      </c>
      <c r="D67" s="45" t="s">
        <v>143</v>
      </c>
      <c r="E67" s="46" t="s">
        <v>144</v>
      </c>
      <c r="F67" s="39"/>
      <c r="G67" s="41"/>
      <c r="H67" s="41"/>
      <c r="I67" s="41"/>
    </row>
    <row r="68" spans="1:12" ht="13.5" customHeight="1" x14ac:dyDescent="0.2">
      <c r="A68" s="43"/>
      <c r="B68" s="57"/>
      <c r="C68" s="15"/>
      <c r="D68" s="15"/>
      <c r="E68" s="92"/>
      <c r="F68" s="39"/>
      <c r="G68" s="41"/>
      <c r="H68" s="41"/>
      <c r="I68" s="41"/>
    </row>
    <row r="69" spans="1:12" ht="24.75" customHeight="1" x14ac:dyDescent="0.2">
      <c r="B69" s="24" t="s">
        <v>584</v>
      </c>
      <c r="C69" s="183"/>
      <c r="D69" s="186"/>
      <c r="E69" s="186"/>
      <c r="F69" s="186"/>
      <c r="G69" s="186"/>
      <c r="H69" s="186"/>
      <c r="I69" s="187"/>
    </row>
    <row r="70" spans="1:12" ht="24.75" customHeight="1" x14ac:dyDescent="0.2">
      <c r="A70" s="217" t="s">
        <v>597</v>
      </c>
      <c r="B70" s="218"/>
      <c r="C70" s="183"/>
      <c r="D70" s="186"/>
      <c r="E70" s="186"/>
      <c r="F70" s="186"/>
      <c r="G70" s="186"/>
      <c r="H70" s="186"/>
      <c r="I70" s="187"/>
    </row>
    <row r="71" spans="1:12" ht="24.75" customHeight="1" x14ac:dyDescent="0.2">
      <c r="A71" s="43"/>
      <c r="B71" s="115" t="s">
        <v>585</v>
      </c>
      <c r="C71" s="212"/>
      <c r="D71" s="213"/>
      <c r="E71" s="213"/>
      <c r="F71" s="213"/>
      <c r="G71" s="213"/>
      <c r="H71" s="213"/>
      <c r="I71" s="214"/>
      <c r="J71" s="41"/>
      <c r="K71" s="41"/>
      <c r="L71" s="27"/>
    </row>
    <row r="72" spans="1:12" x14ac:dyDescent="0.2">
      <c r="A72" s="211" t="s">
        <v>671</v>
      </c>
      <c r="B72" s="211"/>
      <c r="C72" s="211"/>
      <c r="D72" s="211"/>
      <c r="E72" s="211"/>
      <c r="F72" s="211"/>
      <c r="G72" s="211"/>
      <c r="H72" s="211"/>
      <c r="I72" s="211"/>
      <c r="J72" s="60"/>
      <c r="K72" s="60"/>
      <c r="L72" s="27"/>
    </row>
    <row r="73" spans="1:12" x14ac:dyDescent="0.2">
      <c r="A73" s="27"/>
      <c r="B73" s="27"/>
      <c r="C73" s="27"/>
      <c r="D73" s="27"/>
      <c r="E73" s="39"/>
      <c r="F73" s="41"/>
      <c r="G73" s="41"/>
      <c r="H73" s="41"/>
      <c r="I73" s="41"/>
      <c r="J73" s="41"/>
      <c r="K73" s="41"/>
      <c r="L73" s="27"/>
    </row>
    <row r="74" spans="1:12" x14ac:dyDescent="0.2">
      <c r="A74" s="27"/>
      <c r="B74" s="27"/>
      <c r="C74" s="27"/>
      <c r="D74" s="27"/>
      <c r="E74" s="27"/>
      <c r="F74" s="27"/>
      <c r="G74" s="27"/>
      <c r="H74" s="27"/>
      <c r="I74" s="27"/>
      <c r="J74" s="27"/>
      <c r="K74" s="27"/>
      <c r="L74" s="27"/>
    </row>
    <row r="82" spans="1:6" x14ac:dyDescent="0.2">
      <c r="A82" s="34"/>
      <c r="C82" s="210"/>
      <c r="D82" s="210"/>
      <c r="E82" s="210"/>
    </row>
    <row r="83" spans="1:6" x14ac:dyDescent="0.2">
      <c r="A83" s="34"/>
      <c r="C83" s="210"/>
      <c r="D83" s="210"/>
      <c r="E83" s="210"/>
    </row>
    <row r="84" spans="1:6" x14ac:dyDescent="0.2">
      <c r="A84" s="34"/>
      <c r="C84" s="210"/>
      <c r="D84" s="210"/>
      <c r="E84" s="210"/>
    </row>
    <row r="85" spans="1:6" x14ac:dyDescent="0.2">
      <c r="A85" s="34"/>
      <c r="C85" s="210"/>
      <c r="D85" s="210"/>
      <c r="E85" s="210"/>
      <c r="F85" s="39"/>
    </row>
  </sheetData>
  <sheetProtection sheet="1" objects="1" scenarios="1" formatCells="0"/>
  <mergeCells count="93">
    <mergeCell ref="C60:E60"/>
    <mergeCell ref="H14:K14"/>
    <mergeCell ref="A70:B70"/>
    <mergeCell ref="C55:E55"/>
    <mergeCell ref="I50:K50"/>
    <mergeCell ref="I45:K45"/>
    <mergeCell ref="I48:J48"/>
    <mergeCell ref="I56:K56"/>
    <mergeCell ref="I57:K57"/>
    <mergeCell ref="I60:K60"/>
    <mergeCell ref="I52:J52"/>
    <mergeCell ref="I53:J53"/>
    <mergeCell ref="C59:E59"/>
    <mergeCell ref="C57:E57"/>
    <mergeCell ref="C58:E58"/>
    <mergeCell ref="C41:E41"/>
    <mergeCell ref="C42:E42"/>
    <mergeCell ref="I42:K42"/>
    <mergeCell ref="C43:E43"/>
    <mergeCell ref="I41:K41"/>
    <mergeCell ref="I51:J51"/>
    <mergeCell ref="I49:K49"/>
    <mergeCell ref="I47:J47"/>
    <mergeCell ref="I55:K55"/>
    <mergeCell ref="I54:K54"/>
    <mergeCell ref="I44:K44"/>
    <mergeCell ref="C45:E45"/>
    <mergeCell ref="C47:E47"/>
    <mergeCell ref="C46:E46"/>
    <mergeCell ref="C50:E50"/>
    <mergeCell ref="C44:E44"/>
    <mergeCell ref="C48:E48"/>
    <mergeCell ref="I35:J35"/>
    <mergeCell ref="C85:E85"/>
    <mergeCell ref="C82:E82"/>
    <mergeCell ref="C83:E83"/>
    <mergeCell ref="C84:E84"/>
    <mergeCell ref="A63:I63"/>
    <mergeCell ref="C69:I69"/>
    <mergeCell ref="A64:I64"/>
    <mergeCell ref="A65:I65"/>
    <mergeCell ref="A72:I72"/>
    <mergeCell ref="C71:I71"/>
    <mergeCell ref="C70:I70"/>
    <mergeCell ref="I43:K43"/>
    <mergeCell ref="C56:E56"/>
    <mergeCell ref="C49:E49"/>
    <mergeCell ref="D52:E52"/>
    <mergeCell ref="C40:E40"/>
    <mergeCell ref="C39:E39"/>
    <mergeCell ref="I36:K36"/>
    <mergeCell ref="I37:K37"/>
    <mergeCell ref="I38:J38"/>
    <mergeCell ref="I39:J39"/>
    <mergeCell ref="I40:J40"/>
    <mergeCell ref="C36:E36"/>
    <mergeCell ref="C38:E38"/>
    <mergeCell ref="I33:J33"/>
    <mergeCell ref="I34:J34"/>
    <mergeCell ref="I31:K31"/>
    <mergeCell ref="G25:H25"/>
    <mergeCell ref="I25:J25"/>
    <mergeCell ref="I30:J30"/>
    <mergeCell ref="I27:K27"/>
    <mergeCell ref="I28:K28"/>
    <mergeCell ref="I32:K32"/>
    <mergeCell ref="I26:K26"/>
    <mergeCell ref="I19:J19"/>
    <mergeCell ref="C21:D21"/>
    <mergeCell ref="I20:J20"/>
    <mergeCell ref="I24:J24"/>
    <mergeCell ref="H16:K16"/>
    <mergeCell ref="C20:E20"/>
    <mergeCell ref="I21:K21"/>
    <mergeCell ref="I22:K22"/>
    <mergeCell ref="G24:H24"/>
    <mergeCell ref="D24:E24"/>
    <mergeCell ref="C22:E22"/>
    <mergeCell ref="D23:E23"/>
    <mergeCell ref="G23:H23"/>
    <mergeCell ref="I23:K23"/>
    <mergeCell ref="G18:K18"/>
    <mergeCell ref="C35:E35"/>
    <mergeCell ref="C37:E37"/>
    <mergeCell ref="A9:B9"/>
    <mergeCell ref="A14:B14"/>
    <mergeCell ref="C3:D3"/>
    <mergeCell ref="C25:E25"/>
    <mergeCell ref="C34:E34"/>
    <mergeCell ref="C31:E31"/>
    <mergeCell ref="C32:E32"/>
    <mergeCell ref="C33:E33"/>
    <mergeCell ref="A27:F27"/>
  </mergeCells>
  <phoneticPr fontId="0" type="noConversion"/>
  <conditionalFormatting sqref="I19:J19">
    <cfRule type="cellIs" dxfId="0" priority="1" operator="greaterThan">
      <formula>""""""""""</formula>
    </cfRule>
  </conditionalFormatting>
  <dataValidations count="4">
    <dataValidation allowBlank="1" showInputMessage="1" sqref="C34:E34 C32:E32 C22:E22 E25 C24:D25 C39:E39 C49"/>
    <dataValidation errorStyle="warning" allowBlank="1" showInputMessage="1" sqref="I22:K23"/>
    <dataValidation errorStyle="warning" allowBlank="1" showInputMessage="1" showErrorMessage="1" errorTitle="Customer Specific MO Comments" error="There are customer specific MO comments for this customer." sqref="I20:J20"/>
    <dataValidation type="list" allowBlank="1" showInputMessage="1" showErrorMessage="1" sqref="C26:E26">
      <formula1>#REF!</formula1>
    </dataValidation>
  </dataValidations>
  <hyperlinks>
    <hyperlink ref="D23:E23" r:id="rId1" display="End Use Codes"/>
    <hyperlink ref="K20" r:id="rId2"/>
    <hyperlink ref="E21" r:id="rId3"/>
    <hyperlink ref="G18:K18" r:id="rId4" display="MO Comment Specific Templates - Table of Contents &amp; Hyperlinks"/>
  </hyperlinks>
  <pageMargins left="0.25" right="0.25" top="0.75" bottom="0.75" header="0.3" footer="0.3"/>
  <pageSetup scale="69" orientation="portrait" r:id="rId5"/>
  <headerFooter alignWithMargins="0"/>
  <drawing r:id="rId6"/>
  <extLst>
    <ext xmlns:x14="http://schemas.microsoft.com/office/spreadsheetml/2009/9/main" uri="{CCE6A557-97BC-4b89-ADB6-D9C93CAAB3DF}">
      <x14:dataValidations xmlns:xm="http://schemas.microsoft.com/office/excel/2006/main" count="19">
        <x14:dataValidation type="list" allowBlank="1" showInputMessage="1">
          <x14:formula1>
            <xm:f>'Info Tab'!$C$17:$C$25</xm:f>
          </x14:formula1>
          <xm:sqref>C40</xm:sqref>
        </x14:dataValidation>
        <x14:dataValidation type="list" allowBlank="1" showInputMessage="1">
          <x14:formula1>
            <xm:f>'Info Tab'!$A$2:$A$3</xm:f>
          </x14:formula1>
          <xm:sqref>C31:E31</xm:sqref>
        </x14:dataValidation>
        <x14:dataValidation type="list" allowBlank="1" showInputMessage="1">
          <x14:formula1>
            <xm:f>'Info Tab'!$A$5:$A$6</xm:f>
          </x14:formula1>
          <xm:sqref>C42</xm:sqref>
        </x14:dataValidation>
        <x14:dataValidation type="list" allowBlank="1" showInputMessage="1">
          <x14:formula1>
            <xm:f>'Info Tab'!$D$2:$D$3</xm:f>
          </x14:formula1>
          <xm:sqref>I31:K31</xm:sqref>
        </x14:dataValidation>
        <x14:dataValidation type="list" allowBlank="1" showInputMessage="1">
          <x14:formula1>
            <xm:f>'Info Tab'!$B$33:$B$37</xm:f>
          </x14:formula1>
          <xm:sqref>C45</xm:sqref>
        </x14:dataValidation>
        <x14:dataValidation type="list" allowBlank="1" showInputMessage="1">
          <x14:formula1>
            <xm:f>'Info Tab'!$C$28:$C$29</xm:f>
          </x14:formula1>
          <xm:sqref>C41</xm:sqref>
        </x14:dataValidation>
        <x14:dataValidation type="list" allowBlank="1" showInputMessage="1">
          <x14:formula1>
            <xm:f>'Info Tab'!$C$40:$C$42</xm:f>
          </x14:formula1>
          <xm:sqref>C36</xm:sqref>
        </x14:dataValidation>
        <x14:dataValidation type="list" allowBlank="1" showInputMessage="1">
          <x14:formula1>
            <xm:f>'Info Tab'!$A$8</xm:f>
          </x14:formula1>
          <xm:sqref>C38:E38</xm:sqref>
        </x14:dataValidation>
        <x14:dataValidation type="list" allowBlank="1" showInputMessage="1">
          <x14:formula1>
            <xm:f>'Info Tab'!$B$27:$B$30</xm:f>
          </x14:formula1>
          <xm:sqref>C44</xm:sqref>
        </x14:dataValidation>
        <x14:dataValidation type="list" allowBlank="1" showInputMessage="1">
          <x14:formula1>
            <xm:f>'Info Tab'!$C$2:$C$5</xm:f>
          </x14:formula1>
          <xm:sqref>C43</xm:sqref>
        </x14:dataValidation>
        <x14:dataValidation type="list" allowBlank="1" showInputMessage="1">
          <x14:formula1>
            <xm:f>'Info Tab'!$D$21:$D$22</xm:f>
          </x14:formula1>
          <xm:sqref>E9:E10 E14:E15 I8</xm:sqref>
        </x14:dataValidation>
        <x14:dataValidation type="list" allowBlank="1" showInputMessage="1">
          <x14:formula1>
            <xm:f>'Info Tab'!$A$11:$A$12</xm:f>
          </x14:formula1>
          <xm:sqref>I49 I36</xm:sqref>
        </x14:dataValidation>
        <x14:dataValidation type="list" allowBlank="1" showInputMessage="1">
          <x14:formula1>
            <xm:f>'Info Tab'!$D$12:$D$14</xm:f>
          </x14:formula1>
          <xm:sqref>I38 I51</xm:sqref>
        </x14:dataValidation>
        <x14:dataValidation type="list" allowBlank="1" showInputMessage="1">
          <x14:formula1>
            <xm:f>'Info Tab'!$C$49:$C$50</xm:f>
          </x14:formula1>
          <xm:sqref>C37:E37</xm:sqref>
        </x14:dataValidation>
        <x14:dataValidation type="list" allowBlank="1" showInputMessage="1">
          <x14:formula1>
            <xm:f>'Info Tab'!$D$21:$D$22</xm:f>
          </x14:formula1>
          <xm:sqref>I13</xm:sqref>
        </x14:dataValidation>
        <x14:dataValidation type="list" allowBlank="1" showInputMessage="1">
          <x14:formula1>
            <xm:f>'Info Tab'!$D$6:$D$8</xm:f>
          </x14:formula1>
          <xm:sqref>I37:K37 I50</xm:sqref>
        </x14:dataValidation>
        <x14:dataValidation type="list" allowBlank="1" showInputMessage="1">
          <x14:formula1>
            <xm:f>'Info Tab'!$B$48:$B$51</xm:f>
          </x14:formula1>
          <xm:sqref>C48</xm:sqref>
        </x14:dataValidation>
        <x14:dataValidation type="list" allowBlank="1" showInputMessage="1">
          <x14:formula1>
            <xm:f>'Info Tab'!$C$45</xm:f>
          </x14:formula1>
          <xm:sqref>C46:E47</xm:sqref>
        </x14:dataValidation>
        <x14:dataValidation type="list" allowBlank="1" showInputMessage="1">
          <x14:formula1>
            <xm:f>'Info Tab'!$B$43:$B$45</xm:f>
          </x14:formula1>
          <xm:sqref>C50:E50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3"/>
  <sheetViews>
    <sheetView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593</v>
      </c>
      <c r="B1" s="107"/>
      <c r="C1" s="105"/>
    </row>
    <row r="2" spans="1:4" s="4" customFormat="1" ht="15.75" x14ac:dyDescent="0.25">
      <c r="A2" s="3" t="s">
        <v>0</v>
      </c>
      <c r="B2" s="226">
        <f>Item!C20</f>
        <v>0</v>
      </c>
      <c r="C2" s="226"/>
      <c r="D2" s="226"/>
    </row>
    <row r="3" spans="1:4" ht="15.75" customHeight="1" x14ac:dyDescent="0.25">
      <c r="A3" s="5" t="s">
        <v>586</v>
      </c>
      <c r="B3" s="226">
        <f>Item!C69</f>
        <v>0</v>
      </c>
      <c r="C3" s="226"/>
      <c r="D3" s="226"/>
    </row>
    <row r="4" spans="1:4" ht="15.75" customHeight="1" x14ac:dyDescent="0.25">
      <c r="A4" s="5" t="s">
        <v>596</v>
      </c>
      <c r="B4" s="226">
        <f>Item!C70</f>
        <v>0</v>
      </c>
      <c r="C4" s="226"/>
      <c r="D4" s="226"/>
    </row>
    <row r="5" spans="1:4" ht="15.75" customHeight="1" x14ac:dyDescent="0.25">
      <c r="A5" s="5" t="s">
        <v>585</v>
      </c>
      <c r="B5" s="226">
        <f>Item!C71</f>
        <v>0</v>
      </c>
      <c r="C5" s="226"/>
      <c r="D5" s="226"/>
    </row>
    <row r="6" spans="1:4" ht="15.75" customHeight="1" x14ac:dyDescent="0.25">
      <c r="A6" s="5" t="s">
        <v>587</v>
      </c>
      <c r="B6" s="226" t="str">
        <f>Item!I24&amp;" / "&amp;Item!C32&amp;" x "&amp;Item!C35&amp;" x "&amp;Item!C33</f>
        <v xml:space="preserve"> /  x  x </v>
      </c>
      <c r="C6" s="226"/>
      <c r="D6" s="226"/>
    </row>
    <row r="7" spans="1:4" ht="15.75" customHeight="1" x14ac:dyDescent="0.25">
      <c r="A7" s="5" t="s">
        <v>589</v>
      </c>
      <c r="B7" s="226" t="str">
        <f>Item!I24&amp;" / "&amp;Item!G8&amp;""</f>
        <v xml:space="preserve"> / </v>
      </c>
      <c r="C7" s="226"/>
      <c r="D7" s="226"/>
    </row>
    <row r="8" spans="1:4" ht="15.75" customHeight="1" x14ac:dyDescent="0.25">
      <c r="A8" s="5" t="s">
        <v>1</v>
      </c>
      <c r="B8" s="227"/>
      <c r="C8" s="227"/>
      <c r="D8" s="227"/>
    </row>
    <row r="9" spans="1:4" ht="15.75" customHeight="1" x14ac:dyDescent="0.25">
      <c r="A9" s="5" t="s">
        <v>592</v>
      </c>
      <c r="B9" s="227"/>
      <c r="C9" s="227"/>
      <c r="D9" s="227"/>
    </row>
    <row r="10" spans="1:4" ht="15.75" customHeight="1" x14ac:dyDescent="0.25">
      <c r="A10" s="5" t="s">
        <v>2</v>
      </c>
      <c r="B10" s="220" t="s">
        <v>205</v>
      </c>
      <c r="C10" s="220"/>
      <c r="D10" s="220"/>
    </row>
    <row r="11" spans="1:4" ht="15.75" customHeight="1" x14ac:dyDescent="0.25">
      <c r="A11" s="5"/>
      <c r="B11" s="220"/>
      <c r="C11" s="220"/>
      <c r="D11" s="220"/>
    </row>
    <row r="12" spans="1:4" ht="15.75" customHeight="1" x14ac:dyDescent="0.25">
      <c r="A12" s="5" t="s">
        <v>3</v>
      </c>
      <c r="B12" s="103"/>
      <c r="C12" s="105"/>
    </row>
    <row r="13" spans="1:4" ht="15.75" customHeight="1" x14ac:dyDescent="0.2">
      <c r="A13" s="6" t="s">
        <v>4</v>
      </c>
      <c r="B13" s="223">
        <f>Item!I45</f>
        <v>0</v>
      </c>
      <c r="C13" s="223"/>
      <c r="D13" s="223"/>
    </row>
    <row r="14" spans="1:4" ht="15.75" customHeight="1" x14ac:dyDescent="0.25">
      <c r="A14" s="6" t="s">
        <v>5</v>
      </c>
      <c r="B14" s="227" t="s">
        <v>6</v>
      </c>
      <c r="C14" s="227"/>
      <c r="D14" s="227"/>
    </row>
    <row r="15" spans="1:4" ht="15.75" customHeight="1" x14ac:dyDescent="0.2">
      <c r="A15" s="6" t="s">
        <v>7</v>
      </c>
      <c r="B15" s="220"/>
      <c r="C15" s="220"/>
      <c r="D15" s="220"/>
    </row>
    <row r="16" spans="1:4" ht="15.75" customHeight="1" x14ac:dyDescent="0.2">
      <c r="A16" s="6"/>
      <c r="B16" s="220"/>
      <c r="C16" s="220"/>
      <c r="D16" s="220"/>
    </row>
    <row r="17" spans="1:4" ht="15.75" customHeight="1" x14ac:dyDescent="0.2">
      <c r="A17" s="6" t="s">
        <v>8</v>
      </c>
      <c r="B17" s="220"/>
      <c r="C17" s="220"/>
      <c r="D17" s="220"/>
    </row>
    <row r="18" spans="1:4" ht="15.75" customHeight="1" x14ac:dyDescent="0.2">
      <c r="A18" s="6"/>
      <c r="B18" s="220"/>
      <c r="C18" s="220"/>
      <c r="D18" s="220"/>
    </row>
    <row r="19" spans="1:4" ht="15.75" customHeight="1" x14ac:dyDescent="0.2">
      <c r="A19" s="6"/>
      <c r="B19" s="108"/>
      <c r="C19" s="108"/>
      <c r="D19" s="108"/>
    </row>
    <row r="20" spans="1:4" ht="15.75" customHeight="1" x14ac:dyDescent="0.25">
      <c r="A20" s="6" t="s">
        <v>9</v>
      </c>
      <c r="B20" s="227" t="s">
        <v>206</v>
      </c>
      <c r="C20" s="227"/>
      <c r="D20" s="227"/>
    </row>
    <row r="21" spans="1:4" ht="15.75" customHeight="1" x14ac:dyDescent="0.25">
      <c r="A21" s="6" t="s">
        <v>10</v>
      </c>
      <c r="B21" s="227" t="s">
        <v>206</v>
      </c>
      <c r="C21" s="227"/>
      <c r="D21" s="227"/>
    </row>
    <row r="22" spans="1:4" ht="15.75" customHeight="1" x14ac:dyDescent="0.2">
      <c r="A22" s="6" t="s">
        <v>11</v>
      </c>
      <c r="B22" s="108"/>
      <c r="C22" s="113"/>
      <c r="D22" s="110"/>
    </row>
    <row r="23" spans="1:4" ht="15.75" customHeight="1" x14ac:dyDescent="0.2">
      <c r="A23" s="6"/>
      <c r="B23" s="113"/>
      <c r="C23" s="113"/>
      <c r="D23" s="110"/>
    </row>
    <row r="24" spans="1:4" ht="15.75" customHeight="1" x14ac:dyDescent="0.2">
      <c r="A24" s="6"/>
      <c r="B24" s="113"/>
      <c r="C24" s="113"/>
      <c r="D24" s="110"/>
    </row>
    <row r="25" spans="1:4" ht="15.75" customHeight="1" x14ac:dyDescent="0.2">
      <c r="A25" s="6"/>
      <c r="B25" s="113"/>
      <c r="C25" s="113"/>
      <c r="D25" s="110"/>
    </row>
    <row r="26" spans="1:4" ht="15.75" customHeight="1" x14ac:dyDescent="0.2">
      <c r="A26" s="6" t="s">
        <v>207</v>
      </c>
      <c r="B26" s="223" t="s">
        <v>231</v>
      </c>
      <c r="C26" s="223"/>
      <c r="D26" s="223"/>
    </row>
    <row r="27" spans="1:4" ht="15.75" customHeight="1" x14ac:dyDescent="0.2">
      <c r="A27" s="6"/>
      <c r="B27" s="223"/>
      <c r="C27" s="223"/>
      <c r="D27" s="223"/>
    </row>
    <row r="28" spans="1:4" ht="15.75" customHeight="1" x14ac:dyDescent="0.2">
      <c r="A28" s="6"/>
      <c r="B28" s="223"/>
      <c r="C28" s="223"/>
      <c r="D28" s="223"/>
    </row>
    <row r="29" spans="1:4" ht="15.75" customHeight="1" x14ac:dyDescent="0.2">
      <c r="A29" s="6"/>
      <c r="B29" s="223"/>
      <c r="C29" s="223"/>
      <c r="D29" s="223"/>
    </row>
    <row r="30" spans="1:4" ht="15.75" customHeight="1" x14ac:dyDescent="0.2">
      <c r="A30" s="6"/>
      <c r="B30" s="111"/>
      <c r="C30" s="109"/>
      <c r="D30" s="110"/>
    </row>
    <row r="31" spans="1:4" ht="15.75" customHeight="1" x14ac:dyDescent="0.25">
      <c r="A31" s="131" t="s">
        <v>12</v>
      </c>
      <c r="B31" s="132"/>
      <c r="C31" s="133"/>
      <c r="D31" s="134"/>
    </row>
    <row r="32" spans="1:4" ht="15.75" customHeight="1" x14ac:dyDescent="0.25">
      <c r="A32" s="135" t="s">
        <v>13</v>
      </c>
      <c r="B32" s="229" t="str">
        <f>Item!I38</f>
        <v>Mandatory - Select One on Item Request</v>
      </c>
      <c r="C32" s="230"/>
      <c r="D32" s="230"/>
    </row>
    <row r="33" spans="1:4" ht="15.75" customHeight="1" x14ac:dyDescent="0.25">
      <c r="A33" s="135" t="s">
        <v>14</v>
      </c>
      <c r="B33" s="230" t="s">
        <v>45</v>
      </c>
      <c r="C33" s="230"/>
      <c r="D33" s="134"/>
    </row>
    <row r="34" spans="1:4" ht="15.75" customHeight="1" x14ac:dyDescent="0.25">
      <c r="A34" s="6"/>
      <c r="B34" s="103"/>
      <c r="C34" s="105"/>
    </row>
    <row r="35" spans="1:4" ht="15.75" customHeight="1" x14ac:dyDescent="0.25">
      <c r="A35" s="5" t="s">
        <v>576</v>
      </c>
      <c r="B35" s="103"/>
      <c r="C35" s="105"/>
    </row>
    <row r="36" spans="1:4" ht="15.75" customHeight="1" x14ac:dyDescent="0.2">
      <c r="A36" s="8" t="s">
        <v>50</v>
      </c>
      <c r="B36" s="220" t="s">
        <v>6</v>
      </c>
      <c r="C36" s="220"/>
      <c r="D36" s="110"/>
    </row>
    <row r="37" spans="1:4" ht="15.75" customHeight="1" x14ac:dyDescent="0.2">
      <c r="A37" s="6"/>
      <c r="B37" s="108"/>
      <c r="C37" s="108"/>
      <c r="D37" s="110"/>
    </row>
    <row r="38" spans="1:4" ht="15.75" customHeight="1" x14ac:dyDescent="0.2">
      <c r="A38" s="6"/>
      <c r="B38" s="108"/>
      <c r="C38" s="108"/>
      <c r="D38" s="110"/>
    </row>
    <row r="39" spans="1:4" s="4" customFormat="1" ht="15.75" customHeight="1" x14ac:dyDescent="0.2">
      <c r="A39" s="4" t="s">
        <v>574</v>
      </c>
      <c r="B39" s="223" t="s">
        <v>604</v>
      </c>
      <c r="C39" s="223"/>
      <c r="D39" s="223"/>
    </row>
    <row r="40" spans="1:4" s="4" customFormat="1" ht="15.75" customHeight="1" x14ac:dyDescent="0.2">
      <c r="B40" s="223"/>
      <c r="C40" s="223"/>
      <c r="D40" s="223"/>
    </row>
    <row r="41" spans="1:4" s="4" customFormat="1" ht="15.75" customHeight="1" x14ac:dyDescent="0.2">
      <c r="B41" s="223"/>
      <c r="C41" s="223"/>
      <c r="D41" s="223"/>
    </row>
    <row r="42" spans="1:4" s="4" customFormat="1" ht="15.75" customHeight="1" x14ac:dyDescent="0.2">
      <c r="B42" s="223"/>
      <c r="C42" s="223"/>
      <c r="D42" s="223"/>
    </row>
    <row r="43" spans="1:4" s="4" customFormat="1" ht="15.75" customHeight="1" x14ac:dyDescent="0.2">
      <c r="B43" s="223"/>
      <c r="C43" s="223"/>
      <c r="D43" s="223"/>
    </row>
    <row r="44" spans="1:4" s="4" customFormat="1" ht="15.75" customHeight="1" x14ac:dyDescent="0.2">
      <c r="B44" s="223"/>
      <c r="C44" s="223"/>
      <c r="D44" s="223"/>
    </row>
    <row r="45" spans="1:4" s="4" customFormat="1" ht="15.75" customHeight="1" x14ac:dyDescent="0.2">
      <c r="B45" s="223"/>
      <c r="C45" s="223"/>
      <c r="D45" s="223"/>
    </row>
    <row r="46" spans="1:4" s="4" customFormat="1" ht="15.75" customHeight="1" x14ac:dyDescent="0.2">
      <c r="B46" s="223"/>
      <c r="C46" s="223"/>
      <c r="D46" s="223"/>
    </row>
    <row r="47" spans="1:4" s="4" customFormat="1" ht="15.75" customHeight="1" x14ac:dyDescent="0.2">
      <c r="B47" s="223"/>
      <c r="C47" s="223"/>
      <c r="D47" s="223"/>
    </row>
    <row r="48" spans="1:4" s="4" customFormat="1" ht="15.75" customHeight="1" x14ac:dyDescent="0.2">
      <c r="B48" s="223"/>
      <c r="C48" s="223"/>
      <c r="D48" s="223"/>
    </row>
    <row r="49" spans="1:4" s="4" customFormat="1" ht="15.75" customHeight="1" x14ac:dyDescent="0.2">
      <c r="B49" s="223"/>
      <c r="C49" s="223"/>
      <c r="D49" s="223"/>
    </row>
    <row r="50" spans="1:4" s="4" customFormat="1" ht="15.75" customHeight="1" x14ac:dyDescent="0.2">
      <c r="B50" s="223"/>
      <c r="C50" s="223"/>
      <c r="D50" s="223"/>
    </row>
    <row r="51" spans="1:4" s="4" customFormat="1" ht="15.75" customHeight="1" x14ac:dyDescent="0.2">
      <c r="B51" s="223"/>
      <c r="C51" s="223"/>
      <c r="D51" s="223"/>
    </row>
    <row r="52" spans="1:4" s="4" customFormat="1" ht="15.75" customHeight="1" x14ac:dyDescent="0.2">
      <c r="B52" s="223"/>
      <c r="C52" s="223"/>
      <c r="D52" s="223"/>
    </row>
    <row r="53" spans="1:4" s="4" customFormat="1" ht="15.75" customHeight="1" x14ac:dyDescent="0.2">
      <c r="B53" s="223"/>
      <c r="C53" s="223"/>
      <c r="D53" s="223"/>
    </row>
    <row r="54" spans="1:4" s="4" customFormat="1" ht="15.75" customHeight="1" x14ac:dyDescent="0.2">
      <c r="B54" s="223"/>
      <c r="C54" s="223"/>
      <c r="D54" s="223"/>
    </row>
    <row r="55" spans="1:4" ht="15.75" customHeight="1" x14ac:dyDescent="0.25">
      <c r="A55" s="5" t="s">
        <v>208</v>
      </c>
      <c r="B55" s="103"/>
      <c r="C55" s="105"/>
    </row>
    <row r="56" spans="1:4" ht="15.75" customHeight="1" x14ac:dyDescent="0.25">
      <c r="A56" s="7" t="s">
        <v>209</v>
      </c>
      <c r="B56" s="227" t="s">
        <v>6</v>
      </c>
      <c r="C56" s="227"/>
      <c r="D56" s="227"/>
    </row>
    <row r="57" spans="1:4" ht="15.75" customHeight="1" x14ac:dyDescent="0.25">
      <c r="A57" s="6" t="s">
        <v>210</v>
      </c>
      <c r="B57" s="227" t="s">
        <v>48</v>
      </c>
      <c r="C57" s="227"/>
      <c r="D57" s="227"/>
    </row>
    <row r="58" spans="1:4" ht="15.75" customHeight="1" x14ac:dyDescent="0.25">
      <c r="A58" s="54" t="s">
        <v>211</v>
      </c>
      <c r="B58" s="227" t="s">
        <v>48</v>
      </c>
      <c r="C58" s="227"/>
      <c r="D58" s="227"/>
    </row>
    <row r="59" spans="1:4" ht="15.75" customHeight="1" x14ac:dyDescent="0.25">
      <c r="A59" s="7" t="s">
        <v>212</v>
      </c>
      <c r="B59" s="103"/>
      <c r="C59" s="103"/>
    </row>
    <row r="60" spans="1:4" ht="15.75" customHeight="1" x14ac:dyDescent="0.2">
      <c r="A60" s="6" t="s">
        <v>213</v>
      </c>
      <c r="B60" s="228" t="s">
        <v>601</v>
      </c>
      <c r="C60" s="228"/>
      <c r="D60" s="228"/>
    </row>
    <row r="61" spans="1:4" ht="15.75" customHeight="1" x14ac:dyDescent="0.25">
      <c r="A61" s="5"/>
      <c r="B61" s="228"/>
      <c r="C61" s="228"/>
      <c r="D61" s="228"/>
    </row>
    <row r="62" spans="1:4" ht="15.75" customHeight="1" x14ac:dyDescent="0.25">
      <c r="A62" s="5"/>
      <c r="B62" s="228"/>
      <c r="C62" s="228"/>
      <c r="D62" s="228"/>
    </row>
    <row r="63" spans="1:4" ht="15.75" customHeight="1" x14ac:dyDescent="0.25">
      <c r="A63" s="5"/>
      <c r="B63" s="228"/>
      <c r="C63" s="228"/>
      <c r="D63" s="228"/>
    </row>
    <row r="64" spans="1:4" ht="15.75" customHeight="1" x14ac:dyDescent="0.25">
      <c r="A64" s="5"/>
      <c r="B64" s="228"/>
      <c r="C64" s="228"/>
      <c r="D64" s="228"/>
    </row>
    <row r="65" spans="1:4" ht="15.75" customHeight="1" x14ac:dyDescent="0.25">
      <c r="A65" s="5"/>
      <c r="B65" s="228"/>
      <c r="C65" s="228"/>
      <c r="D65" s="228"/>
    </row>
    <row r="66" spans="1:4" ht="15.75" customHeight="1" x14ac:dyDescent="0.25">
      <c r="A66" s="5"/>
      <c r="B66" s="228"/>
      <c r="C66" s="228"/>
      <c r="D66" s="228"/>
    </row>
    <row r="67" spans="1:4" ht="15.75" customHeight="1" x14ac:dyDescent="0.25">
      <c r="A67" s="5"/>
      <c r="B67" s="228"/>
      <c r="C67" s="228"/>
      <c r="D67" s="228"/>
    </row>
    <row r="68" spans="1:4" ht="15.75" customHeight="1" x14ac:dyDescent="0.25">
      <c r="A68" s="5"/>
      <c r="B68" s="228"/>
      <c r="C68" s="228"/>
      <c r="D68" s="228"/>
    </row>
    <row r="69" spans="1:4" ht="15.75" customHeight="1" x14ac:dyDescent="0.25">
      <c r="A69" s="5"/>
      <c r="B69" s="228"/>
      <c r="C69" s="228"/>
      <c r="D69" s="228"/>
    </row>
    <row r="70" spans="1:4" ht="15.75" customHeight="1" x14ac:dyDescent="0.25">
      <c r="A70" s="5"/>
      <c r="B70" s="228"/>
      <c r="C70" s="228"/>
      <c r="D70" s="228"/>
    </row>
    <row r="71" spans="1:4" ht="15.75" customHeight="1" x14ac:dyDescent="0.25">
      <c r="A71" s="5" t="s">
        <v>15</v>
      </c>
      <c r="B71" s="103"/>
    </row>
    <row r="72" spans="1:4" ht="15.75" customHeight="1" x14ac:dyDescent="0.25">
      <c r="A72" s="6" t="s">
        <v>16</v>
      </c>
      <c r="B72" s="227" t="s">
        <v>45</v>
      </c>
      <c r="C72" s="227"/>
      <c r="D72" s="227"/>
    </row>
    <row r="73" spans="1:4" ht="15.75" customHeight="1" x14ac:dyDescent="0.25">
      <c r="A73" s="6" t="s">
        <v>17</v>
      </c>
      <c r="B73" s="227" t="s">
        <v>6</v>
      </c>
      <c r="C73" s="227"/>
      <c r="D73" s="227"/>
    </row>
    <row r="74" spans="1:4" ht="15.75" customHeight="1" x14ac:dyDescent="0.2">
      <c r="A74" s="6" t="s">
        <v>18</v>
      </c>
      <c r="B74" s="232" t="s">
        <v>6</v>
      </c>
      <c r="C74" s="232"/>
      <c r="D74" s="232"/>
    </row>
    <row r="75" spans="1:4" ht="15.75" customHeight="1" x14ac:dyDescent="0.25">
      <c r="A75" s="7" t="s">
        <v>665</v>
      </c>
      <c r="B75" s="226">
        <f>Item!X50</f>
        <v>0</v>
      </c>
      <c r="C75" s="226"/>
      <c r="D75" s="12"/>
    </row>
    <row r="76" spans="1:4" ht="15.75" customHeight="1" x14ac:dyDescent="0.25">
      <c r="A76" s="7" t="s">
        <v>652</v>
      </c>
      <c r="B76" s="227" t="str">
        <f>Item!C49</f>
        <v>Yes - Standard</v>
      </c>
      <c r="C76" s="226"/>
      <c r="D76" s="12"/>
    </row>
    <row r="77" spans="1:4" ht="15.75" customHeight="1" x14ac:dyDescent="0.25">
      <c r="A77" s="11" t="s">
        <v>666</v>
      </c>
      <c r="B77" s="227">
        <f>Item!C46</f>
        <v>0</v>
      </c>
      <c r="C77" s="226"/>
      <c r="D77" s="226"/>
    </row>
    <row r="78" spans="1:4" ht="15.75" customHeight="1" x14ac:dyDescent="0.2">
      <c r="A78" s="164" t="s">
        <v>667</v>
      </c>
      <c r="B78" s="223"/>
      <c r="C78" s="223"/>
      <c r="D78" s="223"/>
    </row>
    <row r="79" spans="1:4" ht="15.75" customHeight="1" x14ac:dyDescent="0.2">
      <c r="A79" s="164"/>
      <c r="B79" s="223"/>
      <c r="C79" s="223"/>
      <c r="D79" s="223"/>
    </row>
    <row r="80" spans="1:4" ht="15.75" customHeight="1" x14ac:dyDescent="0.2">
      <c r="A80" s="164"/>
      <c r="B80" s="223"/>
      <c r="C80" s="223"/>
      <c r="D80" s="223"/>
    </row>
    <row r="81" spans="1:4" ht="15.75" customHeight="1" x14ac:dyDescent="0.25">
      <c r="A81" s="11" t="s">
        <v>668</v>
      </c>
      <c r="B81" s="227">
        <f>Item!C47</f>
        <v>0</v>
      </c>
      <c r="C81" s="226"/>
      <c r="D81" s="226"/>
    </row>
    <row r="82" spans="1:4" ht="15.75" customHeight="1" x14ac:dyDescent="0.2">
      <c r="A82" s="164" t="s">
        <v>669</v>
      </c>
      <c r="B82" s="223"/>
      <c r="C82" s="223"/>
      <c r="D82" s="223"/>
    </row>
    <row r="83" spans="1:4" ht="15.75" customHeight="1" x14ac:dyDescent="0.2">
      <c r="A83" s="164"/>
      <c r="B83" s="223"/>
      <c r="C83" s="223"/>
      <c r="D83" s="223"/>
    </row>
    <row r="84" spans="1:4" ht="15.75" customHeight="1" x14ac:dyDescent="0.2">
      <c r="A84" s="164"/>
      <c r="B84" s="223"/>
      <c r="C84" s="223"/>
      <c r="D84" s="223"/>
    </row>
    <row r="85" spans="1:4" ht="15.75" customHeight="1" x14ac:dyDescent="0.25">
      <c r="A85" s="8" t="s">
        <v>19</v>
      </c>
      <c r="B85" s="103"/>
      <c r="C85" s="105"/>
    </row>
    <row r="86" spans="1:4" ht="15.75" customHeight="1" x14ac:dyDescent="0.2">
      <c r="A86" s="6" t="s">
        <v>4</v>
      </c>
      <c r="B86" s="108">
        <f>B13</f>
        <v>0</v>
      </c>
      <c r="C86" s="114"/>
      <c r="D86" s="110"/>
    </row>
    <row r="87" spans="1:4" ht="15.75" customHeight="1" x14ac:dyDescent="0.25">
      <c r="A87" s="6" t="s">
        <v>20</v>
      </c>
      <c r="B87" s="103" t="str">
        <f>B14</f>
        <v>Select one</v>
      </c>
      <c r="C87" s="104"/>
    </row>
    <row r="88" spans="1:4" ht="15.75" customHeight="1" x14ac:dyDescent="0.25">
      <c r="A88" s="6" t="s">
        <v>9</v>
      </c>
      <c r="B88" s="227" t="s">
        <v>206</v>
      </c>
      <c r="C88" s="227"/>
      <c r="D88" s="227"/>
    </row>
    <row r="89" spans="1:4" ht="15.75" customHeight="1" x14ac:dyDescent="0.25">
      <c r="A89" s="6" t="s">
        <v>21</v>
      </c>
      <c r="B89" s="231" t="s">
        <v>206</v>
      </c>
      <c r="C89" s="231"/>
      <c r="D89" s="231"/>
    </row>
    <row r="90" spans="1:4" ht="15.75" customHeight="1" x14ac:dyDescent="0.2">
      <c r="A90" s="6" t="s">
        <v>22</v>
      </c>
      <c r="B90" s="220">
        <f>B22</f>
        <v>0</v>
      </c>
      <c r="C90" s="220"/>
      <c r="D90" s="220"/>
    </row>
    <row r="91" spans="1:4" ht="15.75" customHeight="1" x14ac:dyDescent="0.2">
      <c r="A91" s="6"/>
      <c r="B91" s="220"/>
      <c r="C91" s="220"/>
      <c r="D91" s="220"/>
    </row>
    <row r="92" spans="1:4" ht="15.75" customHeight="1" x14ac:dyDescent="0.2">
      <c r="A92" s="6"/>
      <c r="B92" s="220"/>
      <c r="C92" s="220"/>
      <c r="D92" s="220"/>
    </row>
    <row r="93" spans="1:4" ht="15.75" customHeight="1" x14ac:dyDescent="0.2">
      <c r="A93" s="6"/>
      <c r="B93" s="114"/>
      <c r="C93" s="114"/>
      <c r="D93" s="110"/>
    </row>
    <row r="94" spans="1:4" ht="15.75" customHeight="1" x14ac:dyDescent="0.25">
      <c r="A94" s="8" t="s">
        <v>23</v>
      </c>
      <c r="B94" s="103" t="s">
        <v>46</v>
      </c>
      <c r="C94" s="105"/>
      <c r="D94" s="106"/>
    </row>
    <row r="95" spans="1:4" ht="15.75" customHeight="1" x14ac:dyDescent="0.25">
      <c r="A95" s="7" t="s">
        <v>24</v>
      </c>
      <c r="B95" s="227" t="s">
        <v>590</v>
      </c>
      <c r="C95" s="227"/>
      <c r="D95" s="227"/>
    </row>
    <row r="96" spans="1:4" ht="15.75" customHeight="1" x14ac:dyDescent="0.25">
      <c r="A96" s="7" t="s">
        <v>25</v>
      </c>
      <c r="B96" s="221">
        <f>Item!C41</f>
        <v>0</v>
      </c>
      <c r="C96" s="222"/>
      <c r="D96" s="222"/>
    </row>
    <row r="97" spans="1:5" ht="15.75" customHeight="1" x14ac:dyDescent="0.25">
      <c r="A97" s="7" t="s">
        <v>26</v>
      </c>
      <c r="B97" s="227" t="s">
        <v>591</v>
      </c>
      <c r="C97" s="227"/>
      <c r="D97" s="227"/>
    </row>
    <row r="98" spans="1:5" ht="15.75" customHeight="1" x14ac:dyDescent="0.25">
      <c r="A98" s="7" t="s">
        <v>27</v>
      </c>
      <c r="B98" s="136">
        <f>Item!C40</f>
        <v>0</v>
      </c>
      <c r="C98" s="104"/>
    </row>
    <row r="99" spans="1:5" ht="15.75" customHeight="1" x14ac:dyDescent="0.25">
      <c r="A99" s="8" t="s">
        <v>28</v>
      </c>
      <c r="B99" s="227" t="s">
        <v>47</v>
      </c>
      <c r="C99" s="227"/>
      <c r="D99" s="227"/>
    </row>
    <row r="100" spans="1:5" ht="15.75" customHeight="1" x14ac:dyDescent="0.25">
      <c r="A100" s="6" t="s">
        <v>29</v>
      </c>
      <c r="B100" s="221">
        <f>Item!C35</f>
        <v>0</v>
      </c>
      <c r="C100" s="222"/>
      <c r="D100" s="222"/>
    </row>
    <row r="101" spans="1:5" ht="15.75" customHeight="1" x14ac:dyDescent="0.25">
      <c r="A101" s="146" t="s">
        <v>609</v>
      </c>
      <c r="B101" s="221">
        <f>Item!C37</f>
        <v>0</v>
      </c>
      <c r="C101" s="222"/>
      <c r="D101" s="222"/>
    </row>
    <row r="102" spans="1:5" ht="15.75" customHeight="1" x14ac:dyDescent="0.25">
      <c r="A102" s="146" t="s">
        <v>612</v>
      </c>
      <c r="B102" s="221">
        <f>Item!C38</f>
        <v>0</v>
      </c>
      <c r="C102" s="222"/>
      <c r="D102" s="222"/>
    </row>
    <row r="103" spans="1:5" ht="15.75" customHeight="1" x14ac:dyDescent="0.2">
      <c r="A103" s="8" t="s">
        <v>30</v>
      </c>
      <c r="B103" s="220" t="s">
        <v>49</v>
      </c>
      <c r="C103" s="220"/>
      <c r="D103" s="220"/>
    </row>
    <row r="104" spans="1:5" ht="15.75" customHeight="1" x14ac:dyDescent="0.25">
      <c r="A104" s="7" t="s">
        <v>31</v>
      </c>
      <c r="B104" s="221">
        <f>Item!C44</f>
        <v>0</v>
      </c>
      <c r="C104" s="222"/>
      <c r="D104" s="222"/>
    </row>
    <row r="105" spans="1:5" ht="15.75" customHeight="1" x14ac:dyDescent="0.25">
      <c r="A105" s="6" t="s">
        <v>204</v>
      </c>
      <c r="B105" s="137">
        <f>Item!C45</f>
        <v>0</v>
      </c>
      <c r="C105" s="104"/>
      <c r="D105" s="12"/>
    </row>
    <row r="106" spans="1:5" ht="15.75" customHeight="1" x14ac:dyDescent="0.2">
      <c r="A106" s="6" t="s">
        <v>32</v>
      </c>
      <c r="B106" s="220"/>
      <c r="C106" s="220"/>
      <c r="D106" s="220"/>
    </row>
    <row r="107" spans="1:5" ht="15.75" customHeight="1" x14ac:dyDescent="0.2">
      <c r="A107" s="6"/>
      <c r="B107" s="220"/>
      <c r="C107" s="220"/>
      <c r="D107" s="220"/>
    </row>
    <row r="108" spans="1:5" ht="15.75" customHeight="1" x14ac:dyDescent="0.2">
      <c r="A108" s="6"/>
      <c r="B108" s="220"/>
      <c r="C108" s="220"/>
      <c r="D108" s="220"/>
    </row>
    <row r="109" spans="1:5" ht="15.75" customHeight="1" x14ac:dyDescent="0.25">
      <c r="A109" s="8" t="s">
        <v>33</v>
      </c>
      <c r="B109" s="227" t="str">
        <f>Item!C43</f>
        <v>Mandatory - Select One on Item Request</v>
      </c>
      <c r="C109" s="226"/>
      <c r="D109" s="226"/>
      <c r="E109" s="147"/>
    </row>
    <row r="110" spans="1:5" ht="15.75" customHeight="1" x14ac:dyDescent="0.2">
      <c r="A110" s="6" t="s">
        <v>34</v>
      </c>
      <c r="B110" s="9"/>
      <c r="C110" s="112" t="s">
        <v>35</v>
      </c>
    </row>
    <row r="111" spans="1:5" ht="15.75" customHeight="1" x14ac:dyDescent="0.25">
      <c r="A111" s="8" t="s">
        <v>36</v>
      </c>
      <c r="B111" s="103"/>
    </row>
    <row r="112" spans="1:5" ht="15.75" customHeight="1" x14ac:dyDescent="0.2">
      <c r="A112" s="6" t="s">
        <v>37</v>
      </c>
      <c r="B112" s="220" t="s">
        <v>49</v>
      </c>
      <c r="C112" s="220"/>
      <c r="D112" s="220"/>
    </row>
    <row r="113" spans="1:4" ht="15.75" customHeight="1" x14ac:dyDescent="0.2">
      <c r="A113" s="8" t="s">
        <v>38</v>
      </c>
      <c r="B113" s="220" t="s">
        <v>49</v>
      </c>
      <c r="C113" s="220"/>
      <c r="D113" s="220"/>
    </row>
    <row r="114" spans="1:4" ht="15.75" customHeight="1" x14ac:dyDescent="0.2">
      <c r="A114" s="6" t="s">
        <v>39</v>
      </c>
      <c r="B114" s="220"/>
      <c r="C114" s="220"/>
      <c r="D114" s="220"/>
    </row>
    <row r="115" spans="1:4" ht="15.75" customHeight="1" x14ac:dyDescent="0.2">
      <c r="A115" s="6"/>
      <c r="B115" s="220"/>
      <c r="C115" s="220"/>
      <c r="D115" s="220"/>
    </row>
    <row r="116" spans="1:4" s="12" customFormat="1" ht="15.75" customHeight="1" x14ac:dyDescent="0.25">
      <c r="A116" s="11" t="s">
        <v>51</v>
      </c>
      <c r="B116" s="226" t="s">
        <v>52</v>
      </c>
      <c r="C116" s="226"/>
      <c r="D116" s="226"/>
    </row>
    <row r="117" spans="1:4" s="12" customFormat="1" ht="15.75" customHeight="1" x14ac:dyDescent="0.25">
      <c r="A117" s="61" t="s">
        <v>39</v>
      </c>
      <c r="B117" s="225"/>
      <c r="C117" s="225"/>
      <c r="D117" s="225"/>
    </row>
    <row r="118" spans="1:4" s="12" customFormat="1" ht="15.75" customHeight="1" x14ac:dyDescent="0.25">
      <c r="A118" s="98" t="s">
        <v>573</v>
      </c>
      <c r="B118" s="225" t="s">
        <v>6</v>
      </c>
      <c r="C118" s="225"/>
      <c r="D118" s="225"/>
    </row>
    <row r="119" spans="1:4" ht="15.75" customHeight="1" x14ac:dyDescent="0.2">
      <c r="A119" s="163" t="s">
        <v>40</v>
      </c>
      <c r="B119" s="224" t="s">
        <v>41</v>
      </c>
      <c r="C119" s="224"/>
      <c r="D119" s="224"/>
    </row>
    <row r="120" spans="1:4" ht="15.75" customHeight="1" x14ac:dyDescent="0.2">
      <c r="A120" s="61"/>
      <c r="B120" s="224"/>
      <c r="C120" s="224"/>
      <c r="D120" s="224"/>
    </row>
    <row r="121" spans="1:4" ht="15.75" customHeight="1" x14ac:dyDescent="0.2">
      <c r="A121" s="163" t="s">
        <v>661</v>
      </c>
      <c r="B121" s="224" t="s">
        <v>662</v>
      </c>
      <c r="C121" s="224"/>
      <c r="D121" s="224"/>
    </row>
    <row r="122" spans="1:4" ht="15.75" customHeight="1" x14ac:dyDescent="0.2">
      <c r="A122" s="61"/>
      <c r="B122" s="224"/>
      <c r="C122" s="224"/>
      <c r="D122" s="224"/>
    </row>
    <row r="123" spans="1:4" ht="15.75" customHeight="1" x14ac:dyDescent="0.2">
      <c r="A123" s="61"/>
      <c r="B123" s="224"/>
      <c r="C123" s="224"/>
      <c r="D123" s="224"/>
    </row>
    <row r="124" spans="1:4" ht="15.75" x14ac:dyDescent="0.25">
      <c r="A124" s="10" t="s">
        <v>42</v>
      </c>
      <c r="B124" s="103"/>
    </row>
    <row r="125" spans="1:4" s="4" customFormat="1" ht="15.75" customHeight="1" x14ac:dyDescent="0.2">
      <c r="A125" s="4" t="s">
        <v>43</v>
      </c>
      <c r="B125" s="223" t="s">
        <v>603</v>
      </c>
      <c r="C125" s="223"/>
      <c r="D125" s="223"/>
    </row>
    <row r="126" spans="1:4" s="4" customFormat="1" ht="15.75" customHeight="1" x14ac:dyDescent="0.2">
      <c r="B126" s="223"/>
      <c r="C126" s="223"/>
      <c r="D126" s="223"/>
    </row>
    <row r="127" spans="1:4" s="4" customFormat="1" ht="15.75" customHeight="1" x14ac:dyDescent="0.2">
      <c r="B127" s="223"/>
      <c r="C127" s="223"/>
      <c r="D127" s="223"/>
    </row>
    <row r="128" spans="1:4" s="4" customFormat="1" ht="15.75" customHeight="1" x14ac:dyDescent="0.2">
      <c r="B128" s="223"/>
      <c r="C128" s="223"/>
      <c r="D128" s="223"/>
    </row>
    <row r="129" spans="1:4" s="4" customFormat="1" ht="15.75" customHeight="1" x14ac:dyDescent="0.2">
      <c r="B129" s="223"/>
      <c r="C129" s="223"/>
      <c r="D129" s="223"/>
    </row>
    <row r="130" spans="1:4" s="4" customFormat="1" ht="15" x14ac:dyDescent="0.2"/>
    <row r="132" spans="1:4" ht="15.75" x14ac:dyDescent="0.25">
      <c r="A132" s="153" t="s">
        <v>614</v>
      </c>
      <c r="B132" s="154">
        <f>Item!F3</f>
        <v>0</v>
      </c>
    </row>
    <row r="133" spans="1:4" ht="15.75" x14ac:dyDescent="0.25">
      <c r="A133" s="153" t="s">
        <v>615</v>
      </c>
      <c r="B133" s="155"/>
    </row>
  </sheetData>
  <mergeCells count="57">
    <mergeCell ref="B20:D20"/>
    <mergeCell ref="B21:D21"/>
    <mergeCell ref="B88:D88"/>
    <mergeCell ref="B89:D89"/>
    <mergeCell ref="B121:D123"/>
    <mergeCell ref="B117:D117"/>
    <mergeCell ref="B74:D74"/>
    <mergeCell ref="B72:D72"/>
    <mergeCell ref="B101:D101"/>
    <mergeCell ref="B103:D103"/>
    <mergeCell ref="B102:D102"/>
    <mergeCell ref="B116:D116"/>
    <mergeCell ref="B78:D80"/>
    <mergeCell ref="B81:D81"/>
    <mergeCell ref="B82:D84"/>
    <mergeCell ref="B112:D112"/>
    <mergeCell ref="B2:D2"/>
    <mergeCell ref="B3:D3"/>
    <mergeCell ref="B4:D4"/>
    <mergeCell ref="B5:D5"/>
    <mergeCell ref="B6:D6"/>
    <mergeCell ref="B58:D58"/>
    <mergeCell ref="B99:D99"/>
    <mergeCell ref="B60:D70"/>
    <mergeCell ref="B32:D32"/>
    <mergeCell ref="B33:C33"/>
    <mergeCell ref="B36:C36"/>
    <mergeCell ref="B73:D73"/>
    <mergeCell ref="B90:D92"/>
    <mergeCell ref="B96:D96"/>
    <mergeCell ref="B97:D97"/>
    <mergeCell ref="B75:C75"/>
    <mergeCell ref="B76:C76"/>
    <mergeCell ref="B77:D77"/>
    <mergeCell ref="B7:D7"/>
    <mergeCell ref="B113:D113"/>
    <mergeCell ref="B95:D95"/>
    <mergeCell ref="B100:D100"/>
    <mergeCell ref="B8:D8"/>
    <mergeCell ref="B9:D9"/>
    <mergeCell ref="B109:D109"/>
    <mergeCell ref="B10:D11"/>
    <mergeCell ref="B13:D13"/>
    <mergeCell ref="B15:D16"/>
    <mergeCell ref="B17:D18"/>
    <mergeCell ref="B26:D29"/>
    <mergeCell ref="B39:D54"/>
    <mergeCell ref="B14:D14"/>
    <mergeCell ref="B56:D56"/>
    <mergeCell ref="B57:D57"/>
    <mergeCell ref="B114:D114"/>
    <mergeCell ref="B115:D115"/>
    <mergeCell ref="B106:D108"/>
    <mergeCell ref="B104:D104"/>
    <mergeCell ref="B125:D129"/>
    <mergeCell ref="B119:D120"/>
    <mergeCell ref="B118:D118"/>
  </mergeCells>
  <phoneticPr fontId="0" type="noConversion"/>
  <dataValidations count="17">
    <dataValidation type="list" allowBlank="1" showInputMessage="1" showErrorMessage="1" sqref="B57">
      <formula1>"Styroafoam,Cardboard,Select one or delete line"</formula1>
    </dataValidation>
    <dataValidation type="list" allowBlank="1" showInputMessage="1" showErrorMessage="1" sqref="B56">
      <formula1>"46 x 48,See notes,40 x 40,48 x 44,48 x 40,44 x 44,48 x 31,4-way CPC,Sample,Slitting to advise Marketing,Select one"</formula1>
    </dataValidation>
    <dataValidation type="list" allowBlank="1" showInputMessage="1" showErrorMessage="1" sqref="B94">
      <formula1>"Yes,Select Yes or delete zipper section."</formula1>
    </dataValidation>
    <dataValidation type="list" allowBlank="1" showInputMessage="1" showErrorMessage="1" sqref="B72">
      <formula1>"Yes,Select Yes or delete line."</formula1>
    </dataValidation>
    <dataValidation type="list" allowBlank="1" showInputMessage="1" showErrorMessage="1" sqref="B73">
      <formula1>"Box Pouch with zipper,Box Pouch without Zipper,Select one"</formula1>
    </dataValidation>
    <dataValidation type="list" allowBlank="1" showInputMessage="1" showErrorMessage="1" sqref="B99">
      <formula1>"Yes,Select Yes or delete gusset section."</formula1>
    </dataValidation>
    <dataValidation type="list" allowBlank="1" showInputMessage="1" showErrorMessage="1" sqref="B14">
      <formula1>"Yes,No,Select one"</formula1>
    </dataValidation>
    <dataValidation allowBlank="1" showInputMessage="1" showErrorMessage="1" error="Incorrect Possibility" sqref="B98:C98"/>
    <dataValidation type="list" allowBlank="1" showInputMessage="1" showErrorMessage="1" sqref="B33">
      <formula1>"Yes - Refer to SOC pictures.,Select Yes or delete line."</formula1>
    </dataValidation>
    <dataValidation type="list" allowBlank="1" showInputMessage="1" showErrorMessage="1" sqref="B36:B38 C37:C38">
      <formula1>"Select one,No,Yes - No testing required,Yes - Operator to take a one meter full width sample from every mill roll to lab for pasteurization test."</formula1>
    </dataValidation>
    <dataValidation type="list" allowBlank="1" showInputMessage="1" showErrorMessage="1" sqref="B58">
      <formula1>"Half tray,44x44 tray,Select one or delete line"</formula1>
    </dataValidation>
    <dataValidation type="list" allowBlank="1" showInputMessage="1" showErrorMessage="1" sqref="B116">
      <formula1>"Yes,Select Yes or delete section."</formula1>
    </dataValidation>
    <dataValidation type="list" allowBlank="1" showInputMessage="1" showErrorMessage="1" sqref="B112">
      <formula1>"Yes,No - Standard,Do not delete - Mandatory line - Select one"</formula1>
    </dataValidation>
    <dataValidation type="list" allowBlank="1" showInputMessage="1" showErrorMessage="1" sqref="B103 B113">
      <formula1>"Yes,No,Do not delete - Mandatory line - Select one"</formula1>
    </dataValidation>
    <dataValidation type="textLength" operator="lessThanOrEqual" allowBlank="1" showInputMessage="1" showErrorMessage="1" sqref="B114:B115">
      <formula1>25</formula1>
    </dataValidation>
    <dataValidation type="list" allowBlank="1" showInputMessage="1" showErrorMessage="1" sqref="B118">
      <formula1>"Select one, No - Standard Checks, Yes - See Notes"</formula1>
    </dataValidation>
    <dataValidation type="list" allowBlank="1" showInputMessage="1" showErrorMessage="1" sqref="B74">
      <formula1>"3mm,4mm,5mm,6mm,7mm,8mm - Standard,9mm,10mm,11mm,12mm,13mm,14mm,15mm,16mm,17mm,18mm,Select one"</formula1>
    </dataValidation>
  </dataValidations>
  <pageMargins left="0.75" right="0.75" top="1" bottom="1" header="0.5" footer="0.5"/>
  <pageSetup scale="9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9"/>
  <sheetViews>
    <sheetView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611</v>
      </c>
      <c r="B1" s="107"/>
      <c r="C1" s="105"/>
    </row>
    <row r="2" spans="1:4" s="4" customFormat="1" ht="15.75" x14ac:dyDescent="0.25">
      <c r="A2" s="3" t="s">
        <v>0</v>
      </c>
      <c r="B2" s="226">
        <f>Item!C20</f>
        <v>0</v>
      </c>
      <c r="C2" s="226"/>
      <c r="D2" s="226"/>
    </row>
    <row r="3" spans="1:4" ht="15.75" customHeight="1" x14ac:dyDescent="0.25">
      <c r="A3" s="5" t="s">
        <v>586</v>
      </c>
      <c r="B3" s="226">
        <f>Item!C69</f>
        <v>0</v>
      </c>
      <c r="C3" s="226"/>
      <c r="D3" s="226"/>
    </row>
    <row r="4" spans="1:4" ht="15.75" customHeight="1" x14ac:dyDescent="0.25">
      <c r="A4" s="5" t="s">
        <v>596</v>
      </c>
      <c r="B4" s="226">
        <f>Item!C70</f>
        <v>0</v>
      </c>
      <c r="C4" s="226"/>
      <c r="D4" s="226"/>
    </row>
    <row r="5" spans="1:4" ht="15.75" customHeight="1" x14ac:dyDescent="0.25">
      <c r="A5" s="5" t="s">
        <v>585</v>
      </c>
      <c r="B5" s="226">
        <f>Item!C71</f>
        <v>0</v>
      </c>
      <c r="C5" s="226"/>
      <c r="D5" s="226"/>
    </row>
    <row r="6" spans="1:4" ht="15.75" customHeight="1" x14ac:dyDescent="0.25">
      <c r="A6" s="5" t="s">
        <v>587</v>
      </c>
      <c r="B6" s="226" t="str">
        <f>Item!I24&amp;" / "&amp;Item!C32&amp;" x "&amp;Item!C35&amp;" x "&amp;Item!C33</f>
        <v xml:space="preserve"> /  x  x </v>
      </c>
      <c r="C6" s="226"/>
      <c r="D6" s="226"/>
    </row>
    <row r="7" spans="1:4" ht="15.75" customHeight="1" x14ac:dyDescent="0.25">
      <c r="A7" s="5" t="s">
        <v>588</v>
      </c>
      <c r="B7" s="226" t="str">
        <f>Item!I25&amp;" / "&amp;Item!I8&amp;""</f>
        <v xml:space="preserve"> / </v>
      </c>
      <c r="C7" s="226"/>
      <c r="D7" s="226"/>
    </row>
    <row r="8" spans="1:4" ht="15.75" customHeight="1" x14ac:dyDescent="0.25">
      <c r="A8" s="5" t="s">
        <v>1</v>
      </c>
      <c r="B8" s="227"/>
      <c r="C8" s="227"/>
      <c r="D8" s="227"/>
    </row>
    <row r="9" spans="1:4" ht="15.75" customHeight="1" x14ac:dyDescent="0.25">
      <c r="A9" s="5" t="s">
        <v>592</v>
      </c>
      <c r="B9" s="227"/>
      <c r="C9" s="227"/>
      <c r="D9" s="227"/>
    </row>
    <row r="10" spans="1:4" ht="15.75" customHeight="1" x14ac:dyDescent="0.25">
      <c r="A10" s="5" t="s">
        <v>2</v>
      </c>
      <c r="B10" s="220" t="s">
        <v>205</v>
      </c>
      <c r="C10" s="220"/>
      <c r="D10" s="220"/>
    </row>
    <row r="11" spans="1:4" ht="15.75" customHeight="1" x14ac:dyDescent="0.25">
      <c r="A11" s="5"/>
      <c r="B11" s="220"/>
      <c r="C11" s="220"/>
      <c r="D11" s="220"/>
    </row>
    <row r="12" spans="1:4" ht="15.75" customHeight="1" x14ac:dyDescent="0.25">
      <c r="A12" s="5" t="s">
        <v>3</v>
      </c>
      <c r="B12" s="103"/>
      <c r="C12" s="105"/>
    </row>
    <row r="13" spans="1:4" ht="15.75" customHeight="1" x14ac:dyDescent="0.2">
      <c r="A13" s="6" t="s">
        <v>4</v>
      </c>
      <c r="B13" s="220">
        <f>Item!I57</f>
        <v>0</v>
      </c>
      <c r="C13" s="223"/>
      <c r="D13" s="223"/>
    </row>
    <row r="14" spans="1:4" ht="15.75" customHeight="1" x14ac:dyDescent="0.2">
      <c r="A14" s="6" t="s">
        <v>594</v>
      </c>
      <c r="B14" s="220"/>
      <c r="C14" s="220"/>
      <c r="D14" s="220"/>
    </row>
    <row r="15" spans="1:4" ht="15.75" customHeight="1" x14ac:dyDescent="0.2">
      <c r="A15" s="6"/>
      <c r="B15" s="220"/>
      <c r="C15" s="220"/>
      <c r="D15" s="220"/>
    </row>
    <row r="16" spans="1:4" ht="15.75" customHeight="1" x14ac:dyDescent="0.25">
      <c r="A16" s="6" t="s">
        <v>595</v>
      </c>
      <c r="B16" s="227" t="s">
        <v>206</v>
      </c>
      <c r="C16" s="227"/>
      <c r="D16" s="227"/>
    </row>
    <row r="17" spans="1:4" ht="15.75" customHeight="1" x14ac:dyDescent="0.2">
      <c r="A17" s="6" t="s">
        <v>11</v>
      </c>
      <c r="B17" s="220"/>
      <c r="C17" s="220"/>
      <c r="D17" s="220"/>
    </row>
    <row r="18" spans="1:4" ht="15.75" customHeight="1" x14ac:dyDescent="0.2">
      <c r="A18" s="6"/>
      <c r="B18" s="220"/>
      <c r="C18" s="220"/>
      <c r="D18" s="220"/>
    </row>
    <row r="19" spans="1:4" ht="15.75" customHeight="1" x14ac:dyDescent="0.2">
      <c r="A19" s="6"/>
      <c r="B19" s="220"/>
      <c r="C19" s="220"/>
      <c r="D19" s="220"/>
    </row>
    <row r="20" spans="1:4" ht="15.75" customHeight="1" x14ac:dyDescent="0.2">
      <c r="A20" s="6"/>
      <c r="B20" s="220"/>
      <c r="C20" s="220"/>
      <c r="D20" s="220"/>
    </row>
    <row r="21" spans="1:4" ht="15.75" customHeight="1" x14ac:dyDescent="0.2">
      <c r="A21" s="6" t="s">
        <v>207</v>
      </c>
      <c r="B21" s="223" t="s">
        <v>231</v>
      </c>
      <c r="C21" s="223"/>
      <c r="D21" s="223"/>
    </row>
    <row r="22" spans="1:4" ht="15.75" customHeight="1" x14ac:dyDescent="0.2">
      <c r="A22" s="6"/>
      <c r="B22" s="223"/>
      <c r="C22" s="223"/>
      <c r="D22" s="223"/>
    </row>
    <row r="23" spans="1:4" ht="15.75" customHeight="1" x14ac:dyDescent="0.2">
      <c r="A23" s="6"/>
      <c r="B23" s="223"/>
      <c r="C23" s="223"/>
      <c r="D23" s="223"/>
    </row>
    <row r="24" spans="1:4" ht="15.75" customHeight="1" x14ac:dyDescent="0.2">
      <c r="A24" s="6"/>
      <c r="B24" s="223"/>
      <c r="C24" s="223"/>
      <c r="D24" s="223"/>
    </row>
    <row r="25" spans="1:4" ht="15.75" customHeight="1" x14ac:dyDescent="0.2">
      <c r="A25" s="6"/>
      <c r="B25" s="111"/>
      <c r="C25" s="109"/>
      <c r="D25" s="110"/>
    </row>
    <row r="26" spans="1:4" ht="15.75" customHeight="1" x14ac:dyDescent="0.25">
      <c r="A26" s="131" t="s">
        <v>12</v>
      </c>
      <c r="B26" s="132"/>
      <c r="C26" s="133"/>
      <c r="D26" s="134"/>
    </row>
    <row r="27" spans="1:4" ht="15.75" customHeight="1" x14ac:dyDescent="0.25">
      <c r="A27" s="135" t="s">
        <v>13</v>
      </c>
      <c r="B27" s="132" t="str">
        <f>Item!I51</f>
        <v>Mandatory - Select One on Item Request</v>
      </c>
      <c r="C27" s="132"/>
      <c r="D27" s="132"/>
    </row>
    <row r="28" spans="1:4" ht="15.75" customHeight="1" x14ac:dyDescent="0.25">
      <c r="A28" s="135" t="s">
        <v>14</v>
      </c>
      <c r="B28" s="230" t="s">
        <v>45</v>
      </c>
      <c r="C28" s="230"/>
      <c r="D28" s="230"/>
    </row>
    <row r="29" spans="1:4" ht="15.75" customHeight="1" x14ac:dyDescent="0.25">
      <c r="A29" s="6"/>
      <c r="B29" s="103"/>
      <c r="C29" s="105"/>
    </row>
    <row r="30" spans="1:4" ht="15.75" customHeight="1" x14ac:dyDescent="0.25">
      <c r="A30" s="5" t="s">
        <v>576</v>
      </c>
      <c r="B30" s="103"/>
      <c r="C30" s="105"/>
    </row>
    <row r="31" spans="1:4" ht="15.75" customHeight="1" x14ac:dyDescent="0.2">
      <c r="A31" s="8" t="s">
        <v>50</v>
      </c>
      <c r="B31" s="220" t="s">
        <v>6</v>
      </c>
      <c r="C31" s="220"/>
      <c r="D31" s="220"/>
    </row>
    <row r="32" spans="1:4" ht="15.75" customHeight="1" x14ac:dyDescent="0.2">
      <c r="A32" s="6"/>
      <c r="B32" s="108"/>
      <c r="C32" s="108"/>
      <c r="D32" s="110"/>
    </row>
    <row r="33" spans="1:4" ht="15.75" customHeight="1" x14ac:dyDescent="0.2">
      <c r="A33" s="6"/>
      <c r="B33" s="108"/>
      <c r="C33" s="108"/>
      <c r="D33" s="110"/>
    </row>
    <row r="34" spans="1:4" s="4" customFormat="1" ht="15.75" customHeight="1" x14ac:dyDescent="0.2">
      <c r="A34" s="4" t="s">
        <v>574</v>
      </c>
      <c r="B34" s="223" t="s">
        <v>600</v>
      </c>
      <c r="C34" s="223"/>
      <c r="D34" s="223"/>
    </row>
    <row r="35" spans="1:4" s="4" customFormat="1" ht="15.75" customHeight="1" x14ac:dyDescent="0.2">
      <c r="B35" s="223"/>
      <c r="C35" s="223"/>
      <c r="D35" s="223"/>
    </row>
    <row r="36" spans="1:4" s="4" customFormat="1" ht="15.75" customHeight="1" x14ac:dyDescent="0.2">
      <c r="B36" s="223"/>
      <c r="C36" s="223"/>
      <c r="D36" s="223"/>
    </row>
    <row r="37" spans="1:4" s="4" customFormat="1" ht="15.75" customHeight="1" x14ac:dyDescent="0.2">
      <c r="B37" s="223"/>
      <c r="C37" s="223"/>
      <c r="D37" s="223"/>
    </row>
    <row r="38" spans="1:4" s="4" customFormat="1" ht="15.75" customHeight="1" x14ac:dyDescent="0.2">
      <c r="B38" s="223"/>
      <c r="C38" s="223"/>
      <c r="D38" s="223"/>
    </row>
    <row r="39" spans="1:4" s="4" customFormat="1" ht="15.75" customHeight="1" x14ac:dyDescent="0.2">
      <c r="B39" s="223"/>
      <c r="C39" s="223"/>
      <c r="D39" s="223"/>
    </row>
    <row r="40" spans="1:4" s="4" customFormat="1" ht="15.75" customHeight="1" x14ac:dyDescent="0.2">
      <c r="B40" s="223"/>
      <c r="C40" s="223"/>
      <c r="D40" s="223"/>
    </row>
    <row r="41" spans="1:4" s="4" customFormat="1" ht="15.75" customHeight="1" x14ac:dyDescent="0.2">
      <c r="B41" s="223"/>
      <c r="C41" s="223"/>
      <c r="D41" s="223"/>
    </row>
    <row r="42" spans="1:4" s="4" customFormat="1" ht="15.75" customHeight="1" x14ac:dyDescent="0.2">
      <c r="B42" s="223"/>
      <c r="C42" s="223"/>
      <c r="D42" s="223"/>
    </row>
    <row r="43" spans="1:4" s="4" customFormat="1" ht="15.75" customHeight="1" x14ac:dyDescent="0.2">
      <c r="B43" s="223"/>
      <c r="C43" s="223"/>
      <c r="D43" s="223"/>
    </row>
    <row r="44" spans="1:4" s="4" customFormat="1" ht="15.75" customHeight="1" x14ac:dyDescent="0.2">
      <c r="B44" s="223"/>
      <c r="C44" s="223"/>
      <c r="D44" s="223"/>
    </row>
    <row r="45" spans="1:4" s="4" customFormat="1" ht="15.75" customHeight="1" x14ac:dyDescent="0.2">
      <c r="B45" s="223"/>
      <c r="C45" s="223"/>
      <c r="D45" s="223"/>
    </row>
    <row r="46" spans="1:4" s="4" customFormat="1" ht="15.75" customHeight="1" x14ac:dyDescent="0.2">
      <c r="B46" s="223"/>
      <c r="C46" s="223"/>
      <c r="D46" s="223"/>
    </row>
    <row r="47" spans="1:4" ht="15.75" customHeight="1" x14ac:dyDescent="0.25">
      <c r="A47" s="5" t="s">
        <v>208</v>
      </c>
      <c r="B47" s="103"/>
      <c r="C47" s="105"/>
    </row>
    <row r="48" spans="1:4" ht="15.75" customHeight="1" x14ac:dyDescent="0.2">
      <c r="A48" s="6" t="s">
        <v>213</v>
      </c>
      <c r="B48" s="223" t="s">
        <v>602</v>
      </c>
      <c r="C48" s="228"/>
      <c r="D48" s="228"/>
    </row>
    <row r="49" spans="1:4" ht="15.75" customHeight="1" x14ac:dyDescent="0.25">
      <c r="A49" s="5"/>
      <c r="B49" s="228"/>
      <c r="C49" s="228"/>
      <c r="D49" s="228"/>
    </row>
    <row r="50" spans="1:4" ht="15.75" customHeight="1" x14ac:dyDescent="0.25">
      <c r="A50" s="5"/>
      <c r="B50" s="228"/>
      <c r="C50" s="228"/>
      <c r="D50" s="228"/>
    </row>
    <row r="51" spans="1:4" ht="15.75" customHeight="1" x14ac:dyDescent="0.25">
      <c r="A51" s="5"/>
      <c r="B51" s="228"/>
      <c r="C51" s="228"/>
      <c r="D51" s="228"/>
    </row>
    <row r="52" spans="1:4" ht="15.75" customHeight="1" x14ac:dyDescent="0.25">
      <c r="A52" s="5"/>
      <c r="B52" s="228"/>
      <c r="C52" s="228"/>
      <c r="D52" s="228"/>
    </row>
    <row r="53" spans="1:4" ht="15.75" customHeight="1" x14ac:dyDescent="0.25">
      <c r="A53" s="5"/>
      <c r="B53" s="228"/>
      <c r="C53" s="228"/>
      <c r="D53" s="228"/>
    </row>
    <row r="54" spans="1:4" ht="15.75" customHeight="1" x14ac:dyDescent="0.25">
      <c r="A54" s="5"/>
      <c r="B54" s="228"/>
      <c r="C54" s="228"/>
      <c r="D54" s="228"/>
    </row>
    <row r="55" spans="1:4" ht="15.75" customHeight="1" x14ac:dyDescent="0.25">
      <c r="A55" s="5"/>
      <c r="B55" s="228"/>
      <c r="C55" s="228"/>
      <c r="D55" s="228"/>
    </row>
    <row r="56" spans="1:4" ht="15.75" customHeight="1" x14ac:dyDescent="0.25">
      <c r="A56" s="5"/>
      <c r="B56" s="228"/>
      <c r="C56" s="228"/>
      <c r="D56" s="228"/>
    </row>
    <row r="57" spans="1:4" ht="15.75" customHeight="1" x14ac:dyDescent="0.25">
      <c r="A57" s="5"/>
      <c r="B57" s="228"/>
      <c r="C57" s="228"/>
      <c r="D57" s="228"/>
    </row>
    <row r="58" spans="1:4" ht="15.75" customHeight="1" x14ac:dyDescent="0.25">
      <c r="A58" s="5"/>
      <c r="B58" s="228"/>
      <c r="C58" s="228"/>
      <c r="D58" s="228"/>
    </row>
    <row r="59" spans="1:4" ht="15.75" customHeight="1" x14ac:dyDescent="0.25">
      <c r="A59" s="5"/>
      <c r="B59" s="228"/>
      <c r="C59" s="228"/>
      <c r="D59" s="228"/>
    </row>
    <row r="60" spans="1:4" ht="15.75" customHeight="1" x14ac:dyDescent="0.25">
      <c r="A60" s="5"/>
      <c r="B60" s="228"/>
      <c r="C60" s="228"/>
      <c r="D60" s="228"/>
    </row>
    <row r="61" spans="1:4" ht="15.75" customHeight="1" x14ac:dyDescent="0.25">
      <c r="A61" s="5"/>
      <c r="B61" s="228"/>
      <c r="C61" s="228"/>
      <c r="D61" s="228"/>
    </row>
    <row r="62" spans="1:4" ht="15.75" customHeight="1" x14ac:dyDescent="0.25">
      <c r="A62" s="5"/>
      <c r="B62" s="228"/>
      <c r="C62" s="228"/>
      <c r="D62" s="228"/>
    </row>
    <row r="63" spans="1:4" ht="15.75" customHeight="1" x14ac:dyDescent="0.25">
      <c r="A63" s="5"/>
      <c r="B63" s="228"/>
      <c r="C63" s="228"/>
      <c r="D63" s="228"/>
    </row>
    <row r="64" spans="1:4" ht="15.75" customHeight="1" x14ac:dyDescent="0.25">
      <c r="A64" s="5"/>
      <c r="B64" s="228"/>
      <c r="C64" s="228"/>
      <c r="D64" s="228"/>
    </row>
    <row r="65" spans="1:4" ht="15.75" customHeight="1" x14ac:dyDescent="0.25">
      <c r="A65" s="5"/>
      <c r="B65" s="228"/>
      <c r="C65" s="228"/>
      <c r="D65" s="228"/>
    </row>
    <row r="66" spans="1:4" s="4" customFormat="1" ht="15" x14ac:dyDescent="0.2"/>
    <row r="68" spans="1:4" ht="15.75" x14ac:dyDescent="0.25">
      <c r="A68" s="153" t="s">
        <v>614</v>
      </c>
      <c r="B68" s="154">
        <f>Item!F3</f>
        <v>0</v>
      </c>
    </row>
    <row r="69" spans="1:4" ht="15.75" x14ac:dyDescent="0.25">
      <c r="A69" s="153" t="s">
        <v>615</v>
      </c>
      <c r="B69" s="155"/>
    </row>
  </sheetData>
  <mergeCells count="18">
    <mergeCell ref="B2:D2"/>
    <mergeCell ref="B16:D16"/>
    <mergeCell ref="B8:D8"/>
    <mergeCell ref="B9:D9"/>
    <mergeCell ref="B6:D6"/>
    <mergeCell ref="B7:D7"/>
    <mergeCell ref="B3:D3"/>
    <mergeCell ref="B4:D4"/>
    <mergeCell ref="B5:D5"/>
    <mergeCell ref="B10:D11"/>
    <mergeCell ref="B13:D13"/>
    <mergeCell ref="B14:D15"/>
    <mergeCell ref="B34:D46"/>
    <mergeCell ref="B48:D65"/>
    <mergeCell ref="B31:D31"/>
    <mergeCell ref="B21:D24"/>
    <mergeCell ref="B17:D20"/>
    <mergeCell ref="B28:D28"/>
  </mergeCells>
  <dataValidations count="2">
    <dataValidation type="list" allowBlank="1" showInputMessage="1" showErrorMessage="1" sqref="B31:B33 C32:C33">
      <formula1>"Select one,No,Yes - No testing required,Yes - Operator to take a one meter full width sample from every mill roll to lab for pasteurization test."</formula1>
    </dataValidation>
    <dataValidation type="list" allowBlank="1" showInputMessage="1" showErrorMessage="1" sqref="B28">
      <formula1>"Yes - Refer to SOC pictures.,Select Yes or delete line."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D21" sqref="D21"/>
    </sheetView>
  </sheetViews>
  <sheetFormatPr defaultRowHeight="12.75" x14ac:dyDescent="0.2"/>
  <cols>
    <col min="1" max="1" width="9" customWidth="1"/>
    <col min="2" max="2" width="16.42578125" customWidth="1"/>
    <col min="3" max="3" width="26.7109375" customWidth="1"/>
    <col min="4" max="4" width="22.5703125" customWidth="1"/>
    <col min="5" max="5" width="22.140625" customWidth="1"/>
    <col min="6" max="6" width="20.5703125" customWidth="1"/>
    <col min="7" max="7" width="24.7109375" customWidth="1"/>
    <col min="8" max="8" width="8.5703125" customWidth="1"/>
    <col min="9" max="9" width="37" bestFit="1" customWidth="1"/>
    <col min="10" max="10" width="40.85546875" bestFit="1" customWidth="1"/>
  </cols>
  <sheetData>
    <row r="1" spans="1:10" ht="25.5" x14ac:dyDescent="0.2">
      <c r="A1" s="64" t="s">
        <v>234</v>
      </c>
      <c r="B1" s="64" t="s">
        <v>235</v>
      </c>
      <c r="C1" s="65" t="s">
        <v>236</v>
      </c>
      <c r="D1" s="64" t="s">
        <v>237</v>
      </c>
      <c r="E1" s="64" t="s">
        <v>238</v>
      </c>
      <c r="F1" s="64" t="s">
        <v>239</v>
      </c>
      <c r="G1" s="64" t="s">
        <v>240</v>
      </c>
      <c r="H1" s="162"/>
      <c r="I1" s="97"/>
    </row>
    <row r="2" spans="1:10" x14ac:dyDescent="0.2">
      <c r="A2" s="67" t="s">
        <v>59</v>
      </c>
      <c r="B2" s="67" t="s">
        <v>95</v>
      </c>
      <c r="C2" s="68" t="s">
        <v>226</v>
      </c>
      <c r="D2" s="67" t="s">
        <v>57</v>
      </c>
      <c r="E2" s="69" t="s">
        <v>241</v>
      </c>
      <c r="F2" s="67" t="s">
        <v>242</v>
      </c>
      <c r="G2" s="69" t="s">
        <v>243</v>
      </c>
      <c r="H2" s="70">
        <v>10075</v>
      </c>
      <c r="I2" s="71" t="s">
        <v>244</v>
      </c>
      <c r="J2" t="s">
        <v>633</v>
      </c>
    </row>
    <row r="3" spans="1:10" x14ac:dyDescent="0.2">
      <c r="A3" s="67" t="s">
        <v>69</v>
      </c>
      <c r="B3" s="67" t="s">
        <v>105</v>
      </c>
      <c r="C3" s="72" t="s">
        <v>80</v>
      </c>
      <c r="D3" s="67" t="s">
        <v>68</v>
      </c>
      <c r="E3" s="69" t="s">
        <v>245</v>
      </c>
      <c r="F3" s="67" t="s">
        <v>246</v>
      </c>
      <c r="G3" s="69" t="s">
        <v>247</v>
      </c>
      <c r="H3" s="70">
        <v>10135</v>
      </c>
      <c r="I3" s="71" t="s">
        <v>248</v>
      </c>
      <c r="J3" t="s">
        <v>634</v>
      </c>
    </row>
    <row r="4" spans="1:10" x14ac:dyDescent="0.2">
      <c r="A4" s="73"/>
      <c r="B4" s="67" t="s">
        <v>222</v>
      </c>
      <c r="C4" s="72" t="s">
        <v>249</v>
      </c>
      <c r="D4" s="73"/>
      <c r="E4" s="73"/>
      <c r="F4" s="67" t="s">
        <v>250</v>
      </c>
      <c r="G4" s="69" t="s">
        <v>251</v>
      </c>
      <c r="H4" s="74">
        <v>10137</v>
      </c>
      <c r="I4" s="71" t="s">
        <v>563</v>
      </c>
      <c r="J4" s="58" t="s">
        <v>635</v>
      </c>
    </row>
    <row r="5" spans="1:10" x14ac:dyDescent="0.2">
      <c r="A5" s="67" t="s">
        <v>92</v>
      </c>
      <c r="B5" s="73"/>
      <c r="C5" s="72" t="s">
        <v>221</v>
      </c>
      <c r="D5" s="75" t="s">
        <v>253</v>
      </c>
      <c r="E5" s="66" t="s">
        <v>254</v>
      </c>
      <c r="F5" s="67" t="s">
        <v>255</v>
      </c>
      <c r="G5" s="69" t="s">
        <v>256</v>
      </c>
      <c r="H5" s="74">
        <v>10188</v>
      </c>
      <c r="I5" s="71" t="s">
        <v>252</v>
      </c>
      <c r="J5" t="s">
        <v>636</v>
      </c>
    </row>
    <row r="6" spans="1:10" x14ac:dyDescent="0.2">
      <c r="A6" s="67" t="s">
        <v>94</v>
      </c>
      <c r="B6" s="64" t="s">
        <v>258</v>
      </c>
      <c r="C6" s="76"/>
      <c r="D6" s="67" t="s">
        <v>56</v>
      </c>
      <c r="E6" s="67" t="s">
        <v>233</v>
      </c>
      <c r="F6" s="73"/>
      <c r="G6" s="77" t="s">
        <v>259</v>
      </c>
      <c r="H6" s="74">
        <v>10192</v>
      </c>
      <c r="I6" s="71" t="s">
        <v>257</v>
      </c>
      <c r="J6" s="58" t="s">
        <v>637</v>
      </c>
    </row>
    <row r="7" spans="1:10" x14ac:dyDescent="0.2">
      <c r="A7" s="73"/>
      <c r="B7" s="78">
        <v>0.125</v>
      </c>
      <c r="C7" s="79" t="s">
        <v>261</v>
      </c>
      <c r="D7" s="67" t="s">
        <v>67</v>
      </c>
      <c r="E7" s="67" t="s">
        <v>262</v>
      </c>
      <c r="F7" s="66" t="s">
        <v>263</v>
      </c>
      <c r="G7" s="69" t="s">
        <v>264</v>
      </c>
      <c r="H7" s="70">
        <v>10195</v>
      </c>
      <c r="I7" s="71" t="s">
        <v>260</v>
      </c>
      <c r="J7" t="s">
        <v>638</v>
      </c>
    </row>
    <row r="8" spans="1:10" x14ac:dyDescent="0.2">
      <c r="A8" s="76" t="s">
        <v>58</v>
      </c>
      <c r="B8" s="78">
        <v>0.25</v>
      </c>
      <c r="C8" s="58" t="s">
        <v>266</v>
      </c>
      <c r="D8" s="72" t="s">
        <v>154</v>
      </c>
      <c r="E8" s="76"/>
      <c r="F8" s="72" t="s">
        <v>267</v>
      </c>
      <c r="G8" s="80" t="s">
        <v>268</v>
      </c>
      <c r="H8" s="70">
        <v>10290</v>
      </c>
      <c r="I8" t="s">
        <v>552</v>
      </c>
      <c r="J8" t="s">
        <v>639</v>
      </c>
    </row>
    <row r="9" spans="1:10" x14ac:dyDescent="0.2">
      <c r="A9" s="76" t="s">
        <v>80</v>
      </c>
      <c r="B9" s="78">
        <v>0.5</v>
      </c>
      <c r="C9" s="58" t="s">
        <v>223</v>
      </c>
      <c r="D9" s="72"/>
      <c r="E9" s="81" t="s">
        <v>270</v>
      </c>
      <c r="F9" s="72" t="s">
        <v>271</v>
      </c>
      <c r="G9" s="80" t="s">
        <v>272</v>
      </c>
      <c r="H9" s="70">
        <v>10395</v>
      </c>
      <c r="I9" s="71" t="s">
        <v>265</v>
      </c>
      <c r="J9" s="58" t="s">
        <v>640</v>
      </c>
    </row>
    <row r="10" spans="1:10" x14ac:dyDescent="0.2">
      <c r="A10" s="76"/>
      <c r="B10" s="78">
        <v>1.5</v>
      </c>
      <c r="C10" s="58" t="s">
        <v>274</v>
      </c>
      <c r="D10" s="76"/>
      <c r="E10" s="72">
        <v>3</v>
      </c>
      <c r="F10" s="72" t="s">
        <v>275</v>
      </c>
      <c r="G10" s="76"/>
      <c r="H10" s="70">
        <v>10645</v>
      </c>
      <c r="I10" s="74" t="s">
        <v>269</v>
      </c>
      <c r="J10" s="58" t="s">
        <v>641</v>
      </c>
    </row>
    <row r="11" spans="1:10" x14ac:dyDescent="0.2">
      <c r="A11" s="72">
        <v>1</v>
      </c>
      <c r="B11" s="78">
        <v>2</v>
      </c>
      <c r="C11" s="58" t="s">
        <v>229</v>
      </c>
      <c r="D11" s="79" t="s">
        <v>277</v>
      </c>
      <c r="E11" s="72">
        <v>6</v>
      </c>
      <c r="F11" s="72" t="s">
        <v>278</v>
      </c>
      <c r="G11" s="79" t="s">
        <v>279</v>
      </c>
      <c r="H11" s="70">
        <v>10655</v>
      </c>
      <c r="I11" s="74" t="s">
        <v>273</v>
      </c>
      <c r="J11" s="58" t="s">
        <v>642</v>
      </c>
    </row>
    <row r="12" spans="1:10" x14ac:dyDescent="0.2">
      <c r="A12" s="72">
        <v>2</v>
      </c>
      <c r="B12" s="76"/>
      <c r="C12" s="58" t="s">
        <v>281</v>
      </c>
      <c r="D12" s="68" t="s">
        <v>226</v>
      </c>
      <c r="E12" s="76"/>
      <c r="F12" s="72" t="s">
        <v>282</v>
      </c>
      <c r="G12" s="69" t="s">
        <v>283</v>
      </c>
      <c r="H12" s="70">
        <v>10765</v>
      </c>
      <c r="I12" s="74" t="s">
        <v>564</v>
      </c>
      <c r="J12" t="s">
        <v>590</v>
      </c>
    </row>
    <row r="13" spans="1:10" x14ac:dyDescent="0.2">
      <c r="B13" s="82" t="s">
        <v>285</v>
      </c>
      <c r="C13" s="58" t="s">
        <v>286</v>
      </c>
      <c r="D13" s="68" t="s">
        <v>287</v>
      </c>
      <c r="E13" s="66" t="s">
        <v>288</v>
      </c>
      <c r="F13" s="72" t="s">
        <v>289</v>
      </c>
      <c r="G13" s="83" t="s">
        <v>290</v>
      </c>
      <c r="H13" s="70">
        <v>10825</v>
      </c>
      <c r="I13" s="74" t="s">
        <v>276</v>
      </c>
      <c r="J13" t="s">
        <v>643</v>
      </c>
    </row>
    <row r="14" spans="1:10" x14ac:dyDescent="0.2">
      <c r="B14" s="72" t="s">
        <v>178</v>
      </c>
      <c r="C14" s="73" t="s">
        <v>126</v>
      </c>
      <c r="D14" s="84" t="s">
        <v>201</v>
      </c>
      <c r="E14" s="72" t="s">
        <v>226</v>
      </c>
      <c r="F14" s="80" t="s">
        <v>292</v>
      </c>
      <c r="G14" s="83" t="s">
        <v>251</v>
      </c>
      <c r="H14" s="74">
        <v>10845</v>
      </c>
      <c r="I14" s="74" t="s">
        <v>280</v>
      </c>
      <c r="J14" t="s">
        <v>644</v>
      </c>
    </row>
    <row r="15" spans="1:10" x14ac:dyDescent="0.2">
      <c r="A15" s="76"/>
      <c r="B15" s="72" t="s">
        <v>187</v>
      </c>
      <c r="C15" s="76"/>
      <c r="D15" s="76"/>
      <c r="E15" s="72" t="s">
        <v>294</v>
      </c>
      <c r="F15" s="76"/>
      <c r="G15" s="83" t="s">
        <v>256</v>
      </c>
      <c r="H15" s="70">
        <v>10959</v>
      </c>
      <c r="I15" s="74" t="s">
        <v>284</v>
      </c>
      <c r="J15" t="s">
        <v>645</v>
      </c>
    </row>
    <row r="16" spans="1:10" x14ac:dyDescent="0.2">
      <c r="A16" s="76"/>
      <c r="B16" s="76"/>
      <c r="C16" s="66" t="s">
        <v>296</v>
      </c>
      <c r="D16" s="79" t="s">
        <v>297</v>
      </c>
      <c r="E16" s="72" t="s">
        <v>298</v>
      </c>
      <c r="F16" s="79" t="s">
        <v>299</v>
      </c>
      <c r="G16" s="85" t="s">
        <v>300</v>
      </c>
      <c r="H16" s="70">
        <v>10960</v>
      </c>
      <c r="I16" s="74" t="s">
        <v>616</v>
      </c>
    </row>
    <row r="17" spans="1:10" ht="15" customHeight="1" x14ac:dyDescent="0.2">
      <c r="A17" s="76"/>
      <c r="B17" s="82" t="s">
        <v>302</v>
      </c>
      <c r="C17" s="67" t="s">
        <v>146</v>
      </c>
      <c r="D17" s="72" t="s">
        <v>136</v>
      </c>
      <c r="E17" s="76"/>
      <c r="F17" s="76" t="s">
        <v>271</v>
      </c>
      <c r="G17" s="83" t="s">
        <v>303</v>
      </c>
      <c r="H17" s="70">
        <v>10990</v>
      </c>
      <c r="I17" s="74" t="s">
        <v>291</v>
      </c>
    </row>
    <row r="18" spans="1:10" x14ac:dyDescent="0.2">
      <c r="A18" s="76"/>
      <c r="B18" s="72" t="s">
        <v>96</v>
      </c>
      <c r="C18" s="67" t="s">
        <v>118</v>
      </c>
      <c r="D18" s="72" t="s">
        <v>137</v>
      </c>
      <c r="E18" s="79" t="s">
        <v>305</v>
      </c>
      <c r="F18" s="76" t="s">
        <v>275</v>
      </c>
      <c r="G18" s="69" t="s">
        <v>306</v>
      </c>
      <c r="H18" s="70">
        <v>11190</v>
      </c>
      <c r="I18" s="74" t="s">
        <v>293</v>
      </c>
    </row>
    <row r="19" spans="1:10" x14ac:dyDescent="0.2">
      <c r="A19" s="76"/>
      <c r="B19" s="72" t="s">
        <v>98</v>
      </c>
      <c r="C19" s="67" t="s">
        <v>119</v>
      </c>
      <c r="D19" s="76"/>
      <c r="E19" s="68" t="s">
        <v>226</v>
      </c>
      <c r="F19" s="76" t="s">
        <v>278</v>
      </c>
      <c r="G19" s="69" t="s">
        <v>308</v>
      </c>
      <c r="H19" s="70">
        <v>11285</v>
      </c>
      <c r="I19" s="74" t="s">
        <v>295</v>
      </c>
    </row>
    <row r="20" spans="1:10" x14ac:dyDescent="0.2">
      <c r="A20" s="76"/>
      <c r="B20" s="72" t="s">
        <v>99</v>
      </c>
      <c r="C20" s="67" t="s">
        <v>122</v>
      </c>
      <c r="D20" s="79" t="s">
        <v>76</v>
      </c>
      <c r="E20" s="72" t="s">
        <v>310</v>
      </c>
      <c r="F20" s="76" t="s">
        <v>282</v>
      </c>
      <c r="H20" s="70">
        <v>11303</v>
      </c>
      <c r="I20" s="74" t="s">
        <v>301</v>
      </c>
      <c r="J20" s="58"/>
    </row>
    <row r="21" spans="1:10" x14ac:dyDescent="0.2">
      <c r="A21" s="76"/>
      <c r="B21" s="72" t="s">
        <v>100</v>
      </c>
      <c r="C21" s="67" t="s">
        <v>312</v>
      </c>
      <c r="D21" s="76" t="s">
        <v>60</v>
      </c>
      <c r="E21" s="72" t="s">
        <v>313</v>
      </c>
      <c r="F21" s="76" t="s">
        <v>314</v>
      </c>
      <c r="G21" s="79" t="s">
        <v>315</v>
      </c>
      <c r="H21" s="70">
        <v>11342</v>
      </c>
      <c r="I21" s="74" t="s">
        <v>304</v>
      </c>
    </row>
    <row r="22" spans="1:10" x14ac:dyDescent="0.2">
      <c r="A22" s="76"/>
      <c r="B22" s="72" t="s">
        <v>101</v>
      </c>
      <c r="C22" s="67" t="s">
        <v>147</v>
      </c>
      <c r="D22" s="76" t="s">
        <v>70</v>
      </c>
      <c r="E22" s="72" t="s">
        <v>317</v>
      </c>
      <c r="F22" s="76"/>
      <c r="G22" s="69" t="s">
        <v>318</v>
      </c>
      <c r="H22" s="70">
        <v>11395</v>
      </c>
      <c r="I22" s="74" t="s">
        <v>307</v>
      </c>
    </row>
    <row r="23" spans="1:10" x14ac:dyDescent="0.2">
      <c r="A23" s="76"/>
      <c r="B23" s="72" t="s">
        <v>102</v>
      </c>
      <c r="C23" s="67" t="s">
        <v>320</v>
      </c>
      <c r="D23" s="76"/>
      <c r="E23" s="76"/>
      <c r="F23" s="79" t="s">
        <v>321</v>
      </c>
      <c r="G23" s="69" t="s">
        <v>251</v>
      </c>
      <c r="H23" s="70">
        <v>11398</v>
      </c>
      <c r="I23" s="74" t="s">
        <v>309</v>
      </c>
    </row>
    <row r="24" spans="1:10" x14ac:dyDescent="0.2">
      <c r="A24" s="76"/>
      <c r="B24" s="72" t="s">
        <v>106</v>
      </c>
      <c r="C24" s="67" t="s">
        <v>323</v>
      </c>
      <c r="E24" s="76"/>
      <c r="F24" s="72" t="s">
        <v>324</v>
      </c>
      <c r="G24" s="69" t="s">
        <v>256</v>
      </c>
      <c r="H24" s="74">
        <v>11454</v>
      </c>
      <c r="I24" s="74" t="s">
        <v>311</v>
      </c>
    </row>
    <row r="25" spans="1:10" x14ac:dyDescent="0.2">
      <c r="A25" s="76"/>
      <c r="B25" s="76"/>
      <c r="C25" s="67" t="s">
        <v>326</v>
      </c>
      <c r="E25" s="76"/>
      <c r="F25" s="72" t="s">
        <v>327</v>
      </c>
      <c r="G25" s="76"/>
      <c r="H25" s="70">
        <v>11585</v>
      </c>
      <c r="I25" s="74" t="s">
        <v>316</v>
      </c>
    </row>
    <row r="26" spans="1:10" x14ac:dyDescent="0.2">
      <c r="A26" s="68"/>
      <c r="B26" s="64" t="s">
        <v>329</v>
      </c>
      <c r="C26" s="67"/>
      <c r="E26" s="76"/>
      <c r="F26" s="76"/>
      <c r="G26" s="76"/>
      <c r="H26" s="70">
        <v>11625</v>
      </c>
      <c r="I26" t="s">
        <v>553</v>
      </c>
    </row>
    <row r="27" spans="1:10" x14ac:dyDescent="0.2">
      <c r="A27" s="72"/>
      <c r="B27" s="67" t="s">
        <v>97</v>
      </c>
      <c r="C27" s="86" t="s">
        <v>331</v>
      </c>
      <c r="D27" s="161"/>
      <c r="E27" s="76"/>
      <c r="F27" s="76"/>
      <c r="G27" s="76"/>
      <c r="H27" s="70">
        <v>11850</v>
      </c>
      <c r="I27" s="74" t="s">
        <v>319</v>
      </c>
    </row>
    <row r="28" spans="1:10" x14ac:dyDescent="0.2">
      <c r="A28" s="72"/>
      <c r="B28" s="67" t="s">
        <v>333</v>
      </c>
      <c r="C28" s="67" t="s">
        <v>120</v>
      </c>
      <c r="D28" s="58"/>
      <c r="E28" s="76"/>
      <c r="F28" s="76"/>
      <c r="G28" s="76"/>
      <c r="H28" s="70">
        <v>11853</v>
      </c>
      <c r="I28" s="74" t="s">
        <v>322</v>
      </c>
    </row>
    <row r="29" spans="1:10" x14ac:dyDescent="0.2">
      <c r="A29" s="72"/>
      <c r="B29" s="67" t="s">
        <v>103</v>
      </c>
      <c r="C29" s="67" t="s">
        <v>123</v>
      </c>
      <c r="E29" s="76"/>
      <c r="F29" s="76"/>
      <c r="G29" s="76"/>
      <c r="H29" s="70">
        <v>11865</v>
      </c>
      <c r="I29" s="74" t="s">
        <v>325</v>
      </c>
    </row>
    <row r="30" spans="1:10" x14ac:dyDescent="0.2">
      <c r="A30" s="76"/>
      <c r="B30" s="67"/>
      <c r="D30" s="86"/>
      <c r="E30" s="76"/>
      <c r="F30" s="76"/>
      <c r="G30" s="76"/>
      <c r="H30" s="70">
        <v>11885</v>
      </c>
      <c r="I30" s="74" t="s">
        <v>328</v>
      </c>
    </row>
    <row r="31" spans="1:10" x14ac:dyDescent="0.2">
      <c r="A31" s="76"/>
      <c r="B31" s="73"/>
      <c r="C31" s="79" t="s">
        <v>337</v>
      </c>
      <c r="E31" s="76"/>
      <c r="F31" s="76"/>
      <c r="G31" s="76"/>
      <c r="H31" s="70">
        <v>12029</v>
      </c>
      <c r="I31" s="74" t="s">
        <v>554</v>
      </c>
    </row>
    <row r="32" spans="1:10" x14ac:dyDescent="0.2">
      <c r="A32" s="76"/>
      <c r="B32" s="64" t="s">
        <v>339</v>
      </c>
      <c r="C32" s="67" t="s">
        <v>108</v>
      </c>
      <c r="E32" s="76"/>
      <c r="F32" s="76"/>
      <c r="G32" s="76"/>
      <c r="H32" s="70">
        <v>12036</v>
      </c>
      <c r="I32" s="74" t="s">
        <v>330</v>
      </c>
    </row>
    <row r="33" spans="1:9" x14ac:dyDescent="0.2">
      <c r="A33" s="76"/>
      <c r="B33" s="72" t="s">
        <v>150</v>
      </c>
      <c r="C33" s="67" t="s">
        <v>341</v>
      </c>
      <c r="E33" s="76"/>
      <c r="F33" s="76"/>
      <c r="G33" s="76"/>
      <c r="H33" s="70">
        <v>12085</v>
      </c>
      <c r="I33" s="74" t="s">
        <v>332</v>
      </c>
    </row>
    <row r="34" spans="1:9" x14ac:dyDescent="0.2">
      <c r="A34" s="76"/>
      <c r="B34" s="72" t="s">
        <v>151</v>
      </c>
      <c r="E34" s="76"/>
      <c r="F34" s="76"/>
      <c r="G34" s="76"/>
      <c r="H34" s="70">
        <v>12115</v>
      </c>
      <c r="I34" s="74" t="s">
        <v>334</v>
      </c>
    </row>
    <row r="35" spans="1:9" x14ac:dyDescent="0.2">
      <c r="A35" s="76"/>
      <c r="B35" s="84" t="s">
        <v>152</v>
      </c>
      <c r="C35" s="87" t="s">
        <v>344</v>
      </c>
      <c r="E35" s="76"/>
      <c r="F35" s="76"/>
      <c r="G35" s="76"/>
      <c r="H35" s="70">
        <v>12145</v>
      </c>
      <c r="I35" s="74" t="s">
        <v>335</v>
      </c>
    </row>
    <row r="36" spans="1:9" x14ac:dyDescent="0.2">
      <c r="A36" s="76"/>
      <c r="B36" s="72" t="s">
        <v>153</v>
      </c>
      <c r="C36" s="67" t="s">
        <v>133</v>
      </c>
      <c r="E36" s="76"/>
      <c r="F36" s="76"/>
      <c r="G36" s="76"/>
      <c r="H36" s="70">
        <v>12185</v>
      </c>
      <c r="I36" s="74" t="s">
        <v>336</v>
      </c>
    </row>
    <row r="37" spans="1:9" x14ac:dyDescent="0.2">
      <c r="A37" s="76"/>
      <c r="B37" s="72" t="s">
        <v>347</v>
      </c>
      <c r="C37" s="67" t="s">
        <v>134</v>
      </c>
      <c r="E37" s="76"/>
      <c r="F37" s="76"/>
      <c r="G37" s="76"/>
      <c r="H37" s="70">
        <v>12235</v>
      </c>
      <c r="I37" s="74" t="s">
        <v>338</v>
      </c>
    </row>
    <row r="38" spans="1:9" x14ac:dyDescent="0.2">
      <c r="A38" s="76"/>
      <c r="B38" s="76"/>
      <c r="E38" s="76"/>
      <c r="F38" s="76"/>
      <c r="G38" s="76"/>
      <c r="H38" s="70">
        <v>12275</v>
      </c>
      <c r="I38" s="74" t="s">
        <v>340</v>
      </c>
    </row>
    <row r="39" spans="1:9" x14ac:dyDescent="0.2">
      <c r="A39" s="76"/>
      <c r="B39" s="79" t="s">
        <v>627</v>
      </c>
      <c r="C39" s="66" t="s">
        <v>350</v>
      </c>
      <c r="E39" s="76"/>
      <c r="F39" s="76"/>
      <c r="G39" s="76"/>
      <c r="H39" s="70">
        <v>12355</v>
      </c>
      <c r="I39" s="74" t="s">
        <v>342</v>
      </c>
    </row>
    <row r="40" spans="1:9" x14ac:dyDescent="0.2">
      <c r="A40" s="76"/>
      <c r="B40" s="76" t="s">
        <v>58</v>
      </c>
      <c r="C40" s="67" t="s">
        <v>109</v>
      </c>
      <c r="E40" s="76"/>
      <c r="F40" s="76"/>
      <c r="G40" s="76"/>
      <c r="H40" s="70">
        <v>12637</v>
      </c>
      <c r="I40" s="74" t="s">
        <v>343</v>
      </c>
    </row>
    <row r="41" spans="1:9" x14ac:dyDescent="0.2">
      <c r="A41" s="76"/>
      <c r="B41" s="76"/>
      <c r="C41" s="67" t="s">
        <v>111</v>
      </c>
      <c r="E41" s="76"/>
      <c r="F41" s="76"/>
      <c r="G41" s="76"/>
      <c r="H41" s="70">
        <v>12645</v>
      </c>
      <c r="I41" s="74" t="s">
        <v>345</v>
      </c>
    </row>
    <row r="42" spans="1:9" x14ac:dyDescent="0.2">
      <c r="A42" s="76"/>
      <c r="B42" s="79" t="s">
        <v>628</v>
      </c>
      <c r="C42" s="67" t="s">
        <v>114</v>
      </c>
      <c r="E42" s="76"/>
      <c r="F42" s="76"/>
      <c r="G42" s="76"/>
      <c r="H42" s="70">
        <v>12745</v>
      </c>
      <c r="I42" s="74" t="s">
        <v>346</v>
      </c>
    </row>
    <row r="43" spans="1:9" x14ac:dyDescent="0.2">
      <c r="A43" s="76"/>
      <c r="B43" s="76" t="s">
        <v>629</v>
      </c>
      <c r="E43" s="76"/>
      <c r="F43" s="76"/>
      <c r="G43" s="76"/>
      <c r="H43" s="70">
        <v>12805</v>
      </c>
      <c r="I43" s="74" t="s">
        <v>348</v>
      </c>
    </row>
    <row r="44" spans="1:9" x14ac:dyDescent="0.2">
      <c r="A44" s="76"/>
      <c r="B44" s="76" t="s">
        <v>630</v>
      </c>
      <c r="C44" s="161" t="s">
        <v>626</v>
      </c>
      <c r="E44" s="76"/>
      <c r="F44" s="76"/>
      <c r="G44" s="76"/>
      <c r="H44" s="70">
        <v>12875</v>
      </c>
      <c r="I44" s="74" t="s">
        <v>349</v>
      </c>
    </row>
    <row r="45" spans="1:9" x14ac:dyDescent="0.2">
      <c r="A45" s="76"/>
      <c r="B45" s="76" t="s">
        <v>631</v>
      </c>
      <c r="C45" s="58" t="s">
        <v>58</v>
      </c>
      <c r="E45" s="76"/>
      <c r="F45" s="76"/>
      <c r="G45" s="76"/>
      <c r="H45" s="70">
        <v>12915</v>
      </c>
      <c r="I45" s="74" t="s">
        <v>351</v>
      </c>
    </row>
    <row r="46" spans="1:9" x14ac:dyDescent="0.2">
      <c r="A46" s="76"/>
      <c r="B46" s="76"/>
      <c r="E46" s="76"/>
      <c r="F46" s="76"/>
      <c r="G46" s="76"/>
      <c r="H46" s="70">
        <v>12919</v>
      </c>
      <c r="I46" s="74" t="s">
        <v>352</v>
      </c>
    </row>
    <row r="47" spans="1:9" x14ac:dyDescent="0.2">
      <c r="A47" s="76"/>
      <c r="B47" s="79" t="s">
        <v>651</v>
      </c>
      <c r="C47" s="86" t="s">
        <v>652</v>
      </c>
      <c r="E47" s="76"/>
      <c r="F47" s="76"/>
      <c r="G47" s="76"/>
      <c r="H47" s="70">
        <v>12925</v>
      </c>
      <c r="I47" s="74" t="s">
        <v>353</v>
      </c>
    </row>
    <row r="48" spans="1:9" x14ac:dyDescent="0.2">
      <c r="A48" s="76"/>
      <c r="B48" s="76" t="s">
        <v>653</v>
      </c>
      <c r="C48" s="76" t="s">
        <v>654</v>
      </c>
      <c r="E48" s="76"/>
      <c r="F48" s="76"/>
      <c r="G48" s="76"/>
      <c r="H48" s="70">
        <v>12985</v>
      </c>
      <c r="I48" s="74" t="s">
        <v>354</v>
      </c>
    </row>
    <row r="49" spans="1:9" x14ac:dyDescent="0.2">
      <c r="A49" s="76"/>
      <c r="B49" s="76" t="s">
        <v>655</v>
      </c>
      <c r="C49" s="58" t="s">
        <v>656</v>
      </c>
      <c r="E49" s="76"/>
      <c r="F49" s="76"/>
      <c r="G49" s="76"/>
      <c r="H49" s="70">
        <v>13065</v>
      </c>
      <c r="I49" s="74" t="s">
        <v>355</v>
      </c>
    </row>
    <row r="50" spans="1:9" x14ac:dyDescent="0.2">
      <c r="A50" s="76"/>
      <c r="B50" s="76" t="s">
        <v>657</v>
      </c>
      <c r="C50" s="58" t="s">
        <v>658</v>
      </c>
      <c r="E50" s="76"/>
      <c r="F50" s="76"/>
      <c r="G50" s="76"/>
      <c r="H50" s="70">
        <v>13175</v>
      </c>
      <c r="I50" s="74" t="s">
        <v>632</v>
      </c>
    </row>
    <row r="51" spans="1:9" x14ac:dyDescent="0.2">
      <c r="A51" s="76"/>
      <c r="B51" s="76" t="s">
        <v>659</v>
      </c>
      <c r="C51" s="58" t="s">
        <v>660</v>
      </c>
      <c r="E51" s="76"/>
      <c r="F51" s="76"/>
      <c r="G51" s="76"/>
      <c r="H51" s="70">
        <v>13185</v>
      </c>
      <c r="I51" s="74" t="s">
        <v>356</v>
      </c>
    </row>
    <row r="52" spans="1:9" x14ac:dyDescent="0.2">
      <c r="A52" s="76"/>
      <c r="B52" s="76"/>
      <c r="C52" s="76"/>
      <c r="E52" s="76"/>
      <c r="F52" s="76"/>
      <c r="G52" s="76"/>
      <c r="H52" s="70">
        <v>13312</v>
      </c>
      <c r="I52" s="74" t="s">
        <v>357</v>
      </c>
    </row>
    <row r="53" spans="1:9" x14ac:dyDescent="0.2">
      <c r="A53" s="76"/>
      <c r="B53" s="76"/>
      <c r="C53" s="76"/>
      <c r="D53" s="76"/>
      <c r="E53" s="76"/>
      <c r="F53" s="76"/>
      <c r="G53" s="76"/>
      <c r="H53" s="70">
        <v>13446</v>
      </c>
      <c r="I53" s="74" t="s">
        <v>358</v>
      </c>
    </row>
    <row r="54" spans="1:9" x14ac:dyDescent="0.2">
      <c r="A54" s="76"/>
      <c r="B54" s="76"/>
      <c r="C54" s="76"/>
      <c r="D54" s="76"/>
      <c r="E54" s="76"/>
      <c r="F54" s="76"/>
      <c r="G54" s="76"/>
      <c r="H54" s="70">
        <v>13455</v>
      </c>
      <c r="I54" s="74" t="s">
        <v>359</v>
      </c>
    </row>
    <row r="55" spans="1:9" x14ac:dyDescent="0.2">
      <c r="A55" s="76"/>
      <c r="B55" s="76"/>
      <c r="C55" s="76"/>
      <c r="D55" s="76"/>
      <c r="E55" s="76"/>
      <c r="F55" s="76"/>
      <c r="G55" s="76"/>
      <c r="H55" s="70">
        <v>13530</v>
      </c>
      <c r="I55" s="74" t="s">
        <v>360</v>
      </c>
    </row>
    <row r="56" spans="1:9" x14ac:dyDescent="0.2">
      <c r="A56" s="76"/>
      <c r="B56" s="76"/>
      <c r="C56" s="76"/>
      <c r="D56" s="76"/>
      <c r="E56" s="76"/>
      <c r="F56" s="76"/>
      <c r="G56" s="76"/>
      <c r="H56" s="70">
        <v>13533</v>
      </c>
      <c r="I56" s="74" t="s">
        <v>361</v>
      </c>
    </row>
    <row r="57" spans="1:9" x14ac:dyDescent="0.2">
      <c r="A57" s="76"/>
      <c r="B57" s="76"/>
      <c r="C57" s="76"/>
      <c r="D57" s="76"/>
      <c r="E57" s="76"/>
      <c r="F57" s="76"/>
      <c r="G57" s="76"/>
      <c r="H57" s="70">
        <v>13540</v>
      </c>
      <c r="I57" s="74" t="s">
        <v>617</v>
      </c>
    </row>
    <row r="58" spans="1:9" x14ac:dyDescent="0.2">
      <c r="A58" s="76"/>
      <c r="B58" s="76"/>
      <c r="C58" s="76"/>
      <c r="D58" s="76"/>
      <c r="E58" s="76"/>
      <c r="F58" s="76"/>
      <c r="G58" s="76"/>
      <c r="H58" s="70">
        <v>13555</v>
      </c>
      <c r="I58" s="74" t="s">
        <v>555</v>
      </c>
    </row>
    <row r="59" spans="1:9" x14ac:dyDescent="0.2">
      <c r="A59" s="76"/>
      <c r="B59" s="76"/>
      <c r="C59" s="76"/>
      <c r="D59" s="76"/>
      <c r="E59" s="76"/>
      <c r="F59" s="76"/>
      <c r="G59" s="76"/>
      <c r="H59" s="74">
        <v>13597</v>
      </c>
      <c r="I59" s="74" t="s">
        <v>362</v>
      </c>
    </row>
    <row r="60" spans="1:9" x14ac:dyDescent="0.2">
      <c r="A60" s="76"/>
      <c r="B60" s="76"/>
      <c r="C60" s="76"/>
      <c r="D60" s="76"/>
      <c r="E60" s="76"/>
      <c r="F60" s="76"/>
      <c r="G60" s="76"/>
      <c r="H60" s="74">
        <v>13837</v>
      </c>
      <c r="I60" s="74" t="s">
        <v>363</v>
      </c>
    </row>
    <row r="61" spans="1:9" x14ac:dyDescent="0.2">
      <c r="A61" s="76"/>
      <c r="B61" s="76"/>
      <c r="C61" s="76"/>
      <c r="D61" s="76"/>
      <c r="E61" s="76"/>
      <c r="F61" s="76"/>
      <c r="G61" s="76"/>
      <c r="H61" s="70">
        <v>13850</v>
      </c>
      <c r="I61" s="74" t="s">
        <v>364</v>
      </c>
    </row>
    <row r="62" spans="1:9" x14ac:dyDescent="0.2">
      <c r="A62" s="76"/>
      <c r="B62" s="76"/>
      <c r="C62" s="76"/>
      <c r="D62" s="76"/>
      <c r="E62" s="76"/>
      <c r="F62" s="76"/>
      <c r="G62" s="76"/>
      <c r="H62" s="70">
        <v>13897</v>
      </c>
      <c r="I62" s="74" t="s">
        <v>365</v>
      </c>
    </row>
    <row r="63" spans="1:9" x14ac:dyDescent="0.2">
      <c r="A63" s="76"/>
      <c r="B63" s="76"/>
      <c r="C63" s="76"/>
      <c r="D63" s="76"/>
      <c r="E63" s="76"/>
      <c r="F63" s="76"/>
      <c r="G63" s="76"/>
      <c r="H63" s="70">
        <v>14130</v>
      </c>
      <c r="I63" s="74" t="s">
        <v>366</v>
      </c>
    </row>
    <row r="64" spans="1:9" x14ac:dyDescent="0.2">
      <c r="A64" s="76"/>
      <c r="B64" s="76"/>
      <c r="C64" s="76"/>
      <c r="D64" s="76"/>
      <c r="E64" s="76"/>
      <c r="F64" s="76"/>
      <c r="G64" s="76"/>
      <c r="H64" s="70">
        <v>14143</v>
      </c>
      <c r="I64" s="74" t="s">
        <v>367</v>
      </c>
    </row>
    <row r="65" spans="1:9" x14ac:dyDescent="0.2">
      <c r="A65" s="76"/>
      <c r="B65" s="76"/>
      <c r="C65" s="76"/>
      <c r="D65" s="76"/>
      <c r="E65" s="76"/>
      <c r="F65" s="76"/>
      <c r="G65" s="76"/>
      <c r="H65" s="74">
        <v>14196</v>
      </c>
      <c r="I65" s="74" t="s">
        <v>368</v>
      </c>
    </row>
    <row r="66" spans="1:9" x14ac:dyDescent="0.2">
      <c r="A66" s="76"/>
      <c r="B66" s="76"/>
      <c r="C66" s="76"/>
      <c r="D66" s="76"/>
      <c r="E66" s="76"/>
      <c r="F66" s="76"/>
      <c r="G66" s="76"/>
      <c r="H66" s="70">
        <v>14223</v>
      </c>
      <c r="I66" s="74" t="s">
        <v>369</v>
      </c>
    </row>
    <row r="67" spans="1:9" x14ac:dyDescent="0.2">
      <c r="A67" s="76"/>
      <c r="B67" s="76"/>
      <c r="C67" s="76"/>
      <c r="D67" s="76"/>
      <c r="E67" s="76"/>
      <c r="F67" s="76"/>
      <c r="G67" s="76"/>
      <c r="H67" s="70">
        <v>14313</v>
      </c>
      <c r="I67" s="74" t="s">
        <v>618</v>
      </c>
    </row>
    <row r="68" spans="1:9" x14ac:dyDescent="0.2">
      <c r="A68" s="76"/>
      <c r="B68" s="76"/>
      <c r="C68" s="76"/>
      <c r="D68" s="76"/>
      <c r="E68" s="76"/>
      <c r="F68" s="76"/>
      <c r="G68" s="76"/>
      <c r="H68" s="70">
        <v>14378</v>
      </c>
      <c r="I68" s="74" t="s">
        <v>370</v>
      </c>
    </row>
    <row r="69" spans="1:9" x14ac:dyDescent="0.2">
      <c r="A69" s="76"/>
      <c r="B69" s="76"/>
      <c r="C69" s="76"/>
      <c r="D69" s="76"/>
      <c r="E69" s="76"/>
      <c r="F69" s="76"/>
      <c r="G69" s="76"/>
      <c r="H69" s="70">
        <v>15055</v>
      </c>
      <c r="I69" s="74" t="s">
        <v>371</v>
      </c>
    </row>
    <row r="70" spans="1:9" x14ac:dyDescent="0.2">
      <c r="A70" s="76"/>
      <c r="B70" s="76"/>
      <c r="C70" s="76"/>
      <c r="D70" s="76"/>
      <c r="E70" s="76"/>
      <c r="F70" s="76"/>
      <c r="G70" s="76"/>
      <c r="H70" s="70">
        <v>15430</v>
      </c>
      <c r="I70" s="74" t="s">
        <v>372</v>
      </c>
    </row>
    <row r="71" spans="1:9" x14ac:dyDescent="0.2">
      <c r="A71" s="76"/>
      <c r="B71" s="76"/>
      <c r="C71" s="76"/>
      <c r="D71" s="76"/>
      <c r="E71" s="76"/>
      <c r="F71" s="76"/>
      <c r="G71" s="76"/>
      <c r="H71" s="70">
        <v>15573</v>
      </c>
      <c r="I71" s="74" t="s">
        <v>373</v>
      </c>
    </row>
    <row r="72" spans="1:9" x14ac:dyDescent="0.2">
      <c r="A72" s="76"/>
      <c r="B72" s="76"/>
      <c r="C72" s="76"/>
      <c r="D72" s="76"/>
      <c r="E72" s="76"/>
      <c r="F72" s="76"/>
      <c r="G72" s="76"/>
      <c r="H72" s="74">
        <v>15583</v>
      </c>
      <c r="I72" s="74" t="s">
        <v>374</v>
      </c>
    </row>
    <row r="73" spans="1:9" x14ac:dyDescent="0.2">
      <c r="A73" s="76"/>
      <c r="B73" s="76"/>
      <c r="C73" s="76"/>
      <c r="D73" s="76"/>
      <c r="E73" s="76"/>
      <c r="F73" s="76"/>
      <c r="G73" s="76"/>
      <c r="H73" s="70">
        <v>15632</v>
      </c>
      <c r="I73" s="74" t="s">
        <v>375</v>
      </c>
    </row>
    <row r="74" spans="1:9" x14ac:dyDescent="0.2">
      <c r="A74" s="76"/>
      <c r="B74" s="76"/>
      <c r="C74" s="76"/>
      <c r="D74" s="76"/>
      <c r="E74" s="76"/>
      <c r="F74" s="76"/>
      <c r="G74" s="76"/>
      <c r="H74" s="70">
        <v>15850</v>
      </c>
      <c r="I74" s="74" t="s">
        <v>376</v>
      </c>
    </row>
    <row r="75" spans="1:9" x14ac:dyDescent="0.2">
      <c r="A75" s="76"/>
      <c r="B75" s="76"/>
      <c r="C75" s="76"/>
      <c r="D75" s="76"/>
      <c r="E75" s="76"/>
      <c r="F75" s="76"/>
      <c r="G75" s="76"/>
      <c r="H75" s="70">
        <v>16210</v>
      </c>
      <c r="I75" s="74" t="s">
        <v>377</v>
      </c>
    </row>
    <row r="76" spans="1:9" x14ac:dyDescent="0.2">
      <c r="A76" s="76"/>
      <c r="B76" s="76"/>
      <c r="C76" s="76"/>
      <c r="D76" s="76"/>
      <c r="E76" s="76"/>
      <c r="F76" s="76"/>
      <c r="G76" s="76"/>
      <c r="H76" s="70">
        <v>16530</v>
      </c>
      <c r="I76" s="74" t="s">
        <v>378</v>
      </c>
    </row>
    <row r="77" spans="1:9" x14ac:dyDescent="0.2">
      <c r="A77" s="76"/>
      <c r="B77" s="76"/>
      <c r="C77" s="76"/>
      <c r="D77" s="76"/>
      <c r="E77" s="76"/>
      <c r="F77" s="76"/>
      <c r="G77" s="76"/>
      <c r="H77" s="70">
        <v>16540</v>
      </c>
      <c r="I77" s="74" t="s">
        <v>565</v>
      </c>
    </row>
    <row r="78" spans="1:9" x14ac:dyDescent="0.2">
      <c r="A78" s="76"/>
      <c r="B78" s="76"/>
      <c r="C78" s="76"/>
      <c r="D78" s="76"/>
      <c r="E78" s="76"/>
      <c r="F78" s="76"/>
      <c r="G78" s="76"/>
      <c r="H78" s="70">
        <v>16560</v>
      </c>
      <c r="I78" s="74" t="s">
        <v>379</v>
      </c>
    </row>
    <row r="79" spans="1:9" x14ac:dyDescent="0.2">
      <c r="A79" s="76"/>
      <c r="B79" s="76"/>
      <c r="C79" s="76"/>
      <c r="D79" s="76"/>
      <c r="E79" s="76"/>
      <c r="F79" s="76"/>
      <c r="G79" s="76"/>
      <c r="H79" s="70">
        <v>16570</v>
      </c>
      <c r="I79" s="74" t="s">
        <v>380</v>
      </c>
    </row>
    <row r="80" spans="1:9" x14ac:dyDescent="0.2">
      <c r="A80" s="76"/>
      <c r="B80" s="76"/>
      <c r="C80" s="76"/>
      <c r="D80" s="76"/>
      <c r="E80" s="76"/>
      <c r="F80" s="76"/>
      <c r="G80" s="76"/>
      <c r="H80" s="70">
        <v>16623</v>
      </c>
      <c r="I80" s="74" t="s">
        <v>619</v>
      </c>
    </row>
    <row r="81" spans="1:9" x14ac:dyDescent="0.2">
      <c r="A81" s="76"/>
      <c r="B81" s="76"/>
      <c r="C81" s="76"/>
      <c r="D81" s="76"/>
      <c r="E81" s="76"/>
      <c r="F81" s="76"/>
      <c r="G81" s="76"/>
      <c r="H81" s="70">
        <v>16635</v>
      </c>
      <c r="I81" s="74" t="s">
        <v>381</v>
      </c>
    </row>
    <row r="82" spans="1:9" x14ac:dyDescent="0.2">
      <c r="A82" s="76"/>
      <c r="B82" s="76"/>
      <c r="C82" s="76"/>
      <c r="D82" s="76"/>
      <c r="E82" s="76"/>
      <c r="F82" s="76"/>
      <c r="G82" s="76"/>
      <c r="H82" s="70">
        <v>16643</v>
      </c>
      <c r="I82" s="74" t="s">
        <v>566</v>
      </c>
    </row>
    <row r="83" spans="1:9" x14ac:dyDescent="0.2">
      <c r="A83" s="76"/>
      <c r="B83" s="76"/>
      <c r="C83" s="76"/>
      <c r="D83" s="76"/>
      <c r="E83" s="76"/>
      <c r="F83" s="76"/>
      <c r="G83" s="76"/>
      <c r="H83" s="70">
        <v>16645</v>
      </c>
      <c r="I83" s="74" t="s">
        <v>620</v>
      </c>
    </row>
    <row r="84" spans="1:9" x14ac:dyDescent="0.2">
      <c r="A84" s="76"/>
      <c r="B84" s="76"/>
      <c r="C84" s="76"/>
      <c r="D84" s="76"/>
      <c r="E84" s="76"/>
      <c r="F84" s="76"/>
      <c r="G84" s="76"/>
      <c r="H84" s="70">
        <v>16655</v>
      </c>
      <c r="I84" s="74" t="s">
        <v>382</v>
      </c>
    </row>
    <row r="85" spans="1:9" x14ac:dyDescent="0.2">
      <c r="A85" s="76"/>
      <c r="B85" s="76"/>
      <c r="C85" s="76"/>
      <c r="D85" s="76"/>
      <c r="E85" s="76"/>
      <c r="F85" s="76"/>
      <c r="G85" s="76"/>
      <c r="H85" s="70">
        <v>16698</v>
      </c>
      <c r="I85" s="74" t="s">
        <v>556</v>
      </c>
    </row>
    <row r="86" spans="1:9" x14ac:dyDescent="0.2">
      <c r="A86" s="76"/>
      <c r="B86" s="76"/>
      <c r="C86" s="76"/>
      <c r="D86" s="76"/>
      <c r="E86" s="76"/>
      <c r="F86" s="76"/>
      <c r="G86" s="76"/>
      <c r="H86" s="70">
        <v>16720</v>
      </c>
      <c r="I86" s="74" t="s">
        <v>567</v>
      </c>
    </row>
    <row r="87" spans="1:9" x14ac:dyDescent="0.2">
      <c r="A87" s="76"/>
      <c r="B87" s="76"/>
      <c r="C87" s="76"/>
      <c r="D87" s="76"/>
      <c r="E87" s="76"/>
      <c r="F87" s="76"/>
      <c r="G87" s="76"/>
      <c r="H87" s="70">
        <v>16732</v>
      </c>
      <c r="I87" s="74" t="s">
        <v>568</v>
      </c>
    </row>
    <row r="88" spans="1:9" x14ac:dyDescent="0.2">
      <c r="A88" s="76"/>
      <c r="B88" s="76"/>
      <c r="C88" s="76"/>
      <c r="D88" s="76"/>
      <c r="E88" s="76"/>
      <c r="F88" s="76"/>
      <c r="G88" s="76"/>
      <c r="H88" s="70">
        <v>16760</v>
      </c>
      <c r="I88" s="74" t="s">
        <v>383</v>
      </c>
    </row>
    <row r="89" spans="1:9" x14ac:dyDescent="0.2">
      <c r="A89" s="76"/>
      <c r="B89" s="76"/>
      <c r="C89" s="76"/>
      <c r="D89" s="76"/>
      <c r="E89" s="76"/>
      <c r="F89" s="76"/>
      <c r="G89" s="76"/>
      <c r="H89" s="70">
        <v>16770</v>
      </c>
      <c r="I89" s="74" t="s">
        <v>384</v>
      </c>
    </row>
    <row r="90" spans="1:9" x14ac:dyDescent="0.2">
      <c r="A90" s="76"/>
      <c r="B90" s="76"/>
      <c r="C90" s="76"/>
      <c r="D90" s="76"/>
      <c r="E90" s="76"/>
      <c r="F90" s="76"/>
      <c r="G90" s="76"/>
      <c r="H90" s="70">
        <v>16812</v>
      </c>
      <c r="I90" s="74" t="s">
        <v>385</v>
      </c>
    </row>
    <row r="91" spans="1:9" x14ac:dyDescent="0.2">
      <c r="A91" s="76"/>
      <c r="B91" s="76"/>
      <c r="C91" s="76"/>
      <c r="D91" s="76"/>
      <c r="E91" s="76"/>
      <c r="F91" s="76"/>
      <c r="G91" s="76"/>
      <c r="H91" s="70">
        <v>16855</v>
      </c>
      <c r="I91" s="74" t="s">
        <v>386</v>
      </c>
    </row>
    <row r="92" spans="1:9" x14ac:dyDescent="0.2">
      <c r="A92" s="76"/>
      <c r="B92" s="76"/>
      <c r="C92" s="76"/>
      <c r="D92" s="76"/>
      <c r="E92" s="76"/>
      <c r="F92" s="76"/>
      <c r="G92" s="76"/>
      <c r="H92" s="70">
        <v>16870</v>
      </c>
      <c r="I92" s="74" t="s">
        <v>387</v>
      </c>
    </row>
    <row r="93" spans="1:9" x14ac:dyDescent="0.2">
      <c r="A93" s="76"/>
      <c r="B93" s="76"/>
      <c r="C93" s="76"/>
      <c r="D93" s="76"/>
      <c r="E93" s="76"/>
      <c r="F93" s="76"/>
      <c r="G93" s="76"/>
      <c r="H93" s="70">
        <v>16892</v>
      </c>
      <c r="I93" s="74" t="s">
        <v>388</v>
      </c>
    </row>
    <row r="94" spans="1:9" x14ac:dyDescent="0.2">
      <c r="A94" s="76"/>
      <c r="B94" s="76"/>
      <c r="C94" s="76"/>
      <c r="D94" s="76"/>
      <c r="E94" s="76"/>
      <c r="F94" s="76"/>
      <c r="G94" s="76"/>
      <c r="H94" s="70">
        <v>16895</v>
      </c>
      <c r="I94" s="74" t="s">
        <v>621</v>
      </c>
    </row>
    <row r="95" spans="1:9" x14ac:dyDescent="0.2">
      <c r="A95" s="76"/>
      <c r="B95" s="76"/>
      <c r="C95" s="76"/>
      <c r="D95" s="76"/>
      <c r="E95" s="76"/>
      <c r="F95" s="76"/>
      <c r="G95" s="76"/>
      <c r="H95" s="70">
        <v>16948</v>
      </c>
      <c r="I95" s="74" t="s">
        <v>389</v>
      </c>
    </row>
    <row r="96" spans="1:9" x14ac:dyDescent="0.2">
      <c r="A96" s="76"/>
      <c r="B96" s="76"/>
      <c r="C96" s="76"/>
      <c r="D96" s="76"/>
      <c r="E96" s="76"/>
      <c r="F96" s="76"/>
      <c r="G96" s="76"/>
      <c r="H96" s="70">
        <v>16950</v>
      </c>
      <c r="I96" s="74" t="s">
        <v>390</v>
      </c>
    </row>
    <row r="97" spans="1:9" x14ac:dyDescent="0.2">
      <c r="A97" s="76"/>
      <c r="B97" s="76"/>
      <c r="C97" s="76"/>
      <c r="D97" s="76"/>
      <c r="E97" s="76"/>
      <c r="F97" s="76"/>
      <c r="G97" s="76"/>
      <c r="H97" s="70">
        <v>17417</v>
      </c>
      <c r="I97" s="74" t="s">
        <v>391</v>
      </c>
    </row>
    <row r="98" spans="1:9" x14ac:dyDescent="0.2">
      <c r="A98" s="76"/>
      <c r="B98" s="76"/>
      <c r="C98" s="76"/>
      <c r="D98" s="76"/>
      <c r="E98" s="76"/>
      <c r="F98" s="76"/>
      <c r="G98" s="76"/>
      <c r="H98" s="70">
        <v>17435</v>
      </c>
      <c r="I98" s="74" t="s">
        <v>392</v>
      </c>
    </row>
    <row r="99" spans="1:9" x14ac:dyDescent="0.2">
      <c r="A99" s="76"/>
      <c r="B99" s="76"/>
      <c r="C99" s="76"/>
      <c r="D99" s="76"/>
      <c r="E99" s="76"/>
      <c r="F99" s="76"/>
      <c r="G99" s="76"/>
      <c r="H99" s="70">
        <v>17556</v>
      </c>
      <c r="I99" s="74" t="s">
        <v>393</v>
      </c>
    </row>
    <row r="100" spans="1:9" x14ac:dyDescent="0.2">
      <c r="A100" s="76"/>
      <c r="B100" s="76"/>
      <c r="C100" s="76"/>
      <c r="D100" s="76"/>
      <c r="E100" s="76"/>
      <c r="F100" s="76"/>
      <c r="G100" s="76"/>
      <c r="H100" s="70">
        <v>17558</v>
      </c>
      <c r="I100" s="74" t="s">
        <v>394</v>
      </c>
    </row>
    <row r="101" spans="1:9" x14ac:dyDescent="0.2">
      <c r="A101" s="76"/>
      <c r="B101" s="76"/>
      <c r="C101" s="76"/>
      <c r="D101" s="76"/>
      <c r="E101" s="76"/>
      <c r="F101" s="76"/>
      <c r="G101" s="76"/>
      <c r="H101" s="70">
        <v>17575</v>
      </c>
      <c r="I101" s="74" t="s">
        <v>395</v>
      </c>
    </row>
    <row r="102" spans="1:9" x14ac:dyDescent="0.2">
      <c r="A102" s="76"/>
      <c r="B102" s="76"/>
      <c r="C102" s="76"/>
      <c r="D102" s="76"/>
      <c r="E102" s="76"/>
      <c r="F102" s="76"/>
      <c r="G102" s="76"/>
      <c r="H102" s="70">
        <v>17585</v>
      </c>
      <c r="I102" s="74" t="s">
        <v>396</v>
      </c>
    </row>
    <row r="103" spans="1:9" x14ac:dyDescent="0.2">
      <c r="A103" s="76"/>
      <c r="B103" s="76"/>
      <c r="C103" s="76"/>
      <c r="D103" s="76"/>
      <c r="E103" s="76"/>
      <c r="F103" s="76"/>
      <c r="G103" s="76"/>
      <c r="H103" s="70">
        <v>17795</v>
      </c>
      <c r="I103" s="74" t="s">
        <v>397</v>
      </c>
    </row>
    <row r="104" spans="1:9" x14ac:dyDescent="0.2">
      <c r="A104" s="76"/>
      <c r="B104" s="76"/>
      <c r="C104" s="76"/>
      <c r="D104" s="76"/>
      <c r="E104" s="76"/>
      <c r="F104" s="76"/>
      <c r="G104" s="76"/>
      <c r="H104" s="70">
        <v>17925</v>
      </c>
      <c r="I104" s="74" t="s">
        <v>398</v>
      </c>
    </row>
    <row r="105" spans="1:9" x14ac:dyDescent="0.2">
      <c r="A105" s="76"/>
      <c r="B105" s="76"/>
      <c r="C105" s="76"/>
      <c r="D105" s="76"/>
      <c r="E105" s="76"/>
      <c r="F105" s="76"/>
      <c r="G105" s="76"/>
      <c r="H105" s="70">
        <v>17965</v>
      </c>
      <c r="I105" s="74" t="s">
        <v>399</v>
      </c>
    </row>
    <row r="106" spans="1:9" x14ac:dyDescent="0.2">
      <c r="A106" s="76"/>
      <c r="B106" s="76"/>
      <c r="C106" s="76"/>
      <c r="D106" s="76"/>
      <c r="E106" s="76"/>
      <c r="F106" s="76"/>
      <c r="G106" s="76"/>
      <c r="H106" s="70">
        <v>18215</v>
      </c>
      <c r="I106" s="74" t="s">
        <v>400</v>
      </c>
    </row>
    <row r="107" spans="1:9" x14ac:dyDescent="0.2">
      <c r="A107" s="76"/>
      <c r="B107" s="76"/>
      <c r="C107" s="76"/>
      <c r="D107" s="76"/>
      <c r="E107" s="76"/>
      <c r="F107" s="76"/>
      <c r="G107" s="76"/>
      <c r="H107" s="70">
        <v>18310</v>
      </c>
      <c r="I107" s="74" t="s">
        <v>401</v>
      </c>
    </row>
    <row r="108" spans="1:9" x14ac:dyDescent="0.2">
      <c r="A108" s="76"/>
      <c r="B108" s="76"/>
      <c r="C108" s="76"/>
      <c r="D108" s="76"/>
      <c r="E108" s="76"/>
      <c r="F108" s="76"/>
      <c r="G108" s="76"/>
      <c r="H108" s="70">
        <v>18535</v>
      </c>
      <c r="I108" s="74" t="s">
        <v>402</v>
      </c>
    </row>
    <row r="109" spans="1:9" x14ac:dyDescent="0.2">
      <c r="A109" s="76"/>
      <c r="B109" s="76"/>
      <c r="C109" s="76"/>
      <c r="D109" s="76"/>
      <c r="E109" s="76"/>
      <c r="F109" s="76"/>
      <c r="G109" s="76"/>
      <c r="H109" s="70">
        <v>18625</v>
      </c>
      <c r="I109" s="74" t="s">
        <v>403</v>
      </c>
    </row>
    <row r="110" spans="1:9" x14ac:dyDescent="0.2">
      <c r="A110" s="76"/>
      <c r="B110" s="76"/>
      <c r="C110" s="76"/>
      <c r="D110" s="76"/>
      <c r="E110" s="76"/>
      <c r="F110" s="76"/>
      <c r="G110" s="76"/>
      <c r="H110" s="70">
        <v>18637</v>
      </c>
      <c r="I110" s="74" t="s">
        <v>404</v>
      </c>
    </row>
    <row r="111" spans="1:9" x14ac:dyDescent="0.2">
      <c r="A111" s="76"/>
      <c r="B111" s="76"/>
      <c r="C111" s="76"/>
      <c r="D111" s="76"/>
      <c r="E111" s="76"/>
      <c r="F111" s="76"/>
      <c r="G111" s="76"/>
      <c r="H111" s="70">
        <v>18642</v>
      </c>
      <c r="I111" s="74" t="s">
        <v>405</v>
      </c>
    </row>
    <row r="112" spans="1:9" x14ac:dyDescent="0.2">
      <c r="A112" s="76"/>
      <c r="B112" s="76"/>
      <c r="C112" s="76"/>
      <c r="D112" s="76"/>
      <c r="E112" s="76"/>
      <c r="F112" s="76"/>
      <c r="G112" s="76"/>
      <c r="H112" s="70">
        <v>18665</v>
      </c>
      <c r="I112" s="74" t="s">
        <v>557</v>
      </c>
    </row>
    <row r="113" spans="1:9" x14ac:dyDescent="0.2">
      <c r="A113" s="76"/>
      <c r="B113" s="76"/>
      <c r="C113" s="76"/>
      <c r="D113" s="76"/>
      <c r="E113" s="76"/>
      <c r="F113" s="76"/>
      <c r="G113" s="76"/>
      <c r="H113" s="70">
        <v>18720</v>
      </c>
      <c r="I113" s="74" t="s">
        <v>406</v>
      </c>
    </row>
    <row r="114" spans="1:9" x14ac:dyDescent="0.2">
      <c r="A114" s="76"/>
      <c r="B114" s="76"/>
      <c r="C114" s="76"/>
      <c r="D114" s="76"/>
      <c r="E114" s="76"/>
      <c r="F114" s="76"/>
      <c r="G114" s="76"/>
      <c r="H114" s="70">
        <v>18740</v>
      </c>
      <c r="I114" s="74" t="s">
        <v>407</v>
      </c>
    </row>
    <row r="115" spans="1:9" x14ac:dyDescent="0.2">
      <c r="A115" s="76"/>
      <c r="B115" s="76"/>
      <c r="C115" s="76"/>
      <c r="D115" s="76"/>
      <c r="E115" s="76"/>
      <c r="F115" s="76"/>
      <c r="G115" s="76"/>
      <c r="H115" s="70">
        <v>18748</v>
      </c>
      <c r="I115" s="74" t="s">
        <v>408</v>
      </c>
    </row>
    <row r="116" spans="1:9" x14ac:dyDescent="0.2">
      <c r="A116" s="76"/>
      <c r="B116" s="76"/>
      <c r="C116" s="76"/>
      <c r="D116" s="76"/>
      <c r="E116" s="76"/>
      <c r="F116" s="76"/>
      <c r="G116" s="76"/>
      <c r="H116" s="70">
        <v>19013</v>
      </c>
      <c r="I116" s="74" t="s">
        <v>409</v>
      </c>
    </row>
    <row r="117" spans="1:9" x14ac:dyDescent="0.2">
      <c r="A117" s="76"/>
      <c r="B117" s="76"/>
      <c r="C117" s="76"/>
      <c r="D117" s="76"/>
      <c r="E117" s="76"/>
      <c r="F117" s="76"/>
      <c r="G117" s="76"/>
      <c r="H117" s="70">
        <v>19042</v>
      </c>
      <c r="I117" s="74" t="s">
        <v>410</v>
      </c>
    </row>
    <row r="118" spans="1:9" x14ac:dyDescent="0.2">
      <c r="A118" s="76"/>
      <c r="B118" s="76"/>
      <c r="C118" s="76"/>
      <c r="D118" s="76"/>
      <c r="E118" s="76"/>
      <c r="F118" s="76"/>
      <c r="G118" s="76"/>
      <c r="H118" s="70">
        <v>19055</v>
      </c>
      <c r="I118" s="74" t="s">
        <v>411</v>
      </c>
    </row>
    <row r="119" spans="1:9" x14ac:dyDescent="0.2">
      <c r="A119" s="76"/>
      <c r="B119" s="76"/>
      <c r="C119" s="76"/>
      <c r="D119" s="76"/>
      <c r="E119" s="76"/>
      <c r="F119" s="76"/>
      <c r="G119" s="76"/>
      <c r="H119" s="70">
        <v>19165</v>
      </c>
      <c r="I119" s="74" t="s">
        <v>412</v>
      </c>
    </row>
    <row r="120" spans="1:9" x14ac:dyDescent="0.2">
      <c r="A120" s="76"/>
      <c r="B120" s="76"/>
      <c r="C120" s="76"/>
      <c r="D120" s="76"/>
      <c r="E120" s="76"/>
      <c r="F120" s="76"/>
      <c r="G120" s="76"/>
      <c r="H120" s="70">
        <v>19202</v>
      </c>
      <c r="I120" s="74" t="s">
        <v>413</v>
      </c>
    </row>
    <row r="121" spans="1:9" x14ac:dyDescent="0.2">
      <c r="A121" s="76"/>
      <c r="B121" s="76"/>
      <c r="C121" s="76"/>
      <c r="D121" s="76"/>
      <c r="E121" s="76"/>
      <c r="F121" s="76"/>
      <c r="G121" s="76"/>
      <c r="H121" s="70">
        <v>19255</v>
      </c>
      <c r="I121" s="74" t="s">
        <v>414</v>
      </c>
    </row>
    <row r="122" spans="1:9" x14ac:dyDescent="0.2">
      <c r="A122" s="76"/>
      <c r="B122" s="76"/>
      <c r="C122" s="76"/>
      <c r="D122" s="76"/>
      <c r="E122" s="76"/>
      <c r="F122" s="76"/>
      <c r="G122" s="76"/>
      <c r="H122" s="70">
        <v>19297</v>
      </c>
      <c r="I122" s="74" t="s">
        <v>415</v>
      </c>
    </row>
    <row r="123" spans="1:9" x14ac:dyDescent="0.2">
      <c r="A123" s="76"/>
      <c r="B123" s="76"/>
      <c r="C123" s="76"/>
      <c r="D123" s="76"/>
      <c r="E123" s="76"/>
      <c r="F123" s="76"/>
      <c r="G123" s="76"/>
      <c r="H123" s="70">
        <v>19341</v>
      </c>
      <c r="I123" s="74" t="s">
        <v>416</v>
      </c>
    </row>
    <row r="124" spans="1:9" x14ac:dyDescent="0.2">
      <c r="A124" s="76"/>
      <c r="B124" s="76"/>
      <c r="C124" s="76"/>
      <c r="D124" s="76"/>
      <c r="E124" s="76"/>
      <c r="F124" s="76"/>
      <c r="G124" s="76"/>
      <c r="H124" s="70">
        <v>19351</v>
      </c>
      <c r="I124" s="74" t="s">
        <v>417</v>
      </c>
    </row>
    <row r="125" spans="1:9" x14ac:dyDescent="0.2">
      <c r="A125" s="76"/>
      <c r="B125" s="76"/>
      <c r="C125" s="76"/>
      <c r="D125" s="76"/>
      <c r="E125" s="76"/>
      <c r="F125" s="76"/>
      <c r="G125" s="76"/>
      <c r="H125" s="70">
        <v>19504</v>
      </c>
      <c r="I125" s="74" t="s">
        <v>418</v>
      </c>
    </row>
    <row r="126" spans="1:9" x14ac:dyDescent="0.2">
      <c r="A126" s="76"/>
      <c r="B126" s="76"/>
      <c r="C126" s="76"/>
      <c r="D126" s="76"/>
      <c r="E126" s="76"/>
      <c r="F126" s="76"/>
      <c r="G126" s="76"/>
      <c r="H126" s="70">
        <v>19563</v>
      </c>
      <c r="I126" s="74" t="s">
        <v>419</v>
      </c>
    </row>
    <row r="127" spans="1:9" x14ac:dyDescent="0.2">
      <c r="A127" s="76"/>
      <c r="B127" s="76"/>
      <c r="C127" s="76"/>
      <c r="D127" s="76"/>
      <c r="E127" s="76"/>
      <c r="F127" s="76"/>
      <c r="G127" s="76"/>
      <c r="H127" s="70">
        <v>19594</v>
      </c>
      <c r="I127" s="74" t="s">
        <v>420</v>
      </c>
    </row>
    <row r="128" spans="1:9" x14ac:dyDescent="0.2">
      <c r="A128" s="76"/>
      <c r="B128" s="76"/>
      <c r="C128" s="76"/>
      <c r="D128" s="76"/>
      <c r="E128" s="76"/>
      <c r="F128" s="76"/>
      <c r="G128" s="76"/>
      <c r="H128" s="70">
        <v>19595</v>
      </c>
      <c r="I128" s="74" t="s">
        <v>421</v>
      </c>
    </row>
    <row r="129" spans="1:9" x14ac:dyDescent="0.2">
      <c r="A129" s="76"/>
      <c r="B129" s="76"/>
      <c r="C129" s="76"/>
      <c r="D129" s="76"/>
      <c r="E129" s="76"/>
      <c r="F129" s="76"/>
      <c r="G129" s="76"/>
      <c r="H129" s="70">
        <v>19615</v>
      </c>
      <c r="I129" s="74" t="s">
        <v>422</v>
      </c>
    </row>
    <row r="130" spans="1:9" x14ac:dyDescent="0.2">
      <c r="A130" s="76"/>
      <c r="B130" s="76"/>
      <c r="C130" s="76"/>
      <c r="D130" s="76"/>
      <c r="E130" s="76"/>
      <c r="F130" s="76"/>
      <c r="G130" s="76"/>
      <c r="H130" s="70">
        <v>19693</v>
      </c>
      <c r="I130" s="74" t="s">
        <v>423</v>
      </c>
    </row>
    <row r="131" spans="1:9" x14ac:dyDescent="0.2">
      <c r="A131" s="76"/>
      <c r="B131" s="76"/>
      <c r="C131" s="76"/>
      <c r="D131" s="76"/>
      <c r="E131" s="76"/>
      <c r="F131" s="76"/>
      <c r="G131" s="76"/>
      <c r="H131" s="70">
        <v>19805</v>
      </c>
      <c r="I131" s="74" t="s">
        <v>424</v>
      </c>
    </row>
    <row r="132" spans="1:9" x14ac:dyDescent="0.2">
      <c r="A132" s="76"/>
      <c r="B132" s="76"/>
      <c r="C132" s="76"/>
      <c r="D132" s="76"/>
      <c r="E132" s="76"/>
      <c r="F132" s="76"/>
      <c r="G132" s="76"/>
      <c r="H132" s="70">
        <v>19825</v>
      </c>
      <c r="I132" s="74" t="s">
        <v>425</v>
      </c>
    </row>
    <row r="133" spans="1:9" x14ac:dyDescent="0.2">
      <c r="A133" s="76"/>
      <c r="B133" s="76"/>
      <c r="C133" s="76"/>
      <c r="D133" s="76"/>
      <c r="E133" s="76"/>
      <c r="F133" s="76"/>
      <c r="G133" s="76"/>
      <c r="H133" s="70">
        <v>19839</v>
      </c>
      <c r="I133" s="74" t="s">
        <v>426</v>
      </c>
    </row>
    <row r="134" spans="1:9" x14ac:dyDescent="0.2">
      <c r="A134" s="76"/>
      <c r="B134" s="76"/>
      <c r="C134" s="76"/>
      <c r="D134" s="76"/>
      <c r="E134" s="76"/>
      <c r="F134" s="76"/>
      <c r="G134" s="76"/>
      <c r="H134" s="70">
        <v>19902</v>
      </c>
      <c r="I134" s="74" t="s">
        <v>427</v>
      </c>
    </row>
    <row r="135" spans="1:9" x14ac:dyDescent="0.2">
      <c r="A135" s="76"/>
      <c r="B135" s="76"/>
      <c r="C135" s="76"/>
      <c r="D135" s="76"/>
      <c r="E135" s="76"/>
      <c r="F135" s="76"/>
      <c r="G135" s="76"/>
      <c r="H135" s="74">
        <v>20220</v>
      </c>
      <c r="I135" s="74" t="s">
        <v>428</v>
      </c>
    </row>
    <row r="136" spans="1:9" x14ac:dyDescent="0.2">
      <c r="A136" s="76"/>
      <c r="B136" s="76"/>
      <c r="C136" s="76"/>
      <c r="D136" s="76"/>
      <c r="E136" s="76"/>
      <c r="F136" s="76"/>
      <c r="G136" s="76"/>
      <c r="H136" s="70">
        <v>20371</v>
      </c>
      <c r="I136" s="74" t="s">
        <v>429</v>
      </c>
    </row>
    <row r="137" spans="1:9" x14ac:dyDescent="0.2">
      <c r="A137" s="76"/>
      <c r="B137" s="76"/>
      <c r="C137" s="76"/>
      <c r="D137" s="76"/>
      <c r="E137" s="76"/>
      <c r="F137" s="76"/>
      <c r="G137" s="76"/>
      <c r="H137" s="74">
        <v>20380</v>
      </c>
      <c r="I137" s="74" t="s">
        <v>430</v>
      </c>
    </row>
    <row r="138" spans="1:9" x14ac:dyDescent="0.2">
      <c r="A138" s="76"/>
      <c r="B138" s="76"/>
      <c r="C138" s="76"/>
      <c r="D138" s="76"/>
      <c r="E138" s="76"/>
      <c r="F138" s="76"/>
      <c r="G138" s="76"/>
      <c r="H138" s="70">
        <v>20450</v>
      </c>
      <c r="I138" s="74" t="s">
        <v>431</v>
      </c>
    </row>
    <row r="139" spans="1:9" x14ac:dyDescent="0.2">
      <c r="A139" s="76"/>
      <c r="B139" s="76"/>
      <c r="C139" s="76"/>
      <c r="D139" s="76"/>
      <c r="E139" s="76"/>
      <c r="F139" s="76"/>
      <c r="G139" s="76"/>
      <c r="H139" s="70">
        <v>20451</v>
      </c>
      <c r="I139" s="74" t="s">
        <v>432</v>
      </c>
    </row>
    <row r="140" spans="1:9" x14ac:dyDescent="0.2">
      <c r="A140" s="76"/>
      <c r="B140" s="76"/>
      <c r="C140" s="76"/>
      <c r="D140" s="76"/>
      <c r="E140" s="76"/>
      <c r="F140" s="76"/>
      <c r="G140" s="76"/>
      <c r="H140" s="70">
        <v>20530</v>
      </c>
      <c r="I140" s="74" t="s">
        <v>569</v>
      </c>
    </row>
    <row r="141" spans="1:9" x14ac:dyDescent="0.2">
      <c r="A141" s="76"/>
      <c r="B141" s="76"/>
      <c r="C141" s="76"/>
      <c r="D141" s="76"/>
      <c r="E141" s="76"/>
      <c r="F141" s="76"/>
      <c r="G141" s="76"/>
      <c r="H141" s="70">
        <v>20651</v>
      </c>
      <c r="I141" s="74" t="s">
        <v>433</v>
      </c>
    </row>
    <row r="142" spans="1:9" x14ac:dyDescent="0.2">
      <c r="A142" s="76"/>
      <c r="B142" s="76"/>
      <c r="C142" s="76"/>
      <c r="D142" s="76"/>
      <c r="E142" s="76"/>
      <c r="F142" s="76"/>
      <c r="G142" s="76"/>
      <c r="H142" s="70">
        <v>20693</v>
      </c>
      <c r="I142" s="74" t="s">
        <v>434</v>
      </c>
    </row>
    <row r="143" spans="1:9" x14ac:dyDescent="0.2">
      <c r="A143" s="76"/>
      <c r="B143" s="76"/>
      <c r="C143" s="76"/>
      <c r="D143" s="76"/>
      <c r="E143" s="76"/>
      <c r="F143" s="76"/>
      <c r="G143" s="76"/>
      <c r="H143" s="70">
        <v>20715</v>
      </c>
      <c r="I143" s="74" t="s">
        <v>570</v>
      </c>
    </row>
    <row r="144" spans="1:9" x14ac:dyDescent="0.2">
      <c r="A144" s="76"/>
      <c r="B144" s="76"/>
      <c r="C144" s="76"/>
      <c r="D144" s="76"/>
      <c r="E144" s="76"/>
      <c r="F144" s="76"/>
      <c r="G144" s="76"/>
      <c r="H144" s="70">
        <v>20718</v>
      </c>
      <c r="I144" s="74" t="s">
        <v>558</v>
      </c>
    </row>
    <row r="145" spans="1:9" x14ac:dyDescent="0.2">
      <c r="A145" s="76"/>
      <c r="B145" s="76"/>
      <c r="C145" s="76"/>
      <c r="D145" s="76"/>
      <c r="E145" s="76"/>
      <c r="F145" s="76"/>
      <c r="G145" s="76"/>
      <c r="H145" s="74">
        <v>20719</v>
      </c>
      <c r="I145" s="74" t="s">
        <v>622</v>
      </c>
    </row>
    <row r="146" spans="1:9" x14ac:dyDescent="0.2">
      <c r="A146" s="76"/>
      <c r="B146" s="76"/>
      <c r="C146" s="76"/>
      <c r="D146" s="76"/>
      <c r="E146" s="76"/>
      <c r="F146" s="76"/>
      <c r="G146" s="76"/>
      <c r="H146" s="70">
        <v>20777</v>
      </c>
      <c r="I146" s="74" t="s">
        <v>435</v>
      </c>
    </row>
    <row r="147" spans="1:9" x14ac:dyDescent="0.2">
      <c r="A147" s="76"/>
      <c r="B147" s="76"/>
      <c r="C147" s="76"/>
      <c r="D147" s="76"/>
      <c r="E147" s="76"/>
      <c r="F147" s="76"/>
      <c r="G147" s="76"/>
      <c r="H147" s="70">
        <v>21059</v>
      </c>
      <c r="I147" s="74" t="s">
        <v>436</v>
      </c>
    </row>
    <row r="148" spans="1:9" x14ac:dyDescent="0.2">
      <c r="A148" s="76"/>
      <c r="B148" s="76"/>
      <c r="C148" s="76"/>
      <c r="D148" s="76"/>
      <c r="E148" s="76"/>
      <c r="F148" s="76"/>
      <c r="G148" s="76"/>
      <c r="H148" s="70">
        <v>21071</v>
      </c>
      <c r="I148" s="74" t="s">
        <v>437</v>
      </c>
    </row>
    <row r="149" spans="1:9" x14ac:dyDescent="0.2">
      <c r="A149" s="76"/>
      <c r="B149" s="76"/>
      <c r="C149" s="76"/>
      <c r="D149" s="76"/>
      <c r="E149" s="76"/>
      <c r="F149" s="76"/>
      <c r="G149" s="76"/>
      <c r="H149" s="70">
        <v>21113</v>
      </c>
      <c r="I149" s="74" t="s">
        <v>438</v>
      </c>
    </row>
    <row r="150" spans="1:9" x14ac:dyDescent="0.2">
      <c r="A150" s="76"/>
      <c r="B150" s="76"/>
      <c r="C150" s="76"/>
      <c r="D150" s="76"/>
      <c r="E150" s="76"/>
      <c r="F150" s="76"/>
      <c r="G150" s="76"/>
      <c r="H150" s="70">
        <v>21172</v>
      </c>
      <c r="I150" s="74" t="s">
        <v>439</v>
      </c>
    </row>
    <row r="151" spans="1:9" x14ac:dyDescent="0.2">
      <c r="A151" s="76"/>
      <c r="B151" s="76"/>
      <c r="C151" s="76"/>
      <c r="D151" s="76"/>
      <c r="E151" s="76"/>
      <c r="F151" s="76"/>
      <c r="G151" s="76"/>
      <c r="H151" s="74">
        <v>21183</v>
      </c>
      <c r="I151" s="74" t="s">
        <v>440</v>
      </c>
    </row>
    <row r="152" spans="1:9" x14ac:dyDescent="0.2">
      <c r="A152" s="76"/>
      <c r="B152" s="76"/>
      <c r="C152" s="76"/>
      <c r="D152" s="76"/>
      <c r="E152" s="76"/>
      <c r="F152" s="76"/>
      <c r="G152" s="76"/>
      <c r="H152" s="70">
        <v>21205</v>
      </c>
      <c r="I152" s="74" t="s">
        <v>441</v>
      </c>
    </row>
    <row r="153" spans="1:9" x14ac:dyDescent="0.2">
      <c r="A153" s="76"/>
      <c r="B153" s="76"/>
      <c r="C153" s="76"/>
      <c r="D153" s="76"/>
      <c r="E153" s="76"/>
      <c r="F153" s="76"/>
      <c r="G153" s="76"/>
      <c r="H153" s="74">
        <v>21472</v>
      </c>
      <c r="I153" s="74" t="s">
        <v>442</v>
      </c>
    </row>
    <row r="154" spans="1:9" x14ac:dyDescent="0.2">
      <c r="A154" s="76"/>
      <c r="B154" s="76"/>
      <c r="C154" s="76"/>
      <c r="D154" s="76"/>
      <c r="E154" s="76"/>
      <c r="F154" s="76"/>
      <c r="G154" s="76"/>
      <c r="H154" s="74">
        <v>21475</v>
      </c>
      <c r="I154" s="74" t="s">
        <v>443</v>
      </c>
    </row>
    <row r="155" spans="1:9" x14ac:dyDescent="0.2">
      <c r="A155" s="76"/>
      <c r="B155" s="76"/>
      <c r="C155" s="76"/>
      <c r="D155" s="76"/>
      <c r="E155" s="76"/>
      <c r="F155" s="76"/>
      <c r="G155" s="76"/>
      <c r="H155" s="74">
        <v>21476</v>
      </c>
      <c r="I155" s="74" t="s">
        <v>559</v>
      </c>
    </row>
    <row r="156" spans="1:9" x14ac:dyDescent="0.2">
      <c r="A156" s="76"/>
      <c r="B156" s="76"/>
      <c r="C156" s="76"/>
      <c r="D156" s="76"/>
      <c r="E156" s="76"/>
      <c r="F156" s="76"/>
      <c r="G156" s="76"/>
      <c r="H156" s="74">
        <v>21478</v>
      </c>
      <c r="I156" s="74" t="s">
        <v>444</v>
      </c>
    </row>
    <row r="157" spans="1:9" x14ac:dyDescent="0.2">
      <c r="A157" s="76"/>
      <c r="B157" s="76"/>
      <c r="C157" s="76"/>
      <c r="D157" s="76"/>
      <c r="E157" s="76"/>
      <c r="F157" s="76"/>
      <c r="G157" s="76"/>
      <c r="H157" s="70">
        <v>21619</v>
      </c>
      <c r="I157" s="74" t="s">
        <v>445</v>
      </c>
    </row>
    <row r="158" spans="1:9" x14ac:dyDescent="0.2">
      <c r="A158" s="76"/>
      <c r="B158" s="76"/>
      <c r="C158" s="76"/>
      <c r="D158" s="76"/>
      <c r="E158" s="76"/>
      <c r="F158" s="76"/>
      <c r="G158" s="76"/>
      <c r="H158" s="74">
        <v>21752</v>
      </c>
      <c r="I158" s="74" t="s">
        <v>446</v>
      </c>
    </row>
    <row r="159" spans="1:9" x14ac:dyDescent="0.2">
      <c r="A159" s="76"/>
      <c r="B159" s="76"/>
      <c r="C159" s="76"/>
      <c r="D159" s="76"/>
      <c r="E159" s="76"/>
      <c r="F159" s="76"/>
      <c r="G159" s="76"/>
      <c r="H159" s="70">
        <v>21755</v>
      </c>
      <c r="I159" s="74" t="s">
        <v>447</v>
      </c>
    </row>
    <row r="160" spans="1:9" x14ac:dyDescent="0.2">
      <c r="A160" s="76"/>
      <c r="B160" s="76"/>
      <c r="C160" s="76"/>
      <c r="D160" s="76"/>
      <c r="E160" s="76"/>
      <c r="F160" s="76"/>
      <c r="G160" s="76"/>
      <c r="H160" s="70">
        <v>21757</v>
      </c>
      <c r="I160" s="74" t="s">
        <v>448</v>
      </c>
    </row>
    <row r="161" spans="1:9" x14ac:dyDescent="0.2">
      <c r="A161" s="76"/>
      <c r="B161" s="76"/>
      <c r="C161" s="76"/>
      <c r="D161" s="76"/>
      <c r="E161" s="76"/>
      <c r="F161" s="76"/>
      <c r="G161" s="76"/>
      <c r="H161" s="70">
        <v>22093</v>
      </c>
      <c r="I161" s="74" t="s">
        <v>449</v>
      </c>
    </row>
    <row r="162" spans="1:9" x14ac:dyDescent="0.2">
      <c r="A162" s="76"/>
      <c r="B162" s="76"/>
      <c r="C162" s="76"/>
      <c r="D162" s="76"/>
      <c r="E162" s="76"/>
      <c r="F162" s="76"/>
      <c r="G162" s="76"/>
      <c r="H162" s="70">
        <v>22140</v>
      </c>
      <c r="I162" s="74" t="s">
        <v>450</v>
      </c>
    </row>
    <row r="163" spans="1:9" x14ac:dyDescent="0.2">
      <c r="A163" s="76"/>
      <c r="B163" s="76"/>
      <c r="C163" s="76"/>
      <c r="D163" s="76"/>
      <c r="E163" s="76"/>
      <c r="F163" s="76"/>
      <c r="G163" s="76"/>
      <c r="H163" s="70">
        <v>22163</v>
      </c>
      <c r="I163" s="74" t="s">
        <v>451</v>
      </c>
    </row>
    <row r="164" spans="1:9" x14ac:dyDescent="0.2">
      <c r="A164" s="76"/>
      <c r="B164" s="76"/>
      <c r="C164" s="76"/>
      <c r="D164" s="76"/>
      <c r="E164" s="76"/>
      <c r="F164" s="76"/>
      <c r="G164" s="76"/>
      <c r="H164" s="70">
        <v>22223</v>
      </c>
      <c r="I164" s="74" t="s">
        <v>452</v>
      </c>
    </row>
    <row r="165" spans="1:9" x14ac:dyDescent="0.2">
      <c r="A165" s="76"/>
      <c r="B165" s="76"/>
      <c r="C165" s="76"/>
      <c r="D165" s="76"/>
      <c r="E165" s="76"/>
      <c r="F165" s="76"/>
      <c r="G165" s="76"/>
      <c r="H165" s="70">
        <v>22231</v>
      </c>
      <c r="I165" s="74" t="s">
        <v>453</v>
      </c>
    </row>
    <row r="166" spans="1:9" x14ac:dyDescent="0.2">
      <c r="A166" s="76"/>
      <c r="B166" s="76"/>
      <c r="C166" s="76"/>
      <c r="D166" s="76"/>
      <c r="E166" s="76"/>
      <c r="F166" s="76"/>
      <c r="G166" s="76"/>
      <c r="H166" s="70">
        <v>22270</v>
      </c>
      <c r="I166" s="74" t="s">
        <v>454</v>
      </c>
    </row>
    <row r="167" spans="1:9" x14ac:dyDescent="0.2">
      <c r="A167" s="76"/>
      <c r="B167" s="76"/>
      <c r="C167" s="76"/>
      <c r="D167" s="76"/>
      <c r="E167" s="76"/>
      <c r="F167" s="76"/>
      <c r="G167" s="76"/>
      <c r="H167" s="70">
        <v>22272</v>
      </c>
      <c r="I167" s="74" t="s">
        <v>560</v>
      </c>
    </row>
    <row r="168" spans="1:9" x14ac:dyDescent="0.2">
      <c r="A168" s="76"/>
      <c r="B168" s="76"/>
      <c r="C168" s="76"/>
      <c r="D168" s="76"/>
      <c r="E168" s="76"/>
      <c r="F168" s="76"/>
      <c r="G168" s="76"/>
      <c r="H168" s="70">
        <v>22275</v>
      </c>
      <c r="I168" s="74" t="s">
        <v>455</v>
      </c>
    </row>
    <row r="169" spans="1:9" x14ac:dyDescent="0.2">
      <c r="A169" s="76"/>
      <c r="B169" s="76"/>
      <c r="C169" s="76"/>
      <c r="D169" s="76"/>
      <c r="E169" s="76"/>
      <c r="F169" s="76"/>
      <c r="G169" s="76"/>
      <c r="H169" s="70">
        <v>22457</v>
      </c>
      <c r="I169" s="74" t="s">
        <v>623</v>
      </c>
    </row>
    <row r="170" spans="1:9" x14ac:dyDescent="0.2">
      <c r="A170" s="76"/>
      <c r="B170" s="76"/>
      <c r="C170" s="76"/>
      <c r="D170" s="76"/>
      <c r="E170" s="76"/>
      <c r="F170" s="76"/>
      <c r="G170" s="76"/>
      <c r="H170" s="74">
        <v>22461</v>
      </c>
      <c r="I170" s="74" t="s">
        <v>456</v>
      </c>
    </row>
    <row r="171" spans="1:9" x14ac:dyDescent="0.2">
      <c r="A171" s="76"/>
      <c r="B171" s="76"/>
      <c r="C171" s="76"/>
      <c r="D171" s="76"/>
      <c r="E171" s="76"/>
      <c r="F171" s="76"/>
      <c r="G171" s="76"/>
      <c r="H171" s="70">
        <v>22485</v>
      </c>
      <c r="I171" s="74" t="s">
        <v>457</v>
      </c>
    </row>
    <row r="172" spans="1:9" x14ac:dyDescent="0.2">
      <c r="A172" s="76"/>
      <c r="B172" s="76"/>
      <c r="C172" s="76"/>
      <c r="D172" s="76"/>
      <c r="E172" s="76"/>
      <c r="F172" s="76"/>
      <c r="G172" s="76"/>
      <c r="H172" s="70">
        <v>22504</v>
      </c>
      <c r="I172" s="74" t="s">
        <v>458</v>
      </c>
    </row>
    <row r="173" spans="1:9" x14ac:dyDescent="0.2">
      <c r="A173" s="76"/>
      <c r="B173" s="76"/>
      <c r="C173" s="76"/>
      <c r="D173" s="76"/>
      <c r="E173" s="76"/>
      <c r="F173" s="76"/>
      <c r="G173" s="76"/>
      <c r="H173" s="70">
        <v>22518</v>
      </c>
      <c r="I173" s="74" t="s">
        <v>561</v>
      </c>
    </row>
    <row r="174" spans="1:9" x14ac:dyDescent="0.2">
      <c r="A174" s="76"/>
      <c r="B174" s="76"/>
      <c r="C174" s="76"/>
      <c r="D174" s="76"/>
      <c r="E174" s="76"/>
      <c r="F174" s="76"/>
      <c r="G174" s="76"/>
      <c r="H174" s="70">
        <v>22527</v>
      </c>
      <c r="I174" s="74" t="s">
        <v>562</v>
      </c>
    </row>
    <row r="175" spans="1:9" x14ac:dyDescent="0.2">
      <c r="A175" s="76"/>
      <c r="B175" s="76"/>
      <c r="C175" s="76"/>
      <c r="D175" s="76"/>
      <c r="E175" s="76"/>
      <c r="F175" s="76"/>
      <c r="G175" s="76"/>
      <c r="H175" s="70">
        <v>22528</v>
      </c>
      <c r="I175" s="74" t="s">
        <v>459</v>
      </c>
    </row>
    <row r="176" spans="1:9" x14ac:dyDescent="0.2">
      <c r="A176" s="76"/>
      <c r="B176" s="76"/>
      <c r="C176" s="76"/>
      <c r="D176" s="76"/>
      <c r="E176" s="76"/>
      <c r="F176" s="76"/>
      <c r="G176" s="76"/>
      <c r="H176" s="74">
        <v>22594</v>
      </c>
      <c r="I176" s="74" t="s">
        <v>460</v>
      </c>
    </row>
    <row r="177" spans="1:9" x14ac:dyDescent="0.2">
      <c r="A177" s="76"/>
      <c r="B177" s="76"/>
      <c r="C177" s="76"/>
      <c r="D177" s="76"/>
      <c r="E177" s="76"/>
      <c r="F177" s="76"/>
      <c r="G177" s="76"/>
      <c r="H177" s="70">
        <v>22627</v>
      </c>
      <c r="I177" s="74" t="s">
        <v>461</v>
      </c>
    </row>
    <row r="178" spans="1:9" x14ac:dyDescent="0.2">
      <c r="A178" s="76"/>
      <c r="B178" s="76"/>
      <c r="C178" s="76"/>
      <c r="D178" s="76"/>
      <c r="E178" s="76"/>
      <c r="F178" s="76"/>
      <c r="G178" s="76"/>
      <c r="H178" s="74">
        <v>22633</v>
      </c>
      <c r="I178" s="74" t="s">
        <v>462</v>
      </c>
    </row>
    <row r="179" spans="1:9" x14ac:dyDescent="0.2">
      <c r="A179" s="76"/>
      <c r="B179" s="76"/>
      <c r="C179" s="76"/>
      <c r="D179" s="76"/>
      <c r="E179" s="76"/>
      <c r="F179" s="76"/>
      <c r="G179" s="76"/>
      <c r="H179" s="70">
        <v>22637</v>
      </c>
      <c r="I179" s="74" t="s">
        <v>463</v>
      </c>
    </row>
    <row r="180" spans="1:9" x14ac:dyDescent="0.2">
      <c r="A180" s="76"/>
      <c r="B180" s="76"/>
      <c r="C180" s="76"/>
      <c r="D180" s="76"/>
      <c r="E180" s="76"/>
      <c r="F180" s="76"/>
      <c r="G180" s="76"/>
      <c r="H180" s="74">
        <v>22638</v>
      </c>
      <c r="I180" s="74" t="s">
        <v>464</v>
      </c>
    </row>
    <row r="181" spans="1:9" x14ac:dyDescent="0.2">
      <c r="A181" s="76"/>
      <c r="B181" s="76"/>
      <c r="C181" s="76"/>
      <c r="D181" s="76"/>
      <c r="E181" s="76"/>
      <c r="F181" s="76"/>
      <c r="G181" s="76"/>
      <c r="H181" s="70">
        <v>22779</v>
      </c>
      <c r="I181" s="74" t="s">
        <v>465</v>
      </c>
    </row>
    <row r="182" spans="1:9" x14ac:dyDescent="0.2">
      <c r="A182" s="76"/>
      <c r="B182" s="76"/>
      <c r="C182" s="76"/>
      <c r="D182" s="76"/>
      <c r="E182" s="76"/>
      <c r="F182" s="76"/>
      <c r="G182" s="76"/>
      <c r="H182" s="70">
        <v>22795</v>
      </c>
      <c r="I182" s="74" t="s">
        <v>624</v>
      </c>
    </row>
    <row r="183" spans="1:9" x14ac:dyDescent="0.2">
      <c r="A183" s="76"/>
      <c r="B183" s="76"/>
      <c r="C183" s="76"/>
      <c r="D183" s="76"/>
      <c r="E183" s="76"/>
      <c r="F183" s="76"/>
      <c r="G183" s="76"/>
      <c r="H183" s="70">
        <v>22807</v>
      </c>
      <c r="I183" s="74" t="s">
        <v>466</v>
      </c>
    </row>
    <row r="184" spans="1:9" x14ac:dyDescent="0.2">
      <c r="A184" s="76"/>
      <c r="B184" s="76"/>
      <c r="C184" s="76"/>
      <c r="D184" s="76"/>
      <c r="E184" s="76"/>
      <c r="F184" s="76"/>
      <c r="G184" s="76"/>
      <c r="H184" s="70">
        <v>23353</v>
      </c>
      <c r="I184" s="74" t="s">
        <v>467</v>
      </c>
    </row>
    <row r="185" spans="1:9" x14ac:dyDescent="0.2">
      <c r="A185" s="76"/>
      <c r="B185" s="76"/>
      <c r="C185" s="76"/>
      <c r="D185" s="76"/>
      <c r="E185" s="76"/>
      <c r="F185" s="76"/>
      <c r="G185" s="76"/>
      <c r="H185" s="70">
        <v>23423</v>
      </c>
      <c r="I185" s="74" t="s">
        <v>468</v>
      </c>
    </row>
    <row r="186" spans="1:9" x14ac:dyDescent="0.2">
      <c r="A186" s="76"/>
      <c r="B186" s="76"/>
      <c r="C186" s="76"/>
      <c r="D186" s="76"/>
      <c r="E186" s="76"/>
      <c r="F186" s="76"/>
      <c r="G186" s="76"/>
      <c r="H186" s="74">
        <v>23532</v>
      </c>
      <c r="I186" s="74" t="s">
        <v>469</v>
      </c>
    </row>
    <row r="187" spans="1:9" x14ac:dyDescent="0.2">
      <c r="A187" s="76"/>
      <c r="B187" s="76"/>
      <c r="C187" s="76"/>
      <c r="D187" s="76"/>
      <c r="E187" s="76"/>
      <c r="F187" s="76"/>
      <c r="G187" s="76"/>
      <c r="H187" s="70">
        <v>23549</v>
      </c>
      <c r="I187" s="74" t="s">
        <v>470</v>
      </c>
    </row>
    <row r="188" spans="1:9" x14ac:dyDescent="0.2">
      <c r="A188" s="76"/>
      <c r="B188" s="76"/>
      <c r="C188" s="76"/>
      <c r="D188" s="76"/>
      <c r="E188" s="76"/>
      <c r="F188" s="76"/>
      <c r="G188" s="76"/>
      <c r="H188" s="70">
        <v>23742</v>
      </c>
      <c r="I188" s="74" t="s">
        <v>471</v>
      </c>
    </row>
    <row r="189" spans="1:9" x14ac:dyDescent="0.2">
      <c r="A189" s="76"/>
      <c r="B189" s="76"/>
      <c r="C189" s="76"/>
      <c r="D189" s="76"/>
      <c r="E189" s="76"/>
      <c r="F189" s="76"/>
      <c r="G189" s="76"/>
      <c r="H189" s="70">
        <v>23843</v>
      </c>
      <c r="I189" s="74" t="s">
        <v>472</v>
      </c>
    </row>
    <row r="190" spans="1:9" x14ac:dyDescent="0.2">
      <c r="A190" s="76"/>
      <c r="B190" s="76"/>
      <c r="C190" s="76"/>
      <c r="D190" s="76"/>
      <c r="E190" s="76"/>
      <c r="F190" s="76"/>
      <c r="G190" s="76"/>
      <c r="H190" s="70">
        <v>24004</v>
      </c>
      <c r="I190" s="74" t="s">
        <v>571</v>
      </c>
    </row>
    <row r="191" spans="1:9" x14ac:dyDescent="0.2">
      <c r="A191" s="76"/>
      <c r="B191" s="76"/>
      <c r="C191" s="76"/>
      <c r="D191" s="76"/>
      <c r="E191" s="76"/>
      <c r="F191" s="76"/>
      <c r="G191" s="76"/>
      <c r="H191" s="74">
        <v>24351</v>
      </c>
      <c r="I191" s="74" t="s">
        <v>473</v>
      </c>
    </row>
    <row r="192" spans="1:9" x14ac:dyDescent="0.2">
      <c r="A192" s="76"/>
      <c r="B192" s="76"/>
      <c r="C192" s="76"/>
      <c r="D192" s="76"/>
      <c r="E192" s="76"/>
      <c r="F192" s="76"/>
      <c r="G192" s="76"/>
      <c r="H192" s="70">
        <v>24389</v>
      </c>
      <c r="I192" s="74" t="s">
        <v>474</v>
      </c>
    </row>
    <row r="193" spans="1:9" x14ac:dyDescent="0.2">
      <c r="A193" s="76"/>
      <c r="B193" s="76"/>
      <c r="C193" s="76"/>
      <c r="D193" s="76"/>
      <c r="E193" s="76"/>
      <c r="F193" s="76"/>
      <c r="G193" s="76"/>
      <c r="H193" s="70">
        <v>24403</v>
      </c>
      <c r="I193" s="74" t="s">
        <v>475</v>
      </c>
    </row>
    <row r="194" spans="1:9" x14ac:dyDescent="0.2">
      <c r="A194" s="76"/>
      <c r="B194" s="76"/>
      <c r="C194" s="76"/>
      <c r="D194" s="76"/>
      <c r="E194" s="76"/>
      <c r="F194" s="76"/>
      <c r="G194" s="76"/>
      <c r="H194" s="70">
        <v>24459</v>
      </c>
      <c r="I194" s="74" t="s">
        <v>476</v>
      </c>
    </row>
    <row r="195" spans="1:9" x14ac:dyDescent="0.2">
      <c r="A195" s="76"/>
      <c r="B195" s="76"/>
      <c r="C195" s="76"/>
      <c r="D195" s="76"/>
      <c r="E195" s="76"/>
      <c r="F195" s="76"/>
      <c r="G195" s="76"/>
      <c r="H195" s="70">
        <v>24522</v>
      </c>
      <c r="I195" s="74" t="s">
        <v>477</v>
      </c>
    </row>
    <row r="196" spans="1:9" x14ac:dyDescent="0.2">
      <c r="A196" s="76"/>
      <c r="B196" s="76"/>
      <c r="C196" s="76"/>
      <c r="D196" s="76"/>
      <c r="E196" s="76"/>
      <c r="F196" s="76"/>
      <c r="G196" s="76"/>
      <c r="H196" s="70">
        <v>24545</v>
      </c>
      <c r="I196" s="74" t="s">
        <v>478</v>
      </c>
    </row>
    <row r="197" spans="1:9" x14ac:dyDescent="0.2">
      <c r="A197" s="76"/>
      <c r="B197" s="76"/>
      <c r="C197" s="76"/>
      <c r="D197" s="76"/>
      <c r="E197" s="76"/>
      <c r="F197" s="76"/>
      <c r="G197" s="76"/>
      <c r="H197" s="70">
        <v>24853</v>
      </c>
      <c r="I197" s="74" t="s">
        <v>479</v>
      </c>
    </row>
    <row r="198" spans="1:9" x14ac:dyDescent="0.2">
      <c r="A198" s="76"/>
      <c r="B198" s="76"/>
      <c r="C198" s="76"/>
      <c r="D198" s="76"/>
      <c r="E198" s="76"/>
      <c r="F198" s="76"/>
      <c r="G198" s="76"/>
      <c r="H198" s="70">
        <v>25114</v>
      </c>
      <c r="I198" s="74" t="s">
        <v>480</v>
      </c>
    </row>
    <row r="199" spans="1:9" x14ac:dyDescent="0.2">
      <c r="A199" s="76"/>
      <c r="B199" s="76"/>
      <c r="C199" s="76"/>
      <c r="D199" s="76"/>
      <c r="E199" s="76"/>
      <c r="F199" s="76"/>
      <c r="G199" s="76"/>
      <c r="H199" s="70">
        <v>25165</v>
      </c>
      <c r="I199" s="74" t="s">
        <v>481</v>
      </c>
    </row>
    <row r="200" spans="1:9" x14ac:dyDescent="0.2">
      <c r="A200" s="76"/>
      <c r="B200" s="76"/>
      <c r="C200" s="76"/>
      <c r="D200" s="76"/>
      <c r="E200" s="76"/>
      <c r="F200" s="76"/>
      <c r="G200" s="76"/>
      <c r="H200" s="70">
        <v>25168</v>
      </c>
      <c r="I200" s="74" t="s">
        <v>482</v>
      </c>
    </row>
    <row r="201" spans="1:9" x14ac:dyDescent="0.2">
      <c r="A201" s="76"/>
      <c r="B201" s="76"/>
      <c r="C201" s="76"/>
      <c r="D201" s="76"/>
      <c r="E201" s="76"/>
      <c r="F201" s="76"/>
      <c r="G201" s="76"/>
      <c r="H201" s="70">
        <v>25213</v>
      </c>
      <c r="I201" s="74" t="s">
        <v>483</v>
      </c>
    </row>
    <row r="202" spans="1:9" x14ac:dyDescent="0.2">
      <c r="A202" s="76"/>
      <c r="B202" s="76"/>
      <c r="C202" s="76"/>
      <c r="D202" s="76"/>
      <c r="E202" s="76"/>
      <c r="F202" s="76"/>
      <c r="G202" s="76"/>
      <c r="H202" s="70">
        <v>25281</v>
      </c>
      <c r="I202" s="74" t="s">
        <v>484</v>
      </c>
    </row>
    <row r="203" spans="1:9" x14ac:dyDescent="0.2">
      <c r="A203" s="76"/>
      <c r="B203" s="76"/>
      <c r="C203" s="76"/>
      <c r="D203" s="76"/>
      <c r="E203" s="76"/>
      <c r="F203" s="76"/>
      <c r="G203" s="76"/>
      <c r="H203" s="70">
        <v>25340</v>
      </c>
      <c r="I203" s="74" t="s">
        <v>485</v>
      </c>
    </row>
    <row r="204" spans="1:9" x14ac:dyDescent="0.2">
      <c r="A204" s="76"/>
      <c r="B204" s="76"/>
      <c r="C204" s="76"/>
      <c r="D204" s="76"/>
      <c r="E204" s="76"/>
      <c r="F204" s="76"/>
      <c r="G204" s="76"/>
      <c r="H204" s="70">
        <v>25101</v>
      </c>
      <c r="I204" s="74" t="s">
        <v>486</v>
      </c>
    </row>
    <row r="205" spans="1:9" x14ac:dyDescent="0.2">
      <c r="A205" s="76"/>
      <c r="B205" s="76"/>
      <c r="C205" s="76"/>
      <c r="D205" s="76"/>
      <c r="E205" s="76"/>
      <c r="F205" s="76"/>
      <c r="G205" s="76"/>
      <c r="H205" s="70">
        <v>25600</v>
      </c>
      <c r="I205" s="74" t="s">
        <v>487</v>
      </c>
    </row>
    <row r="206" spans="1:9" x14ac:dyDescent="0.2">
      <c r="A206" s="76"/>
      <c r="B206" s="76"/>
      <c r="C206" s="76"/>
      <c r="D206" s="76"/>
      <c r="E206" s="76"/>
      <c r="F206" s="76"/>
      <c r="G206" s="76"/>
      <c r="H206" s="88">
        <v>25718</v>
      </c>
      <c r="I206" s="74" t="s">
        <v>488</v>
      </c>
    </row>
    <row r="207" spans="1:9" x14ac:dyDescent="0.2">
      <c r="A207" s="76"/>
      <c r="B207" s="76"/>
      <c r="C207" s="76"/>
      <c r="D207" s="76"/>
      <c r="E207" s="76"/>
      <c r="F207" s="76"/>
      <c r="G207" s="76"/>
      <c r="H207" s="88">
        <v>25719</v>
      </c>
      <c r="I207" s="74" t="s">
        <v>489</v>
      </c>
    </row>
    <row r="208" spans="1:9" x14ac:dyDescent="0.2">
      <c r="A208" s="76"/>
      <c r="B208" s="76"/>
      <c r="C208" s="76"/>
      <c r="D208" s="76"/>
      <c r="E208" s="76"/>
      <c r="F208" s="76"/>
      <c r="G208" s="76"/>
      <c r="H208" s="88">
        <v>25741</v>
      </c>
      <c r="I208" s="74" t="s">
        <v>490</v>
      </c>
    </row>
    <row r="209" spans="1:9" x14ac:dyDescent="0.2">
      <c r="A209" s="76"/>
      <c r="B209" s="76"/>
      <c r="C209" s="76"/>
      <c r="D209" s="76"/>
      <c r="E209" s="76"/>
      <c r="F209" s="76"/>
      <c r="G209" s="76"/>
      <c r="H209" s="74">
        <v>25742</v>
      </c>
      <c r="I209" s="74" t="s">
        <v>491</v>
      </c>
    </row>
    <row r="210" spans="1:9" x14ac:dyDescent="0.2">
      <c r="A210" s="76"/>
      <c r="B210" s="76"/>
      <c r="C210" s="76"/>
      <c r="D210" s="76"/>
      <c r="E210" s="76"/>
      <c r="F210" s="76"/>
      <c r="G210" s="76"/>
      <c r="H210" s="88">
        <v>25818</v>
      </c>
      <c r="I210" s="74" t="s">
        <v>492</v>
      </c>
    </row>
    <row r="211" spans="1:9" x14ac:dyDescent="0.2">
      <c r="A211" s="76"/>
      <c r="B211" s="76"/>
      <c r="C211" s="76"/>
      <c r="D211" s="76"/>
      <c r="E211" s="76"/>
      <c r="F211" s="76"/>
      <c r="G211" s="76"/>
      <c r="H211" s="88">
        <v>25912</v>
      </c>
      <c r="I211" s="74" t="s">
        <v>493</v>
      </c>
    </row>
    <row r="212" spans="1:9" x14ac:dyDescent="0.2">
      <c r="A212" s="76"/>
      <c r="B212" s="76"/>
      <c r="C212" s="76"/>
      <c r="D212" s="76"/>
      <c r="E212" s="76"/>
      <c r="F212" s="76"/>
      <c r="G212" s="76"/>
      <c r="H212" s="88">
        <v>26041</v>
      </c>
      <c r="I212" s="74" t="s">
        <v>494</v>
      </c>
    </row>
    <row r="213" spans="1:9" x14ac:dyDescent="0.2">
      <c r="A213" s="76"/>
      <c r="B213" s="76"/>
      <c r="C213" s="76"/>
      <c r="D213" s="76"/>
      <c r="E213" s="76"/>
      <c r="F213" s="76"/>
      <c r="G213" s="76"/>
      <c r="H213" s="88">
        <v>26205</v>
      </c>
      <c r="I213" s="74" t="s">
        <v>495</v>
      </c>
    </row>
    <row r="214" spans="1:9" x14ac:dyDescent="0.2">
      <c r="A214" s="76"/>
      <c r="B214" s="76"/>
      <c r="C214" s="76"/>
      <c r="D214" s="76"/>
      <c r="E214" s="76"/>
      <c r="F214" s="76"/>
      <c r="G214" s="76"/>
      <c r="H214" s="88">
        <v>26219</v>
      </c>
      <c r="I214" s="74" t="s">
        <v>496</v>
      </c>
    </row>
    <row r="215" spans="1:9" x14ac:dyDescent="0.2">
      <c r="A215" s="76"/>
      <c r="B215" s="76"/>
      <c r="C215" s="76"/>
      <c r="D215" s="76"/>
      <c r="E215" s="76"/>
      <c r="F215" s="76"/>
      <c r="G215" s="76"/>
      <c r="H215" s="88">
        <v>26271</v>
      </c>
      <c r="I215" s="74" t="s">
        <v>497</v>
      </c>
    </row>
    <row r="216" spans="1:9" x14ac:dyDescent="0.2">
      <c r="A216" s="76"/>
      <c r="B216" s="76"/>
      <c r="C216" s="76"/>
      <c r="D216" s="76"/>
      <c r="E216" s="76"/>
      <c r="F216" s="76"/>
      <c r="G216" s="76"/>
      <c r="H216" s="74">
        <v>26273</v>
      </c>
      <c r="I216" s="74" t="s">
        <v>498</v>
      </c>
    </row>
    <row r="217" spans="1:9" x14ac:dyDescent="0.2">
      <c r="A217" s="76"/>
      <c r="B217" s="76"/>
      <c r="C217" s="76"/>
      <c r="D217" s="76"/>
      <c r="E217" s="76"/>
      <c r="F217" s="76"/>
      <c r="G217" s="76"/>
      <c r="H217" s="88">
        <v>26370</v>
      </c>
      <c r="I217" s="74" t="s">
        <v>499</v>
      </c>
    </row>
    <row r="218" spans="1:9" x14ac:dyDescent="0.2">
      <c r="A218" s="76"/>
      <c r="B218" s="76"/>
      <c r="C218" s="76"/>
      <c r="D218" s="76"/>
      <c r="E218" s="76"/>
      <c r="F218" s="76"/>
      <c r="G218" s="76"/>
      <c r="H218" s="88">
        <v>26400</v>
      </c>
      <c r="I218" s="74" t="s">
        <v>500</v>
      </c>
    </row>
    <row r="219" spans="1:9" x14ac:dyDescent="0.2">
      <c r="A219" s="76"/>
      <c r="B219" s="76"/>
      <c r="C219" s="76"/>
      <c r="D219" s="76"/>
      <c r="E219" s="76"/>
      <c r="F219" s="76"/>
      <c r="G219" s="76"/>
      <c r="H219" s="88">
        <v>26431</v>
      </c>
      <c r="I219" s="74" t="s">
        <v>501</v>
      </c>
    </row>
    <row r="220" spans="1:9" x14ac:dyDescent="0.2">
      <c r="A220" s="76"/>
      <c r="B220" s="76"/>
      <c r="C220" s="76"/>
      <c r="D220" s="76"/>
      <c r="E220" s="76"/>
      <c r="F220" s="76"/>
      <c r="G220" s="76"/>
      <c r="H220" s="88">
        <v>26468</v>
      </c>
      <c r="I220" s="74" t="s">
        <v>502</v>
      </c>
    </row>
    <row r="221" spans="1:9" x14ac:dyDescent="0.2">
      <c r="A221" s="76"/>
      <c r="B221" s="76"/>
      <c r="C221" s="76"/>
      <c r="D221" s="76"/>
      <c r="E221" s="76"/>
      <c r="F221" s="76"/>
      <c r="G221" s="76"/>
      <c r="H221" s="88">
        <v>26486</v>
      </c>
      <c r="I221" s="74" t="s">
        <v>503</v>
      </c>
    </row>
    <row r="222" spans="1:9" x14ac:dyDescent="0.2">
      <c r="A222" s="76"/>
      <c r="B222" s="76"/>
      <c r="C222" s="76"/>
      <c r="D222" s="76"/>
      <c r="E222" s="76"/>
      <c r="F222" s="76"/>
      <c r="G222" s="76"/>
      <c r="H222" s="88">
        <v>26556</v>
      </c>
      <c r="I222" s="74" t="s">
        <v>504</v>
      </c>
    </row>
    <row r="223" spans="1:9" x14ac:dyDescent="0.2">
      <c r="A223" s="76"/>
      <c r="B223" s="76"/>
      <c r="C223" s="76"/>
      <c r="D223" s="76"/>
      <c r="E223" s="76"/>
      <c r="F223" s="76"/>
      <c r="G223" s="76"/>
      <c r="H223" s="88">
        <v>27200</v>
      </c>
      <c r="I223" s="74" t="s">
        <v>505</v>
      </c>
    </row>
    <row r="224" spans="1:9" x14ac:dyDescent="0.2">
      <c r="A224" s="76"/>
      <c r="B224" s="76"/>
      <c r="C224" s="76"/>
      <c r="D224" s="76"/>
      <c r="E224" s="76"/>
      <c r="F224" s="76"/>
      <c r="G224" s="76"/>
      <c r="H224" s="88">
        <v>27494</v>
      </c>
      <c r="I224" s="74" t="s">
        <v>506</v>
      </c>
    </row>
    <row r="225" spans="1:9" x14ac:dyDescent="0.2">
      <c r="A225" s="76"/>
      <c r="B225" s="76"/>
      <c r="C225" s="76"/>
      <c r="D225" s="76"/>
      <c r="E225" s="76"/>
      <c r="F225" s="76"/>
      <c r="G225" s="76"/>
      <c r="H225" s="88">
        <v>27500</v>
      </c>
      <c r="I225" s="74" t="s">
        <v>507</v>
      </c>
    </row>
    <row r="226" spans="1:9" x14ac:dyDescent="0.2">
      <c r="A226" s="76"/>
      <c r="B226" s="76"/>
      <c r="C226" s="76"/>
      <c r="D226" s="76"/>
      <c r="E226" s="76"/>
      <c r="F226" s="76"/>
      <c r="G226" s="76"/>
      <c r="H226" s="88">
        <v>27718</v>
      </c>
      <c r="I226" s="74" t="s">
        <v>508</v>
      </c>
    </row>
    <row r="227" spans="1:9" x14ac:dyDescent="0.2">
      <c r="A227" s="76"/>
      <c r="B227" s="76"/>
      <c r="C227" s="76"/>
      <c r="D227" s="76"/>
      <c r="E227" s="76"/>
      <c r="F227" s="76"/>
      <c r="G227" s="76"/>
      <c r="H227" s="88">
        <v>28508</v>
      </c>
      <c r="I227" s="74" t="s">
        <v>509</v>
      </c>
    </row>
    <row r="228" spans="1:9" x14ac:dyDescent="0.2">
      <c r="H228" s="88">
        <v>28603</v>
      </c>
      <c r="I228" s="74" t="s">
        <v>510</v>
      </c>
    </row>
    <row r="229" spans="1:9" x14ac:dyDescent="0.2">
      <c r="H229" s="88">
        <v>29013</v>
      </c>
      <c r="I229" s="74" t="s">
        <v>511</v>
      </c>
    </row>
    <row r="230" spans="1:9" x14ac:dyDescent="0.2">
      <c r="H230" s="88">
        <v>29358</v>
      </c>
      <c r="I230" s="74" t="s">
        <v>512</v>
      </c>
    </row>
    <row r="231" spans="1:9" x14ac:dyDescent="0.2">
      <c r="H231" s="156"/>
      <c r="I231" s="74" t="s">
        <v>513</v>
      </c>
    </row>
    <row r="232" spans="1:9" x14ac:dyDescent="0.2">
      <c r="H232" s="156"/>
      <c r="I232" s="74" t="s">
        <v>514</v>
      </c>
    </row>
    <row r="233" spans="1:9" x14ac:dyDescent="0.2">
      <c r="H233" s="156"/>
      <c r="I233" s="74" t="s">
        <v>515</v>
      </c>
    </row>
    <row r="234" spans="1:9" x14ac:dyDescent="0.2">
      <c r="H234" s="156"/>
      <c r="I234" s="74" t="s">
        <v>516</v>
      </c>
    </row>
    <row r="235" spans="1:9" x14ac:dyDescent="0.2">
      <c r="H235" s="156"/>
      <c r="I235" s="74" t="s">
        <v>517</v>
      </c>
    </row>
    <row r="236" spans="1:9" x14ac:dyDescent="0.2">
      <c r="H236" s="156"/>
      <c r="I236" s="74" t="s">
        <v>518</v>
      </c>
    </row>
    <row r="237" spans="1:9" x14ac:dyDescent="0.2">
      <c r="H237" s="156"/>
      <c r="I237" s="74" t="s">
        <v>519</v>
      </c>
    </row>
    <row r="238" spans="1:9" x14ac:dyDescent="0.2">
      <c r="H238" s="156"/>
      <c r="I238" s="74" t="s">
        <v>520</v>
      </c>
    </row>
    <row r="239" spans="1:9" x14ac:dyDescent="0.2">
      <c r="H239" s="156"/>
      <c r="I239" s="74" t="s">
        <v>521</v>
      </c>
    </row>
    <row r="240" spans="1:9" x14ac:dyDescent="0.2">
      <c r="H240" s="156"/>
      <c r="I240" s="74" t="s">
        <v>522</v>
      </c>
    </row>
    <row r="241" spans="8:9" x14ac:dyDescent="0.2">
      <c r="H241" s="156"/>
      <c r="I241" s="74" t="s">
        <v>523</v>
      </c>
    </row>
    <row r="242" spans="8:9" x14ac:dyDescent="0.2">
      <c r="H242" s="156"/>
      <c r="I242" s="74" t="s">
        <v>524</v>
      </c>
    </row>
    <row r="243" spans="8:9" x14ac:dyDescent="0.2">
      <c r="H243" s="156"/>
      <c r="I243" s="74" t="s">
        <v>525</v>
      </c>
    </row>
    <row r="244" spans="8:9" x14ac:dyDescent="0.2">
      <c r="H244" s="156"/>
      <c r="I244" s="74" t="s">
        <v>526</v>
      </c>
    </row>
    <row r="245" spans="8:9" x14ac:dyDescent="0.2">
      <c r="H245" s="156"/>
      <c r="I245" s="74" t="s">
        <v>527</v>
      </c>
    </row>
    <row r="246" spans="8:9" x14ac:dyDescent="0.2">
      <c r="H246" s="156"/>
      <c r="I246" s="74" t="s">
        <v>528</v>
      </c>
    </row>
    <row r="247" spans="8:9" x14ac:dyDescent="0.2">
      <c r="H247" s="156"/>
      <c r="I247" s="74" t="s">
        <v>625</v>
      </c>
    </row>
    <row r="248" spans="8:9" x14ac:dyDescent="0.2">
      <c r="H248" s="156"/>
      <c r="I248" s="74" t="s">
        <v>529</v>
      </c>
    </row>
    <row r="249" spans="8:9" x14ac:dyDescent="0.2">
      <c r="I249" s="74" t="s">
        <v>530</v>
      </c>
    </row>
    <row r="250" spans="8:9" x14ac:dyDescent="0.2">
      <c r="I250" s="74" t="s">
        <v>531</v>
      </c>
    </row>
    <row r="251" spans="8:9" x14ac:dyDescent="0.2">
      <c r="I251" s="74" t="s">
        <v>532</v>
      </c>
    </row>
    <row r="252" spans="8:9" x14ac:dyDescent="0.2">
      <c r="I252" s="74" t="s">
        <v>533</v>
      </c>
    </row>
    <row r="253" spans="8:9" x14ac:dyDescent="0.2">
      <c r="I253" s="74" t="s">
        <v>534</v>
      </c>
    </row>
    <row r="254" spans="8:9" x14ac:dyDescent="0.2">
      <c r="I254" s="74" t="s">
        <v>535</v>
      </c>
    </row>
    <row r="255" spans="8:9" x14ac:dyDescent="0.2">
      <c r="I255" s="74" t="s">
        <v>536</v>
      </c>
    </row>
    <row r="256" spans="8:9" x14ac:dyDescent="0.2">
      <c r="I256" s="74" t="s">
        <v>537</v>
      </c>
    </row>
    <row r="257" spans="9:9" x14ac:dyDescent="0.2">
      <c r="I257" s="74" t="s">
        <v>572</v>
      </c>
    </row>
    <row r="258" spans="9:9" x14ac:dyDescent="0.2">
      <c r="I258" s="74" t="s">
        <v>538</v>
      </c>
    </row>
    <row r="259" spans="9:9" x14ac:dyDescent="0.2">
      <c r="I259" s="74" t="s">
        <v>539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C7" sqref="C7"/>
    </sheetView>
  </sheetViews>
  <sheetFormatPr defaultRowHeight="12.75" x14ac:dyDescent="0.2"/>
  <cols>
    <col min="1" max="1" width="20.5703125" customWidth="1"/>
    <col min="2" max="2" width="15.5703125" bestFit="1" customWidth="1"/>
    <col min="3" max="3" width="16" customWidth="1"/>
    <col min="4" max="4" width="15.5703125" bestFit="1" customWidth="1"/>
    <col min="5" max="5" width="12.28515625" bestFit="1" customWidth="1"/>
    <col min="6" max="6" width="4.140625" customWidth="1"/>
    <col min="7" max="7" width="20.5703125" customWidth="1"/>
    <col min="8" max="9" width="15.5703125" customWidth="1"/>
    <col min="10" max="10" width="15.140625" bestFit="1" customWidth="1"/>
    <col min="11" max="11" width="12.28515625" bestFit="1" customWidth="1"/>
  </cols>
  <sheetData>
    <row r="1" spans="1:11" x14ac:dyDescent="0.2">
      <c r="A1" s="116" t="s">
        <v>581</v>
      </c>
      <c r="B1" s="117"/>
      <c r="C1" s="117"/>
      <c r="D1" s="117"/>
      <c r="E1" s="118"/>
      <c r="G1" s="116" t="s">
        <v>582</v>
      </c>
      <c r="H1" s="117"/>
      <c r="I1" s="117"/>
      <c r="J1" s="117"/>
      <c r="K1" s="118"/>
    </row>
    <row r="2" spans="1:11" x14ac:dyDescent="0.2">
      <c r="A2" s="119" t="s">
        <v>157</v>
      </c>
      <c r="B2" s="49"/>
      <c r="C2" s="49"/>
      <c r="D2" s="49"/>
      <c r="E2" s="120"/>
      <c r="G2" s="119" t="s">
        <v>157</v>
      </c>
      <c r="H2" s="49"/>
      <c r="I2" s="49"/>
      <c r="J2" s="49"/>
      <c r="K2" s="120"/>
    </row>
    <row r="3" spans="1:11" x14ac:dyDescent="0.2">
      <c r="A3" s="119" t="s">
        <v>158</v>
      </c>
      <c r="B3" s="49"/>
      <c r="C3" s="49"/>
      <c r="D3" s="49"/>
      <c r="E3" s="120"/>
      <c r="G3" s="119" t="s">
        <v>158</v>
      </c>
      <c r="H3" s="49"/>
      <c r="I3" s="49"/>
      <c r="J3" s="49"/>
      <c r="K3" s="120"/>
    </row>
    <row r="4" spans="1:11" x14ac:dyDescent="0.2">
      <c r="A4" s="119" t="s">
        <v>159</v>
      </c>
      <c r="B4" s="49"/>
      <c r="C4" s="49"/>
      <c r="D4" s="49"/>
      <c r="E4" s="120"/>
      <c r="G4" s="119" t="s">
        <v>159</v>
      </c>
      <c r="H4" s="49"/>
      <c r="I4" s="49"/>
      <c r="J4" s="49"/>
      <c r="K4" s="120"/>
    </row>
    <row r="5" spans="1:11" x14ac:dyDescent="0.2">
      <c r="A5" s="119"/>
      <c r="B5" s="49"/>
      <c r="C5" s="49"/>
      <c r="D5" s="49"/>
      <c r="E5" s="120"/>
      <c r="G5" s="119"/>
      <c r="H5" s="49"/>
      <c r="I5" s="49"/>
      <c r="J5" s="49"/>
      <c r="K5" s="120"/>
    </row>
    <row r="6" spans="1:11" x14ac:dyDescent="0.2">
      <c r="A6" s="119" t="s">
        <v>160</v>
      </c>
      <c r="B6" s="49" t="s">
        <v>161</v>
      </c>
      <c r="C6" s="49" t="s">
        <v>162</v>
      </c>
      <c r="D6" s="49" t="s">
        <v>163</v>
      </c>
      <c r="E6" s="120" t="s">
        <v>164</v>
      </c>
      <c r="G6" s="119" t="s">
        <v>160</v>
      </c>
      <c r="H6" s="49" t="s">
        <v>161</v>
      </c>
      <c r="I6" s="49" t="s">
        <v>162</v>
      </c>
      <c r="J6" s="49" t="s">
        <v>163</v>
      </c>
      <c r="K6" s="120" t="s">
        <v>164</v>
      </c>
    </row>
    <row r="7" spans="1:11" x14ac:dyDescent="0.2">
      <c r="A7" s="119"/>
      <c r="B7" s="49">
        <v>1</v>
      </c>
      <c r="C7" s="121" t="s">
        <v>648</v>
      </c>
      <c r="D7" s="49" t="e">
        <f>VLOOKUP(C7,[1]coverages!A:B,2,FALSE)</f>
        <v>#N/A</v>
      </c>
      <c r="E7" s="120" t="e">
        <f>VLOOKUP($C7,[1]coverages!$A:D,3,FALSE)</f>
        <v>#N/A</v>
      </c>
      <c r="G7" s="119"/>
      <c r="H7" s="49">
        <v>1</v>
      </c>
      <c r="I7" s="121" t="s">
        <v>165</v>
      </c>
      <c r="J7" s="49" t="e">
        <f>VLOOKUP(I7,[1]coverages!G:H,2,FALSE)</f>
        <v>#N/A</v>
      </c>
      <c r="K7" s="120" t="e">
        <f>VLOOKUP($C7,[1]coverages!$A:J,3,FALSE)</f>
        <v>#N/A</v>
      </c>
    </row>
    <row r="8" spans="1:11" x14ac:dyDescent="0.2">
      <c r="A8" s="119"/>
      <c r="B8" s="49">
        <v>2</v>
      </c>
      <c r="C8" s="121" t="s">
        <v>165</v>
      </c>
      <c r="D8" s="49">
        <f>VLOOKUP(C8,[1]coverages!A:B,2,FALSE)</f>
        <v>0</v>
      </c>
      <c r="E8" s="120">
        <f>VLOOKUP($C8,[1]coverages!$A:D,3,FALSE)</f>
        <v>0</v>
      </c>
      <c r="G8" s="119"/>
      <c r="H8" s="49">
        <v>2</v>
      </c>
      <c r="I8" s="121" t="s">
        <v>165</v>
      </c>
      <c r="J8" s="49" t="e">
        <f>VLOOKUP(I8,[1]coverages!G:H,2,FALSE)</f>
        <v>#N/A</v>
      </c>
      <c r="K8" s="120">
        <f>VLOOKUP($C8,[1]coverages!$A:J,3,FALSE)</f>
        <v>0</v>
      </c>
    </row>
    <row r="9" spans="1:11" x14ac:dyDescent="0.2">
      <c r="A9" s="119"/>
      <c r="B9" s="49">
        <v>3</v>
      </c>
      <c r="C9" s="121" t="s">
        <v>165</v>
      </c>
      <c r="D9" s="49">
        <f>VLOOKUP(C9,[1]coverages!A:B,2,FALSE)</f>
        <v>0</v>
      </c>
      <c r="E9" s="120">
        <f>VLOOKUP($C9,[1]coverages!$A:D,3,FALSE)</f>
        <v>0</v>
      </c>
      <c r="G9" s="119"/>
      <c r="H9" s="49">
        <v>3</v>
      </c>
      <c r="I9" s="121" t="s">
        <v>165</v>
      </c>
      <c r="J9" s="49" t="e">
        <f>VLOOKUP(I9,[1]coverages!G:H,2,FALSE)</f>
        <v>#N/A</v>
      </c>
      <c r="K9" s="120">
        <f>VLOOKUP($C9,[1]coverages!$A:J,3,FALSE)</f>
        <v>0</v>
      </c>
    </row>
    <row r="10" spans="1:11" x14ac:dyDescent="0.2">
      <c r="A10" s="119"/>
      <c r="B10" s="49">
        <v>4</v>
      </c>
      <c r="C10" s="121" t="s">
        <v>165</v>
      </c>
      <c r="D10" s="49">
        <f>VLOOKUP(C10,[1]coverages!A:B,2,FALSE)</f>
        <v>0</v>
      </c>
      <c r="E10" s="120">
        <f>VLOOKUP($C10,[1]coverages!$A:D,3,FALSE)</f>
        <v>0</v>
      </c>
      <c r="G10" s="119"/>
      <c r="H10" s="49">
        <v>4</v>
      </c>
      <c r="I10" s="121" t="s">
        <v>165</v>
      </c>
      <c r="J10" s="49" t="e">
        <f>VLOOKUP(I10,[1]coverages!G:H,2,FALSE)</f>
        <v>#N/A</v>
      </c>
      <c r="K10" s="120">
        <f>VLOOKUP($C10,[1]coverages!$A:J,3,FALSE)</f>
        <v>0</v>
      </c>
    </row>
    <row r="11" spans="1:11" x14ac:dyDescent="0.2">
      <c r="A11" s="119"/>
      <c r="B11" s="49">
        <v>5</v>
      </c>
      <c r="C11" s="121" t="s">
        <v>165</v>
      </c>
      <c r="D11" s="49">
        <f>VLOOKUP(C11,[1]coverages!A:B,2,FALSE)</f>
        <v>0</v>
      </c>
      <c r="E11" s="120">
        <f>VLOOKUP($C11,[1]coverages!$A:D,3,FALSE)</f>
        <v>0</v>
      </c>
      <c r="G11" s="119"/>
      <c r="H11" s="49">
        <v>5</v>
      </c>
      <c r="I11" s="121" t="s">
        <v>165</v>
      </c>
      <c r="J11" s="49" t="e">
        <f>VLOOKUP(I11,[1]coverages!G:H,2,FALSE)</f>
        <v>#N/A</v>
      </c>
      <c r="K11" s="120">
        <f>VLOOKUP($C11,[1]coverages!$A:J,3,FALSE)</f>
        <v>0</v>
      </c>
    </row>
    <row r="12" spans="1:11" x14ac:dyDescent="0.2">
      <c r="A12" s="119"/>
      <c r="B12" s="49">
        <v>6</v>
      </c>
      <c r="C12" s="121" t="s">
        <v>165</v>
      </c>
      <c r="D12" s="49">
        <f>VLOOKUP(C12,[1]coverages!A:B,2,FALSE)</f>
        <v>0</v>
      </c>
      <c r="E12" s="120">
        <f>VLOOKUP($C12,[1]coverages!$A:D,3,FALSE)</f>
        <v>0</v>
      </c>
      <c r="G12" s="119"/>
      <c r="H12" s="49">
        <v>6</v>
      </c>
      <c r="I12" s="121" t="s">
        <v>165</v>
      </c>
      <c r="J12" s="49" t="e">
        <f>VLOOKUP(I12,[1]coverages!G:H,2,FALSE)</f>
        <v>#N/A</v>
      </c>
      <c r="K12" s="120">
        <f>VLOOKUP($C12,[1]coverages!$A:J,3,FALSE)</f>
        <v>0</v>
      </c>
    </row>
    <row r="13" spans="1:11" x14ac:dyDescent="0.2">
      <c r="A13" s="119"/>
      <c r="B13" s="49">
        <v>7</v>
      </c>
      <c r="C13" s="121" t="s">
        <v>165</v>
      </c>
      <c r="D13" s="49">
        <f>VLOOKUP(C13,[1]coverages!A:B,2,FALSE)</f>
        <v>0</v>
      </c>
      <c r="E13" s="120">
        <f>VLOOKUP($C13,[1]coverages!$A:D,3,FALSE)</f>
        <v>0</v>
      </c>
      <c r="G13" s="119"/>
      <c r="H13" s="49">
        <v>7</v>
      </c>
      <c r="I13" s="121" t="s">
        <v>165</v>
      </c>
      <c r="J13" s="49" t="e">
        <f>VLOOKUP(I13,[1]coverages!G:H,2,FALSE)</f>
        <v>#N/A</v>
      </c>
      <c r="K13" s="120">
        <f>VLOOKUP($C13,[1]coverages!$A:J,3,FALSE)</f>
        <v>0</v>
      </c>
    </row>
    <row r="14" spans="1:11" x14ac:dyDescent="0.2">
      <c r="A14" s="119"/>
      <c r="B14" s="49">
        <v>8</v>
      </c>
      <c r="C14" s="122" t="s">
        <v>165</v>
      </c>
      <c r="D14" s="49">
        <f>VLOOKUP(C14,[1]coverages!A:B,2,FALSE)</f>
        <v>0</v>
      </c>
      <c r="E14" s="120">
        <f>VLOOKUP($C14,[1]coverages!$A:D,3,FALSE)</f>
        <v>0</v>
      </c>
      <c r="G14" s="119"/>
      <c r="H14" s="49">
        <v>8</v>
      </c>
      <c r="I14" s="122" t="s">
        <v>165</v>
      </c>
      <c r="J14" s="49" t="e">
        <f>VLOOKUP(I14,[1]coverages!G:H,2,FALSE)</f>
        <v>#N/A</v>
      </c>
      <c r="K14" s="120">
        <f>VLOOKUP($C14,[1]coverages!$A:J,3,FALSE)</f>
        <v>0</v>
      </c>
    </row>
    <row r="15" spans="1:11" x14ac:dyDescent="0.2">
      <c r="A15" s="119"/>
      <c r="B15" s="49">
        <v>9</v>
      </c>
      <c r="C15" s="122" t="s">
        <v>165</v>
      </c>
      <c r="D15" s="49">
        <f>VLOOKUP(C15,[1]coverages!A:B,2,FALSE)</f>
        <v>0</v>
      </c>
      <c r="E15" s="120">
        <f>VLOOKUP($C15,[1]coverages!$A:D,3,FALSE)</f>
        <v>0</v>
      </c>
      <c r="G15" s="119"/>
      <c r="H15" s="49">
        <v>9</v>
      </c>
      <c r="I15" s="122" t="s">
        <v>165</v>
      </c>
      <c r="J15" s="49" t="e">
        <f>VLOOKUP(I15,[1]coverages!G:H,2,FALSE)</f>
        <v>#N/A</v>
      </c>
      <c r="K15" s="120">
        <f>VLOOKUP($C15,[1]coverages!$A:J,3,FALSE)</f>
        <v>0</v>
      </c>
    </row>
    <row r="16" spans="1:11" x14ac:dyDescent="0.2">
      <c r="A16" s="119"/>
      <c r="B16" s="49">
        <v>10</v>
      </c>
      <c r="C16" s="122" t="s">
        <v>165</v>
      </c>
      <c r="D16" s="49">
        <f>VLOOKUP(C16,[1]coverages!A:B,2,FALSE)</f>
        <v>0</v>
      </c>
      <c r="E16" s="120">
        <f>VLOOKUP($C16,[1]coverages!$A:D,3,FALSE)</f>
        <v>0</v>
      </c>
      <c r="G16" s="119"/>
      <c r="H16" s="49">
        <v>10</v>
      </c>
      <c r="I16" s="122" t="s">
        <v>165</v>
      </c>
      <c r="J16" s="49" t="e">
        <f>VLOOKUP(I16,[1]coverages!G:H,2,FALSE)</f>
        <v>#N/A</v>
      </c>
      <c r="K16" s="120">
        <f>VLOOKUP($C16,[1]coverages!$A:J,3,FALSE)</f>
        <v>0</v>
      </c>
    </row>
    <row r="17" spans="1:11" x14ac:dyDescent="0.2">
      <c r="A17" s="119"/>
      <c r="B17" s="49">
        <v>11</v>
      </c>
      <c r="C17" s="122" t="s">
        <v>165</v>
      </c>
      <c r="D17" s="49">
        <f>VLOOKUP(C17,[1]coverages!A:B,2,FALSE)</f>
        <v>0</v>
      </c>
      <c r="E17" s="120">
        <f>VLOOKUP($C17,[1]coverages!$A:D,3,FALSE)</f>
        <v>0</v>
      </c>
      <c r="G17" s="119"/>
      <c r="H17" s="49">
        <v>11</v>
      </c>
      <c r="I17" s="122" t="s">
        <v>165</v>
      </c>
      <c r="J17" s="49" t="e">
        <f>VLOOKUP(I17,[1]coverages!G:H,2,FALSE)</f>
        <v>#N/A</v>
      </c>
      <c r="K17" s="120">
        <f>VLOOKUP($C17,[1]coverages!$A:J,3,FALSE)</f>
        <v>0</v>
      </c>
    </row>
    <row r="18" spans="1:11" ht="13.5" customHeight="1" x14ac:dyDescent="0.2">
      <c r="A18" s="119"/>
      <c r="B18" s="49">
        <v>12</v>
      </c>
      <c r="C18" s="122" t="s">
        <v>165</v>
      </c>
      <c r="D18" s="49">
        <f>VLOOKUP(C18,[1]coverages!A:B,2,FALSE)</f>
        <v>0</v>
      </c>
      <c r="E18" s="120">
        <f>VLOOKUP($C18,[1]coverages!$A:D,3,FALSE)</f>
        <v>0</v>
      </c>
      <c r="G18" s="119"/>
      <c r="H18" s="49">
        <v>12</v>
      </c>
      <c r="I18" s="122" t="s">
        <v>165</v>
      </c>
      <c r="J18" s="49" t="e">
        <f>VLOOKUP(I18,[1]coverages!G:H,2,FALSE)</f>
        <v>#N/A</v>
      </c>
      <c r="K18" s="120">
        <f>VLOOKUP($C18,[1]coverages!$A:J,3,FALSE)</f>
        <v>0</v>
      </c>
    </row>
    <row r="19" spans="1:11" x14ac:dyDescent="0.2">
      <c r="A19" s="119"/>
      <c r="B19" s="49"/>
      <c r="C19" s="49"/>
      <c r="D19" s="48" t="e">
        <f>SUM(D7:D18)</f>
        <v>#N/A</v>
      </c>
      <c r="E19" s="120"/>
      <c r="F19" s="49"/>
      <c r="G19" s="119"/>
      <c r="H19" s="49"/>
      <c r="I19" s="49"/>
      <c r="J19" s="48" t="e">
        <f>SUM(J7:J18)</f>
        <v>#N/A</v>
      </c>
      <c r="K19" s="120"/>
    </row>
    <row r="20" spans="1:11" x14ac:dyDescent="0.2">
      <c r="A20" s="119"/>
      <c r="B20" s="49"/>
      <c r="C20" s="49"/>
      <c r="D20" s="49"/>
      <c r="E20" s="120"/>
      <c r="F20" s="49"/>
      <c r="G20" s="119"/>
      <c r="H20" s="49"/>
      <c r="I20" s="49"/>
      <c r="J20" s="49"/>
      <c r="K20" s="120"/>
    </row>
    <row r="21" spans="1:11" x14ac:dyDescent="0.2">
      <c r="A21" s="123" t="s">
        <v>166</v>
      </c>
      <c r="B21" s="48"/>
      <c r="C21" s="48"/>
      <c r="D21" s="48"/>
      <c r="E21" s="124" t="s">
        <v>167</v>
      </c>
      <c r="F21" s="49"/>
      <c r="G21" s="123" t="s">
        <v>166</v>
      </c>
      <c r="H21" s="48"/>
      <c r="I21" s="48"/>
      <c r="J21" s="48"/>
      <c r="K21" s="124" t="s">
        <v>167</v>
      </c>
    </row>
    <row r="22" spans="1:11" x14ac:dyDescent="0.2">
      <c r="A22" s="119" t="s">
        <v>168</v>
      </c>
      <c r="B22" s="49"/>
      <c r="C22" s="49"/>
      <c r="D22" s="49"/>
      <c r="E22" s="120" t="e">
        <f>IF(E7=1,D7,0)+IF(E8=1,D8,0)+IF(E11=1,D11,0)+IF(E9=1,D9,0)+IF(E12=1,D12,0)+IF(E10=1,D10,0)+IF(E13=1,D13,0)+IF(E14=1,D14,0)+IF(E15=1,D15,0)+IF(E16=1,D16,0)</f>
        <v>#N/A</v>
      </c>
      <c r="F22" s="49"/>
      <c r="G22" s="119" t="s">
        <v>168</v>
      </c>
      <c r="H22" s="49"/>
      <c r="I22" s="49"/>
      <c r="J22" s="49"/>
      <c r="K22" s="120" t="e">
        <f>IF(K7=1,J7,0)+IF(K8=1,J8,0)+IF(K11=1,J11,0)+IF(K9=1,J9,0)+IF(K12=1,J12,0)+IF(K10=1,J10,0)+IF(K13=1,J13,0)+IF(K14=1,J14,0)+IF(K15=1,J15,0)+IF(K16=1,J16,0)</f>
        <v>#N/A</v>
      </c>
    </row>
    <row r="23" spans="1:11" x14ac:dyDescent="0.2">
      <c r="A23" s="119" t="s">
        <v>169</v>
      </c>
      <c r="B23" s="49"/>
      <c r="C23" s="49"/>
      <c r="D23" s="49"/>
      <c r="E23" s="120" t="e">
        <f>IF(E7=2,$D7,0)+IF(E8=2,D8,0)+IF(E9=2,D9,0)+IF(E10=2,D10,0)+IF(E11=2,D11,0)+IF(E12=2,D12,0)+IF(E13=2,D13,0)+IF(E14=2,D14,0)+IF(E15=2,D15,0)+IF(E16=2,D16,0)</f>
        <v>#N/A</v>
      </c>
      <c r="F23" s="49"/>
      <c r="G23" s="119" t="s">
        <v>169</v>
      </c>
      <c r="H23" s="49"/>
      <c r="I23" s="49"/>
      <c r="J23" s="49"/>
      <c r="K23" s="120" t="e">
        <f>IF(K7=2,$D7,0)+IF(K8=2,J8,0)+IF(K9=2,J9,0)+IF(K10=2,J10,0)+IF(K11=2,J11,0)+IF(K12=2,J12,0)+IF(K13=2,J13,0)+IF(K14=2,J14,0)+IF(K15=2,J15,0)+IF(K16=2,J16,0)</f>
        <v>#N/A</v>
      </c>
    </row>
    <row r="24" spans="1:11" x14ac:dyDescent="0.2">
      <c r="A24" s="119" t="s">
        <v>170</v>
      </c>
      <c r="B24" s="49"/>
      <c r="C24" s="49"/>
      <c r="D24" s="49"/>
      <c r="E24" s="120" t="e">
        <f>IF(E7=3,D7,0)+IF(E8=3,D8,0)+IF(E9=3,D9,0)+IF(E10=3,D10,0)+IF(E11=3,D11,0)+IF(E12=3,D12,0)+IF(E13=3,D13,0)+IF(E14=3,D14,0)+IF(E15=3,D15,0)+IF(E16=3,D16,0)</f>
        <v>#N/A</v>
      </c>
      <c r="F24" s="49"/>
      <c r="G24" s="119" t="s">
        <v>170</v>
      </c>
      <c r="H24" s="49"/>
      <c r="I24" s="49"/>
      <c r="J24" s="49"/>
      <c r="K24" s="120" t="e">
        <f>IF(K7=3,J7,0)+IF(K8=3,J8,0)+IF(K9=3,J9,0)+IF(K10=3,J10,0)+IF(K11=3,J11,0)+IF(K12=3,J12,0)+IF(K13=3,J13,0)+IF(K14=3,J14,0)+IF(K15=3,J15,0)+IF(K16=3,J16,0)</f>
        <v>#N/A</v>
      </c>
    </row>
    <row r="25" spans="1:11" x14ac:dyDescent="0.2">
      <c r="A25" s="119" t="s">
        <v>171</v>
      </c>
      <c r="B25" s="49"/>
      <c r="C25" s="49"/>
      <c r="D25" s="49"/>
      <c r="E25" s="120" t="e">
        <f>IF(E7=4,D7,0)+IF(E8=4,D8,0)+IF(E9=4,D9,0)+IF(E10=4,D10,0)+IF(E11=4,D11,0)+IF(E12=4,D12,0)+IF(E13=4,D13,0)+IF(E14=4,D14,0)+IF(E15=4,D15,0)+IF(E16=4,D16,0)</f>
        <v>#N/A</v>
      </c>
      <c r="F25" s="49"/>
      <c r="G25" s="119" t="s">
        <v>171</v>
      </c>
      <c r="H25" s="49"/>
      <c r="I25" s="49"/>
      <c r="J25" s="49"/>
      <c r="K25" s="120" t="e">
        <f>IF(K7=4,J7,0)+IF(K8=4,J8,0)+IF(K9=4,J9,0)+IF(K10=4,J10,0)+IF(K11=4,J11,0)+IF(K12=4,J12,0)+IF(K13=4,J13,0)+IF(K14=4,J14,0)+IF(K15=4,J15,0)+IF(K16=4,J16,0)</f>
        <v>#N/A</v>
      </c>
    </row>
    <row r="26" spans="1:11" x14ac:dyDescent="0.2">
      <c r="A26" s="119" t="s">
        <v>172</v>
      </c>
      <c r="B26" s="49"/>
      <c r="C26" s="49"/>
      <c r="D26" s="49"/>
      <c r="E26" s="120" t="e">
        <f>IF(E7=5,D7,0)+IF(E8=5,D8,0)+IF(E9=5,D9,0)+IF(E10=5,D10,0)+IF(E11=5,D11,0)+IF(E12=5,D12,0)+IF(E13=5,D13,0)+IF(E14=5,D14,0)+IF(E15=5,D15,0)+IF(E16=5,D16,0)</f>
        <v>#N/A</v>
      </c>
      <c r="F26" s="49"/>
      <c r="G26" s="119" t="s">
        <v>172</v>
      </c>
      <c r="H26" s="49"/>
      <c r="I26" s="49"/>
      <c r="J26" s="49"/>
      <c r="K26" s="120" t="e">
        <f>IF(K7=5,J7,0)+IF(K8=5,J8,0)+IF(K9=5,J9,0)+IF(K10=5,J10,0)+IF(K11=5,J11,0)+IF(K12=5,J12,0)+IF(K13=5,J13,0)+IF(K14=5,J14,0)+IF(K15=5,J15,0)+IF(K16=5,J16,0)</f>
        <v>#N/A</v>
      </c>
    </row>
    <row r="27" spans="1:11" x14ac:dyDescent="0.2">
      <c r="A27" s="119" t="s">
        <v>545</v>
      </c>
      <c r="B27" s="49"/>
      <c r="C27" s="49"/>
      <c r="D27" s="49"/>
      <c r="E27" s="120" t="e">
        <f>IF(E7=6,D7,0)+IF(E8=6,D8,0)+IF(E9=6,D9,0)+IF(E10=6,D10,0)+IF(E11=6,D11,0)+IF(E12=6,D12,0)+IF(E13=6,D13,0)+IF(E14=6,D14,0)+IF(E15=6,D15,0)+IF(E16=6,D16,0)</f>
        <v>#N/A</v>
      </c>
      <c r="F27" s="49"/>
      <c r="G27" s="119" t="s">
        <v>545</v>
      </c>
      <c r="H27" s="49"/>
      <c r="I27" s="49"/>
      <c r="J27" s="49"/>
      <c r="K27" s="120" t="e">
        <f>IF(K7=6,J7,0)+IF(K8=6,J8,0)+IF(K9=6,J9,0)+IF(K10=6,J10,0)+IF(K11=6,J11,0)+IF(K12=6,J12,0)+IF(K13=6,J13,0)+IF(K14=6,J14,0)+IF(K15=6,J15,0)+IF(K16=6,J16,0)</f>
        <v>#N/A</v>
      </c>
    </row>
    <row r="28" spans="1:11" x14ac:dyDescent="0.2">
      <c r="A28" s="125" t="s">
        <v>546</v>
      </c>
      <c r="B28" s="49"/>
      <c r="C28" s="49"/>
      <c r="D28" s="49"/>
      <c r="E28" s="120" t="e">
        <f>IF(E7=7,D7,0)+IF(E8=7,D8,0)+IF(E9=7,D9,0)+IF(E10=7,D10,0)+IF(E11=7,D11,0)+IF(E12=7,D12,0)+IF(E13=7,D13,0)+IF(E14=7,D14,0)+IF(E15=7,D15,0)+IF(E16=7,D16,0)</f>
        <v>#N/A</v>
      </c>
      <c r="F28" s="49"/>
      <c r="G28" s="125" t="s">
        <v>546</v>
      </c>
      <c r="H28" s="49"/>
      <c r="I28" s="49"/>
      <c r="J28" s="49"/>
      <c r="K28" s="120" t="e">
        <f>IF(K7=7,J7,0)+IF(K8=7,J8,0)+IF(K9=7,J9,0)+IF(K10=7,J10,0)+IF(K11=7,J11,0)+IF(K12=7,J12,0)+IF(K13=7,J13,0)+IF(K14=7,J14,0)+IF(K15=7,J15,0)+IF(K16=7,J16,0)</f>
        <v>#N/A</v>
      </c>
    </row>
    <row r="29" spans="1:11" x14ac:dyDescent="0.2">
      <c r="A29" s="126" t="s">
        <v>173</v>
      </c>
      <c r="B29" s="122"/>
      <c r="C29" s="122"/>
      <c r="D29" s="122"/>
      <c r="E29" s="120" t="e">
        <f>IF(E7=8,D7,0)+IF(E8=8,D8,0)+IF(E9=8,D9,0)+IF(E10=8,D10,0)+IF(E11=8,D11,0)+IF(E12=8,D12,0)+IF(E13=8,D13,0)+IF(E14=8,D14,0)+IF(E15=8,D15,0)+IF(E16=8,D16,0)</f>
        <v>#N/A</v>
      </c>
      <c r="F29" s="49"/>
      <c r="G29" s="126" t="s">
        <v>173</v>
      </c>
      <c r="H29" s="122"/>
      <c r="I29" s="122"/>
      <c r="J29" s="122"/>
      <c r="K29" s="120" t="e">
        <f>IF(K7=8,J7,0)+IF(K8=8,J8,0)+IF(K9=8,J9,0)+IF(K10=8,J10,0)+IF(K11=8,J11,0)+IF(K12=8,J12,0)+IF(K13=8,J13,0)+IF(K14=8,J14,0)+IF(K15=8,J15,0)+IF(K16=8,J16,0)</f>
        <v>#N/A</v>
      </c>
    </row>
    <row r="30" spans="1:11" x14ac:dyDescent="0.2">
      <c r="A30" s="119"/>
      <c r="B30" s="49"/>
      <c r="C30" s="49"/>
      <c r="D30" s="49"/>
      <c r="E30" s="127" t="e">
        <f>SUM(E22:E29)</f>
        <v>#N/A</v>
      </c>
      <c r="G30" s="119"/>
      <c r="H30" s="49"/>
      <c r="I30" s="49"/>
      <c r="J30" s="49"/>
      <c r="K30" s="127" t="e">
        <f>SUM(K22:K29)</f>
        <v>#N/A</v>
      </c>
    </row>
    <row r="31" spans="1:11" x14ac:dyDescent="0.2">
      <c r="A31" s="119"/>
      <c r="B31" s="49"/>
      <c r="C31" s="49"/>
      <c r="D31" s="49"/>
      <c r="E31" s="120" t="e">
        <f>IF(E30=D19,"","error")</f>
        <v>#N/A</v>
      </c>
      <c r="G31" s="119"/>
      <c r="H31" s="49"/>
      <c r="I31" s="49"/>
      <c r="J31" s="49"/>
      <c r="K31" s="120" t="e">
        <f>IF(K30=J19,"","error")</f>
        <v>#N/A</v>
      </c>
    </row>
    <row r="32" spans="1:11" x14ac:dyDescent="0.2">
      <c r="A32" s="119"/>
      <c r="B32" s="49"/>
      <c r="C32" s="49"/>
      <c r="D32" s="49"/>
      <c r="E32" s="120"/>
      <c r="G32" s="119"/>
      <c r="H32" s="49"/>
      <c r="I32" s="49"/>
      <c r="J32" s="49"/>
      <c r="K32" s="120"/>
    </row>
    <row r="33" spans="1:11" x14ac:dyDescent="0.2">
      <c r="A33" s="119" t="s">
        <v>174</v>
      </c>
      <c r="B33" s="51"/>
      <c r="C33" s="49"/>
      <c r="D33" s="49"/>
      <c r="E33" s="120"/>
      <c r="G33" s="119" t="s">
        <v>174</v>
      </c>
      <c r="H33" s="51"/>
      <c r="I33" s="49"/>
      <c r="J33" s="49"/>
      <c r="K33" s="120"/>
    </row>
    <row r="34" spans="1:11" x14ac:dyDescent="0.2">
      <c r="A34" s="119" t="s">
        <v>175</v>
      </c>
      <c r="B34" s="51"/>
      <c r="C34" s="49"/>
      <c r="D34" s="49"/>
      <c r="E34" s="120"/>
      <c r="G34" s="119" t="s">
        <v>175</v>
      </c>
      <c r="H34" s="51"/>
      <c r="I34" s="49"/>
      <c r="J34" s="49"/>
      <c r="K34" s="120"/>
    </row>
    <row r="35" spans="1:11" x14ac:dyDescent="0.2">
      <c r="A35" s="119" t="s">
        <v>176</v>
      </c>
      <c r="B35" s="51"/>
      <c r="C35" s="49"/>
      <c r="D35" s="49"/>
      <c r="E35" s="120"/>
      <c r="G35" s="119" t="s">
        <v>176</v>
      </c>
      <c r="H35" s="51"/>
      <c r="I35" s="49"/>
      <c r="J35" s="49"/>
      <c r="K35" s="120"/>
    </row>
    <row r="36" spans="1:11" ht="13.5" thickBot="1" x14ac:dyDescent="0.25">
      <c r="A36" s="128" t="s">
        <v>177</v>
      </c>
      <c r="B36" s="159"/>
      <c r="C36" s="129"/>
      <c r="D36" s="129"/>
      <c r="E36" s="130"/>
      <c r="G36" s="128" t="s">
        <v>177</v>
      </c>
      <c r="H36" s="159"/>
      <c r="I36" s="129"/>
      <c r="J36" s="129"/>
      <c r="K36" s="130"/>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33" sqref="D33"/>
    </sheetView>
  </sheetViews>
  <sheetFormatPr defaultRowHeight="12.75" x14ac:dyDescent="0.2"/>
  <cols>
    <col min="1" max="1" width="20.5703125" customWidth="1"/>
    <col min="2" max="2" width="13.5703125" customWidth="1"/>
    <col min="3" max="3" width="21.28515625" customWidth="1"/>
    <col min="4" max="4" width="15.5703125" bestFit="1" customWidth="1"/>
    <col min="5" max="5" width="12.28515625" bestFit="1" customWidth="1"/>
  </cols>
  <sheetData>
    <row r="1" spans="1:5" x14ac:dyDescent="0.2">
      <c r="A1" t="s">
        <v>157</v>
      </c>
    </row>
    <row r="2" spans="1:5" x14ac:dyDescent="0.2">
      <c r="A2" t="s">
        <v>158</v>
      </c>
    </row>
    <row r="3" spans="1:5" x14ac:dyDescent="0.2">
      <c r="A3" t="s">
        <v>159</v>
      </c>
    </row>
    <row r="5" spans="1:5" x14ac:dyDescent="0.2">
      <c r="A5" t="s">
        <v>160</v>
      </c>
      <c r="B5" t="s">
        <v>161</v>
      </c>
      <c r="C5" t="s">
        <v>162</v>
      </c>
      <c r="D5" t="s">
        <v>163</v>
      </c>
      <c r="E5" t="s">
        <v>164</v>
      </c>
    </row>
    <row r="6" spans="1:5" x14ac:dyDescent="0.2">
      <c r="B6">
        <v>1</v>
      </c>
      <c r="C6" s="52" t="s">
        <v>179</v>
      </c>
      <c r="D6" s="47">
        <f>VLOOKUP(C6,[1]coverages!A:B,2,FALSE)</f>
        <v>25</v>
      </c>
      <c r="E6" s="47">
        <f>VLOOKUP(C6,[1]coverages!$A:D,3,FALSE)</f>
        <v>4</v>
      </c>
    </row>
    <row r="7" spans="1:5" x14ac:dyDescent="0.2">
      <c r="B7">
        <v>2</v>
      </c>
      <c r="C7" s="52" t="s">
        <v>180</v>
      </c>
      <c r="D7" s="47">
        <f>VLOOKUP(C7,[1]coverages!A:B,2,FALSE)</f>
        <v>25</v>
      </c>
      <c r="E7" s="47">
        <f>VLOOKUP(C7,[1]coverages!$A:D,3,FALSE)</f>
        <v>4</v>
      </c>
    </row>
    <row r="8" spans="1:5" x14ac:dyDescent="0.2">
      <c r="B8">
        <v>3</v>
      </c>
      <c r="C8" s="52" t="s">
        <v>547</v>
      </c>
      <c r="D8" s="47">
        <f>VLOOKUP(C8,[1]coverages!A:B,2,FALSE)</f>
        <v>25</v>
      </c>
      <c r="E8" s="47">
        <f>VLOOKUP(C8,[1]coverages!$A:D,3,FALSE)</f>
        <v>4</v>
      </c>
    </row>
    <row r="9" spans="1:5" x14ac:dyDescent="0.2">
      <c r="B9">
        <v>4</v>
      </c>
      <c r="C9" s="52" t="s">
        <v>548</v>
      </c>
      <c r="D9" s="47">
        <f>VLOOKUP(C9,[1]coverages!A:B,2,FALSE)</f>
        <v>25</v>
      </c>
      <c r="E9" s="47">
        <f>VLOOKUP(C9,[1]coverages!$A:D,3,FALSE)</f>
        <v>4</v>
      </c>
    </row>
    <row r="10" spans="1:5" x14ac:dyDescent="0.2">
      <c r="B10">
        <v>5</v>
      </c>
      <c r="C10" s="52" t="s">
        <v>549</v>
      </c>
      <c r="D10" s="47">
        <f>VLOOKUP(C10,[1]coverages!A:B,2,FALSE)</f>
        <v>25</v>
      </c>
      <c r="E10" s="47">
        <f>VLOOKUP(C10,[1]coverages!$A:D,3,FALSE)</f>
        <v>4</v>
      </c>
    </row>
    <row r="11" spans="1:5" x14ac:dyDescent="0.2">
      <c r="B11">
        <v>6</v>
      </c>
      <c r="C11" s="52" t="s">
        <v>200</v>
      </c>
      <c r="D11" s="47">
        <f>VLOOKUP(C11,[1]coverages!A:B,2,FALSE)</f>
        <v>25</v>
      </c>
      <c r="E11" s="47">
        <v>4</v>
      </c>
    </row>
    <row r="12" spans="1:5" x14ac:dyDescent="0.2">
      <c r="B12">
        <v>7</v>
      </c>
      <c r="C12" s="94" t="s">
        <v>165</v>
      </c>
      <c r="D12" s="47">
        <f>VLOOKUP(C12,[1]coverages!A:B,2,FALSE)</f>
        <v>0</v>
      </c>
      <c r="E12" s="47">
        <f>VLOOKUP(C12,[1]coverages!$A:D,3,FALSE)</f>
        <v>0</v>
      </c>
    </row>
    <row r="13" spans="1:5" x14ac:dyDescent="0.2">
      <c r="B13">
        <v>8</v>
      </c>
      <c r="C13" s="93" t="s">
        <v>165</v>
      </c>
      <c r="D13" s="47">
        <f>VLOOKUP(C13,[1]coverages!A:B,2,FALSE)</f>
        <v>0</v>
      </c>
      <c r="E13" s="47">
        <f>VLOOKUP(C13,[1]coverages!$A:D,3,FALSE)</f>
        <v>0</v>
      </c>
    </row>
    <row r="14" spans="1:5" x14ac:dyDescent="0.2">
      <c r="B14">
        <v>9</v>
      </c>
      <c r="C14" s="93" t="s">
        <v>165</v>
      </c>
      <c r="D14" s="47">
        <f>VLOOKUP(C14,[1]coverages!A:B,2,FALSE)</f>
        <v>0</v>
      </c>
      <c r="E14" s="47">
        <f>VLOOKUP(C14,[1]coverages!$A:D,3,FALSE)</f>
        <v>0</v>
      </c>
    </row>
    <row r="15" spans="1:5" x14ac:dyDescent="0.2">
      <c r="B15">
        <v>10</v>
      </c>
      <c r="C15" s="47" t="s">
        <v>165</v>
      </c>
      <c r="D15" s="47">
        <f>VLOOKUP(C15,[1]coverages!A:B,2,FALSE)</f>
        <v>0</v>
      </c>
      <c r="E15" s="47">
        <f>VLOOKUP(C15,[1]coverages!$A:D,3,FALSE)</f>
        <v>0</v>
      </c>
    </row>
    <row r="16" spans="1:5" x14ac:dyDescent="0.2">
      <c r="B16">
        <v>11</v>
      </c>
      <c r="C16" s="47" t="s">
        <v>165</v>
      </c>
      <c r="D16" s="47">
        <f>VLOOKUP(C16,[1]coverages!A:B,2,FALSE)</f>
        <v>0</v>
      </c>
      <c r="E16" s="47">
        <f>VLOOKUP(C16,[1]coverages!$A:D,3,FALSE)</f>
        <v>0</v>
      </c>
    </row>
    <row r="17" spans="1:6" ht="13.5" customHeight="1" x14ac:dyDescent="0.2">
      <c r="B17">
        <v>12</v>
      </c>
      <c r="C17" s="47" t="s">
        <v>165</v>
      </c>
      <c r="D17" s="47">
        <f>VLOOKUP(C17,[1]coverages!A:B,2,FALSE)</f>
        <v>0</v>
      </c>
      <c r="E17" s="47">
        <f>VLOOKUP(C17,[1]coverages!$A:D,3,FALSE)</f>
        <v>0</v>
      </c>
    </row>
    <row r="18" spans="1:6" x14ac:dyDescent="0.2">
      <c r="D18" s="48">
        <f>SUM(D6:D17)</f>
        <v>150</v>
      </c>
      <c r="E18" s="49"/>
      <c r="F18" s="49"/>
    </row>
    <row r="19" spans="1:6" x14ac:dyDescent="0.2">
      <c r="F19" s="49"/>
    </row>
    <row r="20" spans="1:6" x14ac:dyDescent="0.2">
      <c r="A20" s="48" t="s">
        <v>166</v>
      </c>
      <c r="B20" s="48"/>
      <c r="C20" s="48"/>
      <c r="D20" s="48"/>
      <c r="E20" s="50" t="s">
        <v>167</v>
      </c>
      <c r="F20" s="49"/>
    </row>
    <row r="21" spans="1:6" x14ac:dyDescent="0.2">
      <c r="A21" t="s">
        <v>168</v>
      </c>
      <c r="E21">
        <f>IF(E6=1,D6,0)+IF(E7=1,D7,0)+IF(E10=1,D10,0)+IF(E8=1,D8,0)+IF(E11=1,D11,0)+IF(E9=1,D9,0)+IF(E12=1,D12,0)+IF(E13=1,D13,0)+IF(E14=1,D14,0)+IF(E15=1,D15,0)</f>
        <v>0</v>
      </c>
      <c r="F21" s="49"/>
    </row>
    <row r="22" spans="1:6" x14ac:dyDescent="0.2">
      <c r="A22" t="s">
        <v>169</v>
      </c>
      <c r="E22">
        <f>IF(E6=2,$D6,0)+IF(E7=2,D7,0)+IF(E8=2,D8,0)+IF(E9=2,D9,0)+IF(E10=2,D10,0)+IF(E11=2,D11,0)+IF(E12=2,D12,0)+IF(E13=2,D13,0)+IF(E14=2,D14,0)+IF(E15=2,D15,0)</f>
        <v>0</v>
      </c>
      <c r="F22" s="49"/>
    </row>
    <row r="23" spans="1:6" x14ac:dyDescent="0.2">
      <c r="A23" t="s">
        <v>170</v>
      </c>
      <c r="E23">
        <f>IF(E6=3,D6,0)+IF(E7=3,D7,0)+IF(E8=3,D8,0)+IF(E9=3,D9,0)+IF(E10=3,D10,0)+IF(E11=3,D11,0)+IF(E12=3,D12,0)+IF(E13=3,D13,0)+IF(E14=3,D14,0)+IF(E15=3,D15,0)</f>
        <v>0</v>
      </c>
      <c r="F23" s="49"/>
    </row>
    <row r="24" spans="1:6" x14ac:dyDescent="0.2">
      <c r="A24" t="s">
        <v>171</v>
      </c>
      <c r="E24">
        <f>IF(E6=4,D6,0)+IF(E7=4,D7,0)+IF(E8=4,D8,0)+IF(E9=4,D9,0)+IF(E10=4,D10,0)+IF(E11=4,D11,0)+IF(E12=4,D12,0)+IF(E13=4,D13,0)+IF(E14=4,D14,0)+IF(E15=4,D15,0)</f>
        <v>150</v>
      </c>
      <c r="F24" s="49"/>
    </row>
    <row r="25" spans="1:6" x14ac:dyDescent="0.2">
      <c r="A25" t="s">
        <v>172</v>
      </c>
      <c r="E25">
        <f>IF(E6=5,D6,0)+IF(E7=5,D7,0)+IF(E8=5,D8,0)+IF(E9=5,D9,0)+IF(E10=5,D10,0)+IF(E11=5,D11,0)+IF(E12=5,D12,0)+IF(E13=5,D13,0)+IF(E14=5,D14,0)+IF(E15=5,D15,0)</f>
        <v>0</v>
      </c>
      <c r="F25" s="49"/>
    </row>
    <row r="26" spans="1:6" x14ac:dyDescent="0.2">
      <c r="A26" t="s">
        <v>545</v>
      </c>
      <c r="E26">
        <f>IF(E6=6,D6,0)+IF(E7=6,D7,0)+IF(E8=6,D8,0)+IF(E9=6,D9,0)+IF(E10=6,D10,0)+IF(E11=6,D11,0)+IF(E12=6,D12,0)+IF(E13=6,D13,0)+IF(E14=6,D14,0)+IF(E15=6,D15,0)</f>
        <v>0</v>
      </c>
      <c r="F26" s="49"/>
    </row>
    <row r="27" spans="1:6" x14ac:dyDescent="0.2">
      <c r="A27" s="58" t="s">
        <v>546</v>
      </c>
      <c r="E27">
        <f>IF(E6=7,D6,0)+IF(E7=7,D7,0)+IF(E8=7,D8,0)+IF(E9=7,D9,0)+IF(E10=7,D10,0)+IF(E11=7,D11,0)+IF(E12=7,D12,0)+IF(E13=7,D13,0)+IF(E14=7,D14,0)+IF(E15=7,D15,0)</f>
        <v>0</v>
      </c>
      <c r="F27" s="49"/>
    </row>
    <row r="28" spans="1:6" x14ac:dyDescent="0.2">
      <c r="A28" s="47" t="s">
        <v>173</v>
      </c>
      <c r="B28" s="47"/>
      <c r="C28" s="47"/>
      <c r="D28" s="47"/>
      <c r="E28">
        <f>IF(E6=8,D6,0)+IF(E7=8,D7,0)+IF(E8=8,D8,0)+IF(E9=8,D9,0)+IF(E10=8,D10,0)+IF(E11=8,D11,0)+IF(E12=8,D12,0)+IF(E13=8,D13,0)+IF(E14=8,D14,0)+IF(E15=8,D15,0)</f>
        <v>0</v>
      </c>
      <c r="F28" s="49"/>
    </row>
    <row r="29" spans="1:6" x14ac:dyDescent="0.2">
      <c r="E29" s="48">
        <f>SUM(E21:E28)</f>
        <v>150</v>
      </c>
    </row>
    <row r="30" spans="1:6" x14ac:dyDescent="0.2">
      <c r="E30" t="str">
        <f>IF(E29=D18,"","error")</f>
        <v/>
      </c>
    </row>
    <row r="32" spans="1:6" x14ac:dyDescent="0.2">
      <c r="A32" t="s">
        <v>174</v>
      </c>
      <c r="B32" s="51"/>
    </row>
    <row r="33" spans="1:2" x14ac:dyDescent="0.2">
      <c r="A33" t="s">
        <v>175</v>
      </c>
      <c r="B33" s="51"/>
    </row>
    <row r="34" spans="1:2" x14ac:dyDescent="0.2">
      <c r="A34" t="s">
        <v>176</v>
      </c>
      <c r="B34" s="51"/>
    </row>
    <row r="35" spans="1:2" x14ac:dyDescent="0.2">
      <c r="A35" t="s">
        <v>177</v>
      </c>
      <c r="B35" s="51"/>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G23" sqref="G22:G23"/>
    </sheetView>
  </sheetViews>
  <sheetFormatPr defaultRowHeight="12.75" x14ac:dyDescent="0.2"/>
  <cols>
    <col min="1" max="1" width="22.140625" customWidth="1"/>
    <col min="2" max="2" width="15.5703125" bestFit="1" customWidth="1"/>
    <col min="3" max="3" width="11.28515625" bestFit="1" customWidth="1"/>
  </cols>
  <sheetData>
    <row r="1" spans="1:3" x14ac:dyDescent="0.2">
      <c r="B1" s="60" t="s">
        <v>181</v>
      </c>
      <c r="C1" t="s">
        <v>182</v>
      </c>
    </row>
    <row r="2" spans="1:3" x14ac:dyDescent="0.2">
      <c r="A2" t="s">
        <v>165</v>
      </c>
      <c r="B2">
        <v>0</v>
      </c>
      <c r="C2">
        <v>0</v>
      </c>
    </row>
    <row r="3" spans="1:3" x14ac:dyDescent="0.2">
      <c r="A3" t="s">
        <v>183</v>
      </c>
      <c r="B3">
        <v>75</v>
      </c>
      <c r="C3">
        <v>1</v>
      </c>
    </row>
    <row r="4" spans="1:3" x14ac:dyDescent="0.2">
      <c r="A4" t="s">
        <v>178</v>
      </c>
      <c r="B4">
        <v>18</v>
      </c>
      <c r="C4">
        <v>2</v>
      </c>
    </row>
    <row r="5" spans="1:3" x14ac:dyDescent="0.2">
      <c r="A5" t="s">
        <v>184</v>
      </c>
      <c r="B5">
        <v>10</v>
      </c>
      <c r="C5">
        <v>4</v>
      </c>
    </row>
    <row r="6" spans="1:3" x14ac:dyDescent="0.2">
      <c r="A6" t="s">
        <v>185</v>
      </c>
      <c r="B6">
        <v>18</v>
      </c>
      <c r="C6">
        <v>2</v>
      </c>
    </row>
    <row r="7" spans="1:3" x14ac:dyDescent="0.2">
      <c r="A7" t="s">
        <v>186</v>
      </c>
      <c r="B7">
        <v>22</v>
      </c>
      <c r="C7">
        <v>3</v>
      </c>
    </row>
    <row r="8" spans="1:3" x14ac:dyDescent="0.2">
      <c r="A8" t="s">
        <v>187</v>
      </c>
      <c r="B8">
        <v>10</v>
      </c>
      <c r="C8">
        <v>3</v>
      </c>
    </row>
    <row r="9" spans="1:3" x14ac:dyDescent="0.2">
      <c r="A9" t="s">
        <v>188</v>
      </c>
      <c r="B9">
        <v>10</v>
      </c>
      <c r="C9">
        <v>3</v>
      </c>
    </row>
    <row r="10" spans="1:3" x14ac:dyDescent="0.2">
      <c r="A10" t="s">
        <v>189</v>
      </c>
      <c r="B10">
        <v>11</v>
      </c>
      <c r="C10">
        <v>3</v>
      </c>
    </row>
    <row r="11" spans="1:3" x14ac:dyDescent="0.2">
      <c r="A11" t="s">
        <v>190</v>
      </c>
      <c r="B11">
        <v>1</v>
      </c>
      <c r="C11">
        <v>3</v>
      </c>
    </row>
    <row r="12" spans="1:3" x14ac:dyDescent="0.2">
      <c r="A12" t="s">
        <v>191</v>
      </c>
      <c r="B12">
        <v>1</v>
      </c>
      <c r="C12">
        <v>3</v>
      </c>
    </row>
    <row r="13" spans="1:3" x14ac:dyDescent="0.2">
      <c r="A13" t="s">
        <v>192</v>
      </c>
      <c r="B13">
        <v>1</v>
      </c>
      <c r="C13">
        <v>3</v>
      </c>
    </row>
    <row r="14" spans="1:3" x14ac:dyDescent="0.2">
      <c r="A14" t="s">
        <v>193</v>
      </c>
      <c r="B14">
        <v>1</v>
      </c>
      <c r="C14">
        <v>3</v>
      </c>
    </row>
    <row r="15" spans="1:3" x14ac:dyDescent="0.2">
      <c r="A15" t="s">
        <v>194</v>
      </c>
      <c r="B15">
        <v>17</v>
      </c>
      <c r="C15">
        <v>3</v>
      </c>
    </row>
    <row r="16" spans="1:3" x14ac:dyDescent="0.2">
      <c r="A16" t="s">
        <v>195</v>
      </c>
      <c r="B16">
        <v>10</v>
      </c>
      <c r="C16">
        <v>3</v>
      </c>
    </row>
    <row r="17" spans="1:3" x14ac:dyDescent="0.2">
      <c r="A17" t="s">
        <v>196</v>
      </c>
      <c r="B17">
        <v>22</v>
      </c>
      <c r="C17">
        <v>3</v>
      </c>
    </row>
    <row r="18" spans="1:3" x14ac:dyDescent="0.2">
      <c r="A18" t="s">
        <v>197</v>
      </c>
      <c r="B18">
        <v>11</v>
      </c>
      <c r="C18">
        <v>5</v>
      </c>
    </row>
    <row r="19" spans="1:3" x14ac:dyDescent="0.2">
      <c r="A19" t="s">
        <v>198</v>
      </c>
      <c r="B19">
        <v>100</v>
      </c>
      <c r="C19">
        <v>4</v>
      </c>
    </row>
    <row r="20" spans="1:3" x14ac:dyDescent="0.2">
      <c r="A20" t="s">
        <v>199</v>
      </c>
      <c r="B20">
        <v>11</v>
      </c>
      <c r="C20">
        <v>5</v>
      </c>
    </row>
    <row r="21" spans="1:3" x14ac:dyDescent="0.2">
      <c r="A21" t="s">
        <v>546</v>
      </c>
      <c r="B21">
        <v>100</v>
      </c>
      <c r="C21">
        <v>7</v>
      </c>
    </row>
    <row r="22" spans="1:3" s="47" customFormat="1" x14ac:dyDescent="0.2">
      <c r="A22" s="94" t="s">
        <v>550</v>
      </c>
      <c r="B22" s="47">
        <v>70</v>
      </c>
      <c r="C22" s="47">
        <v>5</v>
      </c>
    </row>
    <row r="23" spans="1:3" s="47" customFormat="1" x14ac:dyDescent="0.2">
      <c r="A23" s="94" t="s">
        <v>551</v>
      </c>
      <c r="B23" s="47">
        <v>25</v>
      </c>
      <c r="C23" s="47">
        <v>6</v>
      </c>
    </row>
    <row r="24" spans="1:3" s="47" customFormat="1" x14ac:dyDescent="0.2">
      <c r="A24" s="95" t="s">
        <v>548</v>
      </c>
      <c r="B24" s="96">
        <v>25</v>
      </c>
      <c r="C24" s="96">
        <v>4</v>
      </c>
    </row>
    <row r="25" spans="1:3" s="47" customFormat="1" x14ac:dyDescent="0.2">
      <c r="A25" s="95" t="s">
        <v>549</v>
      </c>
      <c r="B25" s="96">
        <v>25</v>
      </c>
      <c r="C25" s="96">
        <v>4</v>
      </c>
    </row>
    <row r="26" spans="1:3" s="47" customFormat="1" x14ac:dyDescent="0.2">
      <c r="A26" s="95" t="s">
        <v>200</v>
      </c>
      <c r="B26" s="96">
        <v>25</v>
      </c>
      <c r="C26" s="96">
        <v>4</v>
      </c>
    </row>
    <row r="27" spans="1:3" x14ac:dyDescent="0.2">
      <c r="A27" s="52" t="s">
        <v>179</v>
      </c>
      <c r="B27" s="53">
        <v>25</v>
      </c>
      <c r="C27" s="53">
        <v>4</v>
      </c>
    </row>
    <row r="28" spans="1:3" x14ac:dyDescent="0.2">
      <c r="A28" s="52" t="s">
        <v>180</v>
      </c>
      <c r="B28" s="53">
        <v>25</v>
      </c>
      <c r="C28" s="53">
        <v>4</v>
      </c>
    </row>
    <row r="29" spans="1:3" x14ac:dyDescent="0.2">
      <c r="A29" s="52" t="s">
        <v>547</v>
      </c>
      <c r="B29" s="53">
        <v>25</v>
      </c>
      <c r="C29" s="53">
        <v>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Item</vt:lpstr>
      <vt:lpstr>Main Web</vt:lpstr>
      <vt:lpstr>Side Web</vt:lpstr>
      <vt:lpstr>Info Tab</vt:lpstr>
      <vt:lpstr>INK COVERAGE WORKSHEET</vt:lpstr>
      <vt:lpstr>Ink Coverage - MCP</vt:lpstr>
      <vt:lpstr>coverages</vt:lpstr>
      <vt:lpstr>Item!Print_Area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2013-04-18T21:06:29Z</cp:lastPrinted>
  <dcterms:created xsi:type="dcterms:W3CDTF">2005-04-04T15:31:45Z</dcterms:created>
  <dcterms:modified xsi:type="dcterms:W3CDTF">2017-06-06T18:31:00Z</dcterms:modified>
</cp:coreProperties>
</file>