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5621"/>
</workbook>
</file>

<file path=xl/calcChain.xml><?xml version="1.0" encoding="utf-8"?>
<calcChain xmlns="http://schemas.openxmlformats.org/spreadsheetml/2006/main">
  <c r="C14" i="9" l="1"/>
  <c r="C19" i="9"/>
  <c r="F14" i="9"/>
  <c r="F12" i="9"/>
  <c r="F3" i="9"/>
  <c r="F4" i="9"/>
  <c r="F5" i="9"/>
  <c r="F6" i="9"/>
  <c r="F7" i="9"/>
  <c r="F8" i="9"/>
  <c r="F9" i="9"/>
  <c r="F10" i="9"/>
  <c r="F11" i="9"/>
  <c r="F2" i="9"/>
  <c r="E3" i="9"/>
  <c r="E4" i="9"/>
  <c r="E5" i="9"/>
  <c r="E6" i="9"/>
  <c r="E7" i="9"/>
  <c r="E8" i="9"/>
  <c r="E9" i="9"/>
  <c r="E10" i="9"/>
  <c r="E11" i="9"/>
  <c r="E2" i="9"/>
  <c r="D3" i="9"/>
  <c r="D4" i="9"/>
  <c r="D5" i="9"/>
  <c r="D6" i="9"/>
  <c r="D7" i="9"/>
  <c r="D8" i="9"/>
  <c r="D9" i="9"/>
  <c r="D10" i="9"/>
  <c r="D11" i="9"/>
  <c r="D2" i="9"/>
  <c r="C12" i="9"/>
  <c r="B12" i="9"/>
  <c r="C18" i="9"/>
  <c r="C17" i="9"/>
  <c r="C16" i="9"/>
  <c r="C15" i="9"/>
  <c r="M9" i="8" l="1"/>
  <c r="M8" i="8"/>
  <c r="J9" i="8"/>
  <c r="J8" i="8"/>
  <c r="F10" i="7"/>
  <c r="E4" i="7"/>
  <c r="E5" i="7"/>
  <c r="E6" i="7"/>
  <c r="E7" i="7"/>
  <c r="E3" i="7"/>
  <c r="C7" i="7"/>
  <c r="D7" i="7" s="1"/>
  <c r="D6" i="7"/>
  <c r="C6" i="7"/>
  <c r="C5" i="7"/>
  <c r="D5" i="7" s="1"/>
  <c r="D4" i="7"/>
  <c r="C4" i="7"/>
  <c r="C3" i="7"/>
  <c r="D3" i="7" s="1"/>
  <c r="E13" i="6"/>
  <c r="F4" i="6" l="1"/>
  <c r="F3" i="6"/>
  <c r="F2" i="6"/>
  <c r="F15" i="5" l="1"/>
  <c r="C16" i="5"/>
  <c r="F16" i="5"/>
  <c r="F18" i="5"/>
  <c r="F17" i="5"/>
  <c r="C17" i="5"/>
  <c r="G4" i="5"/>
  <c r="G5" i="5"/>
  <c r="G6" i="5"/>
  <c r="G7" i="5"/>
  <c r="G8" i="5"/>
  <c r="G9" i="5"/>
  <c r="G10" i="5"/>
  <c r="G11" i="5"/>
  <c r="G12" i="5"/>
  <c r="G13" i="5"/>
  <c r="G14" i="5"/>
  <c r="G3" i="5"/>
  <c r="F4" i="5"/>
  <c r="F5" i="5"/>
  <c r="F6" i="5"/>
  <c r="F7" i="5"/>
  <c r="F8" i="5"/>
  <c r="F9" i="5"/>
  <c r="F10" i="5"/>
  <c r="F11" i="5"/>
  <c r="F12" i="5"/>
  <c r="F13" i="5"/>
  <c r="F14" i="5"/>
  <c r="F3" i="5"/>
  <c r="E4" i="5"/>
  <c r="E5" i="5"/>
  <c r="E6" i="5"/>
  <c r="E7" i="5"/>
  <c r="E8" i="5"/>
  <c r="E9" i="5"/>
  <c r="E10" i="5"/>
  <c r="E11" i="5"/>
  <c r="E12" i="5"/>
  <c r="E13" i="5"/>
  <c r="E14" i="5"/>
  <c r="E3" i="5"/>
  <c r="C10" i="4"/>
  <c r="E10" i="4" s="1"/>
  <c r="E8" i="4"/>
  <c r="E4" i="4"/>
  <c r="E5" i="4"/>
  <c r="E6" i="4"/>
  <c r="E7" i="4"/>
  <c r="E3" i="4"/>
  <c r="C11" i="4"/>
  <c r="D4" i="4"/>
  <c r="D5" i="4"/>
  <c r="D6" i="4"/>
  <c r="D7" i="4"/>
  <c r="D3" i="4"/>
  <c r="C4" i="4"/>
  <c r="C5" i="4"/>
  <c r="C6" i="4"/>
  <c r="C7" i="4"/>
  <c r="C3" i="4"/>
  <c r="G16" i="3"/>
  <c r="K13" i="3"/>
  <c r="K12" i="3"/>
  <c r="K11" i="3"/>
  <c r="K10" i="3"/>
  <c r="K9" i="3"/>
  <c r="E3" i="2" l="1"/>
  <c r="E2" i="2"/>
  <c r="G4" i="1" l="1"/>
  <c r="D4" i="1"/>
  <c r="G3" i="1"/>
  <c r="G2" i="1"/>
  <c r="D2" i="1"/>
  <c r="D3" i="1"/>
</calcChain>
</file>

<file path=xl/sharedStrings.xml><?xml version="1.0" encoding="utf-8"?>
<sst xmlns="http://schemas.openxmlformats.org/spreadsheetml/2006/main" count="96" uniqueCount="86">
  <si>
    <t>평균</t>
    <phoneticPr fontId="1" type="noConversion"/>
  </si>
  <si>
    <t>평균</t>
    <phoneticPr fontId="1" type="noConversion"/>
  </si>
  <si>
    <t>중앙값</t>
    <phoneticPr fontId="1" type="noConversion"/>
  </si>
  <si>
    <t>최빈수</t>
    <phoneticPr fontId="1" type="noConversion"/>
  </si>
  <si>
    <t>85분위수</t>
    <phoneticPr fontId="1" type="noConversion"/>
  </si>
  <si>
    <t>50분의수 = 중위수</t>
    <phoneticPr fontId="1" type="noConversion"/>
  </si>
  <si>
    <t>백분위수</t>
    <phoneticPr fontId="1" type="noConversion"/>
  </si>
  <si>
    <t>사분위수</t>
    <phoneticPr fontId="1" type="noConversion"/>
  </si>
  <si>
    <t>a.호텔 숙박비의 평균은 얼마인가</t>
    <phoneticPr fontId="1" type="noConversion"/>
  </si>
  <si>
    <t>b.호텔 숙박비의 중앙값은 얼마인가</t>
    <phoneticPr fontId="1" type="noConversion"/>
  </si>
  <si>
    <t>c.최빈수는 무엇인가?</t>
    <phoneticPr fontId="1" type="noConversion"/>
  </si>
  <si>
    <t>d.1사분위수는 무엇인가?</t>
    <phoneticPr fontId="1" type="noConversion"/>
  </si>
  <si>
    <t>e.3사분위수는 무엇인가</t>
    <phoneticPr fontId="1" type="noConversion"/>
  </si>
  <si>
    <t>도시</t>
    <phoneticPr fontId="1" type="noConversion"/>
  </si>
  <si>
    <t>야간요금</t>
    <phoneticPr fontId="1" type="noConversion"/>
  </si>
  <si>
    <t>f.3사분위수를 구했는데 그 의미는 무엇인가?</t>
    <phoneticPr fontId="1" type="noConversion"/>
  </si>
  <si>
    <t>범위</t>
    <phoneticPr fontId="1" type="noConversion"/>
  </si>
  <si>
    <t>&gt; 최대값 - 최소값</t>
    <phoneticPr fontId="1" type="noConversion"/>
  </si>
  <si>
    <t xml:space="preserve">분산 </t>
    <phoneticPr fontId="1" type="noConversion"/>
  </si>
  <si>
    <t>강좌의 학생수</t>
    <phoneticPr fontId="1" type="noConversion"/>
  </si>
  <si>
    <t>학생수의 평균</t>
    <phoneticPr fontId="1" type="noConversion"/>
  </si>
  <si>
    <t>편차(학생수-학생수의 평균)</t>
    <phoneticPr fontId="1" type="noConversion"/>
  </si>
  <si>
    <t>편차의 제곱</t>
    <phoneticPr fontId="1" type="noConversion"/>
  </si>
  <si>
    <t>수동계산분산</t>
    <phoneticPr fontId="1" type="noConversion"/>
  </si>
  <si>
    <t>자동계산분산</t>
    <phoneticPr fontId="1" type="noConversion"/>
  </si>
  <si>
    <t>표준편차</t>
    <phoneticPr fontId="1" type="noConversion"/>
  </si>
  <si>
    <t>합계</t>
    <phoneticPr fontId="1" type="noConversion"/>
  </si>
  <si>
    <t>직장인 첫월급</t>
    <phoneticPr fontId="1" type="noConversion"/>
  </si>
  <si>
    <t>학생수의평균</t>
    <phoneticPr fontId="1" type="noConversion"/>
  </si>
  <si>
    <t>편차(학생수-학생수의평균)</t>
    <phoneticPr fontId="1" type="noConversion"/>
  </si>
  <si>
    <t>편차의제곱</t>
    <phoneticPr fontId="1" type="noConversion"/>
  </si>
  <si>
    <t>자동계산분산</t>
    <phoneticPr fontId="1" type="noConversion"/>
  </si>
  <si>
    <t>합계</t>
    <phoneticPr fontId="1" type="noConversion"/>
  </si>
  <si>
    <t>표준편차</t>
    <phoneticPr fontId="1" type="noConversion"/>
  </si>
  <si>
    <t>보스턴</t>
    <phoneticPr fontId="1" type="noConversion"/>
  </si>
  <si>
    <t>애틀란다</t>
    <phoneticPr fontId="1" type="noConversion"/>
  </si>
  <si>
    <t>마이애미</t>
    <phoneticPr fontId="1" type="noConversion"/>
  </si>
  <si>
    <t>뉴욕</t>
    <phoneticPr fontId="1" type="noConversion"/>
  </si>
  <si>
    <t>올랜도</t>
    <phoneticPr fontId="1" type="noConversion"/>
  </si>
  <si>
    <t>피츠버그</t>
    <phoneticPr fontId="1" type="noConversion"/>
  </si>
  <si>
    <t>워싱턴DC</t>
    <phoneticPr fontId="1" type="noConversion"/>
  </si>
  <si>
    <t>도시이름</t>
    <phoneticPr fontId="1" type="noConversion"/>
  </si>
  <si>
    <t>렌트비</t>
    <phoneticPr fontId="1" type="noConversion"/>
  </si>
  <si>
    <t>평균</t>
    <phoneticPr fontId="1" type="noConversion"/>
  </si>
  <si>
    <t>표준편차</t>
    <phoneticPr fontId="1" type="noConversion"/>
  </si>
  <si>
    <t>분산</t>
    <phoneticPr fontId="1" type="noConversion"/>
  </si>
  <si>
    <t>동부</t>
    <phoneticPr fontId="1" type="noConversion"/>
  </si>
  <si>
    <t>서부</t>
    <phoneticPr fontId="1" type="noConversion"/>
  </si>
  <si>
    <t>평균</t>
    <phoneticPr fontId="1" type="noConversion"/>
  </si>
  <si>
    <t>분산</t>
    <phoneticPr fontId="1" type="noConversion"/>
  </si>
  <si>
    <t>표준편차</t>
    <phoneticPr fontId="1" type="noConversion"/>
  </si>
  <si>
    <t>차이점: 동부보다 서부의 변동성이 더 적다</t>
    <phoneticPr fontId="1" type="noConversion"/>
  </si>
  <si>
    <t>동부가 서부보다 범위가 넓다.</t>
    <phoneticPr fontId="1" type="noConversion"/>
  </si>
  <si>
    <t>z-값</t>
    <phoneticPr fontId="1" type="noConversion"/>
  </si>
  <si>
    <t>z-값 &gt; 편차를 표준편차로 나눈값</t>
    <phoneticPr fontId="1" type="noConversion"/>
  </si>
  <si>
    <t>예)</t>
    <phoneticPr fontId="1" type="noConversion"/>
  </si>
  <si>
    <t>학생 100명중의 중간고사 성적에 대해 생각해보자</t>
    <phoneticPr fontId="1" type="noConversion"/>
  </si>
  <si>
    <t>평균과 표준편차가 각각 70점, 5점 이라고하자</t>
    <phoneticPr fontId="1" type="noConversion"/>
  </si>
  <si>
    <t>얼마나 많은 학생이 52점에서 82점 사이에 존재하는가?</t>
    <phoneticPr fontId="1" type="noConversion"/>
  </si>
  <si>
    <t>그러면 얼마나 많은 학생이 60점에서 80점 사이에 존재하는가</t>
    <phoneticPr fontId="1" type="noConversion"/>
  </si>
  <si>
    <t>60점은 표준차이의 2배 아래차이가 난다.</t>
    <phoneticPr fontId="1" type="noConversion"/>
  </si>
  <si>
    <t>80점은 표준편차의 2배 위에있다.</t>
    <phoneticPr fontId="1" type="noConversion"/>
  </si>
  <si>
    <t>*** 채비세프의 정리</t>
    <phoneticPr fontId="1" type="noConversion"/>
  </si>
  <si>
    <t>1보다 큰 z-값에 대해 평균과 +- 표준편차사이에 존재하는 자료의 비율은 적어도</t>
    <phoneticPr fontId="1" type="noConversion"/>
  </si>
  <si>
    <t>z값은?</t>
    <phoneticPr fontId="1" type="noConversion"/>
  </si>
  <si>
    <r>
      <t>(1-1/Z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)이다</t>
    </r>
    <phoneticPr fontId="1" type="noConversion"/>
  </si>
  <si>
    <t>(60-70)/5</t>
    <phoneticPr fontId="1" type="noConversion"/>
  </si>
  <si>
    <t>(80-70)/5</t>
    <phoneticPr fontId="1" type="noConversion"/>
  </si>
  <si>
    <t>(1-1/4)</t>
    <phoneticPr fontId="1" type="noConversion"/>
  </si>
  <si>
    <t>z값 &gt; 평균에서 얼마나 떨어져있는지 알려주는 값.</t>
    <phoneticPr fontId="1" type="noConversion"/>
  </si>
  <si>
    <t>주</t>
    <phoneticPr fontId="1" type="noConversion"/>
  </si>
  <si>
    <t>광고횟수</t>
    <phoneticPr fontId="1" type="noConversion"/>
  </si>
  <si>
    <t>매출액(단위:$100)</t>
    <phoneticPr fontId="1" type="noConversion"/>
  </si>
  <si>
    <t>x의편차</t>
    <phoneticPr fontId="1" type="noConversion"/>
  </si>
  <si>
    <t>y의편차</t>
    <phoneticPr fontId="1" type="noConversion"/>
  </si>
  <si>
    <t>x편차y편차곱</t>
    <phoneticPr fontId="1" type="noConversion"/>
  </si>
  <si>
    <t>수동공분산</t>
    <phoneticPr fontId="1" type="noConversion"/>
  </si>
  <si>
    <t>상관계수</t>
    <phoneticPr fontId="1" type="noConversion"/>
  </si>
  <si>
    <t>x의표준편차</t>
    <phoneticPr fontId="1" type="noConversion"/>
  </si>
  <si>
    <t>y의표준편차</t>
    <phoneticPr fontId="1" type="noConversion"/>
  </si>
  <si>
    <t>x의분산</t>
    <phoneticPr fontId="1" type="noConversion"/>
  </si>
  <si>
    <t>y의분산</t>
    <phoneticPr fontId="1" type="noConversion"/>
  </si>
  <si>
    <t>자동공분산</t>
    <phoneticPr fontId="1" type="noConversion"/>
  </si>
  <si>
    <t>평균</t>
    <phoneticPr fontId="1" type="noConversion"/>
  </si>
  <si>
    <t>합계</t>
    <phoneticPr fontId="1" type="noConversion"/>
  </si>
  <si>
    <t>&gt;&gt; 1에가까워질수록 강한 관계가있다.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</si>
</sst>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D4" sqref="D4"/>
    </sheetView>
  </sheetViews>
  <sheetFormatPr defaultRowHeight="16.5" x14ac:dyDescent="0.3"/>
  <sheetData>
    <row r="2" spans="2:7" x14ac:dyDescent="0.3">
      <c r="B2">
        <v>1</v>
      </c>
      <c r="C2" t="s">
        <v>0</v>
      </c>
      <c r="D2">
        <f>AVERAGE(B2:B6)</f>
        <v>5.8</v>
      </c>
      <c r="E2">
        <v>1</v>
      </c>
      <c r="F2" t="s">
        <v>1</v>
      </c>
      <c r="G2">
        <f>AVERAGE(E2:E7)</f>
        <v>8.6666666666666661</v>
      </c>
    </row>
    <row r="3" spans="2:7" x14ac:dyDescent="0.3">
      <c r="B3">
        <v>3</v>
      </c>
      <c r="C3" t="s">
        <v>2</v>
      </c>
      <c r="D3">
        <f>MEDIAN(B2:B6)</f>
        <v>5</v>
      </c>
      <c r="E3">
        <v>3</v>
      </c>
      <c r="F3" t="s">
        <v>2</v>
      </c>
      <c r="G3">
        <f>MEDIAN(E2:E7)</f>
        <v>7.5</v>
      </c>
    </row>
    <row r="4" spans="2:7" x14ac:dyDescent="0.3">
      <c r="B4">
        <v>5</v>
      </c>
      <c r="C4" t="s">
        <v>3</v>
      </c>
      <c r="D4">
        <f>MODE(B2:B6)</f>
        <v>10</v>
      </c>
      <c r="E4">
        <v>5</v>
      </c>
      <c r="F4" t="s">
        <v>3</v>
      </c>
      <c r="G4" t="e">
        <f>MODE(E2:E7)</f>
        <v>#N/A</v>
      </c>
    </row>
    <row r="5" spans="2:7" x14ac:dyDescent="0.3">
      <c r="B5">
        <v>10</v>
      </c>
      <c r="E5">
        <v>10</v>
      </c>
    </row>
    <row r="6" spans="2:7" x14ac:dyDescent="0.3">
      <c r="B6">
        <v>10</v>
      </c>
      <c r="E6">
        <v>15</v>
      </c>
    </row>
    <row r="7" spans="2:7" x14ac:dyDescent="0.3">
      <c r="E7">
        <v>18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E3" sqref="E3"/>
    </sheetView>
  </sheetViews>
  <sheetFormatPr defaultRowHeight="16.5" x14ac:dyDescent="0.3"/>
  <sheetData>
    <row r="1" spans="2:5" x14ac:dyDescent="0.3">
      <c r="B1">
        <v>2710</v>
      </c>
    </row>
    <row r="2" spans="2:5" x14ac:dyDescent="0.3">
      <c r="B2">
        <v>2755</v>
      </c>
      <c r="D2" t="s">
        <v>6</v>
      </c>
      <c r="E2">
        <f>_xlfn.PERCENTILE.INC(B1:B12,0.85)</f>
        <v>3078</v>
      </c>
    </row>
    <row r="3" spans="2:5" x14ac:dyDescent="0.3">
      <c r="B3">
        <v>2850</v>
      </c>
      <c r="D3" t="s">
        <v>7</v>
      </c>
      <c r="E3">
        <f>QUARTILE(B1:B12,)</f>
        <v>2710</v>
      </c>
    </row>
    <row r="4" spans="2:5" x14ac:dyDescent="0.3">
      <c r="B4">
        <v>2880</v>
      </c>
    </row>
    <row r="5" spans="2:5" x14ac:dyDescent="0.3">
      <c r="B5">
        <v>2880</v>
      </c>
    </row>
    <row r="6" spans="2:5" x14ac:dyDescent="0.3">
      <c r="B6">
        <v>2890</v>
      </c>
      <c r="C6" s="4" t="s">
        <v>5</v>
      </c>
    </row>
    <row r="7" spans="2:5" x14ac:dyDescent="0.3">
      <c r="B7">
        <v>2920</v>
      </c>
      <c r="C7" s="4"/>
    </row>
    <row r="8" spans="2:5" x14ac:dyDescent="0.3">
      <c r="B8">
        <v>2940</v>
      </c>
    </row>
    <row r="9" spans="2:5" x14ac:dyDescent="0.3">
      <c r="B9">
        <v>2950</v>
      </c>
    </row>
    <row r="10" spans="2:5" x14ac:dyDescent="0.3">
      <c r="B10">
        <v>3050</v>
      </c>
    </row>
    <row r="11" spans="2:5" x14ac:dyDescent="0.3">
      <c r="B11">
        <v>3130</v>
      </c>
      <c r="C11" t="s">
        <v>4</v>
      </c>
    </row>
    <row r="12" spans="2:5" x14ac:dyDescent="0.3">
      <c r="B12">
        <v>3325</v>
      </c>
    </row>
  </sheetData>
  <mergeCells count="1">
    <mergeCell ref="C6:C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workbookViewId="0">
      <selection activeCell="G17" sqref="G17"/>
    </sheetView>
  </sheetViews>
  <sheetFormatPr defaultRowHeight="16.5" x14ac:dyDescent="0.3"/>
  <sheetData>
    <row r="2" spans="2:11" x14ac:dyDescent="0.3">
      <c r="B2">
        <v>10</v>
      </c>
    </row>
    <row r="3" spans="2:11" x14ac:dyDescent="0.3">
      <c r="B3">
        <v>20</v>
      </c>
    </row>
    <row r="4" spans="2:11" x14ac:dyDescent="0.3">
      <c r="B4">
        <v>12</v>
      </c>
    </row>
    <row r="5" spans="2:11" x14ac:dyDescent="0.3">
      <c r="B5">
        <v>17</v>
      </c>
    </row>
    <row r="6" spans="2:11" x14ac:dyDescent="0.3">
      <c r="B6">
        <v>16</v>
      </c>
    </row>
    <row r="9" spans="2:11" x14ac:dyDescent="0.3">
      <c r="B9" t="s">
        <v>13</v>
      </c>
      <c r="C9" t="s">
        <v>14</v>
      </c>
      <c r="F9" s="4" t="s">
        <v>8</v>
      </c>
      <c r="G9" s="4"/>
      <c r="H9" s="4"/>
      <c r="I9" s="4"/>
      <c r="J9" s="4"/>
      <c r="K9">
        <f>AVERAGE(C10:C29)</f>
        <v>159.05000000000001</v>
      </c>
    </row>
    <row r="10" spans="2:11" x14ac:dyDescent="0.3">
      <c r="B10">
        <v>1</v>
      </c>
      <c r="C10">
        <v>163</v>
      </c>
      <c r="F10" s="4" t="s">
        <v>9</v>
      </c>
      <c r="G10" s="4"/>
      <c r="H10" s="4"/>
      <c r="I10" s="4"/>
      <c r="J10" s="4"/>
      <c r="K10">
        <f>MEDIAN(C10:C29)</f>
        <v>161</v>
      </c>
    </row>
    <row r="11" spans="2:11" x14ac:dyDescent="0.3">
      <c r="B11">
        <v>2</v>
      </c>
      <c r="C11">
        <v>177</v>
      </c>
      <c r="F11" s="4" t="s">
        <v>10</v>
      </c>
      <c r="G11" s="4"/>
      <c r="H11" s="4"/>
      <c r="I11" s="4"/>
      <c r="J11" s="4"/>
      <c r="K11">
        <f>MODE(C10:C29)</f>
        <v>167</v>
      </c>
    </row>
    <row r="12" spans="2:11" x14ac:dyDescent="0.3">
      <c r="B12">
        <v>3</v>
      </c>
      <c r="C12">
        <v>166</v>
      </c>
      <c r="F12" s="4" t="s">
        <v>11</v>
      </c>
      <c r="G12" s="4"/>
      <c r="H12" s="4"/>
      <c r="I12" s="4"/>
      <c r="J12" s="4"/>
      <c r="K12">
        <f>QUARTILE(C10:C29,1)</f>
        <v>137.75</v>
      </c>
    </row>
    <row r="13" spans="2:11" x14ac:dyDescent="0.3">
      <c r="B13">
        <v>4</v>
      </c>
      <c r="C13">
        <v>126</v>
      </c>
      <c r="F13" s="4" t="s">
        <v>12</v>
      </c>
      <c r="G13" s="4"/>
      <c r="H13" s="4"/>
      <c r="I13" s="4"/>
      <c r="J13" s="4"/>
      <c r="K13">
        <f>QUARTILE(C10:C29,3)</f>
        <v>168.5</v>
      </c>
    </row>
    <row r="14" spans="2:11" x14ac:dyDescent="0.3">
      <c r="B14">
        <v>5</v>
      </c>
      <c r="C14">
        <v>123</v>
      </c>
      <c r="F14" s="4" t="s">
        <v>15</v>
      </c>
      <c r="G14" s="4"/>
      <c r="H14" s="4"/>
      <c r="I14" s="4"/>
      <c r="J14" s="4"/>
    </row>
    <row r="15" spans="2:11" x14ac:dyDescent="0.3">
      <c r="B15">
        <v>6</v>
      </c>
      <c r="C15">
        <v>120</v>
      </c>
    </row>
    <row r="16" spans="2:11" x14ac:dyDescent="0.3">
      <c r="B16">
        <v>7</v>
      </c>
      <c r="C16">
        <v>144</v>
      </c>
      <c r="F16" t="s">
        <v>16</v>
      </c>
      <c r="G16">
        <f>C29-C10</f>
        <v>44</v>
      </c>
      <c r="H16" t="s">
        <v>17</v>
      </c>
    </row>
    <row r="17" spans="2:6" x14ac:dyDescent="0.3">
      <c r="B17">
        <v>8</v>
      </c>
      <c r="C17">
        <v>173</v>
      </c>
      <c r="F17" t="s">
        <v>18</v>
      </c>
    </row>
    <row r="18" spans="2:6" x14ac:dyDescent="0.3">
      <c r="B18">
        <v>9</v>
      </c>
      <c r="C18">
        <v>160</v>
      </c>
    </row>
    <row r="19" spans="2:6" x14ac:dyDescent="0.3">
      <c r="B19">
        <v>10</v>
      </c>
      <c r="C19">
        <v>192</v>
      </c>
    </row>
    <row r="20" spans="2:6" x14ac:dyDescent="0.3">
      <c r="B20">
        <v>11</v>
      </c>
      <c r="C20">
        <v>125</v>
      </c>
    </row>
    <row r="21" spans="2:6" x14ac:dyDescent="0.3">
      <c r="B21">
        <v>12</v>
      </c>
      <c r="C21">
        <v>167</v>
      </c>
    </row>
    <row r="22" spans="2:6" x14ac:dyDescent="0.3">
      <c r="B22">
        <v>13</v>
      </c>
      <c r="C22">
        <v>245</v>
      </c>
    </row>
    <row r="23" spans="2:6" x14ac:dyDescent="0.3">
      <c r="B23">
        <v>14</v>
      </c>
      <c r="C23">
        <v>146</v>
      </c>
    </row>
    <row r="24" spans="2:6" x14ac:dyDescent="0.3">
      <c r="B24">
        <v>15</v>
      </c>
      <c r="C24">
        <v>139</v>
      </c>
    </row>
    <row r="25" spans="2:6" x14ac:dyDescent="0.3">
      <c r="B25">
        <v>16</v>
      </c>
      <c r="C25">
        <v>134</v>
      </c>
    </row>
    <row r="26" spans="2:6" x14ac:dyDescent="0.3">
      <c r="B26">
        <v>17</v>
      </c>
      <c r="C26">
        <v>167</v>
      </c>
    </row>
    <row r="27" spans="2:6" x14ac:dyDescent="0.3">
      <c r="B27">
        <v>18</v>
      </c>
      <c r="C27">
        <v>162</v>
      </c>
    </row>
    <row r="28" spans="2:6" x14ac:dyDescent="0.3">
      <c r="B28">
        <v>19</v>
      </c>
      <c r="C28">
        <v>145</v>
      </c>
    </row>
    <row r="29" spans="2:6" x14ac:dyDescent="0.3">
      <c r="B29">
        <v>20</v>
      </c>
      <c r="C29">
        <v>207</v>
      </c>
    </row>
  </sheetData>
  <mergeCells count="6">
    <mergeCell ref="F14:J14"/>
    <mergeCell ref="F9:J9"/>
    <mergeCell ref="F10:J10"/>
    <mergeCell ref="F11:J11"/>
    <mergeCell ref="F12:J12"/>
    <mergeCell ref="F13:J1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3" sqref="D3"/>
    </sheetView>
  </sheetViews>
  <sheetFormatPr defaultRowHeight="16.5" x14ac:dyDescent="0.3"/>
  <cols>
    <col min="2" max="2" width="16.125" customWidth="1"/>
    <col min="3" max="3" width="13.75" customWidth="1"/>
    <col min="4" max="4" width="27" customWidth="1"/>
    <col min="5" max="5" width="16.75" customWidth="1"/>
  </cols>
  <sheetData>
    <row r="2" spans="2:5" x14ac:dyDescent="0.3">
      <c r="B2" s="1" t="s">
        <v>19</v>
      </c>
      <c r="C2" t="s">
        <v>20</v>
      </c>
      <c r="D2" t="s">
        <v>21</v>
      </c>
      <c r="E2" t="s">
        <v>22</v>
      </c>
    </row>
    <row r="3" spans="2:5" x14ac:dyDescent="0.3">
      <c r="B3" s="2">
        <v>46</v>
      </c>
      <c r="C3">
        <f>AVERAGE($B$3:$B$7)</f>
        <v>44</v>
      </c>
      <c r="D3">
        <f>B3-C3</f>
        <v>2</v>
      </c>
      <c r="E3">
        <f>D3*D3</f>
        <v>4</v>
      </c>
    </row>
    <row r="4" spans="2:5" x14ac:dyDescent="0.3">
      <c r="B4" s="2">
        <v>54</v>
      </c>
      <c r="C4">
        <f t="shared" ref="C4:C7" si="0">AVERAGE($B$3:$B$7)</f>
        <v>44</v>
      </c>
      <c r="D4">
        <f t="shared" ref="D4:D7" si="1">B4-C4</f>
        <v>10</v>
      </c>
      <c r="E4">
        <f t="shared" ref="E4:E7" si="2">D4*D4</f>
        <v>100</v>
      </c>
    </row>
    <row r="5" spans="2:5" x14ac:dyDescent="0.3">
      <c r="B5" s="2">
        <v>42</v>
      </c>
      <c r="C5">
        <f t="shared" si="0"/>
        <v>44</v>
      </c>
      <c r="D5">
        <f t="shared" si="1"/>
        <v>-2</v>
      </c>
      <c r="E5">
        <f t="shared" si="2"/>
        <v>4</v>
      </c>
    </row>
    <row r="6" spans="2:5" x14ac:dyDescent="0.3">
      <c r="B6" s="2">
        <v>46</v>
      </c>
      <c r="C6">
        <f t="shared" si="0"/>
        <v>44</v>
      </c>
      <c r="D6">
        <f t="shared" si="1"/>
        <v>2</v>
      </c>
      <c r="E6">
        <f t="shared" si="2"/>
        <v>4</v>
      </c>
    </row>
    <row r="7" spans="2:5" x14ac:dyDescent="0.3">
      <c r="B7" s="2">
        <v>32</v>
      </c>
      <c r="C7">
        <f t="shared" si="0"/>
        <v>44</v>
      </c>
      <c r="D7">
        <f t="shared" si="1"/>
        <v>-12</v>
      </c>
      <c r="E7">
        <f t="shared" si="2"/>
        <v>144</v>
      </c>
    </row>
    <row r="8" spans="2:5" x14ac:dyDescent="0.3">
      <c r="D8" t="s">
        <v>26</v>
      </c>
      <c r="E8">
        <f>SUM(E3:E7)</f>
        <v>256</v>
      </c>
    </row>
    <row r="10" spans="2:5" x14ac:dyDescent="0.3">
      <c r="B10" t="s">
        <v>23</v>
      </c>
      <c r="C10">
        <f>E8/(5-1)</f>
        <v>64</v>
      </c>
      <c r="D10" t="s">
        <v>25</v>
      </c>
      <c r="E10">
        <f>SQRT(C10)</f>
        <v>8</v>
      </c>
    </row>
    <row r="11" spans="2:5" x14ac:dyDescent="0.3">
      <c r="B11" t="s">
        <v>24</v>
      </c>
      <c r="C11">
        <f>VAR(B3:B7)</f>
        <v>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F3" sqref="F3"/>
    </sheetView>
  </sheetViews>
  <sheetFormatPr defaultRowHeight="16.5" x14ac:dyDescent="0.3"/>
  <cols>
    <col min="2" max="2" width="13.25" customWidth="1"/>
    <col min="5" max="5" width="15" customWidth="1"/>
    <col min="6" max="6" width="23.75" customWidth="1"/>
    <col min="7" max="7" width="11.25" customWidth="1"/>
  </cols>
  <sheetData>
    <row r="2" spans="2:7" x14ac:dyDescent="0.3">
      <c r="C2" s="1" t="s">
        <v>27</v>
      </c>
      <c r="D2" s="1"/>
      <c r="E2" t="s">
        <v>28</v>
      </c>
      <c r="F2" t="s">
        <v>29</v>
      </c>
      <c r="G2" t="s">
        <v>30</v>
      </c>
    </row>
    <row r="3" spans="2:7" x14ac:dyDescent="0.3">
      <c r="C3" s="1">
        <v>2850</v>
      </c>
      <c r="D3" s="1"/>
      <c r="E3">
        <f>AVERAGE($C$3:$C$14)</f>
        <v>2940</v>
      </c>
      <c r="F3">
        <f>E3-C3</f>
        <v>90</v>
      </c>
      <c r="G3">
        <f>F3*F3</f>
        <v>8100</v>
      </c>
    </row>
    <row r="4" spans="2:7" x14ac:dyDescent="0.3">
      <c r="C4" s="1">
        <v>2950</v>
      </c>
      <c r="D4" s="1"/>
      <c r="E4">
        <f t="shared" ref="E4:E14" si="0">AVERAGE($C$3:$C$14)</f>
        <v>2940</v>
      </c>
      <c r="F4">
        <f t="shared" ref="F4:F14" si="1">E4-C4</f>
        <v>-10</v>
      </c>
      <c r="G4">
        <f t="shared" ref="G4:G14" si="2">F4*F4</f>
        <v>100</v>
      </c>
    </row>
    <row r="5" spans="2:7" x14ac:dyDescent="0.3">
      <c r="C5" s="1">
        <v>3050</v>
      </c>
      <c r="D5" s="1"/>
      <c r="E5">
        <f t="shared" si="0"/>
        <v>2940</v>
      </c>
      <c r="F5">
        <f t="shared" si="1"/>
        <v>-110</v>
      </c>
      <c r="G5">
        <f t="shared" si="2"/>
        <v>12100</v>
      </c>
    </row>
    <row r="6" spans="2:7" x14ac:dyDescent="0.3">
      <c r="C6" s="1">
        <v>2880</v>
      </c>
      <c r="D6" s="1"/>
      <c r="E6">
        <f t="shared" si="0"/>
        <v>2940</v>
      </c>
      <c r="F6">
        <f t="shared" si="1"/>
        <v>60</v>
      </c>
      <c r="G6">
        <f t="shared" si="2"/>
        <v>3600</v>
      </c>
    </row>
    <row r="7" spans="2:7" x14ac:dyDescent="0.3">
      <c r="C7" s="1">
        <v>2755</v>
      </c>
      <c r="D7" s="1"/>
      <c r="E7">
        <f t="shared" si="0"/>
        <v>2940</v>
      </c>
      <c r="F7">
        <f t="shared" si="1"/>
        <v>185</v>
      </c>
      <c r="G7">
        <f t="shared" si="2"/>
        <v>34225</v>
      </c>
    </row>
    <row r="8" spans="2:7" x14ac:dyDescent="0.3">
      <c r="C8" s="1">
        <v>2710</v>
      </c>
      <c r="D8" s="1"/>
      <c r="E8">
        <f t="shared" si="0"/>
        <v>2940</v>
      </c>
      <c r="F8">
        <f t="shared" si="1"/>
        <v>230</v>
      </c>
      <c r="G8">
        <f t="shared" si="2"/>
        <v>52900</v>
      </c>
    </row>
    <row r="9" spans="2:7" x14ac:dyDescent="0.3">
      <c r="C9" s="1">
        <v>2890</v>
      </c>
      <c r="D9" s="1"/>
      <c r="E9">
        <f t="shared" si="0"/>
        <v>2940</v>
      </c>
      <c r="F9">
        <f t="shared" si="1"/>
        <v>50</v>
      </c>
      <c r="G9">
        <f t="shared" si="2"/>
        <v>2500</v>
      </c>
    </row>
    <row r="10" spans="2:7" x14ac:dyDescent="0.3">
      <c r="C10" s="1">
        <v>3130</v>
      </c>
      <c r="D10" s="1"/>
      <c r="E10">
        <f t="shared" si="0"/>
        <v>2940</v>
      </c>
      <c r="F10">
        <f t="shared" si="1"/>
        <v>-190</v>
      </c>
      <c r="G10">
        <f t="shared" si="2"/>
        <v>36100</v>
      </c>
    </row>
    <row r="11" spans="2:7" x14ac:dyDescent="0.3">
      <c r="C11" s="1">
        <v>2940</v>
      </c>
      <c r="D11" s="1"/>
      <c r="E11">
        <f t="shared" si="0"/>
        <v>2940</v>
      </c>
      <c r="F11">
        <f t="shared" si="1"/>
        <v>0</v>
      </c>
      <c r="G11">
        <f t="shared" si="2"/>
        <v>0</v>
      </c>
    </row>
    <row r="12" spans="2:7" x14ac:dyDescent="0.3">
      <c r="C12" s="1">
        <v>3325</v>
      </c>
      <c r="D12" s="1"/>
      <c r="E12">
        <f t="shared" si="0"/>
        <v>2940</v>
      </c>
      <c r="F12">
        <f t="shared" si="1"/>
        <v>-385</v>
      </c>
      <c r="G12">
        <f t="shared" si="2"/>
        <v>148225</v>
      </c>
    </row>
    <row r="13" spans="2:7" x14ac:dyDescent="0.3">
      <c r="C13" s="1">
        <v>2920</v>
      </c>
      <c r="D13" s="1"/>
      <c r="E13">
        <f t="shared" si="0"/>
        <v>2940</v>
      </c>
      <c r="F13">
        <f t="shared" si="1"/>
        <v>20</v>
      </c>
      <c r="G13">
        <f t="shared" si="2"/>
        <v>400</v>
      </c>
    </row>
    <row r="14" spans="2:7" x14ac:dyDescent="0.3">
      <c r="C14" s="1">
        <v>2880</v>
      </c>
      <c r="D14" s="1"/>
      <c r="E14">
        <f t="shared" si="0"/>
        <v>2940</v>
      </c>
      <c r="F14">
        <f t="shared" si="1"/>
        <v>60</v>
      </c>
      <c r="G14">
        <f t="shared" si="2"/>
        <v>3600</v>
      </c>
    </row>
    <row r="15" spans="2:7" x14ac:dyDescent="0.3">
      <c r="E15" t="s">
        <v>32</v>
      </c>
      <c r="F15">
        <f>SUM(G3:G14)</f>
        <v>301850</v>
      </c>
    </row>
    <row r="16" spans="2:7" x14ac:dyDescent="0.3">
      <c r="B16" t="s">
        <v>23</v>
      </c>
      <c r="C16">
        <f>F15/(12-1)</f>
        <v>27440.909090909092</v>
      </c>
      <c r="E16" t="s">
        <v>33</v>
      </c>
      <c r="F16">
        <f>SQRT(C17)</f>
        <v>165.65297791138283</v>
      </c>
    </row>
    <row r="17" spans="2:6" x14ac:dyDescent="0.3">
      <c r="B17" t="s">
        <v>31</v>
      </c>
      <c r="C17">
        <f>VAR(C3:C14)</f>
        <v>27440.909090909092</v>
      </c>
      <c r="E17" t="s">
        <v>2</v>
      </c>
      <c r="F17">
        <f>MINA(C3:C14)</f>
        <v>2710</v>
      </c>
    </row>
    <row r="18" spans="2:6" x14ac:dyDescent="0.3">
      <c r="E18" t="s">
        <v>3</v>
      </c>
      <c r="F18">
        <f>MODE(C3:C14)</f>
        <v>2880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F4" sqref="F4"/>
    </sheetView>
  </sheetViews>
  <sheetFormatPr defaultRowHeight="16.5" x14ac:dyDescent="0.3"/>
  <cols>
    <col min="8" max="8" width="36.375" customWidth="1"/>
  </cols>
  <sheetData>
    <row r="1" spans="2:8" x14ac:dyDescent="0.3">
      <c r="B1" t="s">
        <v>41</v>
      </c>
      <c r="C1" t="s">
        <v>42</v>
      </c>
    </row>
    <row r="2" spans="2:8" x14ac:dyDescent="0.3">
      <c r="B2" t="s">
        <v>34</v>
      </c>
      <c r="C2">
        <v>43</v>
      </c>
      <c r="E2" t="s">
        <v>43</v>
      </c>
      <c r="F2">
        <f>AVERAGE(C2:C8)</f>
        <v>38</v>
      </c>
    </row>
    <row r="3" spans="2:8" x14ac:dyDescent="0.3">
      <c r="B3" t="s">
        <v>35</v>
      </c>
      <c r="C3">
        <v>35</v>
      </c>
      <c r="E3" t="s">
        <v>45</v>
      </c>
      <c r="F3">
        <f>VAR(C2:C8)</f>
        <v>97</v>
      </c>
    </row>
    <row r="4" spans="2:8" x14ac:dyDescent="0.3">
      <c r="B4" t="s">
        <v>36</v>
      </c>
      <c r="C4">
        <v>34</v>
      </c>
      <c r="E4" t="s">
        <v>44</v>
      </c>
      <c r="F4">
        <f>SQRT(F3)</f>
        <v>9.8488578017961039</v>
      </c>
    </row>
    <row r="5" spans="2:8" x14ac:dyDescent="0.3">
      <c r="B5" t="s">
        <v>37</v>
      </c>
      <c r="C5">
        <v>58</v>
      </c>
    </row>
    <row r="6" spans="2:8" x14ac:dyDescent="0.3">
      <c r="B6" t="s">
        <v>38</v>
      </c>
      <c r="C6">
        <v>30</v>
      </c>
    </row>
    <row r="7" spans="2:8" x14ac:dyDescent="0.3">
      <c r="B7" t="s">
        <v>39</v>
      </c>
      <c r="C7">
        <v>30</v>
      </c>
    </row>
    <row r="8" spans="2:8" x14ac:dyDescent="0.3">
      <c r="B8" t="s">
        <v>40</v>
      </c>
      <c r="C8">
        <v>36</v>
      </c>
    </row>
    <row r="10" spans="2:8" x14ac:dyDescent="0.3">
      <c r="E10" t="s">
        <v>46</v>
      </c>
      <c r="F10" t="s">
        <v>47</v>
      </c>
    </row>
    <row r="11" spans="2:8" x14ac:dyDescent="0.3">
      <c r="D11" t="s">
        <v>48</v>
      </c>
      <c r="E11">
        <v>38</v>
      </c>
      <c r="F11">
        <v>38</v>
      </c>
      <c r="H11" t="s">
        <v>51</v>
      </c>
    </row>
    <row r="12" spans="2:8" x14ac:dyDescent="0.3">
      <c r="D12" t="s">
        <v>49</v>
      </c>
      <c r="E12">
        <v>97</v>
      </c>
      <c r="F12">
        <v>12.3</v>
      </c>
      <c r="H12" t="s">
        <v>52</v>
      </c>
    </row>
    <row r="13" spans="2:8" x14ac:dyDescent="0.3">
      <c r="D13" t="s">
        <v>50</v>
      </c>
      <c r="E13">
        <f>F4</f>
        <v>9.8488578017961039</v>
      </c>
      <c r="F13">
        <v>3.5</v>
      </c>
    </row>
    <row r="15" spans="2:8" x14ac:dyDescent="0.3">
      <c r="D15" t="s">
        <v>53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I6" sqref="I6"/>
    </sheetView>
  </sheetViews>
  <sheetFormatPr defaultRowHeight="16.5" x14ac:dyDescent="0.3"/>
  <cols>
    <col min="2" max="2" width="14.625" customWidth="1"/>
    <col min="3" max="3" width="15.625" customWidth="1"/>
    <col min="4" max="4" width="26.125" customWidth="1"/>
    <col min="6" max="6" width="27.75" customWidth="1"/>
  </cols>
  <sheetData>
    <row r="2" spans="2:6" x14ac:dyDescent="0.3">
      <c r="B2" s="3" t="s">
        <v>19</v>
      </c>
      <c r="C2" s="3" t="s">
        <v>20</v>
      </c>
      <c r="D2" s="3" t="s">
        <v>21</v>
      </c>
      <c r="E2" s="4" t="s">
        <v>54</v>
      </c>
      <c r="F2" s="4"/>
    </row>
    <row r="3" spans="2:6" x14ac:dyDescent="0.3">
      <c r="B3" s="2">
        <v>46</v>
      </c>
      <c r="C3" s="3">
        <f>AVERAGE($B$3:$B$7)</f>
        <v>44</v>
      </c>
      <c r="D3" s="3">
        <f>B3-C3</f>
        <v>2</v>
      </c>
      <c r="E3">
        <f>D3/8</f>
        <v>0.25</v>
      </c>
    </row>
    <row r="4" spans="2:6" x14ac:dyDescent="0.3">
      <c r="B4" s="2">
        <v>54</v>
      </c>
      <c r="C4" s="3">
        <f t="shared" ref="C4:C7" si="0">AVERAGE($B$3:$B$7)</f>
        <v>44</v>
      </c>
      <c r="D4" s="3">
        <f t="shared" ref="D4:D7" si="1">B4-C4</f>
        <v>10</v>
      </c>
      <c r="E4">
        <f t="shared" ref="E4:E7" si="2">D4/8</f>
        <v>1.25</v>
      </c>
    </row>
    <row r="5" spans="2:6" x14ac:dyDescent="0.3">
      <c r="B5" s="2">
        <v>42</v>
      </c>
      <c r="C5" s="3">
        <f t="shared" si="0"/>
        <v>44</v>
      </c>
      <c r="D5" s="3">
        <f t="shared" si="1"/>
        <v>-2</v>
      </c>
      <c r="E5">
        <f t="shared" si="2"/>
        <v>-0.25</v>
      </c>
    </row>
    <row r="6" spans="2:6" x14ac:dyDescent="0.3">
      <c r="B6" s="2">
        <v>46</v>
      </c>
      <c r="C6" s="3">
        <f t="shared" si="0"/>
        <v>44</v>
      </c>
      <c r="D6" s="3">
        <f t="shared" si="1"/>
        <v>2</v>
      </c>
      <c r="E6">
        <f t="shared" si="2"/>
        <v>0.25</v>
      </c>
    </row>
    <row r="7" spans="2:6" x14ac:dyDescent="0.3">
      <c r="B7" s="2">
        <v>32</v>
      </c>
      <c r="C7" s="3">
        <f t="shared" si="0"/>
        <v>44</v>
      </c>
      <c r="D7" s="3">
        <f t="shared" si="1"/>
        <v>-12</v>
      </c>
      <c r="E7">
        <f t="shared" si="2"/>
        <v>-1.5</v>
      </c>
    </row>
    <row r="8" spans="2:6" x14ac:dyDescent="0.3">
      <c r="B8" s="3"/>
      <c r="C8" s="3"/>
      <c r="D8" s="3"/>
    </row>
    <row r="10" spans="2:6" x14ac:dyDescent="0.3">
      <c r="F10">
        <f>44*0.25</f>
        <v>11</v>
      </c>
    </row>
  </sheetData>
  <mergeCells count="1">
    <mergeCell ref="E2:F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C16" sqref="C16"/>
    </sheetView>
  </sheetViews>
  <sheetFormatPr defaultRowHeight="16.5" x14ac:dyDescent="0.3"/>
  <cols>
    <col min="3" max="3" width="7.125" customWidth="1"/>
  </cols>
  <sheetData>
    <row r="2" spans="2:13" x14ac:dyDescent="0.3">
      <c r="B2" t="s">
        <v>55</v>
      </c>
      <c r="C2" t="s">
        <v>56</v>
      </c>
    </row>
    <row r="3" spans="2:13" x14ac:dyDescent="0.3">
      <c r="C3" t="s">
        <v>57</v>
      </c>
    </row>
    <row r="4" spans="2:13" x14ac:dyDescent="0.3">
      <c r="C4" t="s">
        <v>59</v>
      </c>
    </row>
    <row r="5" spans="2:13" x14ac:dyDescent="0.3">
      <c r="C5" t="s">
        <v>58</v>
      </c>
    </row>
    <row r="8" spans="2:13" x14ac:dyDescent="0.3">
      <c r="C8" t="s">
        <v>60</v>
      </c>
      <c r="H8" t="s">
        <v>64</v>
      </c>
      <c r="I8" t="s">
        <v>66</v>
      </c>
      <c r="J8">
        <f>(60-70)/5</f>
        <v>-2</v>
      </c>
      <c r="L8" t="s">
        <v>68</v>
      </c>
      <c r="M8">
        <f>(1-1/4)</f>
        <v>0.75</v>
      </c>
    </row>
    <row r="9" spans="2:13" x14ac:dyDescent="0.3">
      <c r="C9" t="s">
        <v>61</v>
      </c>
      <c r="H9" t="s">
        <v>64</v>
      </c>
      <c r="I9" t="s">
        <v>67</v>
      </c>
      <c r="J9">
        <f>(80-70)/5</f>
        <v>2</v>
      </c>
      <c r="L9" t="s">
        <v>68</v>
      </c>
      <c r="M9">
        <f>(1-1/4)</f>
        <v>0.75</v>
      </c>
    </row>
    <row r="11" spans="2:13" x14ac:dyDescent="0.3">
      <c r="C11" t="s">
        <v>62</v>
      </c>
    </row>
    <row r="12" spans="2:13" x14ac:dyDescent="0.3">
      <c r="C12" t="s">
        <v>63</v>
      </c>
    </row>
    <row r="13" spans="2:13" x14ac:dyDescent="0.3">
      <c r="C13" t="s">
        <v>65</v>
      </c>
    </row>
    <row r="15" spans="2:13" x14ac:dyDescent="0.3">
      <c r="C15" t="s">
        <v>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6" sqref="G16"/>
    </sheetView>
  </sheetViews>
  <sheetFormatPr defaultRowHeight="16.5" x14ac:dyDescent="0.3"/>
  <cols>
    <col min="2" max="2" width="11.375" customWidth="1"/>
    <col min="3" max="3" width="18" customWidth="1"/>
    <col min="6" max="6" width="11.75" customWidth="1"/>
  </cols>
  <sheetData>
    <row r="1" spans="1:7" x14ac:dyDescent="0.3">
      <c r="A1" s="5" t="s">
        <v>70</v>
      </c>
      <c r="B1" s="5" t="s">
        <v>71</v>
      </c>
      <c r="C1" s="5" t="s">
        <v>72</v>
      </c>
      <c r="D1" s="5" t="s">
        <v>73</v>
      </c>
      <c r="E1" s="5" t="s">
        <v>74</v>
      </c>
      <c r="F1" s="5" t="s">
        <v>75</v>
      </c>
    </row>
    <row r="2" spans="1:7" x14ac:dyDescent="0.3">
      <c r="A2" s="6">
        <v>1</v>
      </c>
      <c r="B2" s="6">
        <v>2</v>
      </c>
      <c r="C2" s="6">
        <v>50</v>
      </c>
      <c r="D2" s="7">
        <f>B2-$B$12</f>
        <v>-1</v>
      </c>
      <c r="E2" s="7">
        <f>C2-$C$12</f>
        <v>-1</v>
      </c>
      <c r="F2" s="7">
        <f>D2*E2</f>
        <v>1</v>
      </c>
    </row>
    <row r="3" spans="1:7" x14ac:dyDescent="0.3">
      <c r="A3" s="6">
        <v>2</v>
      </c>
      <c r="B3" s="6">
        <v>5</v>
      </c>
      <c r="C3" s="6">
        <v>57</v>
      </c>
      <c r="D3" s="7">
        <f t="shared" ref="D3:D11" si="0">B3-$B$12</f>
        <v>2</v>
      </c>
      <c r="E3" s="7">
        <f t="shared" ref="E3:E11" si="1">C3-$C$12</f>
        <v>6</v>
      </c>
      <c r="F3" s="7">
        <f t="shared" ref="F3:F11" si="2">D3*E3</f>
        <v>12</v>
      </c>
    </row>
    <row r="4" spans="1:7" x14ac:dyDescent="0.3">
      <c r="A4" s="6">
        <v>3</v>
      </c>
      <c r="B4" s="6">
        <v>1</v>
      </c>
      <c r="C4" s="6">
        <v>41</v>
      </c>
      <c r="D4" s="7">
        <f t="shared" si="0"/>
        <v>-2</v>
      </c>
      <c r="E4" s="7">
        <f t="shared" si="1"/>
        <v>-10</v>
      </c>
      <c r="F4" s="7">
        <f t="shared" si="2"/>
        <v>20</v>
      </c>
    </row>
    <row r="5" spans="1:7" x14ac:dyDescent="0.3">
      <c r="A5" s="6">
        <v>4</v>
      </c>
      <c r="B5" s="6">
        <v>3</v>
      </c>
      <c r="C5" s="6">
        <v>54</v>
      </c>
      <c r="D5" s="7">
        <f t="shared" si="0"/>
        <v>0</v>
      </c>
      <c r="E5" s="7">
        <f t="shared" si="1"/>
        <v>3</v>
      </c>
      <c r="F5" s="7">
        <f t="shared" si="2"/>
        <v>0</v>
      </c>
    </row>
    <row r="6" spans="1:7" x14ac:dyDescent="0.3">
      <c r="A6" s="6">
        <v>5</v>
      </c>
      <c r="B6" s="6">
        <v>4</v>
      </c>
      <c r="C6" s="6">
        <v>54</v>
      </c>
      <c r="D6" s="7">
        <f t="shared" si="0"/>
        <v>1</v>
      </c>
      <c r="E6" s="7">
        <f t="shared" si="1"/>
        <v>3</v>
      </c>
      <c r="F6" s="7">
        <f t="shared" si="2"/>
        <v>3</v>
      </c>
    </row>
    <row r="7" spans="1:7" x14ac:dyDescent="0.3">
      <c r="A7" s="6">
        <v>6</v>
      </c>
      <c r="B7" s="6">
        <v>1</v>
      </c>
      <c r="C7" s="6">
        <v>38</v>
      </c>
      <c r="D7" s="7">
        <f t="shared" si="0"/>
        <v>-2</v>
      </c>
      <c r="E7" s="7">
        <f t="shared" si="1"/>
        <v>-13</v>
      </c>
      <c r="F7" s="7">
        <f t="shared" si="2"/>
        <v>26</v>
      </c>
    </row>
    <row r="8" spans="1:7" x14ac:dyDescent="0.3">
      <c r="A8" s="6">
        <v>7</v>
      </c>
      <c r="B8" s="6">
        <v>5</v>
      </c>
      <c r="C8" s="6">
        <v>63</v>
      </c>
      <c r="D8" s="7">
        <f t="shared" si="0"/>
        <v>2</v>
      </c>
      <c r="E8" s="7">
        <f t="shared" si="1"/>
        <v>12</v>
      </c>
      <c r="F8" s="7">
        <f t="shared" si="2"/>
        <v>24</v>
      </c>
    </row>
    <row r="9" spans="1:7" x14ac:dyDescent="0.3">
      <c r="A9" s="6">
        <v>8</v>
      </c>
      <c r="B9" s="6">
        <v>3</v>
      </c>
      <c r="C9" s="6">
        <v>48</v>
      </c>
      <c r="D9" s="7">
        <f t="shared" si="0"/>
        <v>0</v>
      </c>
      <c r="E9" s="7">
        <f t="shared" si="1"/>
        <v>-3</v>
      </c>
      <c r="F9" s="7">
        <f t="shared" si="2"/>
        <v>0</v>
      </c>
    </row>
    <row r="10" spans="1:7" x14ac:dyDescent="0.3">
      <c r="A10" s="6">
        <v>9</v>
      </c>
      <c r="B10" s="6">
        <v>4</v>
      </c>
      <c r="C10" s="6">
        <v>59</v>
      </c>
      <c r="D10" s="7">
        <f t="shared" si="0"/>
        <v>1</v>
      </c>
      <c r="E10" s="7">
        <f t="shared" si="1"/>
        <v>8</v>
      </c>
      <c r="F10" s="7">
        <f t="shared" si="2"/>
        <v>8</v>
      </c>
    </row>
    <row r="11" spans="1:7" x14ac:dyDescent="0.3">
      <c r="A11" s="6">
        <v>10</v>
      </c>
      <c r="B11" s="6">
        <v>2</v>
      </c>
      <c r="C11" s="6">
        <v>46</v>
      </c>
      <c r="D11" s="7">
        <f t="shared" si="0"/>
        <v>-1</v>
      </c>
      <c r="E11" s="7">
        <f t="shared" si="1"/>
        <v>-5</v>
      </c>
      <c r="F11" s="7">
        <f t="shared" si="2"/>
        <v>5</v>
      </c>
    </row>
    <row r="12" spans="1:7" x14ac:dyDescent="0.3">
      <c r="A12" s="8" t="s">
        <v>83</v>
      </c>
      <c r="B12" s="7">
        <f>AVERAGE(B2:B11)</f>
        <v>3</v>
      </c>
      <c r="C12" s="7">
        <f>AVERAGE(C2:C11)</f>
        <v>51</v>
      </c>
      <c r="D12" s="7"/>
      <c r="E12" s="8" t="s">
        <v>84</v>
      </c>
      <c r="F12" s="7">
        <f>SUM(F2:F11)</f>
        <v>99</v>
      </c>
    </row>
    <row r="13" spans="1:7" x14ac:dyDescent="0.3">
      <c r="A13" s="9"/>
      <c r="B13" s="9"/>
      <c r="C13" s="9"/>
      <c r="D13" s="9"/>
      <c r="E13" s="9"/>
      <c r="F13" s="9"/>
    </row>
    <row r="14" spans="1:7" x14ac:dyDescent="0.3">
      <c r="A14" s="9"/>
      <c r="B14" s="8" t="s">
        <v>76</v>
      </c>
      <c r="C14" s="7">
        <f>F12/10</f>
        <v>9.9</v>
      </c>
      <c r="D14" s="9"/>
      <c r="E14" s="8" t="s">
        <v>77</v>
      </c>
      <c r="F14" s="7">
        <f>CORREL(B2:B11,C2:C11)</f>
        <v>0.93049058074117896</v>
      </c>
      <c r="G14" t="s">
        <v>85</v>
      </c>
    </row>
    <row r="15" spans="1:7" x14ac:dyDescent="0.3">
      <c r="A15" s="9"/>
      <c r="B15" s="8" t="s">
        <v>80</v>
      </c>
      <c r="C15" s="7">
        <f>VAR(B2:B11)</f>
        <v>2.2222222222222223</v>
      </c>
      <c r="D15" s="9"/>
      <c r="E15" s="9"/>
      <c r="F15" s="9"/>
    </row>
    <row r="16" spans="1:7" x14ac:dyDescent="0.3">
      <c r="A16" s="9"/>
      <c r="B16" s="8" t="s">
        <v>81</v>
      </c>
      <c r="C16" s="7">
        <f>VAR(C2:C11)</f>
        <v>62.888888888888886</v>
      </c>
      <c r="D16" s="9"/>
      <c r="E16" s="9"/>
      <c r="F16" s="9"/>
    </row>
    <row r="17" spans="1:6" x14ac:dyDescent="0.3">
      <c r="A17" s="9"/>
      <c r="B17" s="8" t="s">
        <v>78</v>
      </c>
      <c r="C17" s="7">
        <f>SQRT(C15)</f>
        <v>1.4907119849998598</v>
      </c>
      <c r="D17" s="9"/>
      <c r="E17" s="9"/>
      <c r="F17" s="9"/>
    </row>
    <row r="18" spans="1:6" x14ac:dyDescent="0.3">
      <c r="A18" s="9"/>
      <c r="B18" s="8" t="s">
        <v>79</v>
      </c>
      <c r="C18" s="7">
        <f>SQRT(C16)</f>
        <v>7.9302515022468789</v>
      </c>
      <c r="D18" s="9"/>
      <c r="E18" s="9"/>
      <c r="F18" s="9"/>
    </row>
    <row r="19" spans="1:6" x14ac:dyDescent="0.3">
      <c r="A19" s="9"/>
      <c r="B19" s="8" t="s">
        <v>82</v>
      </c>
      <c r="C19" s="7">
        <f>_xlfn.COVARIANCE.S(B2:B11,C2:C11)</f>
        <v>11</v>
      </c>
      <c r="D19" s="9"/>
      <c r="E19" s="9"/>
      <c r="F19" s="9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2015-12-01T04:49:24Z</dcterms:created>
  <dcterms:modified xsi:type="dcterms:W3CDTF">2015-12-01T07:38:14Z</dcterms:modified>
</cp:coreProperties>
</file>