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yleseymour/GitHub/EuroSAFs/data/"/>
    </mc:Choice>
  </mc:AlternateContent>
  <xr:revisionPtr revIDLastSave="0" documentId="13_ncr:1_{CB825A11-7232-BA4C-B997-6CBEBF521F4D}" xr6:coauthVersionLast="46" xr6:coauthVersionMax="46" xr10:uidLastSave="{00000000-0000-0000-0000-000000000000}"/>
  <bookViews>
    <workbookView xWindow="-7760" yWindow="-28800" windowWidth="51200" windowHeight="28800"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JRC2018"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H2 storage" sheetId="18" r:id="rId17"/>
    <sheet name="FT" sheetId="13" r:id="rId18"/>
    <sheet name="constants" sheetId="3"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5" i="2" l="1"/>
  <c r="C65" i="2"/>
  <c r="C50" i="2" l="1"/>
  <c r="B50" i="2"/>
  <c r="C49" i="2"/>
  <c r="B49" i="2"/>
  <c r="C48" i="2"/>
  <c r="B48" i="2"/>
  <c r="C47" i="2"/>
  <c r="B47" i="2"/>
  <c r="C46" i="2"/>
  <c r="B46" i="2"/>
  <c r="C45" i="2"/>
  <c r="B45" i="2"/>
  <c r="C44" i="2"/>
  <c r="B44" i="2"/>
  <c r="C42" i="2"/>
  <c r="B42" i="2"/>
  <c r="C62" i="2"/>
  <c r="B62" i="2"/>
  <c r="C98" i="1"/>
  <c r="B61" i="2" s="1"/>
  <c r="C97" i="1"/>
  <c r="C61" i="2"/>
  <c r="C119" i="1"/>
  <c r="C118" i="1"/>
  <c r="C117" i="1"/>
  <c r="C116" i="1"/>
  <c r="C115" i="1"/>
  <c r="C114" i="1"/>
  <c r="B89" i="2"/>
  <c r="C89" i="2"/>
  <c r="C90" i="2"/>
  <c r="C91" i="2"/>
  <c r="B92" i="2"/>
  <c r="C92" i="2"/>
  <c r="B93" i="2"/>
  <c r="C93" i="2"/>
  <c r="B94" i="2"/>
  <c r="C94" i="2"/>
  <c r="B91" i="2"/>
  <c r="B90" i="2"/>
  <c r="G4" i="1"/>
  <c r="I4" i="1" s="1"/>
  <c r="M4" i="1" l="1"/>
  <c r="K4"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BQ42" i="5"/>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9" i="6"/>
  <c r="I10" i="12" s="1"/>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Q9" i="6" l="1"/>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B43" i="2" l="1"/>
  <c r="C43" i="2"/>
  <c r="C51" i="2" l="1"/>
  <c r="C32" i="2"/>
  <c r="C18" i="2"/>
  <c r="C14" i="2"/>
  <c r="C13" i="2"/>
  <c r="D9" i="1"/>
  <c r="C4" i="2" s="1"/>
  <c r="D8" i="1"/>
  <c r="C3" i="2" s="1"/>
  <c r="C66" i="2"/>
  <c r="B3" i="2"/>
  <c r="B4" i="2"/>
  <c r="B5" i="2"/>
  <c r="C5" i="2"/>
  <c r="B6" i="2"/>
  <c r="C6" i="2"/>
  <c r="B7" i="2"/>
  <c r="C7" i="2"/>
  <c r="B8" i="2"/>
  <c r="C8" i="2"/>
  <c r="B9" i="2"/>
  <c r="C9" i="2"/>
  <c r="B10" i="2"/>
  <c r="C10" i="2"/>
  <c r="B11" i="2"/>
  <c r="C11" i="2"/>
  <c r="B12" i="2"/>
  <c r="C12" i="2"/>
  <c r="B13" i="2"/>
  <c r="B14" i="2"/>
  <c r="B15" i="2"/>
  <c r="C15" i="2"/>
  <c r="B16" i="2"/>
  <c r="C16" i="2"/>
  <c r="B17" i="2"/>
  <c r="C17" i="2"/>
  <c r="B18" i="2"/>
  <c r="B19" i="2"/>
  <c r="C19" i="2"/>
  <c r="B20" i="2"/>
  <c r="C20" i="2"/>
  <c r="C21" i="2"/>
  <c r="B22" i="2"/>
  <c r="C22" i="2"/>
  <c r="B23" i="2"/>
  <c r="C23" i="2"/>
  <c r="B24" i="2"/>
  <c r="C24" i="2"/>
  <c r="B25" i="2"/>
  <c r="C25" i="2"/>
  <c r="B26" i="2"/>
  <c r="C26" i="2"/>
  <c r="B27" i="2"/>
  <c r="C27" i="2"/>
  <c r="B28" i="2"/>
  <c r="C28" i="2"/>
  <c r="B29" i="2"/>
  <c r="C29" i="2"/>
  <c r="B30" i="2"/>
  <c r="C30" i="2"/>
  <c r="B31" i="2"/>
  <c r="C31" i="2"/>
  <c r="B32" i="2"/>
  <c r="B33" i="2"/>
  <c r="C33" i="2"/>
  <c r="B34" i="2"/>
  <c r="C34" i="2"/>
  <c r="B35" i="2"/>
  <c r="C35" i="2"/>
  <c r="B36" i="2"/>
  <c r="C36" i="2"/>
  <c r="B37" i="2"/>
  <c r="C37" i="2"/>
  <c r="B38" i="2"/>
  <c r="C38" i="2"/>
  <c r="B39" i="2"/>
  <c r="C39" i="2"/>
  <c r="B40" i="2"/>
  <c r="C40" i="2"/>
  <c r="B41" i="2"/>
  <c r="C41" i="2"/>
  <c r="B51" i="2"/>
  <c r="B52" i="2"/>
  <c r="C52" i="2"/>
  <c r="B53" i="2"/>
  <c r="C53" i="2"/>
  <c r="B54" i="2"/>
  <c r="C54" i="2"/>
  <c r="B55" i="2"/>
  <c r="C55" i="2"/>
  <c r="B56" i="2"/>
  <c r="C56" i="2"/>
  <c r="B57" i="2"/>
  <c r="C57" i="2"/>
  <c r="C58" i="2"/>
  <c r="B59" i="2"/>
  <c r="C59" i="2"/>
  <c r="B60" i="2"/>
  <c r="C60" i="2"/>
  <c r="B63" i="2"/>
  <c r="C63" i="2"/>
  <c r="C64" i="2"/>
  <c r="B66" i="2"/>
  <c r="B67" i="2"/>
  <c r="C67" i="2"/>
  <c r="B68" i="2"/>
  <c r="C68" i="2"/>
  <c r="B69" i="2"/>
  <c r="C69" i="2"/>
  <c r="B70" i="2"/>
  <c r="C70" i="2"/>
  <c r="B71" i="2"/>
  <c r="C71" i="2"/>
  <c r="B72" i="2"/>
  <c r="C72" i="2"/>
  <c r="B73" i="2"/>
  <c r="C73" i="2"/>
  <c r="B74" i="2"/>
  <c r="C74" i="2"/>
  <c r="B81" i="2"/>
  <c r="C81" i="2"/>
  <c r="B82" i="2"/>
  <c r="C82" i="2"/>
  <c r="B83" i="2"/>
  <c r="C83" i="2"/>
  <c r="B84" i="2"/>
  <c r="C84" i="2"/>
  <c r="B85" i="2"/>
  <c r="C85" i="2"/>
  <c r="B86" i="2"/>
  <c r="C86" i="2"/>
  <c r="B87" i="2"/>
  <c r="C87" i="2"/>
  <c r="B88" i="2"/>
  <c r="C88" i="2"/>
  <c r="C101" i="1" l="1"/>
  <c r="B64" i="2" s="1"/>
  <c r="BA33" i="5" l="1"/>
  <c r="BA32" i="5"/>
  <c r="BA31" i="5"/>
  <c r="AM31" i="5"/>
  <c r="C40" i="13"/>
  <c r="AD32" i="5"/>
  <c r="AD31" i="5"/>
  <c r="X31" i="5"/>
  <c r="Y31" i="5"/>
  <c r="C10" i="13" l="1"/>
  <c r="C10" i="17"/>
  <c r="C20" i="13"/>
  <c r="C20" i="17"/>
  <c r="B21" i="2"/>
  <c r="P27" i="5" l="1"/>
  <c r="Q27" i="5" s="1"/>
  <c r="X27" i="5"/>
  <c r="Y27" i="5" s="1"/>
  <c r="X26" i="5"/>
  <c r="P26" i="5"/>
  <c r="X25" i="5"/>
  <c r="Y25" i="5" s="1"/>
  <c r="G24" i="5"/>
  <c r="Q24" i="5"/>
  <c r="P21" i="5"/>
  <c r="Q21" i="5" s="1"/>
  <c r="Y23" i="5" l="1"/>
  <c r="Y22" i="5"/>
  <c r="X23" i="5"/>
  <c r="F23" i="5"/>
  <c r="G23" i="5" s="1"/>
  <c r="F22" i="5"/>
  <c r="G22" i="5" s="1"/>
  <c r="K21" i="5"/>
  <c r="J21" i="5"/>
  <c r="U21" i="5"/>
  <c r="X22" i="5"/>
  <c r="B58" i="2"/>
  <c r="Q16" i="5"/>
  <c r="AE16" i="5"/>
  <c r="AD14" i="5"/>
  <c r="AD15" i="5"/>
  <c r="M7" i="5"/>
  <c r="K7" i="5"/>
  <c r="J7" i="5"/>
  <c r="C27" i="1"/>
  <c r="C2" i="2" l="1"/>
  <c r="B2" i="2"/>
  <c r="D115" i="1" l="1"/>
  <c r="C76" i="2" s="1"/>
  <c r="D116" i="1"/>
  <c r="C77" i="2" s="1"/>
  <c r="D117" i="1"/>
  <c r="C78" i="2" s="1"/>
  <c r="D118" i="1"/>
  <c r="C79" i="2" s="1"/>
  <c r="D119" i="1"/>
  <c r="C80" i="2" s="1"/>
  <c r="D114" i="1"/>
  <c r="C75" i="2" s="1"/>
  <c r="B76" i="2"/>
  <c r="B77" i="2"/>
  <c r="B75" i="2"/>
  <c r="B79" i="2" l="1"/>
  <c r="B80" i="2"/>
  <c r="B7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[Threaded comment]
Your version of Excel allows you to read this threaded comment; however, any edits to it will get removed if the file is opened in a newer version of Excel. Learn more: https://go.microsoft.com/fwlink/?linkid=870924
Comment:
    be careful: module prices vs. system prices!</t>
      </text>
    </comment>
  </commentList>
</comments>
</file>

<file path=xl/sharedStrings.xml><?xml version="1.0" encoding="utf-8"?>
<sst xmlns="http://schemas.openxmlformats.org/spreadsheetml/2006/main" count="1229" uniqueCount="517">
  <si>
    <t>include efficiency (leakage)?</t>
  </si>
  <si>
    <t>[(kWh H2 (HHV)) / (kWh el) ]</t>
  </si>
  <si>
    <t>J/kg</t>
  </si>
  <si>
    <t>kg/gal</t>
  </si>
  <si>
    <t>[EUR/kW rated]</t>
  </si>
  <si>
    <t>Fraction of CAPEX p.a.</t>
  </si>
  <si>
    <t>years</t>
  </si>
  <si>
    <t/>
  </si>
  <si>
    <t>kWp/m^2</t>
  </si>
  <si>
    <t>[EUR/kWp]</t>
  </si>
  <si>
    <t>[EUR/kWh]</t>
  </si>
  <si>
    <t>1/hours</t>
  </si>
  <si>
    <t>Fraction of rated electricity input power</t>
  </si>
  <si>
    <t>[EUR/kWh gas]</t>
  </si>
  <si>
    <t>[EUR/bpd (barrels per day)]</t>
  </si>
  <si>
    <t>[energy efficiency - kWh hydrogen to kWh fuel mix]</t>
  </si>
  <si>
    <t>Fraction of rated jet fuel output</t>
  </si>
  <si>
    <t>Value</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</si>
  <si>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</si>
  <si>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</si>
  <si>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</si>
  <si>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</si>
  <si>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</si>
  <si>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</si>
  <si>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</si>
  <si>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</si>
  <si>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</si>
  <si>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</si>
  <si>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</si>
  <si>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</si>
  <si>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</si>
  <si>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</si>
  <si>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</si>
  <si>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</si>
  <si>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</si>
  <si>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</si>
  <si>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</si>
  <si>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kerosene density  </t>
  </si>
  <si>
    <t xml:space="preserve">diesel density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</si>
  <si>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</si>
  <si>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</si>
  <si>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</si>
  <si>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</si>
  <si>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</si>
  <si>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</si>
  <si>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</si>
  <si>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</si>
  <si>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</si>
  <si>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</si>
  <si>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</si>
  <si>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</si>
  <si>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</si>
  <si>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</si>
  <si>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kerosene_vol_fraction</t>
  </si>
  <si>
    <t>diesel_vol_fraction</t>
  </si>
  <si>
    <t>kerosene_LHV</t>
  </si>
  <si>
    <t>diesel_LHV</t>
  </si>
  <si>
    <t>kerosene_density</t>
  </si>
  <si>
    <t>diesel_density</t>
  </si>
  <si>
    <t>specification</t>
  </si>
  <si>
    <t>value</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</si>
  <si>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</si>
  <si>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</si>
  <si>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</si>
  <si>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</si>
  <si>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</si>
  <si>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</si>
  <si>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</si>
  <si>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</si>
  <si>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</si>
  <si>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</si>
  <si>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</si>
  <si>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</si>
  <si>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</si>
  <si>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</si>
  <si>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</si>
  <si>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</si>
  <si>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</si>
  <si>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</si>
  <si>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</si>
  <si>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</si>
  <si>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</si>
  <si>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</si>
  <si>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</si>
  <si>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</si>
  <si>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</si>
  <si>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Derived: [EUR/bpd (barrels per day)] [1 barrel / 42 gal ] [1 gallon kerosene / 3.108 kg kerosene] [1 kg kerosene / 43e6 J kerosene] [1e3 J / 1 kJ] [3600*24 seconds / 1 day]</t>
  </si>
  <si>
    <t>Color Code:</t>
  </si>
  <si>
    <t>Verified value. Trustworthy source.</t>
  </si>
  <si>
    <t>Stand-in value. This value was obtained from a source that is either outdated or untrustworthy. A trustworthy source should be found.</t>
  </si>
  <si>
    <t>Unverified value. A source must be found or an assumption must be justified.</t>
  </si>
  <si>
    <t>kerosene mass fraction</t>
  </si>
  <si>
    <t>Calculated value</t>
  </si>
  <si>
    <t>kerosene_mass_fraction</t>
  </si>
  <si>
    <t>diesel_mass_fraction</t>
  </si>
  <si>
    <t>kerosene_energy_fraction</t>
  </si>
  <si>
    <t>diesel_energy_fraction</t>
  </si>
  <si>
    <t>diesel mass fraction</t>
  </si>
  <si>
    <t>kerosene energy fraction</t>
  </si>
  <si>
    <t>diesel energy fraction</t>
  </si>
  <si>
    <t>Design variable</t>
  </si>
  <si>
    <t>PV_unit_capacity</t>
  </si>
  <si>
    <t>electrolyzer_unit_capacity</t>
  </si>
  <si>
    <t>H2tL_unit_capacity</t>
  </si>
  <si>
    <t>battery_unit_capacity</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</si>
  <si>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</si>
  <si>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</si>
  <si>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</si>
  <si>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</si>
  <si>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</si>
  <si>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</si>
  <si>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</si>
  <si>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</si>
  <si>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</si>
  <si>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</si>
  <si>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Electrolyzer (Alkaline Electrolysis Cell)</t>
  </si>
  <si>
    <t>Hydrogen storage</t>
  </si>
  <si>
    <t>Hydrogen-to-liquid</t>
  </si>
  <si>
    <t>required_fuel</t>
  </si>
  <si>
    <t>GWh</t>
  </si>
  <si>
    <t>entire plant lifetime</t>
  </si>
  <si>
    <t>kerosene output of plant</t>
  </si>
  <si>
    <t>On-shore wind plant</t>
  </si>
  <si>
    <t>Off-shore wind plant</t>
  </si>
  <si>
    <t>Maienza, 2020</t>
  </si>
  <si>
    <t>DECEX (decommissioning costs?) - 4-8% of overall costs</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</si>
  <si>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</si>
  <si>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</si>
  <si>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</si>
  <si>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</si>
  <si>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</si>
  <si>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</si>
  <si>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</si>
  <si>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</si>
  <si>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</si>
  <si>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</si>
  <si>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</si>
  <si>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</si>
  <si>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</si>
  <si>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</si>
  <si>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</si>
  <si>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</si>
  <si>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</si>
  <si>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</si>
  <si>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</si>
  <si>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</si>
  <si>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</si>
  <si>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</si>
  <si>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</si>
  <si>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</si>
  <si>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</si>
  <si>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</si>
  <si>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</si>
  <si>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</si>
  <si>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</si>
  <si>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</si>
  <si>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</si>
  <si>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</si>
  <si>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</si>
  <si>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</si>
  <si>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</si>
  <si>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</si>
  <si>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</si>
  <si>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</si>
  <si>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</si>
  <si>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</si>
  <si>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</si>
  <si>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</si>
  <si>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</si>
  <si>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</si>
  <si>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</si>
  <si>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</si>
  <si>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</si>
  <si>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</si>
  <si>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</si>
  <si>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</si>
  <si>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</si>
  <si>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</si>
  <si>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</si>
  <si>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</si>
  <si>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</si>
  <si>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</si>
  <si>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</si>
  <si>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</si>
  <si>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</si>
  <si>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</si>
  <si>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</si>
  <si>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</si>
  <si>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</si>
  <si>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</si>
  <si>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</si>
  <si>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</si>
  <si>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</si>
  <si>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</si>
  <si>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</si>
  <si>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</si>
  <si>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</si>
  <si>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</si>
  <si>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</si>
  <si>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</si>
  <si>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</si>
  <si>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</si>
  <si>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</si>
  <si>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</si>
  <si>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</si>
  <si>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</si>
  <si>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</si>
  <si>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</si>
  <si>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</si>
  <si>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</si>
  <si>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</si>
  <si>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</si>
  <si>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</si>
  <si>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</si>
  <si>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JRC, 2018</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</si>
  <si>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</si>
  <si>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</si>
  <si>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</si>
  <si>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</si>
  <si>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</si>
  <si>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</si>
  <si>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</si>
  <si>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</si>
  <si>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</si>
  <si>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</si>
  <si>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</si>
  <si>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</si>
  <si>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</si>
  <si>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</si>
  <si>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</si>
  <si>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--&gt; 0.07 from Gorre 2020, 0.08 from IEA, 2019</t>
  </si>
  <si>
    <t>Gorre, 2020</t>
  </si>
  <si>
    <t>IRENA, 2018</t>
  </si>
  <si>
    <t>unit CO2 output capacity</t>
  </si>
  <si>
    <t>CO2_unit_capacity</t>
  </si>
  <si>
    <t>kgCO2/hr</t>
  </si>
  <si>
    <t>unit CO2 storage capacity</t>
  </si>
  <si>
    <t>EUR/t</t>
  </si>
  <si>
    <t>Fasihi/Efimova, 2019</t>
  </si>
  <si>
    <t>H2tL_required_CO2</t>
  </si>
  <si>
    <t>Ratio of CO2 to H2 as input required</t>
  </si>
  <si>
    <t>kg CO2/kWh H2</t>
  </si>
  <si>
    <t>CO2stor_unit_capacity</t>
  </si>
  <si>
    <t>CO2stor_CAPEX</t>
  </si>
  <si>
    <t>CO2stor_OPEX</t>
  </si>
  <si>
    <t>H2stor_CAPEX</t>
  </si>
  <si>
    <t>H2stor_OPEX</t>
  </si>
  <si>
    <t>H2stor_unit_capacity</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</si>
  <si>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</si>
  <si>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</si>
  <si>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</si>
  <si>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</si>
  <si>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</si>
  <si>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</si>
  <si>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</si>
  <si>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</si>
  <si>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</si>
  <si>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</si>
  <si>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</si>
  <si>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</si>
  <si>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</si>
  <si>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</si>
  <si>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</si>
  <si>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</si>
  <si>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</si>
  <si>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</si>
  <si>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</si>
  <si>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</si>
  <si>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</si>
  <si>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</si>
  <si>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</si>
  <si>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</si>
  <si>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</si>
  <si>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</si>
  <si>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</si>
  <si>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</si>
  <si>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</si>
  <si>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</si>
  <si>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</si>
  <si>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</si>
  <si>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</si>
  <si>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</si>
  <si>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</si>
  <si>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</si>
  <si>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</si>
  <si>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</si>
  <si>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</si>
  <si>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</si>
  <si>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</si>
  <si>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</si>
  <si>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</si>
  <si>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</si>
  <si>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</si>
  <si>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</si>
  <si>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</si>
  <si>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</si>
  <si>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</si>
  <si>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</si>
  <si>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</si>
  <si>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</si>
  <si>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</si>
  <si>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</si>
  <si>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</si>
  <si>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</si>
  <si>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</si>
  <si>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</si>
  <si>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</si>
  <si>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</si>
  <si>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</si>
  <si>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</si>
  <si>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</si>
  <si>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</si>
  <si>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</si>
  <si>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</si>
  <si>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</si>
  <si>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</si>
  <si>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</si>
  <si>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</si>
  <si>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</si>
  <si>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</si>
  <si>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</si>
  <si>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</si>
  <si>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</si>
  <si>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</si>
  <si>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</si>
  <si>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</si>
  <si>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</si>
  <si>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</si>
  <si>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</si>
  <si>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</si>
  <si>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</si>
  <si>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</si>
  <si>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</si>
  <si>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</si>
  <si>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</si>
  <si>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</si>
  <si>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</si>
  <si>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</si>
  <si>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</si>
  <si>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</si>
  <si>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</si>
  <si>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</si>
  <si>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</si>
  <si>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</si>
  <si>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</si>
  <si>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</si>
  <si>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</si>
  <si>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</si>
  <si>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</si>
  <si>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</si>
  <si>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</si>
  <si>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</si>
  <si>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</si>
  <si>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</si>
  <si>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</si>
  <si>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</si>
  <si>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</si>
  <si>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</si>
  <si>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</si>
  <si>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</si>
  <si>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</si>
  <si>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</si>
  <si>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</si>
  <si>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</si>
  <si>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</si>
  <si>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</si>
  <si>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</si>
  <si>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</si>
  <si>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</si>
  <si>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</si>
  <si>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</si>
  <si>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</si>
  <si>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</si>
  <si>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</si>
  <si>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</si>
  <si>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</si>
  <si>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</si>
  <si>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</si>
  <si>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</si>
  <si>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</si>
  <si>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</si>
  <si>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</si>
  <si>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</si>
  <si>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</si>
  <si>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</si>
  <si>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</si>
  <si>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</si>
  <si>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</si>
  <si>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</si>
  <si>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</si>
  <si>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</si>
  <si>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</si>
  <si>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</si>
  <si>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</si>
  <si>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</si>
  <si>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</si>
  <si>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</si>
  <si>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</si>
  <si>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</si>
  <si>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</si>
  <si>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</si>
  <si>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</si>
  <si>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</si>
  <si>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</si>
  <si>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</si>
  <si>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</si>
  <si>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</si>
  <si>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</si>
  <si>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</si>
  <si>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</si>
  <si>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</si>
  <si>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</si>
  <si>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</si>
  <si>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</si>
  <si>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</si>
  <si>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</si>
  <si>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</si>
  <si>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</si>
  <si>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</si>
  <si>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</si>
  <si>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</si>
  <si>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</si>
  <si>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</si>
  <si>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</si>
  <si>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</si>
  <si>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</si>
  <si>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</si>
  <si>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</si>
  <si>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</si>
  <si>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</si>
  <si>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</si>
  <si>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</si>
  <si>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</si>
  <si>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</si>
  <si>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</si>
  <si>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</si>
  <si>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</si>
  <si>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</si>
  <si>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</si>
  <si>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</si>
  <si>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</si>
  <si>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</si>
  <si>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</si>
  <si>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</si>
  <si>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</si>
  <si>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</si>
  <si>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</si>
  <si>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</si>
  <si>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</si>
  <si>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</si>
  <si>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</si>
  <si>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</si>
  <si>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</si>
  <si>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</si>
  <si>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</si>
  <si>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</si>
  <si>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</si>
  <si>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</si>
  <si>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</si>
  <si>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</si>
  <si>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</si>
  <si>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</si>
  <si>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</si>
  <si>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</si>
  <si>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</si>
  <si>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</si>
  <si>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</si>
  <si>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</si>
  <si>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</si>
  <si>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</si>
  <si>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</si>
  <si>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</si>
  <si>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</si>
  <si>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</si>
  <si>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</si>
  <si>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</si>
  <si>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</si>
  <si>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</si>
  <si>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 xml:space="preserve">gasoline vol fraction </t>
  </si>
  <si>
    <t>gasoline_vol_fraction</t>
  </si>
  <si>
    <t>gasoline_LHV</t>
  </si>
  <si>
    <t>gasoline_density</t>
  </si>
  <si>
    <t>gasoline_mass_fraction</t>
  </si>
  <si>
    <t>gasoline_energy_fraction</t>
  </si>
  <si>
    <t xml:space="preserve">gasoline LHV       </t>
  </si>
  <si>
    <t xml:space="preserve">gasoline density  </t>
  </si>
  <si>
    <t>gasoline mass fraction</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</si>
  <si>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</si>
  <si>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</si>
  <si>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</si>
  <si>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</si>
  <si>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</si>
  <si>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</si>
  <si>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</si>
  <si>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</si>
  <si>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</si>
  <si>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</si>
  <si>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</si>
  <si>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</si>
  <si>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</si>
  <si>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Beuttler, 2019</t>
  </si>
  <si>
    <t>kWhel/kgCO2</t>
  </si>
  <si>
    <t>kWh/kgCO2</t>
  </si>
  <si>
    <t>Electrical Boiler</t>
  </si>
  <si>
    <t>heat_max_capacity</t>
  </si>
  <si>
    <t>heat_min_capacity</t>
  </si>
  <si>
    <t>heat_unit_capacity</t>
  </si>
  <si>
    <t>heat_CAPEX</t>
  </si>
  <si>
    <t>heat_OPEX</t>
  </si>
  <si>
    <t>heat_el_efficiency</t>
  </si>
  <si>
    <t>heat_lifetime</t>
  </si>
  <si>
    <t>maximum capacity</t>
  </si>
  <si>
    <t>minimum capacity</t>
  </si>
  <si>
    <t>kWth/kWel</t>
  </si>
  <si>
    <t>[EUR/kW]</t>
  </si>
  <si>
    <t>&lt;-- CHANGE BACK TO THIS!</t>
  </si>
  <si>
    <t>H2tL_lifetime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</si>
</sst>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11" x14ac:knownFonts="1">
    <font>
      <sz val="12"/>
      <color theme="1"/>
      <name val="Calibri"/>
      <family val="2"/>
      <scheme val="minor"/>
    </font>
    <font>
      <b/>
      <sz val="12"/>
      <color theme="1"/>
      <name val="Calibri"/>
      <family val="2"/>
      <scheme val="minor"/>
    </font>
    <font>
      <sz val="12"/>
      <color rgb="FF000000"/>
      <name val="Calibri"/>
      <family val="2"/>
      <scheme val="minor"/>
    </font>
    <font>
      <u/>
      <sz val="12"/>
      <color theme="1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rgb="FFFF0000"/>
      <name val="Calibri"/>
      <family val="2"/>
      <scheme val="minor"/>
    </font>
  </fonts>
  <fills count="11">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2"/>
        <bgColor indexed="64"/>
      </patternFill>
    </fill>
    <fill>
      <patternFill patternType="solid">
        <fgColor theme="6"/>
        <bgColor indexed="64"/>
      </patternFill>
    </fill>
    <fill>
      <patternFill patternType="solid">
        <fgColor theme="4" tint="0.79998168889431442"/>
        <bgColor indexed="64"/>
      </patternFill>
    </fill>
    <fill>
      <patternFill patternType="solid">
        <fgColor theme="9"/>
        <bgColor indexed="64"/>
      </patternFill>
    </fill>
    <fill>
      <patternFill patternType="solid">
        <fgColor rgb="FFA5A5A5"/>
        <bgColor indexed="64"/>
      </patternFill>
    </fill>
    <fill>
      <patternFill patternType="solid">
        <fgColor rgb="FFFFFF00"/>
        <bgColor rgb="FFFFFF00"/>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4">
    <xf numFmtId="0" fontId="0" fillId="0" borderId="0"/>
    <xf numFmtId="0" fontId="3" fillId="0" borderId="0" applyNumberFormat="0" applyFill="0" applyBorder="0" applyAlignment="0" applyProtection="0"/>
    <xf numFmtId="9" fontId="4" fillId="0" borderId="0" applyFont="0" applyFill="0" applyBorder="0" applyAlignment="0" applyProtection="0"/>
    <xf numFmtId="43" fontId="4" fillId="0" borderId="0" applyFont="0" applyFill="0" applyBorder="0" applyAlignment="0" applyProtection="0"/>
  </cellStyleXfs>
  <cellXfs count="195">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3" fillId="0" borderId="0" xfId="1"/>
    <xf numFmtId="0" fontId="1" fillId="0" borderId="1" xfId="0" applyFont="1" applyBorder="1"/>
    <xf numFmtId="0" fontId="0" fillId="2" borderId="0" xfId="0" applyFill="1" applyAlignment="1">
      <alignment wrapText="1"/>
    </xf>
    <xf numFmtId="0" fontId="0" fillId="3" borderId="0" xfId="0" applyFill="1" applyAlignment="1">
      <alignment wrapText="1"/>
    </xf>
    <xf numFmtId="0" fontId="0" fillId="4" borderId="0" xfId="0" applyFill="1" applyAlignment="1">
      <alignment wrapText="1"/>
    </xf>
    <xf numFmtId="0" fontId="0" fillId="4" borderId="0" xfId="0" applyFill="1"/>
    <xf numFmtId="0" fontId="0" fillId="2" borderId="0" xfId="0" applyFill="1"/>
    <xf numFmtId="0" fontId="0" fillId="3" borderId="0" xfId="0" applyFill="1"/>
    <xf numFmtId="0" fontId="0" fillId="2" borderId="0" xfId="0" applyFill="1" applyBorder="1"/>
    <xf numFmtId="11" fontId="0" fillId="3" borderId="0" xfId="0" applyNumberFormat="1" applyFill="1"/>
    <xf numFmtId="0" fontId="0" fillId="5" borderId="0" xfId="0" applyFill="1" applyAlignment="1">
      <alignment wrapText="1"/>
    </xf>
    <xf numFmtId="164" fontId="0" fillId="5" borderId="0" xfId="2" applyNumberFormat="1" applyFont="1" applyFill="1"/>
    <xf numFmtId="1" fontId="0" fillId="5" borderId="0" xfId="0" applyNumberFormat="1" applyFill="1"/>
    <xf numFmtId="0" fontId="0" fillId="6" borderId="0" xfId="0" applyFill="1" applyAlignment="1">
      <alignment wrapText="1"/>
    </xf>
    <xf numFmtId="0" fontId="0" fillId="0" borderId="0" xfId="0" applyBorder="1"/>
    <xf numFmtId="0" fontId="0" fillId="6" borderId="0" xfId="0" applyFill="1" applyBorder="1"/>
    <xf numFmtId="0" fontId="1" fillId="0" borderId="0" xfId="0" applyFont="1" applyBorder="1"/>
    <xf numFmtId="0" fontId="0" fillId="0" borderId="0" xfId="0" applyFont="1" applyBorder="1"/>
    <xf numFmtId="0" fontId="0" fillId="6" borderId="0" xfId="0" applyFont="1" applyFill="1" applyBorder="1"/>
    <xf numFmtId="0" fontId="0" fillId="4" borderId="0" xfId="0" applyFont="1" applyFill="1" applyBorder="1"/>
    <xf numFmtId="0" fontId="0" fillId="7" borderId="0" xfId="0" applyFill="1"/>
    <xf numFmtId="0" fontId="0" fillId="3" borderId="0" xfId="0" applyFill="1" applyAlignment="1">
      <alignment horizontal="righ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6"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8" borderId="0" xfId="0" applyFont="1" applyFill="1"/>
    <xf numFmtId="0" fontId="0" fillId="8" borderId="0" xfId="0" applyFill="1"/>
    <xf numFmtId="0" fontId="0" fillId="8" borderId="0" xfId="0" quotePrefix="1" applyFill="1"/>
    <xf numFmtId="0" fontId="0" fillId="3" borderId="16" xfId="0" applyFill="1" applyBorder="1"/>
    <xf numFmtId="164" fontId="0" fillId="3" borderId="0" xfId="0" applyNumberFormat="1" applyFill="1"/>
    <xf numFmtId="2" fontId="0" fillId="3" borderId="0" xfId="0" applyNumberFormat="1" applyFill="1"/>
    <xf numFmtId="0" fontId="2" fillId="0" borderId="1" xfId="0" applyFont="1" applyBorder="1"/>
    <xf numFmtId="0" fontId="2" fillId="4" borderId="0" xfId="0" applyFont="1" applyFill="1"/>
    <xf numFmtId="0" fontId="2" fillId="2" borderId="0" xfId="0" applyFont="1" applyFill="1"/>
    <xf numFmtId="0" fontId="0" fillId="3" borderId="0" xfId="0" applyFill="1" applyBorder="1"/>
    <xf numFmtId="11" fontId="0" fillId="9" borderId="0" xfId="0" applyNumberFormat="1" applyFill="1" applyBorder="1"/>
    <xf numFmtId="0" fontId="0" fillId="9" borderId="0" xfId="0" applyFill="1" applyBorder="1"/>
    <xf numFmtId="0" fontId="1" fillId="0" borderId="11" xfId="0" applyFont="1" applyBorder="1" applyAlignment="1">
      <alignment horizontal="center"/>
    </xf>
    <xf numFmtId="164" fontId="0" fillId="0" borderId="0" xfId="0" applyNumberFormat="1"/>
    <xf numFmtId="164" fontId="0" fillId="0" borderId="1" xfId="0" applyNumberFormat="1" applyBorder="1"/>
    <xf numFmtId="0" fontId="5" fillId="0" borderId="0" xfId="0" applyFont="1" applyFill="1" applyBorder="1"/>
    <xf numFmtId="0" fontId="5" fillId="0" borderId="0" xfId="0" applyFont="1"/>
    <xf numFmtId="0" fontId="5" fillId="0" borderId="6" xfId="0" applyFont="1" applyFill="1" applyBorder="1"/>
    <xf numFmtId="0" fontId="5" fillId="0" borderId="7" xfId="0" applyFont="1" applyFill="1" applyBorder="1"/>
    <xf numFmtId="164" fontId="5" fillId="0" borderId="0" xfId="0" applyNumberFormat="1" applyFont="1" applyFill="1" applyBorder="1"/>
    <xf numFmtId="49" fontId="5" fillId="0" borderId="0" xfId="0" applyNumberFormat="1" applyFont="1" applyFill="1" applyBorder="1"/>
    <xf numFmtId="165" fontId="5" fillId="0" borderId="0" xfId="0" applyNumberFormat="1" applyFont="1"/>
    <xf numFmtId="0" fontId="0" fillId="0" borderId="0" xfId="0" applyFont="1"/>
    <xf numFmtId="9" fontId="0" fillId="0" borderId="0" xfId="2" applyFont="1"/>
    <xf numFmtId="166" fontId="0" fillId="0" borderId="0" xfId="2" applyNumberFormat="1" applyFont="1"/>
    <xf numFmtId="0" fontId="5" fillId="0" borderId="6" xfId="0" applyFont="1" applyFill="1" applyBorder="1" applyAlignment="1">
      <alignment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7" xfId="0" applyFont="1" applyFill="1" applyBorder="1" applyAlignment="1">
      <alignment wrapText="1"/>
    </xf>
    <xf numFmtId="0" fontId="0" fillId="0" borderId="17" xfId="0" applyBorder="1"/>
    <xf numFmtId="166" fontId="0" fillId="0" borderId="17" xfId="2" applyNumberFormat="1" applyFont="1" applyBorder="1"/>
    <xf numFmtId="1" fontId="0" fillId="0" borderId="17" xfId="2" applyNumberFormat="1" applyFont="1" applyBorder="1"/>
    <xf numFmtId="1" fontId="0" fillId="0" borderId="0" xfId="2" applyNumberFormat="1" applyFont="1" applyBorder="1"/>
    <xf numFmtId="1" fontId="0" fillId="0" borderId="0" xfId="0" applyNumberFormat="1" applyBorder="1"/>
    <xf numFmtId="166" fontId="0" fillId="0" borderId="0" xfId="2"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5" fillId="0" borderId="6" xfId="0" applyFont="1" applyBorder="1"/>
    <xf numFmtId="0" fontId="5" fillId="0" borderId="0" xfId="0" applyFont="1" applyBorder="1"/>
    <xf numFmtId="0" fontId="5" fillId="0" borderId="7" xfId="0" applyFont="1" applyBorder="1"/>
    <xf numFmtId="9" fontId="0" fillId="0" borderId="17" xfId="2" applyFont="1" applyBorder="1"/>
    <xf numFmtId="9" fontId="0" fillId="0" borderId="0" xfId="2"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2" applyFont="1" applyFill="1" applyBorder="1"/>
    <xf numFmtId="1" fontId="5" fillId="0" borderId="0" xfId="0" applyNumberFormat="1" applyFont="1" applyFill="1" applyBorder="1"/>
    <xf numFmtId="9" fontId="0" fillId="2" borderId="4" xfId="2" applyFont="1" applyFill="1" applyBorder="1"/>
    <xf numFmtId="9" fontId="0" fillId="0" borderId="5" xfId="2" applyFont="1" applyBorder="1"/>
    <xf numFmtId="9" fontId="5" fillId="0" borderId="0" xfId="2" applyFont="1" applyFill="1" applyBorder="1"/>
    <xf numFmtId="9" fontId="5" fillId="0" borderId="7" xfId="2" applyFont="1" applyFill="1" applyBorder="1"/>
    <xf numFmtId="9" fontId="0" fillId="0" borderId="7" xfId="2" applyFont="1" applyFill="1" applyBorder="1"/>
    <xf numFmtId="9" fontId="0" fillId="0" borderId="7" xfId="2" applyFont="1" applyBorder="1"/>
    <xf numFmtId="9" fontId="5" fillId="0" borderId="0" xfId="2" applyFont="1" applyBorder="1"/>
    <xf numFmtId="9" fontId="5" fillId="0" borderId="7" xfId="2" applyFont="1" applyBorder="1"/>
    <xf numFmtId="9" fontId="0" fillId="0" borderId="9" xfId="2" applyFont="1" applyBorder="1"/>
    <xf numFmtId="9" fontId="0" fillId="0" borderId="10" xfId="2" applyFont="1" applyBorder="1"/>
    <xf numFmtId="0" fontId="0" fillId="0" borderId="1" xfId="0" applyFont="1" applyBorder="1" applyAlignment="1">
      <alignment wrapText="1"/>
    </xf>
    <xf numFmtId="0" fontId="0" fillId="0" borderId="1" xfId="0" applyFont="1" applyBorder="1" applyAlignment="1"/>
    <xf numFmtId="166" fontId="5" fillId="0" borderId="0" xfId="2" applyNumberFormat="1" applyFont="1" applyBorder="1"/>
    <xf numFmtId="0" fontId="1" fillId="0" borderId="9" xfId="0" applyFont="1" applyBorder="1"/>
    <xf numFmtId="0" fontId="1" fillId="0" borderId="8" xfId="0" applyFont="1" applyBorder="1"/>
    <xf numFmtId="165" fontId="0" fillId="0" borderId="0" xfId="0" applyNumberFormat="1" applyBorder="1"/>
    <xf numFmtId="164" fontId="5"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4" fontId="0" fillId="0" borderId="0" xfId="0" applyNumberFormat="1" applyFont="1" applyBorder="1"/>
    <xf numFmtId="165"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7"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5"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8" fillId="0" borderId="0" xfId="0" applyFont="1" applyFill="1" applyBorder="1"/>
    <xf numFmtId="0" fontId="8" fillId="0" borderId="0" xfId="0" applyFont="1"/>
    <xf numFmtId="0" fontId="8" fillId="0" borderId="6" xfId="0" applyFont="1" applyBorder="1"/>
    <xf numFmtId="0" fontId="8" fillId="0" borderId="0" xfId="0" applyFont="1" applyBorder="1"/>
    <xf numFmtId="0" fontId="8" fillId="0" borderId="7" xfId="0" applyFont="1" applyBorder="1"/>
    <xf numFmtId="1" fontId="8" fillId="0" borderId="0" xfId="0" applyNumberFormat="1" applyFont="1"/>
    <xf numFmtId="9" fontId="8" fillId="0" borderId="0" xfId="2" applyFont="1" applyBorder="1"/>
    <xf numFmtId="9" fontId="8" fillId="0" borderId="7" xfId="2" applyFont="1" applyBorder="1"/>
    <xf numFmtId="0" fontId="5" fillId="0" borderId="24" xfId="0" applyFont="1" applyBorder="1"/>
    <xf numFmtId="0" fontId="1" fillId="0" borderId="0" xfId="0" applyFont="1" applyBorder="1" applyAlignment="1">
      <alignment horizontal="center"/>
    </xf>
    <xf numFmtId="0" fontId="5" fillId="0" borderId="17" xfId="0" applyFont="1" applyBorder="1"/>
    <xf numFmtId="0" fontId="0" fillId="0" borderId="25" xfId="0" applyBorder="1"/>
    <xf numFmtId="9" fontId="5" fillId="0" borderId="0" xfId="0" applyNumberFormat="1" applyFont="1"/>
    <xf numFmtId="166" fontId="5" fillId="0" borderId="0" xfId="2"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5" fillId="0" borderId="0" xfId="0" applyNumberFormat="1" applyFont="1" applyBorder="1"/>
    <xf numFmtId="1" fontId="5" fillId="0" borderId="0" xfId="0" applyNumberFormat="1" applyFont="1" applyBorder="1"/>
    <xf numFmtId="0" fontId="0" fillId="4" borderId="0" xfId="0" applyFont="1" applyFill="1"/>
    <xf numFmtId="0" fontId="9" fillId="2" borderId="0" xfId="0" applyFont="1" applyFill="1" applyBorder="1"/>
    <xf numFmtId="11" fontId="0" fillId="0" borderId="0" xfId="0" applyNumberFormat="1"/>
    <xf numFmtId="11" fontId="0" fillId="0" borderId="0" xfId="3" applyNumberFormat="1" applyFont="1"/>
    <xf numFmtId="164" fontId="0" fillId="4" borderId="0" xfId="0" applyNumberFormat="1" applyFill="1"/>
    <xf numFmtId="0" fontId="10" fillId="0" borderId="0" xfId="0" applyFont="1"/>
    <xf numFmtId="0" fontId="0" fillId="10" borderId="0" xfId="0" applyFill="1"/>
    <xf numFmtId="0" fontId="1" fillId="0" borderId="12" xfId="0" applyFont="1" applyBorder="1" applyAlignment="1">
      <alignment horizontal="center"/>
    </xf>
    <xf numFmtId="0" fontId="5" fillId="0" borderId="0" xfId="0" applyFont="1" applyBorder="1" applyAlignment="1">
      <alignment horizontal="center"/>
    </xf>
    <xf numFmtId="0" fontId="1" fillId="0" borderId="11" xfId="0" applyFont="1" applyBorder="1" applyAlignment="1">
      <alignment horizontal="center"/>
    </xf>
    <xf numFmtId="0" fontId="1" fillId="0" borderId="13"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6" fillId="0" borderId="6" xfId="0" applyFont="1" applyBorder="1" applyAlignment="1">
      <alignment horizontal="center"/>
    </xf>
    <xf numFmtId="0" fontId="6" fillId="0" borderId="0" xfId="0" applyFont="1" applyBorder="1" applyAlignment="1">
      <alignment horizontal="center"/>
    </xf>
    <xf numFmtId="0" fontId="1" fillId="0" borderId="21" xfId="0" applyFont="1" applyBorder="1" applyAlignment="1">
      <alignment horizontal="center"/>
    </xf>
  </cellXfs>
  <cellStyles count="4">
    <cellStyle name="Comma" xfId="3" builtinId="3"/>
    <cellStyle name="Hyperlink" xfId="1" builtinId="8"/>
    <cellStyle name="Normal" xfId="0" builtinId="0"/>
    <cellStyle name="Percent" xfId="2" builtinId="5"/>
  </cellStyles>
  <dxfs count="0"/>
  <tableStyles count="0" defaultTableStyle="TableStyleMedium2" defaultPivotStyle="PivotStyleLight16"/>
  <colors>
    <mruColors>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engineeringtoolbox.com/fuels-higher-calorific-values-d_169.html" TargetMode="External"/><Relationship Id="rId7" Type="http://schemas.openxmlformats.org/officeDocument/2006/relationships/hyperlink" Target="https://www.engineeringtoolbox.com/fuels-higher-calorific-values-d_169.html" TargetMode="External"/><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tesla.com/en_AU/blog/introducing-megapack-utility-scale-energy-storage" TargetMode="External"/><Relationship Id="rId6" Type="http://schemas.openxmlformats.org/officeDocument/2006/relationships/hyperlink" Target="https://www.engineeringtoolbox.com/fuels-higher-calorific-values-d_169.html" TargetMode="External"/><Relationship Id="rId5" Type="http://schemas.openxmlformats.org/officeDocument/2006/relationships/hyperlink" Target="https://www.engineeringtoolbox.com/fuels-higher-calorific-values-d_169.html" TargetMode="External"/><Relationship Id="rId4" Type="http://schemas.openxmlformats.org/officeDocument/2006/relationships/hyperlink" Target="https://www.engineeringtoolbox.com/fuels-higher-calorific-values-d_169.html"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D123"/>
  <sheetViews>
    <sheetView tabSelected="1" workbookViewId="0">
      <pane ySplit="3" topLeftCell="A55" activePane="bottomLeft" state="frozen"/>
      <selection pane="bottomLeft" activeCell="D106" sqref="D106"/>
    </sheetView>
  </sheetViews>
  <sheetFormatPr baseColWidth="10" defaultRowHeight="16" x14ac:dyDescent="0.2"/>
  <cols>
    <col min="1" max="1" width="44.83203125" bestFit="1" customWidth="1"/>
    <col min="2" max="2" width="34.6640625" customWidth="1"/>
    <col min="3" max="3" width="11.6640625" bestFit="1" customWidth="1"/>
    <col min="4" max="4" width="71.5" bestFit="1" customWidth="1"/>
    <col min="5" max="5" width="11.83203125" bestFit="1" customWidth="1"/>
    <col min="7" max="7" width="11.5" bestFit="1" customWidth="1"/>
    <col min="8" max="8" width="32" bestFit="1" customWidth="1"/>
    <col min="10" max="10" width="30.83203125" bestFit="1" customWidth="1"/>
  </cols>
  <sheetData>
    <row r="1" spans="1:14" ht="68" x14ac:dyDescent="0.2">
      <c r="A1" s="1" t="s">
        <v>87</v>
      </c>
      <c r="B1" s="7" t="s">
        <v>90</v>
      </c>
      <c r="C1" s="8" t="s">
        <v>88</v>
      </c>
      <c r="D1" s="9" t="s">
        <v>89</v>
      </c>
      <c r="E1" s="15" t="s">
        <v>92</v>
      </c>
      <c r="F1" s="18" t="s">
        <v>100</v>
      </c>
    </row>
    <row r="3" spans="1:14" x14ac:dyDescent="0.2">
      <c r="A3" s="6" t="s">
        <v>23</v>
      </c>
      <c r="B3" s="6" t="s">
        <v>20</v>
      </c>
      <c r="C3" s="6" t="s">
        <v>17</v>
      </c>
      <c r="D3" s="6" t="s">
        <v>18</v>
      </c>
      <c r="E3" s="6" t="s">
        <v>22</v>
      </c>
      <c r="F3" s="6" t="s">
        <v>19</v>
      </c>
    </row>
    <row r="4" spans="1:14" x14ac:dyDescent="0.2">
      <c r="A4" s="22" t="s">
        <v>121</v>
      </c>
      <c r="B4" t="s">
        <v>118</v>
      </c>
      <c r="C4" s="23">
        <v>10</v>
      </c>
      <c r="D4" s="22" t="s">
        <v>119</v>
      </c>
      <c r="E4" s="21"/>
      <c r="F4" s="21"/>
      <c r="G4" s="176">
        <f>C4*10^9*3600/C108</f>
        <v>837209.30232558143</v>
      </c>
      <c r="H4" t="s">
        <v>446</v>
      </c>
      <c r="I4" s="175">
        <f>G4/C111</f>
        <v>269372.36239561823</v>
      </c>
      <c r="J4" t="s">
        <v>447</v>
      </c>
      <c r="K4" s="175">
        <f>I4/constants!C3</f>
        <v>6413.6276760861483</v>
      </c>
      <c r="L4" t="s">
        <v>448</v>
      </c>
      <c r="M4" s="175">
        <f>I4*3.79</f>
        <v>1020921.2534793931</v>
      </c>
      <c r="N4" t="s">
        <v>449</v>
      </c>
    </row>
    <row r="5" spans="1:14" s="19" customFormat="1" x14ac:dyDescent="0.2">
      <c r="A5" s="21"/>
      <c r="B5"/>
      <c r="C5" s="21"/>
      <c r="D5" s="21"/>
      <c r="E5" s="21"/>
      <c r="F5" s="21"/>
    </row>
    <row r="6" spans="1:14" x14ac:dyDescent="0.2">
      <c r="A6" s="3" t="s">
        <v>122</v>
      </c>
      <c r="B6" s="3"/>
      <c r="C6" s="3"/>
      <c r="D6" s="3"/>
      <c r="E6" s="3"/>
      <c r="F6" s="3"/>
    </row>
    <row r="7" spans="1:14" x14ac:dyDescent="0.2">
      <c r="A7" t="s">
        <v>24</v>
      </c>
      <c r="B7" s="2" t="s">
        <v>155</v>
      </c>
      <c r="C7" s="10">
        <v>5</v>
      </c>
      <c r="D7" t="s">
        <v>21</v>
      </c>
      <c r="E7" t="s">
        <v>64</v>
      </c>
    </row>
    <row r="8" spans="1:14" x14ac:dyDescent="0.2">
      <c r="A8" t="s">
        <v>250</v>
      </c>
      <c r="B8" s="2" t="s">
        <v>248</v>
      </c>
      <c r="C8" s="65">
        <v>5000</v>
      </c>
      <c r="D8" t="str">
        <f>""</f>
        <v/>
      </c>
    </row>
    <row r="9" spans="1:14" x14ac:dyDescent="0.2">
      <c r="A9" t="s">
        <v>251</v>
      </c>
      <c r="B9" s="2" t="s">
        <v>249</v>
      </c>
      <c r="C9" s="66">
        <v>0</v>
      </c>
      <c r="D9" t="str">
        <f>""</f>
        <v/>
      </c>
    </row>
    <row r="10" spans="1:14" x14ac:dyDescent="0.2">
      <c r="A10" t="s">
        <v>39</v>
      </c>
      <c r="B10" s="2" t="s">
        <v>461</v>
      </c>
      <c r="C10" s="64">
        <v>1040</v>
      </c>
      <c r="D10" t="s">
        <v>4</v>
      </c>
      <c r="E10" t="s">
        <v>214</v>
      </c>
    </row>
    <row r="11" spans="1:14" x14ac:dyDescent="0.2">
      <c r="A11" t="s">
        <v>40</v>
      </c>
      <c r="B11" s="2" t="s">
        <v>456</v>
      </c>
      <c r="C11" s="12">
        <v>2.5000000000000001E-2</v>
      </c>
      <c r="D11" t="s">
        <v>5</v>
      </c>
      <c r="E11" t="s">
        <v>214</v>
      </c>
    </row>
    <row r="12" spans="1:14" x14ac:dyDescent="0.2">
      <c r="A12" t="s">
        <v>39</v>
      </c>
      <c r="B12" s="2" t="s">
        <v>457</v>
      </c>
      <c r="C12" s="12">
        <v>1290</v>
      </c>
      <c r="D12" t="s">
        <v>4</v>
      </c>
      <c r="E12" t="s">
        <v>214</v>
      </c>
    </row>
    <row r="13" spans="1:14" x14ac:dyDescent="0.2">
      <c r="A13" t="s">
        <v>40</v>
      </c>
      <c r="B13" s="2" t="s">
        <v>458</v>
      </c>
      <c r="C13" s="12">
        <v>2.5000000000000001E-2</v>
      </c>
      <c r="D13" t="s">
        <v>5</v>
      </c>
      <c r="E13" t="s">
        <v>214</v>
      </c>
    </row>
    <row r="14" spans="1:14" x14ac:dyDescent="0.2">
      <c r="A14" t="s">
        <v>39</v>
      </c>
      <c r="B14" s="2" t="s">
        <v>459</v>
      </c>
      <c r="C14" s="12">
        <v>1760</v>
      </c>
      <c r="D14" t="s">
        <v>4</v>
      </c>
      <c r="E14" t="s">
        <v>214</v>
      </c>
    </row>
    <row r="15" spans="1:14" x14ac:dyDescent="0.2">
      <c r="A15" t="s">
        <v>40</v>
      </c>
      <c r="B15" s="2" t="s">
        <v>460</v>
      </c>
      <c r="C15" s="12">
        <v>2.5000000000000001E-2</v>
      </c>
      <c r="D15" t="s">
        <v>5</v>
      </c>
      <c r="E15" t="s">
        <v>214</v>
      </c>
    </row>
    <row r="16" spans="1:14" x14ac:dyDescent="0.2">
      <c r="A16" t="s">
        <v>41</v>
      </c>
      <c r="B16" s="2" t="s">
        <v>158</v>
      </c>
      <c r="C16" s="10">
        <v>25</v>
      </c>
      <c r="D16" t="s">
        <v>6</v>
      </c>
      <c r="E16" t="s">
        <v>80</v>
      </c>
    </row>
    <row r="18" spans="1:6" x14ac:dyDescent="0.2">
      <c r="A18" s="3" t="s">
        <v>123</v>
      </c>
      <c r="B18" s="3"/>
      <c r="C18" s="3"/>
      <c r="D18" s="3"/>
      <c r="E18" s="3"/>
      <c r="F18" s="3"/>
    </row>
    <row r="19" spans="1:6" x14ac:dyDescent="0.2">
      <c r="A19" t="s">
        <v>24</v>
      </c>
      <c r="B19" s="2" t="s">
        <v>155</v>
      </c>
      <c r="C19" s="8">
        <v>8</v>
      </c>
      <c r="D19" t="s">
        <v>21</v>
      </c>
      <c r="E19" s="4" t="s">
        <v>124</v>
      </c>
    </row>
    <row r="20" spans="1:6" x14ac:dyDescent="0.2">
      <c r="A20" t="s">
        <v>39</v>
      </c>
      <c r="B20" s="2" t="s">
        <v>450</v>
      </c>
      <c r="C20" s="64">
        <v>2890</v>
      </c>
      <c r="D20" t="s">
        <v>4</v>
      </c>
      <c r="E20" t="s">
        <v>214</v>
      </c>
    </row>
    <row r="21" spans="1:6" x14ac:dyDescent="0.2">
      <c r="A21" t="s">
        <v>40</v>
      </c>
      <c r="B21" s="2" t="s">
        <v>453</v>
      </c>
      <c r="C21" s="12">
        <v>2.5000000000000001E-2</v>
      </c>
      <c r="D21" t="s">
        <v>5</v>
      </c>
      <c r="E21" t="s">
        <v>214</v>
      </c>
    </row>
    <row r="22" spans="1:6" x14ac:dyDescent="0.2">
      <c r="A22" t="s">
        <v>39</v>
      </c>
      <c r="B22" s="2" t="s">
        <v>451</v>
      </c>
      <c r="C22" s="12">
        <v>2970</v>
      </c>
      <c r="D22" t="s">
        <v>4</v>
      </c>
      <c r="E22" t="s">
        <v>214</v>
      </c>
    </row>
    <row r="23" spans="1:6" x14ac:dyDescent="0.2">
      <c r="A23" t="s">
        <v>40</v>
      </c>
      <c r="B23" s="2" t="s">
        <v>454</v>
      </c>
      <c r="C23" s="12">
        <v>2.5000000000000001E-2</v>
      </c>
      <c r="D23" t="s">
        <v>5</v>
      </c>
      <c r="E23" t="s">
        <v>214</v>
      </c>
    </row>
    <row r="24" spans="1:6" x14ac:dyDescent="0.2">
      <c r="A24" t="s">
        <v>39</v>
      </c>
      <c r="B24" s="2" t="s">
        <v>452</v>
      </c>
      <c r="C24" s="12">
        <v>4540</v>
      </c>
      <c r="D24" t="s">
        <v>4</v>
      </c>
      <c r="E24" t="s">
        <v>214</v>
      </c>
    </row>
    <row r="25" spans="1:6" x14ac:dyDescent="0.2">
      <c r="A25" t="s">
        <v>40</v>
      </c>
      <c r="B25" s="2" t="s">
        <v>455</v>
      </c>
      <c r="C25" s="12">
        <v>2.5000000000000001E-2</v>
      </c>
      <c r="D25" t="s">
        <v>5</v>
      </c>
      <c r="E25" t="s">
        <v>214</v>
      </c>
    </row>
    <row r="26" spans="1:6" x14ac:dyDescent="0.2">
      <c r="A26" t="s">
        <v>41</v>
      </c>
      <c r="B26" s="2" t="s">
        <v>158</v>
      </c>
      <c r="C26" s="26">
        <v>30</v>
      </c>
      <c r="D26" t="s">
        <v>6</v>
      </c>
      <c r="E26" s="4" t="s">
        <v>124</v>
      </c>
    </row>
    <row r="27" spans="1:6" x14ac:dyDescent="0.2">
      <c r="A27" s="25" t="s">
        <v>125</v>
      </c>
      <c r="C27" s="8">
        <f>ROUND(20.403/500.46,2)</f>
        <v>0.04</v>
      </c>
      <c r="D27" t="s">
        <v>5</v>
      </c>
      <c r="E27" s="4" t="s">
        <v>124</v>
      </c>
    </row>
    <row r="28" spans="1:6" x14ac:dyDescent="0.2">
      <c r="D28" t="s">
        <v>7</v>
      </c>
    </row>
    <row r="29" spans="1:6" x14ac:dyDescent="0.2">
      <c r="A29" s="3" t="s">
        <v>113</v>
      </c>
      <c r="B29" s="3" t="s">
        <v>7</v>
      </c>
      <c r="C29" s="3"/>
      <c r="D29" s="3" t="s">
        <v>7</v>
      </c>
      <c r="E29" s="3"/>
      <c r="F29" s="3"/>
    </row>
    <row r="30" spans="1:6" x14ac:dyDescent="0.2">
      <c r="A30" s="4" t="s">
        <v>106</v>
      </c>
      <c r="B30" s="19" t="s">
        <v>101</v>
      </c>
      <c r="C30" s="20">
        <v>1</v>
      </c>
      <c r="D30" s="4" t="s">
        <v>105</v>
      </c>
      <c r="E30" s="19"/>
      <c r="F30" s="19"/>
    </row>
    <row r="31" spans="1:6" x14ac:dyDescent="0.2">
      <c r="A31" t="s">
        <v>250</v>
      </c>
      <c r="B31" s="2" t="s">
        <v>462</v>
      </c>
      <c r="C31" s="65">
        <v>500000</v>
      </c>
      <c r="D31" t="s">
        <v>105</v>
      </c>
    </row>
    <row r="32" spans="1:6" x14ac:dyDescent="0.2">
      <c r="A32" t="s">
        <v>251</v>
      </c>
      <c r="B32" s="2" t="s">
        <v>469</v>
      </c>
      <c r="C32" s="66">
        <v>0</v>
      </c>
      <c r="D32" t="s">
        <v>105</v>
      </c>
    </row>
    <row r="33" spans="1:6" x14ac:dyDescent="0.2">
      <c r="A33" t="s">
        <v>25</v>
      </c>
      <c r="B33" s="2" t="s">
        <v>49</v>
      </c>
      <c r="C33" s="11">
        <v>0.15</v>
      </c>
      <c r="D33" t="s">
        <v>8</v>
      </c>
      <c r="E33" s="4" t="s">
        <v>81</v>
      </c>
    </row>
    <row r="34" spans="1:6" x14ac:dyDescent="0.2">
      <c r="A34" t="s">
        <v>42</v>
      </c>
      <c r="B34" s="2" t="s">
        <v>160</v>
      </c>
      <c r="C34" s="58">
        <v>676.33333333333337</v>
      </c>
      <c r="D34" t="s">
        <v>9</v>
      </c>
      <c r="E34" t="s">
        <v>214</v>
      </c>
    </row>
    <row r="35" spans="1:6" x14ac:dyDescent="0.2">
      <c r="A35" t="s">
        <v>43</v>
      </c>
      <c r="B35" s="2" t="s">
        <v>159</v>
      </c>
      <c r="C35" s="12">
        <v>0.02</v>
      </c>
      <c r="D35" t="s">
        <v>5</v>
      </c>
      <c r="E35" t="s">
        <v>214</v>
      </c>
    </row>
    <row r="36" spans="1:6" x14ac:dyDescent="0.2">
      <c r="A36" t="s">
        <v>44</v>
      </c>
      <c r="B36" s="2" t="s">
        <v>161</v>
      </c>
      <c r="C36" s="10">
        <v>30</v>
      </c>
      <c r="D36" t="s">
        <v>6</v>
      </c>
      <c r="E36" s="2" t="s">
        <v>80</v>
      </c>
    </row>
    <row r="37" spans="1:6" x14ac:dyDescent="0.2">
      <c r="B37" t="s">
        <v>7</v>
      </c>
      <c r="D37" t="s">
        <v>7</v>
      </c>
    </row>
    <row r="38" spans="1:6" x14ac:dyDescent="0.2">
      <c r="A38" s="3" t="s">
        <v>114</v>
      </c>
      <c r="B38" s="3"/>
      <c r="C38" s="3"/>
      <c r="D38" s="3" t="s">
        <v>7</v>
      </c>
      <c r="E38" s="3"/>
      <c r="F38" s="3"/>
    </row>
    <row r="39" spans="1:6" x14ac:dyDescent="0.2">
      <c r="A39" s="4" t="s">
        <v>108</v>
      </c>
      <c r="B39" s="19" t="s">
        <v>104</v>
      </c>
      <c r="C39" s="20">
        <v>1</v>
      </c>
      <c r="D39" s="4" t="s">
        <v>109</v>
      </c>
      <c r="E39" s="19"/>
      <c r="F39" s="19"/>
    </row>
    <row r="40" spans="1:6" x14ac:dyDescent="0.2">
      <c r="A40" t="s">
        <v>250</v>
      </c>
      <c r="B40" s="2" t="s">
        <v>463</v>
      </c>
      <c r="C40" s="65">
        <v>1000000</v>
      </c>
      <c r="D40" s="4" t="s">
        <v>109</v>
      </c>
    </row>
    <row r="41" spans="1:6" x14ac:dyDescent="0.2">
      <c r="A41" t="s">
        <v>251</v>
      </c>
      <c r="B41" s="2" t="s">
        <v>470</v>
      </c>
      <c r="C41" s="66">
        <v>0</v>
      </c>
      <c r="D41" s="4" t="s">
        <v>109</v>
      </c>
    </row>
    <row r="42" spans="1:6" x14ac:dyDescent="0.2">
      <c r="A42" t="s">
        <v>45</v>
      </c>
      <c r="B42" s="2" t="s">
        <v>162</v>
      </c>
      <c r="C42" s="12">
        <v>324.19166666666672</v>
      </c>
      <c r="D42" t="s">
        <v>10</v>
      </c>
      <c r="E42" s="2" t="s">
        <v>215</v>
      </c>
    </row>
    <row r="43" spans="1:6" x14ac:dyDescent="0.2">
      <c r="A43" t="s">
        <v>46</v>
      </c>
      <c r="B43" s="2" t="s">
        <v>163</v>
      </c>
      <c r="C43" s="59">
        <v>2.5000000000000001E-2</v>
      </c>
      <c r="D43" t="s">
        <v>5</v>
      </c>
      <c r="E43" s="2" t="s">
        <v>215</v>
      </c>
    </row>
    <row r="44" spans="1:6" x14ac:dyDescent="0.2">
      <c r="A44" t="s">
        <v>82</v>
      </c>
      <c r="B44" s="2" t="s">
        <v>164</v>
      </c>
      <c r="C44" s="10">
        <v>15</v>
      </c>
      <c r="D44" t="s">
        <v>6</v>
      </c>
      <c r="E44" s="2" t="s">
        <v>80</v>
      </c>
    </row>
    <row r="45" spans="1:6" x14ac:dyDescent="0.2">
      <c r="A45" t="s">
        <v>26</v>
      </c>
      <c r="B45" s="2" t="s">
        <v>156</v>
      </c>
      <c r="C45" s="10">
        <v>0.92500000000000004</v>
      </c>
      <c r="D45" t="s">
        <v>7</v>
      </c>
      <c r="E45" s="2" t="s">
        <v>80</v>
      </c>
    </row>
    <row r="46" spans="1:6" x14ac:dyDescent="0.2">
      <c r="A46" t="s">
        <v>27</v>
      </c>
      <c r="B46" s="2" t="s">
        <v>157</v>
      </c>
      <c r="C46" s="10">
        <v>0.5</v>
      </c>
      <c r="D46" t="s">
        <v>11</v>
      </c>
      <c r="E46" s="5" t="s">
        <v>83</v>
      </c>
      <c r="F46" t="s">
        <v>84</v>
      </c>
    </row>
    <row r="47" spans="1:6" x14ac:dyDescent="0.2">
      <c r="B47" t="s">
        <v>7</v>
      </c>
      <c r="D47" t="s">
        <v>7</v>
      </c>
    </row>
    <row r="48" spans="1:6" x14ac:dyDescent="0.2">
      <c r="A48" s="3" t="s">
        <v>115</v>
      </c>
      <c r="B48" s="3" t="s">
        <v>7</v>
      </c>
      <c r="C48" s="3"/>
      <c r="D48" s="3" t="s">
        <v>7</v>
      </c>
      <c r="E48" s="3"/>
      <c r="F48" s="3"/>
    </row>
    <row r="49" spans="1:6" x14ac:dyDescent="0.2">
      <c r="A49" s="4" t="s">
        <v>107</v>
      </c>
      <c r="B49" s="19" t="s">
        <v>102</v>
      </c>
      <c r="C49" s="20">
        <v>1</v>
      </c>
      <c r="D49" s="19" t="s">
        <v>105</v>
      </c>
      <c r="E49" s="19"/>
      <c r="F49" s="19"/>
    </row>
    <row r="50" spans="1:6" x14ac:dyDescent="0.2">
      <c r="A50" t="s">
        <v>250</v>
      </c>
      <c r="B50" s="2" t="s">
        <v>464</v>
      </c>
      <c r="C50" s="65">
        <v>100000</v>
      </c>
      <c r="D50" s="19" t="s">
        <v>105</v>
      </c>
    </row>
    <row r="51" spans="1:6" x14ac:dyDescent="0.2">
      <c r="A51" t="s">
        <v>251</v>
      </c>
      <c r="B51" s="2" t="s">
        <v>471</v>
      </c>
      <c r="C51" s="66">
        <v>0</v>
      </c>
      <c r="D51" s="19" t="s">
        <v>105</v>
      </c>
    </row>
    <row r="52" spans="1:6" x14ac:dyDescent="0.2">
      <c r="A52" t="s">
        <v>39</v>
      </c>
      <c r="B52" s="2" t="s">
        <v>165</v>
      </c>
      <c r="C52" s="12">
        <v>1083.7270000000001</v>
      </c>
      <c r="D52" t="s">
        <v>65</v>
      </c>
      <c r="E52" t="s">
        <v>63</v>
      </c>
    </row>
    <row r="53" spans="1:6" x14ac:dyDescent="0.2">
      <c r="A53" t="s">
        <v>40</v>
      </c>
      <c r="B53" s="2" t="s">
        <v>166</v>
      </c>
      <c r="C53" s="12">
        <v>2.5000000000000001E-2</v>
      </c>
      <c r="D53" t="s">
        <v>5</v>
      </c>
      <c r="E53" t="s">
        <v>63</v>
      </c>
    </row>
    <row r="54" spans="1:6" x14ac:dyDescent="0.2">
      <c r="A54" t="s">
        <v>82</v>
      </c>
      <c r="B54" s="2" t="s">
        <v>167</v>
      </c>
      <c r="C54" s="10">
        <v>30</v>
      </c>
      <c r="D54" t="s">
        <v>6</v>
      </c>
      <c r="E54" s="2" t="s">
        <v>80</v>
      </c>
    </row>
    <row r="55" spans="1:6" x14ac:dyDescent="0.2">
      <c r="A55" t="s">
        <v>225</v>
      </c>
      <c r="B55" s="2" t="s">
        <v>50</v>
      </c>
      <c r="C55" s="11">
        <v>0.1</v>
      </c>
      <c r="D55" t="s">
        <v>12</v>
      </c>
    </row>
    <row r="56" spans="1:6" x14ac:dyDescent="0.2">
      <c r="A56" t="s">
        <v>226</v>
      </c>
      <c r="B56" s="2" t="s">
        <v>51</v>
      </c>
      <c r="C56" s="60">
        <v>0.6</v>
      </c>
      <c r="D56" t="s">
        <v>1</v>
      </c>
      <c r="E56" s="2" t="s">
        <v>80</v>
      </c>
    </row>
    <row r="57" spans="1:6" x14ac:dyDescent="0.2">
      <c r="B57" t="s">
        <v>7</v>
      </c>
      <c r="D57" t="s">
        <v>7</v>
      </c>
      <c r="E57" t="s">
        <v>63</v>
      </c>
    </row>
    <row r="58" spans="1:6" x14ac:dyDescent="0.2">
      <c r="A58" s="3" t="s">
        <v>116</v>
      </c>
      <c r="B58" s="3" t="s">
        <v>7</v>
      </c>
      <c r="C58" s="3"/>
      <c r="D58" s="3" t="s">
        <v>7</v>
      </c>
      <c r="E58" s="3"/>
      <c r="F58" s="3"/>
    </row>
    <row r="59" spans="1:6" x14ac:dyDescent="0.2">
      <c r="A59" s="4" t="s">
        <v>110</v>
      </c>
      <c r="B59" s="19" t="s">
        <v>247</v>
      </c>
      <c r="C59" s="20">
        <v>1</v>
      </c>
      <c r="D59" s="4" t="s">
        <v>109</v>
      </c>
      <c r="E59" s="19"/>
      <c r="F59" s="19"/>
    </row>
    <row r="60" spans="1:6" x14ac:dyDescent="0.2">
      <c r="A60" t="s">
        <v>250</v>
      </c>
      <c r="B60" s="2" t="s">
        <v>465</v>
      </c>
      <c r="C60" s="65">
        <v>10000000</v>
      </c>
      <c r="D60" s="4" t="s">
        <v>109</v>
      </c>
    </row>
    <row r="61" spans="1:6" x14ac:dyDescent="0.2">
      <c r="A61" t="s">
        <v>251</v>
      </c>
      <c r="B61" s="2" t="s">
        <v>472</v>
      </c>
      <c r="C61" s="66">
        <v>0</v>
      </c>
      <c r="D61" s="4" t="s">
        <v>109</v>
      </c>
    </row>
    <row r="62" spans="1:6" x14ac:dyDescent="0.2">
      <c r="A62" t="s">
        <v>47</v>
      </c>
      <c r="B62" s="2" t="s">
        <v>245</v>
      </c>
      <c r="C62" s="10">
        <v>21.495668999999999</v>
      </c>
      <c r="D62" t="s">
        <v>13</v>
      </c>
      <c r="E62" s="2" t="s">
        <v>80</v>
      </c>
    </row>
    <row r="63" spans="1:6" x14ac:dyDescent="0.2">
      <c r="A63" t="s">
        <v>48</v>
      </c>
      <c r="B63" s="2" t="s">
        <v>246</v>
      </c>
      <c r="C63" s="11">
        <v>0.01</v>
      </c>
      <c r="D63" t="s">
        <v>5</v>
      </c>
    </row>
    <row r="64" spans="1:6" x14ac:dyDescent="0.2">
      <c r="A64" t="s">
        <v>0</v>
      </c>
      <c r="B64" t="s">
        <v>0</v>
      </c>
      <c r="D64" t="s">
        <v>7</v>
      </c>
    </row>
    <row r="66" spans="1:16384" x14ac:dyDescent="0.2">
      <c r="A66" s="3" t="s">
        <v>221</v>
      </c>
      <c r="B66" s="3"/>
      <c r="C66" s="3"/>
      <c r="D66" s="3"/>
      <c r="E66" s="3"/>
      <c r="F66" s="3"/>
    </row>
    <row r="67" spans="1:16384" x14ac:dyDescent="0.2">
      <c r="A67" s="4" t="s">
        <v>233</v>
      </c>
      <c r="B67" s="4" t="s">
        <v>234</v>
      </c>
      <c r="C67" s="18">
        <v>1</v>
      </c>
      <c r="D67" s="19" t="s">
        <v>235</v>
      </c>
      <c r="E67" s="19"/>
      <c r="F67" s="19"/>
    </row>
    <row r="68" spans="1:16384" x14ac:dyDescent="0.2">
      <c r="A68" t="s">
        <v>250</v>
      </c>
      <c r="B68" s="2" t="s">
        <v>466</v>
      </c>
      <c r="C68" s="65">
        <v>100000</v>
      </c>
      <c r="D68" s="19" t="s">
        <v>235</v>
      </c>
    </row>
    <row r="69" spans="1:16384" x14ac:dyDescent="0.2">
      <c r="A69" t="s">
        <v>251</v>
      </c>
      <c r="B69" s="2" t="s">
        <v>473</v>
      </c>
      <c r="C69" s="66">
        <v>0</v>
      </c>
      <c r="D69" s="19" t="s">
        <v>235</v>
      </c>
    </row>
    <row r="70" spans="1:16384" x14ac:dyDescent="0.2">
      <c r="A70" s="2" t="s">
        <v>47</v>
      </c>
      <c r="B70" s="2" t="s">
        <v>218</v>
      </c>
      <c r="C70" s="62">
        <v>730</v>
      </c>
      <c r="D70" s="2" t="s">
        <v>224</v>
      </c>
      <c r="E70" s="2" t="s">
        <v>238</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c r="BEL70" s="2"/>
      <c r="BEM70" s="2"/>
      <c r="BEN70" s="2"/>
      <c r="BEO70" s="2"/>
      <c r="BEP70" s="2"/>
      <c r="BEQ70" s="2"/>
      <c r="BER70" s="2"/>
      <c r="BES70" s="2"/>
      <c r="BET70" s="2"/>
      <c r="BEU70" s="2"/>
      <c r="BEV70" s="2"/>
      <c r="BEW70" s="2"/>
      <c r="BEX70" s="2"/>
      <c r="BEY70" s="2"/>
      <c r="BEZ70" s="2"/>
      <c r="BFA70" s="2"/>
      <c r="BFB70" s="2"/>
      <c r="BFC70" s="2"/>
      <c r="BFD70" s="2"/>
      <c r="BFE70" s="2"/>
      <c r="BFF70" s="2"/>
      <c r="BFG70" s="2"/>
      <c r="BFH70" s="2"/>
      <c r="BFI70" s="2"/>
      <c r="BFJ70" s="2"/>
      <c r="BFK70" s="2"/>
      <c r="BFL70" s="2"/>
      <c r="BFM70" s="2"/>
      <c r="BFN70" s="2"/>
      <c r="BFO70" s="2"/>
      <c r="BFP70" s="2"/>
      <c r="BFQ70" s="2"/>
      <c r="BFR70" s="2"/>
      <c r="BFS70" s="2"/>
      <c r="BFT70" s="2"/>
      <c r="BFU70" s="2"/>
      <c r="BFV70" s="2"/>
      <c r="BFW70" s="2"/>
      <c r="BFX70" s="2"/>
      <c r="BFY70" s="2"/>
      <c r="BFZ70" s="2"/>
      <c r="BGA70" s="2"/>
      <c r="BGB70" s="2"/>
      <c r="BGC70" s="2"/>
      <c r="BGD70" s="2"/>
      <c r="BGE70" s="2"/>
      <c r="BGF70" s="2"/>
      <c r="BGG70" s="2"/>
      <c r="BGH70" s="2"/>
      <c r="BGI70" s="2"/>
      <c r="BGJ70" s="2"/>
      <c r="BGK70" s="2"/>
      <c r="BGL70" s="2"/>
      <c r="BGM70" s="2"/>
      <c r="BGN70" s="2"/>
      <c r="BGO70" s="2"/>
      <c r="BGP70" s="2"/>
      <c r="BGQ70" s="2"/>
      <c r="BGR70" s="2"/>
      <c r="BGS70" s="2"/>
      <c r="BGT70" s="2"/>
      <c r="BGU70" s="2"/>
      <c r="BGV70" s="2"/>
      <c r="BGW70" s="2"/>
      <c r="BGX70" s="2"/>
      <c r="BGY70" s="2"/>
      <c r="BGZ70" s="2"/>
      <c r="BHA70" s="2"/>
      <c r="BHB70" s="2"/>
      <c r="BHC70" s="2"/>
      <c r="BHD70" s="2"/>
      <c r="BHE70" s="2"/>
      <c r="BHF70" s="2"/>
      <c r="BHG70" s="2"/>
      <c r="BHH70" s="2"/>
      <c r="BHI70" s="2"/>
      <c r="BHJ70" s="2"/>
      <c r="BHK70" s="2"/>
      <c r="BHL70" s="2"/>
      <c r="BHM70" s="2"/>
      <c r="BHN70" s="2"/>
      <c r="BHO70" s="2"/>
      <c r="BHP70" s="2"/>
      <c r="BHQ70" s="2"/>
      <c r="BHR70" s="2"/>
      <c r="BHS70" s="2"/>
      <c r="BHT70" s="2"/>
      <c r="BHU70" s="2"/>
      <c r="BHV70" s="2"/>
      <c r="BHW70" s="2"/>
      <c r="BHX70" s="2"/>
      <c r="BHY70" s="2"/>
      <c r="BHZ70" s="2"/>
      <c r="BIA70" s="2"/>
      <c r="BIB70" s="2"/>
      <c r="BIC70" s="2"/>
      <c r="BID70" s="2"/>
      <c r="BIE70" s="2"/>
      <c r="BIF70" s="2"/>
      <c r="BIG70" s="2"/>
      <c r="BIH70" s="2"/>
      <c r="BII70" s="2"/>
      <c r="BIJ70" s="2"/>
      <c r="BIK70" s="2"/>
      <c r="BIL70" s="2"/>
      <c r="BIM70" s="2"/>
      <c r="BIN70" s="2"/>
      <c r="BIO70" s="2"/>
      <c r="BIP70" s="2"/>
      <c r="BIQ70" s="2"/>
      <c r="BIR70" s="2"/>
      <c r="BIS70" s="2"/>
      <c r="BIT70" s="2"/>
      <c r="BIU70" s="2"/>
      <c r="BIV70" s="2"/>
      <c r="BIW70" s="2"/>
      <c r="BIX70" s="2"/>
      <c r="BIY70" s="2"/>
      <c r="BIZ70" s="2"/>
      <c r="BJA70" s="2"/>
      <c r="BJB70" s="2"/>
      <c r="BJC70" s="2"/>
      <c r="BJD70" s="2"/>
      <c r="BJE70" s="2"/>
      <c r="BJF70" s="2"/>
      <c r="BJG70" s="2"/>
      <c r="BJH70" s="2"/>
      <c r="BJI70" s="2"/>
      <c r="BJJ70" s="2"/>
      <c r="BJK70" s="2"/>
      <c r="BJL70" s="2"/>
      <c r="BJM70" s="2"/>
      <c r="BJN70" s="2"/>
      <c r="BJO70" s="2"/>
      <c r="BJP70" s="2"/>
      <c r="BJQ70" s="2"/>
      <c r="BJR70" s="2"/>
      <c r="BJS70" s="2"/>
      <c r="BJT70" s="2"/>
      <c r="BJU70" s="2"/>
      <c r="BJV70" s="2"/>
      <c r="BJW70" s="2"/>
      <c r="BJX70" s="2"/>
      <c r="BJY70" s="2"/>
      <c r="BJZ70" s="2"/>
      <c r="BKA70" s="2"/>
      <c r="BKB70" s="2"/>
      <c r="BKC70" s="2"/>
      <c r="BKD70" s="2"/>
      <c r="BKE70" s="2"/>
      <c r="BKF70" s="2"/>
      <c r="BKG70" s="2"/>
      <c r="BKH70" s="2"/>
      <c r="BKI70" s="2"/>
      <c r="BKJ70" s="2"/>
      <c r="BKK70" s="2"/>
      <c r="BKL70" s="2"/>
      <c r="BKM70" s="2"/>
      <c r="BKN70" s="2"/>
      <c r="BKO70" s="2"/>
      <c r="BKP70" s="2"/>
      <c r="BKQ70" s="2"/>
      <c r="BKR70" s="2"/>
      <c r="BKS70" s="2"/>
      <c r="BKT70" s="2"/>
      <c r="BKU70" s="2"/>
      <c r="BKV70" s="2"/>
      <c r="BKW70" s="2"/>
      <c r="BKX70" s="2"/>
      <c r="BKY70" s="2"/>
      <c r="BKZ70" s="2"/>
      <c r="BLA70" s="2"/>
      <c r="BLB70" s="2"/>
      <c r="BLC70" s="2"/>
      <c r="BLD70" s="2"/>
      <c r="BLE70" s="2"/>
      <c r="BLF70" s="2"/>
      <c r="BLG70" s="2"/>
      <c r="BLH70" s="2"/>
      <c r="BLI70" s="2"/>
      <c r="BLJ70" s="2"/>
      <c r="BLK70" s="2"/>
      <c r="BLL70" s="2"/>
      <c r="BLM70" s="2"/>
      <c r="BLN70" s="2"/>
      <c r="BLO70" s="2"/>
      <c r="BLP70" s="2"/>
      <c r="BLQ70" s="2"/>
      <c r="BLR70" s="2"/>
      <c r="BLS70" s="2"/>
      <c r="BLT70" s="2"/>
      <c r="BLU70" s="2"/>
      <c r="BLV70" s="2"/>
      <c r="BLW70" s="2"/>
      <c r="BLX70" s="2"/>
      <c r="BLY70" s="2"/>
      <c r="BLZ70" s="2"/>
      <c r="BMA70" s="2"/>
      <c r="BMB70" s="2"/>
      <c r="BMC70" s="2"/>
      <c r="BMD70" s="2"/>
      <c r="BME70" s="2"/>
      <c r="BMF70" s="2"/>
      <c r="BMG70" s="2"/>
      <c r="BMH70" s="2"/>
      <c r="BMI70" s="2"/>
      <c r="BMJ70" s="2"/>
      <c r="BMK70" s="2"/>
      <c r="BML70" s="2"/>
      <c r="BMM70" s="2"/>
      <c r="BMN70" s="2"/>
      <c r="BMO70" s="2"/>
      <c r="BMP70" s="2"/>
      <c r="BMQ70" s="2"/>
      <c r="BMR70" s="2"/>
      <c r="BMS70" s="2"/>
      <c r="BMT70" s="2"/>
      <c r="BMU70" s="2"/>
      <c r="BMV70" s="2"/>
      <c r="BMW70" s="2"/>
      <c r="BMX70" s="2"/>
      <c r="BMY70" s="2"/>
      <c r="BMZ70" s="2"/>
      <c r="BNA70" s="2"/>
      <c r="BNB70" s="2"/>
      <c r="BNC70" s="2"/>
      <c r="BND70" s="2"/>
      <c r="BNE70" s="2"/>
      <c r="BNF70" s="2"/>
      <c r="BNG70" s="2"/>
      <c r="BNH70" s="2"/>
      <c r="BNI70" s="2"/>
      <c r="BNJ70" s="2"/>
      <c r="BNK70" s="2"/>
      <c r="BNL70" s="2"/>
      <c r="BNM70" s="2"/>
      <c r="BNN70" s="2"/>
      <c r="BNO70" s="2"/>
      <c r="BNP70" s="2"/>
      <c r="BNQ70" s="2"/>
      <c r="BNR70" s="2"/>
      <c r="BNS70" s="2"/>
      <c r="BNT70" s="2"/>
      <c r="BNU70" s="2"/>
      <c r="BNV70" s="2"/>
      <c r="BNW70" s="2"/>
      <c r="BNX70" s="2"/>
      <c r="BNY70" s="2"/>
      <c r="BNZ70" s="2"/>
      <c r="BOA70" s="2"/>
      <c r="BOB70" s="2"/>
      <c r="BOC70" s="2"/>
      <c r="BOD70" s="2"/>
      <c r="BOE70" s="2"/>
      <c r="BOF70" s="2"/>
      <c r="BOG70" s="2"/>
      <c r="BOH70" s="2"/>
      <c r="BOI70" s="2"/>
      <c r="BOJ70" s="2"/>
      <c r="BOK70" s="2"/>
      <c r="BOL70" s="2"/>
      <c r="BOM70" s="2"/>
      <c r="BON70" s="2"/>
      <c r="BOO70" s="2"/>
      <c r="BOP70" s="2"/>
      <c r="BOQ70" s="2"/>
      <c r="BOR70" s="2"/>
      <c r="BOS70" s="2"/>
      <c r="BOT70" s="2"/>
      <c r="BOU70" s="2"/>
      <c r="BOV70" s="2"/>
      <c r="BOW70" s="2"/>
      <c r="BOX70" s="2"/>
      <c r="BOY70" s="2"/>
      <c r="BOZ70" s="2"/>
      <c r="BPA70" s="2"/>
      <c r="BPB70" s="2"/>
      <c r="BPC70" s="2"/>
      <c r="BPD70" s="2"/>
      <c r="BPE70" s="2"/>
      <c r="BPF70" s="2"/>
      <c r="BPG70" s="2"/>
      <c r="BPH70" s="2"/>
      <c r="BPI70" s="2"/>
      <c r="BPJ70" s="2"/>
      <c r="BPK70" s="2"/>
      <c r="BPL70" s="2"/>
      <c r="BPM70" s="2"/>
      <c r="BPN70" s="2"/>
      <c r="BPO70" s="2"/>
      <c r="BPP70" s="2"/>
      <c r="BPQ70" s="2"/>
      <c r="BPR70" s="2"/>
      <c r="BPS70" s="2"/>
      <c r="BPT70" s="2"/>
      <c r="BPU70" s="2"/>
      <c r="BPV70" s="2"/>
      <c r="BPW70" s="2"/>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c r="BUK70" s="2"/>
      <c r="BUL70" s="2"/>
      <c r="BUM70" s="2"/>
      <c r="BUN70" s="2"/>
      <c r="BUO70" s="2"/>
      <c r="BUP70" s="2"/>
      <c r="BUQ70" s="2"/>
      <c r="BUR70" s="2"/>
      <c r="BUS70" s="2"/>
      <c r="BUT70" s="2"/>
      <c r="BUU70" s="2"/>
      <c r="BUV70" s="2"/>
      <c r="BUW70" s="2"/>
      <c r="BUX70" s="2"/>
      <c r="BUY70" s="2"/>
      <c r="BUZ70" s="2"/>
      <c r="BVA70" s="2"/>
      <c r="BVB70" s="2"/>
      <c r="BVC70" s="2"/>
      <c r="BVD70" s="2"/>
      <c r="BVE70" s="2"/>
      <c r="BVF70" s="2"/>
      <c r="BVG70" s="2"/>
      <c r="BVH70" s="2"/>
      <c r="BVI70" s="2"/>
      <c r="BVJ70" s="2"/>
      <c r="BVK70" s="2"/>
      <c r="BVL70" s="2"/>
      <c r="BVM70" s="2"/>
      <c r="BVN70" s="2"/>
      <c r="BVO70" s="2"/>
      <c r="BVP70" s="2"/>
      <c r="BVQ70" s="2"/>
      <c r="BVR70" s="2"/>
      <c r="BVS70" s="2"/>
      <c r="BVT70" s="2"/>
      <c r="BVU70" s="2"/>
      <c r="BVV70" s="2"/>
      <c r="BVW70" s="2"/>
      <c r="BVX70" s="2"/>
      <c r="BVY70" s="2"/>
      <c r="BVZ70" s="2"/>
      <c r="BWA70" s="2"/>
      <c r="BWB70" s="2"/>
      <c r="BWC70" s="2"/>
      <c r="BWD70" s="2"/>
      <c r="BWE70" s="2"/>
      <c r="BWF70" s="2"/>
      <c r="BWG70" s="2"/>
      <c r="BWH70" s="2"/>
      <c r="BWI70" s="2"/>
      <c r="BWJ70" s="2"/>
      <c r="BWK70" s="2"/>
      <c r="BWL70" s="2"/>
      <c r="BWM70" s="2"/>
      <c r="BWN70" s="2"/>
      <c r="BWO70" s="2"/>
      <c r="BWP70" s="2"/>
      <c r="BWQ70" s="2"/>
      <c r="BWR70" s="2"/>
      <c r="BWS70" s="2"/>
      <c r="BWT70" s="2"/>
      <c r="BWU70" s="2"/>
      <c r="BWV70" s="2"/>
      <c r="BWW70" s="2"/>
      <c r="BWX70" s="2"/>
      <c r="BWY70" s="2"/>
      <c r="BWZ70" s="2"/>
      <c r="BXA70" s="2"/>
      <c r="BXB70" s="2"/>
      <c r="BXC70" s="2"/>
      <c r="BXD70" s="2"/>
      <c r="BXE70" s="2"/>
      <c r="BXF70" s="2"/>
      <c r="BXG70" s="2"/>
      <c r="BXH70" s="2"/>
      <c r="BXI70" s="2"/>
      <c r="BXJ70" s="2"/>
      <c r="BXK70" s="2"/>
      <c r="BXL70" s="2"/>
      <c r="BXM70" s="2"/>
      <c r="BXN70" s="2"/>
      <c r="BXO70" s="2"/>
      <c r="BXP70" s="2"/>
      <c r="BXQ70" s="2"/>
      <c r="BXR70" s="2"/>
      <c r="BXS70" s="2"/>
      <c r="BXT70" s="2"/>
      <c r="BXU70" s="2"/>
      <c r="BXV70" s="2"/>
      <c r="BXW70" s="2"/>
      <c r="BXX70" s="2"/>
      <c r="BXY70" s="2"/>
      <c r="BXZ70" s="2"/>
      <c r="BYA70" s="2"/>
      <c r="BYB70" s="2"/>
      <c r="BYC70" s="2"/>
      <c r="BYD70" s="2"/>
      <c r="BYE70" s="2"/>
      <c r="BYF70" s="2"/>
      <c r="BYG70" s="2"/>
      <c r="BYH70" s="2"/>
      <c r="BYI70" s="2"/>
      <c r="BYJ70" s="2"/>
      <c r="BYK70" s="2"/>
      <c r="BYL70" s="2"/>
      <c r="BYM70" s="2"/>
      <c r="BYN70" s="2"/>
      <c r="BYO70" s="2"/>
      <c r="BYP70" s="2"/>
      <c r="BYQ70" s="2"/>
      <c r="BYR70" s="2"/>
      <c r="BYS70" s="2"/>
      <c r="BYT70" s="2"/>
      <c r="BYU70" s="2"/>
      <c r="BYV70" s="2"/>
      <c r="BYW70" s="2"/>
      <c r="BYX70" s="2"/>
      <c r="BYY70" s="2"/>
      <c r="BYZ70" s="2"/>
      <c r="BZA70" s="2"/>
      <c r="BZB70" s="2"/>
      <c r="BZC70" s="2"/>
      <c r="BZD70" s="2"/>
      <c r="BZE70" s="2"/>
      <c r="BZF70" s="2"/>
      <c r="BZG70" s="2"/>
      <c r="BZH70" s="2"/>
      <c r="BZI70" s="2"/>
      <c r="BZJ70" s="2"/>
      <c r="BZK70" s="2"/>
      <c r="BZL70" s="2"/>
      <c r="BZM70" s="2"/>
      <c r="BZN70" s="2"/>
      <c r="BZO70" s="2"/>
      <c r="BZP70" s="2"/>
      <c r="BZQ70" s="2"/>
      <c r="BZR70" s="2"/>
      <c r="BZS70" s="2"/>
      <c r="BZT70" s="2"/>
      <c r="BZU70" s="2"/>
      <c r="BZV70" s="2"/>
      <c r="BZW70" s="2"/>
      <c r="BZX70" s="2"/>
      <c r="BZY70" s="2"/>
      <c r="BZZ70" s="2"/>
      <c r="CAA70" s="2"/>
      <c r="CAB70" s="2"/>
      <c r="CAC70" s="2"/>
      <c r="CAD70" s="2"/>
      <c r="CAE70" s="2"/>
      <c r="CAF70" s="2"/>
      <c r="CAG70" s="2"/>
      <c r="CAH70" s="2"/>
      <c r="CAI70" s="2"/>
      <c r="CAJ70" s="2"/>
      <c r="CAK70" s="2"/>
      <c r="CAL70" s="2"/>
      <c r="CAM70" s="2"/>
      <c r="CAN70" s="2"/>
      <c r="CAO70" s="2"/>
      <c r="CAP70" s="2"/>
      <c r="CAQ70" s="2"/>
      <c r="CAR70" s="2"/>
      <c r="CAS70" s="2"/>
      <c r="CAT70" s="2"/>
      <c r="CAU70" s="2"/>
      <c r="CAV70" s="2"/>
      <c r="CAW70" s="2"/>
      <c r="CAX70" s="2"/>
      <c r="CAY70" s="2"/>
      <c r="CAZ70" s="2"/>
      <c r="CBA70" s="2"/>
      <c r="CBB70" s="2"/>
      <c r="CBC70" s="2"/>
      <c r="CBD70" s="2"/>
      <c r="CBE70" s="2"/>
      <c r="CBF70" s="2"/>
      <c r="CBG70" s="2"/>
      <c r="CBH70" s="2"/>
      <c r="CBI70" s="2"/>
      <c r="CBJ70" s="2"/>
      <c r="CBK70" s="2"/>
      <c r="CBL70" s="2"/>
      <c r="CBM70" s="2"/>
      <c r="CBN70" s="2"/>
      <c r="CBO70" s="2"/>
      <c r="CBP70" s="2"/>
      <c r="CBQ70" s="2"/>
      <c r="CBR70" s="2"/>
      <c r="CBS70" s="2"/>
      <c r="CBT70" s="2"/>
      <c r="CBU70" s="2"/>
      <c r="CBV70" s="2"/>
      <c r="CBW70" s="2"/>
      <c r="CBX70" s="2"/>
      <c r="CBY70" s="2"/>
      <c r="CBZ70" s="2"/>
      <c r="CCA70" s="2"/>
      <c r="CCB70" s="2"/>
      <c r="CCC70" s="2"/>
      <c r="CCD70" s="2"/>
      <c r="CCE70" s="2"/>
      <c r="CCF70" s="2"/>
      <c r="CCG70" s="2"/>
      <c r="CCH70" s="2"/>
      <c r="CCI70" s="2"/>
      <c r="CCJ70" s="2"/>
      <c r="CCK70" s="2"/>
      <c r="CCL70" s="2"/>
      <c r="CCM70" s="2"/>
      <c r="CCN70" s="2"/>
      <c r="CCO70" s="2"/>
      <c r="CCP70" s="2"/>
      <c r="CCQ70" s="2"/>
      <c r="CCR70" s="2"/>
      <c r="CCS70" s="2"/>
      <c r="CCT70" s="2"/>
      <c r="CCU70" s="2"/>
      <c r="CCV70" s="2"/>
      <c r="CCW70" s="2"/>
      <c r="CCX70" s="2"/>
      <c r="CCY70" s="2"/>
      <c r="CCZ70" s="2"/>
      <c r="CDA70" s="2"/>
      <c r="CDB70" s="2"/>
      <c r="CDC70" s="2"/>
      <c r="CDD70" s="2"/>
      <c r="CDE70" s="2"/>
      <c r="CDF70" s="2"/>
      <c r="CDG70" s="2"/>
      <c r="CDH70" s="2"/>
      <c r="CDI70" s="2"/>
      <c r="CDJ70" s="2"/>
      <c r="CDK70" s="2"/>
      <c r="CDL70" s="2"/>
      <c r="CDM70" s="2"/>
      <c r="CDN70" s="2"/>
      <c r="CDO70" s="2"/>
      <c r="CDP70" s="2"/>
      <c r="CDQ70" s="2"/>
      <c r="CDR70" s="2"/>
      <c r="CDS70" s="2"/>
      <c r="CDT70" s="2"/>
      <c r="CDU70" s="2"/>
      <c r="CDV70" s="2"/>
      <c r="CDW70" s="2"/>
      <c r="CDX70" s="2"/>
      <c r="CDY70" s="2"/>
      <c r="CDZ70" s="2"/>
      <c r="CEA70" s="2"/>
      <c r="CEB70" s="2"/>
      <c r="CEC70" s="2"/>
      <c r="CED70" s="2"/>
      <c r="CEE70" s="2"/>
      <c r="CEF70" s="2"/>
      <c r="CEG70" s="2"/>
      <c r="CEH70" s="2"/>
      <c r="CEI70" s="2"/>
      <c r="CEJ70" s="2"/>
      <c r="CEK70" s="2"/>
      <c r="CEL70" s="2"/>
      <c r="CEM70" s="2"/>
      <c r="CEN70" s="2"/>
      <c r="CEO70" s="2"/>
      <c r="CEP70" s="2"/>
      <c r="CEQ70" s="2"/>
      <c r="CER70" s="2"/>
      <c r="CES70" s="2"/>
      <c r="CET70" s="2"/>
      <c r="CEU70" s="2"/>
      <c r="CEV70" s="2"/>
      <c r="CEW70" s="2"/>
      <c r="CEX70" s="2"/>
      <c r="CEY70" s="2"/>
      <c r="CEZ70" s="2"/>
      <c r="CFA70" s="2"/>
      <c r="CFB70" s="2"/>
      <c r="CFC70" s="2"/>
      <c r="CFD70" s="2"/>
      <c r="CFE70" s="2"/>
      <c r="CFF70" s="2"/>
      <c r="CFG70" s="2"/>
      <c r="CFH70" s="2"/>
      <c r="CFI70" s="2"/>
      <c r="CFJ70" s="2"/>
      <c r="CFK70" s="2"/>
      <c r="CFL70" s="2"/>
      <c r="CFM70" s="2"/>
      <c r="CFN70" s="2"/>
      <c r="CFO70" s="2"/>
      <c r="CFP70" s="2"/>
      <c r="CFQ70" s="2"/>
      <c r="CFR70" s="2"/>
      <c r="CFS70" s="2"/>
      <c r="CFT70" s="2"/>
      <c r="CFU70" s="2"/>
      <c r="CFV70" s="2"/>
      <c r="CFW70" s="2"/>
      <c r="CFX70" s="2"/>
      <c r="CFY70" s="2"/>
      <c r="CFZ70" s="2"/>
      <c r="CGA70" s="2"/>
      <c r="CGB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A70" s="2"/>
      <c r="CHB70" s="2"/>
      <c r="CHC70" s="2"/>
      <c r="CHD70" s="2"/>
      <c r="CHE70" s="2"/>
      <c r="CHF70" s="2"/>
      <c r="CHG70" s="2"/>
      <c r="CHH70" s="2"/>
      <c r="CHI70" s="2"/>
      <c r="CHJ70" s="2"/>
      <c r="CHK70" s="2"/>
      <c r="CHL70" s="2"/>
      <c r="CHM70" s="2"/>
      <c r="CHN70" s="2"/>
      <c r="CHO70" s="2"/>
      <c r="CHP70" s="2"/>
      <c r="CHQ70" s="2"/>
      <c r="CHR70" s="2"/>
      <c r="CHS70" s="2"/>
      <c r="CHT70" s="2"/>
      <c r="CHU70" s="2"/>
      <c r="CHV70" s="2"/>
      <c r="CHW70" s="2"/>
      <c r="CHX70" s="2"/>
      <c r="CHY70" s="2"/>
      <c r="CHZ70" s="2"/>
      <c r="CIA70" s="2"/>
      <c r="CIB70" s="2"/>
      <c r="CIC70" s="2"/>
      <c r="CID70" s="2"/>
      <c r="CIE70" s="2"/>
      <c r="CIF70" s="2"/>
      <c r="CIG70" s="2"/>
      <c r="CIH70" s="2"/>
      <c r="CII70" s="2"/>
      <c r="CIJ70" s="2"/>
      <c r="CIK70" s="2"/>
      <c r="CIL70" s="2"/>
      <c r="CIM70" s="2"/>
      <c r="CIN70" s="2"/>
      <c r="CIO70" s="2"/>
      <c r="CIP70" s="2"/>
      <c r="CIQ70" s="2"/>
      <c r="CIR70" s="2"/>
      <c r="CIS70" s="2"/>
      <c r="CIT70" s="2"/>
      <c r="CIU70" s="2"/>
      <c r="CIV70" s="2"/>
      <c r="CIW70" s="2"/>
      <c r="CIX70" s="2"/>
      <c r="CIY70" s="2"/>
      <c r="CIZ70" s="2"/>
      <c r="CJA70" s="2"/>
      <c r="CJB70" s="2"/>
      <c r="CJC70" s="2"/>
      <c r="CJD70" s="2"/>
      <c r="CJE70" s="2"/>
      <c r="CJF70" s="2"/>
      <c r="CJG70" s="2"/>
      <c r="CJH70" s="2"/>
      <c r="CJI70" s="2"/>
      <c r="CJJ70" s="2"/>
      <c r="CJK70" s="2"/>
      <c r="CJL70" s="2"/>
      <c r="CJM70" s="2"/>
      <c r="CJN70" s="2"/>
      <c r="CJO70" s="2"/>
      <c r="CJP70" s="2"/>
      <c r="CJQ70" s="2"/>
      <c r="CJR70" s="2"/>
      <c r="CJS70" s="2"/>
      <c r="CJT70" s="2"/>
      <c r="CJU70" s="2"/>
      <c r="CJV70" s="2"/>
      <c r="CJW70" s="2"/>
      <c r="CJX70" s="2"/>
      <c r="CJY70" s="2"/>
      <c r="CJZ70" s="2"/>
      <c r="CKA70" s="2"/>
      <c r="CKB70" s="2"/>
      <c r="CKC70" s="2"/>
      <c r="CKD70" s="2"/>
      <c r="CKE70" s="2"/>
      <c r="CKF70" s="2"/>
      <c r="CKG70" s="2"/>
      <c r="CKH70" s="2"/>
      <c r="CKI70" s="2"/>
      <c r="CKJ70" s="2"/>
      <c r="CKK70" s="2"/>
      <c r="CKL70" s="2"/>
      <c r="CKM70" s="2"/>
      <c r="CKN70" s="2"/>
      <c r="CKO70" s="2"/>
      <c r="CKP70" s="2"/>
      <c r="CKQ70" s="2"/>
      <c r="CKR70" s="2"/>
      <c r="CKS70" s="2"/>
      <c r="CKT70" s="2"/>
      <c r="CKU70" s="2"/>
      <c r="CKV70" s="2"/>
      <c r="CKW70" s="2"/>
      <c r="CKX70" s="2"/>
      <c r="CKY70" s="2"/>
      <c r="CKZ70" s="2"/>
      <c r="CLA70" s="2"/>
      <c r="CLB70" s="2"/>
      <c r="CLC70" s="2"/>
      <c r="CLD70" s="2"/>
      <c r="CLE70" s="2"/>
      <c r="CLF70" s="2"/>
      <c r="CLG70" s="2"/>
      <c r="CLH70" s="2"/>
      <c r="CLI70" s="2"/>
      <c r="CLJ70" s="2"/>
      <c r="CLK70" s="2"/>
      <c r="CLL70" s="2"/>
      <c r="CLM70" s="2"/>
      <c r="CLN70" s="2"/>
      <c r="CLO70" s="2"/>
      <c r="CLP70" s="2"/>
      <c r="CLQ70" s="2"/>
      <c r="CLR70" s="2"/>
      <c r="CLS70" s="2"/>
      <c r="CLT70" s="2"/>
      <c r="CLU70" s="2"/>
      <c r="CLV70" s="2"/>
      <c r="CLW70" s="2"/>
      <c r="CLX70" s="2"/>
      <c r="CLY70" s="2"/>
      <c r="CLZ70" s="2"/>
      <c r="CMA70" s="2"/>
      <c r="CMB70" s="2"/>
      <c r="CMC70" s="2"/>
      <c r="CMD70" s="2"/>
      <c r="CME70" s="2"/>
      <c r="CMF70" s="2"/>
      <c r="CMG70" s="2"/>
      <c r="CMH70" s="2"/>
      <c r="CMI70" s="2"/>
      <c r="CMJ70" s="2"/>
      <c r="CMK70" s="2"/>
      <c r="CML70" s="2"/>
      <c r="CMM70" s="2"/>
      <c r="CMN70" s="2"/>
      <c r="CMO70" s="2"/>
      <c r="CMP70" s="2"/>
      <c r="CMQ70" s="2"/>
      <c r="CMR70" s="2"/>
      <c r="CMS70" s="2"/>
      <c r="CMT70" s="2"/>
      <c r="CMU70" s="2"/>
      <c r="CMV70" s="2"/>
      <c r="CMW70" s="2"/>
      <c r="CMX70" s="2"/>
      <c r="CMY70" s="2"/>
      <c r="CMZ70" s="2"/>
      <c r="CNA70" s="2"/>
      <c r="CNB70" s="2"/>
      <c r="CNC70" s="2"/>
      <c r="CND70" s="2"/>
      <c r="CNE70" s="2"/>
      <c r="CNF70" s="2"/>
      <c r="CNG70" s="2"/>
      <c r="CNH70" s="2"/>
      <c r="CNI70" s="2"/>
      <c r="CNJ70" s="2"/>
      <c r="CNK70" s="2"/>
      <c r="CNL70" s="2"/>
      <c r="CNM70" s="2"/>
      <c r="CNN70" s="2"/>
      <c r="CNO70" s="2"/>
      <c r="CNP70" s="2"/>
      <c r="CNQ70" s="2"/>
      <c r="CNR70" s="2"/>
      <c r="CNS70" s="2"/>
      <c r="CNT70" s="2"/>
      <c r="CNU70" s="2"/>
      <c r="CNV70" s="2"/>
      <c r="CNW70" s="2"/>
      <c r="CNX70" s="2"/>
      <c r="CNY70" s="2"/>
      <c r="CNZ70" s="2"/>
      <c r="COA70" s="2"/>
      <c r="COB70" s="2"/>
      <c r="COC70" s="2"/>
      <c r="COD70" s="2"/>
      <c r="COE70" s="2"/>
      <c r="COF70" s="2"/>
      <c r="COG70" s="2"/>
      <c r="COH70" s="2"/>
      <c r="COI70" s="2"/>
      <c r="COJ70" s="2"/>
      <c r="COK70" s="2"/>
      <c r="COL70" s="2"/>
      <c r="COM70" s="2"/>
      <c r="CON70" s="2"/>
      <c r="COO70" s="2"/>
      <c r="COP70" s="2"/>
      <c r="COQ70" s="2"/>
      <c r="COR70" s="2"/>
      <c r="COS70" s="2"/>
      <c r="COT70" s="2"/>
      <c r="COU70" s="2"/>
      <c r="COV70" s="2"/>
      <c r="COW70" s="2"/>
      <c r="COX70" s="2"/>
      <c r="COY70" s="2"/>
      <c r="COZ70" s="2"/>
      <c r="CPA70" s="2"/>
      <c r="CPB70" s="2"/>
      <c r="CPC70" s="2"/>
      <c r="CPD70" s="2"/>
      <c r="CPE70" s="2"/>
      <c r="CPF70" s="2"/>
      <c r="CPG70" s="2"/>
      <c r="CPH70" s="2"/>
      <c r="CPI70" s="2"/>
      <c r="CPJ70" s="2"/>
      <c r="CPK70" s="2"/>
      <c r="CPL70" s="2"/>
      <c r="CPM70" s="2"/>
      <c r="CPN70" s="2"/>
      <c r="CPO70" s="2"/>
      <c r="CPP70" s="2"/>
      <c r="CPQ70" s="2"/>
      <c r="CPR70" s="2"/>
      <c r="CPS70" s="2"/>
      <c r="CPT70" s="2"/>
      <c r="CPU70" s="2"/>
      <c r="CPV70" s="2"/>
      <c r="CPW70" s="2"/>
      <c r="CPX70" s="2"/>
      <c r="CPY70" s="2"/>
      <c r="CPZ70" s="2"/>
      <c r="CQA70" s="2"/>
      <c r="CQB70" s="2"/>
      <c r="CQC70" s="2"/>
      <c r="CQD70" s="2"/>
      <c r="CQE70" s="2"/>
      <c r="CQF70" s="2"/>
      <c r="CQG70" s="2"/>
      <c r="CQH70" s="2"/>
      <c r="CQI70" s="2"/>
      <c r="CQJ70" s="2"/>
      <c r="CQK70" s="2"/>
      <c r="CQL70" s="2"/>
      <c r="CQM70" s="2"/>
      <c r="CQN70" s="2"/>
      <c r="CQO70" s="2"/>
      <c r="CQP70" s="2"/>
      <c r="CQQ70" s="2"/>
      <c r="CQR70" s="2"/>
      <c r="CQS70" s="2"/>
      <c r="CQT70" s="2"/>
      <c r="CQU70" s="2"/>
      <c r="CQV70" s="2"/>
      <c r="CQW70" s="2"/>
      <c r="CQX70" s="2"/>
      <c r="CQY70" s="2"/>
      <c r="CQZ70" s="2"/>
      <c r="CRA70" s="2"/>
      <c r="CRB70" s="2"/>
      <c r="CRC70" s="2"/>
      <c r="CRD70" s="2"/>
      <c r="CRE70" s="2"/>
      <c r="CRF70" s="2"/>
      <c r="CRG70" s="2"/>
      <c r="CRH70" s="2"/>
      <c r="CRI70" s="2"/>
      <c r="CRJ70" s="2"/>
      <c r="CRK70" s="2"/>
      <c r="CRL70" s="2"/>
      <c r="CRM70" s="2"/>
      <c r="CRN70" s="2"/>
      <c r="CRO70" s="2"/>
      <c r="CRP70" s="2"/>
      <c r="CRQ70" s="2"/>
      <c r="CRR70" s="2"/>
      <c r="CRS70" s="2"/>
      <c r="CRT70" s="2"/>
      <c r="CRU70" s="2"/>
      <c r="CRV70" s="2"/>
      <c r="CRW70" s="2"/>
      <c r="CRX70" s="2"/>
      <c r="CRY70" s="2"/>
      <c r="CRZ70" s="2"/>
      <c r="CSA70" s="2"/>
      <c r="CSB70" s="2"/>
      <c r="CSC70" s="2"/>
      <c r="CSD70" s="2"/>
      <c r="CSE70" s="2"/>
      <c r="CSF70" s="2"/>
      <c r="CSG70" s="2"/>
      <c r="CSH70" s="2"/>
      <c r="CSI70" s="2"/>
      <c r="CSJ70" s="2"/>
      <c r="CSK70" s="2"/>
      <c r="CSL70" s="2"/>
      <c r="CSM70" s="2"/>
      <c r="CSN70" s="2"/>
      <c r="CSO70" s="2"/>
      <c r="CSP70" s="2"/>
      <c r="CSQ70" s="2"/>
      <c r="CSR70" s="2"/>
      <c r="CSS70" s="2"/>
      <c r="CST70" s="2"/>
      <c r="CSU70" s="2"/>
      <c r="CSV70" s="2"/>
      <c r="CSW70" s="2"/>
      <c r="CSX70" s="2"/>
      <c r="CSY70" s="2"/>
      <c r="CSZ70" s="2"/>
      <c r="CTA70" s="2"/>
      <c r="CTB70" s="2"/>
      <c r="CTC70" s="2"/>
      <c r="CTD70" s="2"/>
      <c r="CTE70" s="2"/>
      <c r="CTF70" s="2"/>
      <c r="CTG70" s="2"/>
      <c r="CTH70" s="2"/>
      <c r="CTI70" s="2"/>
      <c r="CTJ70" s="2"/>
      <c r="CTK70" s="2"/>
      <c r="CTL70" s="2"/>
      <c r="CTM70" s="2"/>
      <c r="CTN70" s="2"/>
      <c r="CTO70" s="2"/>
      <c r="CTP70" s="2"/>
      <c r="CTQ70" s="2"/>
      <c r="CTR70" s="2"/>
      <c r="CTS70" s="2"/>
      <c r="CTT70" s="2"/>
      <c r="CTU70" s="2"/>
      <c r="CTV70" s="2"/>
      <c r="CTW70" s="2"/>
      <c r="CTX70" s="2"/>
      <c r="CTY70" s="2"/>
      <c r="CTZ70" s="2"/>
      <c r="CUA70" s="2"/>
      <c r="CUB70" s="2"/>
      <c r="CUC70" s="2"/>
      <c r="CUD70" s="2"/>
      <c r="CUE70" s="2"/>
      <c r="CUF70" s="2"/>
      <c r="CUG70" s="2"/>
      <c r="CUH70" s="2"/>
      <c r="CUI70" s="2"/>
      <c r="CUJ70" s="2"/>
      <c r="CUK70" s="2"/>
      <c r="CUL70" s="2"/>
      <c r="CUM70" s="2"/>
      <c r="CUN70" s="2"/>
      <c r="CUO70" s="2"/>
      <c r="CUP70" s="2"/>
      <c r="CUQ70" s="2"/>
      <c r="CUR70" s="2"/>
      <c r="CUS70" s="2"/>
      <c r="CUT70" s="2"/>
      <c r="CUU70" s="2"/>
      <c r="CUV70" s="2"/>
      <c r="CUW70" s="2"/>
      <c r="CUX70" s="2"/>
      <c r="CUY70" s="2"/>
      <c r="CUZ70" s="2"/>
      <c r="CVA70" s="2"/>
      <c r="CVB70" s="2"/>
      <c r="CVC70" s="2"/>
      <c r="CVD70" s="2"/>
      <c r="CVE70" s="2"/>
      <c r="CVF70" s="2"/>
      <c r="CVG70" s="2"/>
      <c r="CVH70" s="2"/>
      <c r="CVI70" s="2"/>
      <c r="CVJ70" s="2"/>
      <c r="CVK70" s="2"/>
      <c r="CVL70" s="2"/>
      <c r="CVM70" s="2"/>
      <c r="CVN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O70" s="2"/>
      <c r="CWP70" s="2"/>
      <c r="CWQ70" s="2"/>
      <c r="CWR70" s="2"/>
      <c r="CWS70" s="2"/>
      <c r="CWT70" s="2"/>
      <c r="CWU70" s="2"/>
      <c r="CWV70" s="2"/>
      <c r="CWW70" s="2"/>
      <c r="CWX70" s="2"/>
      <c r="CWY70" s="2"/>
      <c r="CWZ70" s="2"/>
      <c r="CXA70" s="2"/>
      <c r="CXB70" s="2"/>
      <c r="CXC70" s="2"/>
      <c r="CXD70" s="2"/>
      <c r="CXE70" s="2"/>
      <c r="CXF70" s="2"/>
      <c r="CXG70" s="2"/>
      <c r="CXH70" s="2"/>
      <c r="CXI70" s="2"/>
      <c r="CXJ70" s="2"/>
      <c r="CXK70" s="2"/>
      <c r="CXL70" s="2"/>
      <c r="CXM70" s="2"/>
      <c r="CXN70" s="2"/>
      <c r="CXO70" s="2"/>
      <c r="CXP70" s="2"/>
      <c r="CXQ70" s="2"/>
      <c r="CXR70" s="2"/>
      <c r="CXS70" s="2"/>
      <c r="CXT70" s="2"/>
      <c r="CXU70" s="2"/>
      <c r="CXV70" s="2"/>
      <c r="CXW70" s="2"/>
      <c r="CXX70" s="2"/>
      <c r="CXY70" s="2"/>
      <c r="CXZ70" s="2"/>
      <c r="CYA70" s="2"/>
      <c r="CYB70" s="2"/>
      <c r="CYC70" s="2"/>
      <c r="CYD70" s="2"/>
      <c r="CYE70" s="2"/>
      <c r="CYF70" s="2"/>
      <c r="CYG70" s="2"/>
      <c r="CYH70" s="2"/>
      <c r="CYI70" s="2"/>
      <c r="CYJ70" s="2"/>
      <c r="CYK70" s="2"/>
      <c r="CYL70" s="2"/>
      <c r="CYM70" s="2"/>
      <c r="CYN70" s="2"/>
      <c r="CYO70" s="2"/>
      <c r="CYP70" s="2"/>
      <c r="CYQ70" s="2"/>
      <c r="CYR70" s="2"/>
      <c r="CYS70" s="2"/>
      <c r="CYT70" s="2"/>
      <c r="CYU70" s="2"/>
      <c r="CYV70" s="2"/>
      <c r="CYW70" s="2"/>
      <c r="CYX70" s="2"/>
      <c r="CYY70" s="2"/>
      <c r="CYZ70" s="2"/>
      <c r="CZA70" s="2"/>
      <c r="CZB70" s="2"/>
      <c r="CZC70" s="2"/>
      <c r="CZD70" s="2"/>
      <c r="CZE70" s="2"/>
      <c r="CZF70" s="2"/>
      <c r="CZG70" s="2"/>
      <c r="CZH70" s="2"/>
      <c r="CZI70" s="2"/>
      <c r="CZJ70" s="2"/>
      <c r="CZK70" s="2"/>
      <c r="CZL70" s="2"/>
      <c r="CZM70" s="2"/>
      <c r="CZN70" s="2"/>
      <c r="CZO70" s="2"/>
      <c r="CZP70" s="2"/>
      <c r="CZQ70" s="2"/>
      <c r="CZR70" s="2"/>
      <c r="CZS70" s="2"/>
      <c r="CZT70" s="2"/>
      <c r="CZU70" s="2"/>
      <c r="CZV70" s="2"/>
      <c r="CZW70" s="2"/>
      <c r="CZX70" s="2"/>
      <c r="CZY70" s="2"/>
      <c r="CZZ70" s="2"/>
      <c r="DAA70" s="2"/>
      <c r="DAB70" s="2"/>
      <c r="DAC70" s="2"/>
      <c r="DAD70" s="2"/>
      <c r="DAE70" s="2"/>
      <c r="DAF70" s="2"/>
      <c r="DAG70" s="2"/>
      <c r="DAH70" s="2"/>
      <c r="DAI70" s="2"/>
      <c r="DAJ70" s="2"/>
      <c r="DAK70" s="2"/>
      <c r="DAL70" s="2"/>
      <c r="DAM70" s="2"/>
      <c r="DAN70" s="2"/>
      <c r="DAO70" s="2"/>
      <c r="DAP70" s="2"/>
      <c r="DAQ70" s="2"/>
      <c r="DAR70" s="2"/>
      <c r="DAS70" s="2"/>
      <c r="DAT70" s="2"/>
      <c r="DAU70" s="2"/>
      <c r="DAV70" s="2"/>
      <c r="DAW70" s="2"/>
      <c r="DAX70" s="2"/>
      <c r="DAY70" s="2"/>
      <c r="DAZ70" s="2"/>
      <c r="DBA70" s="2"/>
      <c r="DBB70" s="2"/>
      <c r="DBC70" s="2"/>
      <c r="DBD70" s="2"/>
      <c r="DBE70" s="2"/>
      <c r="DBF70" s="2"/>
      <c r="DBG70" s="2"/>
      <c r="DBH70" s="2"/>
      <c r="DBI70" s="2"/>
      <c r="DBJ70" s="2"/>
      <c r="DBK70" s="2"/>
      <c r="DBL70" s="2"/>
      <c r="DBM70" s="2"/>
      <c r="DBN70" s="2"/>
      <c r="DBO70" s="2"/>
      <c r="DBP70" s="2"/>
      <c r="DBQ70" s="2"/>
      <c r="DBR70" s="2"/>
      <c r="DBS70" s="2"/>
      <c r="DBT70" s="2"/>
      <c r="DBU70" s="2"/>
      <c r="DBV70" s="2"/>
      <c r="DBW70" s="2"/>
      <c r="DBX70" s="2"/>
      <c r="DBY70" s="2"/>
      <c r="DBZ70" s="2"/>
      <c r="DCA70" s="2"/>
      <c r="DCB70" s="2"/>
      <c r="DCC70" s="2"/>
      <c r="DCD70" s="2"/>
      <c r="DCE70" s="2"/>
      <c r="DCF70" s="2"/>
      <c r="DCG70" s="2"/>
      <c r="DCH70" s="2"/>
      <c r="DCI70" s="2"/>
      <c r="DCJ70" s="2"/>
      <c r="DCK70" s="2"/>
      <c r="DCL70" s="2"/>
      <c r="DCM70" s="2"/>
      <c r="DCN70" s="2"/>
      <c r="DCO70" s="2"/>
      <c r="DCP70" s="2"/>
      <c r="DCQ70" s="2"/>
      <c r="DCR70" s="2"/>
      <c r="DCS70" s="2"/>
      <c r="DCT70" s="2"/>
      <c r="DCU70" s="2"/>
      <c r="DCV70" s="2"/>
      <c r="DCW70" s="2"/>
      <c r="DCX70" s="2"/>
      <c r="DCY70" s="2"/>
      <c r="DCZ70" s="2"/>
      <c r="DDA70" s="2"/>
      <c r="DDB70" s="2"/>
      <c r="DDC70" s="2"/>
      <c r="DDD70" s="2"/>
      <c r="DDE70" s="2"/>
      <c r="DDF70" s="2"/>
      <c r="DDG70" s="2"/>
      <c r="DDH70" s="2"/>
      <c r="DDI70" s="2"/>
      <c r="DDJ70" s="2"/>
      <c r="DDK70" s="2"/>
      <c r="DDL70" s="2"/>
      <c r="DDM70" s="2"/>
      <c r="DDN70" s="2"/>
      <c r="DDO70" s="2"/>
      <c r="DDP70" s="2"/>
      <c r="DDQ70" s="2"/>
      <c r="DDR70" s="2"/>
      <c r="DDS70" s="2"/>
      <c r="DDT70" s="2"/>
      <c r="DDU70" s="2"/>
      <c r="DDV70" s="2"/>
      <c r="DDW70" s="2"/>
      <c r="DDX70" s="2"/>
      <c r="DDY70" s="2"/>
      <c r="DDZ70" s="2"/>
      <c r="DEA70" s="2"/>
      <c r="DEB70" s="2"/>
      <c r="DEC70" s="2"/>
      <c r="DED70" s="2"/>
      <c r="DEE70" s="2"/>
      <c r="DEF70" s="2"/>
      <c r="DEG70" s="2"/>
      <c r="DEH70" s="2"/>
      <c r="DEI70" s="2"/>
      <c r="DEJ70" s="2"/>
      <c r="DEK70" s="2"/>
      <c r="DEL70" s="2"/>
      <c r="DEM70" s="2"/>
      <c r="DEN70" s="2"/>
      <c r="DEO70" s="2"/>
      <c r="DEP70" s="2"/>
      <c r="DEQ70" s="2"/>
      <c r="DER70" s="2"/>
      <c r="DES70" s="2"/>
      <c r="DET70" s="2"/>
      <c r="DEU70" s="2"/>
      <c r="DEV70" s="2"/>
      <c r="DEW70" s="2"/>
      <c r="DEX70" s="2"/>
      <c r="DEY70" s="2"/>
      <c r="DEZ70" s="2"/>
      <c r="DFA70" s="2"/>
      <c r="DFB70" s="2"/>
      <c r="DFC70" s="2"/>
      <c r="DFD70" s="2"/>
      <c r="DFE70" s="2"/>
      <c r="DFF70" s="2"/>
      <c r="DFG70" s="2"/>
      <c r="DFH70" s="2"/>
      <c r="DFI70" s="2"/>
      <c r="DFJ70" s="2"/>
      <c r="DFK70" s="2"/>
      <c r="DFL70" s="2"/>
      <c r="DFM70" s="2"/>
      <c r="DFN70" s="2"/>
      <c r="DFO70" s="2"/>
      <c r="DFP70" s="2"/>
      <c r="DFQ70" s="2"/>
      <c r="DFR70" s="2"/>
      <c r="DFS70" s="2"/>
      <c r="DFT70" s="2"/>
      <c r="DFU70" s="2"/>
      <c r="DFV70" s="2"/>
      <c r="DFW70" s="2"/>
      <c r="DFX70" s="2"/>
      <c r="DFY70" s="2"/>
      <c r="DFZ70" s="2"/>
      <c r="DGA70" s="2"/>
      <c r="DGB70" s="2"/>
      <c r="DGC70" s="2"/>
      <c r="DGD70" s="2"/>
      <c r="DGE70" s="2"/>
      <c r="DGF70" s="2"/>
      <c r="DGG70" s="2"/>
      <c r="DGH70" s="2"/>
      <c r="DGI70" s="2"/>
      <c r="DGJ70" s="2"/>
      <c r="DGK70" s="2"/>
      <c r="DGL70" s="2"/>
      <c r="DGM70" s="2"/>
      <c r="DGN70" s="2"/>
      <c r="DGO70" s="2"/>
      <c r="DGP70" s="2"/>
      <c r="DGQ70" s="2"/>
      <c r="DGR70" s="2"/>
      <c r="DGS70" s="2"/>
      <c r="DGT70" s="2"/>
      <c r="DGU70" s="2"/>
      <c r="DGV70" s="2"/>
      <c r="DGW70" s="2"/>
      <c r="DGX70" s="2"/>
      <c r="DGY70" s="2"/>
      <c r="DGZ70" s="2"/>
      <c r="DHA70" s="2"/>
      <c r="DHB70" s="2"/>
      <c r="DHC70" s="2"/>
      <c r="DHD70" s="2"/>
      <c r="DHE70" s="2"/>
      <c r="DHF70" s="2"/>
      <c r="DHG70" s="2"/>
      <c r="DHH70" s="2"/>
      <c r="DHI70" s="2"/>
      <c r="DHJ70" s="2"/>
      <c r="DHK70" s="2"/>
      <c r="DHL70" s="2"/>
      <c r="DHM70" s="2"/>
      <c r="DHN70" s="2"/>
      <c r="DHO70" s="2"/>
      <c r="DHP70" s="2"/>
      <c r="DHQ70" s="2"/>
      <c r="DHR70" s="2"/>
      <c r="DHS70" s="2"/>
      <c r="DHT70" s="2"/>
      <c r="DHU70" s="2"/>
      <c r="DHV70" s="2"/>
      <c r="DHW70" s="2"/>
      <c r="DHX70" s="2"/>
      <c r="DHY70" s="2"/>
      <c r="DHZ70" s="2"/>
      <c r="DIA70" s="2"/>
      <c r="DIB70" s="2"/>
      <c r="DIC70" s="2"/>
      <c r="DID70" s="2"/>
      <c r="DIE70" s="2"/>
      <c r="DIF70" s="2"/>
      <c r="DIG70" s="2"/>
      <c r="DIH70" s="2"/>
      <c r="DII70" s="2"/>
      <c r="DIJ70" s="2"/>
      <c r="DIK70" s="2"/>
      <c r="DIL70" s="2"/>
      <c r="DIM70" s="2"/>
      <c r="DIN70" s="2"/>
      <c r="DIO70" s="2"/>
      <c r="DIP70" s="2"/>
      <c r="DIQ70" s="2"/>
      <c r="DIR70" s="2"/>
      <c r="DIS70" s="2"/>
      <c r="DIT70" s="2"/>
      <c r="DIU70" s="2"/>
      <c r="DIV70" s="2"/>
      <c r="DIW70" s="2"/>
      <c r="DIX70" s="2"/>
      <c r="DIY70" s="2"/>
      <c r="DIZ70" s="2"/>
      <c r="DJA70" s="2"/>
      <c r="DJB70" s="2"/>
      <c r="DJC70" s="2"/>
      <c r="DJD70" s="2"/>
      <c r="DJE70" s="2"/>
      <c r="DJF70" s="2"/>
      <c r="DJG70" s="2"/>
      <c r="DJH70" s="2"/>
      <c r="DJI70" s="2"/>
      <c r="DJJ70" s="2"/>
      <c r="DJK70" s="2"/>
      <c r="DJL70" s="2"/>
      <c r="DJM70" s="2"/>
      <c r="DJN70" s="2"/>
      <c r="DJO70" s="2"/>
      <c r="DJP70" s="2"/>
      <c r="DJQ70" s="2"/>
      <c r="DJR70" s="2"/>
      <c r="DJS70" s="2"/>
      <c r="DJT70" s="2"/>
      <c r="DJU70" s="2"/>
      <c r="DJV70" s="2"/>
      <c r="DJW70" s="2"/>
      <c r="DJX70" s="2"/>
      <c r="DJY70" s="2"/>
      <c r="DJZ70" s="2"/>
      <c r="DKA70" s="2"/>
      <c r="DKB70" s="2"/>
      <c r="DKC70" s="2"/>
      <c r="DKD70" s="2"/>
      <c r="DKE70" s="2"/>
      <c r="DKF70" s="2"/>
      <c r="DKG70" s="2"/>
      <c r="DKH70" s="2"/>
      <c r="DKI70" s="2"/>
      <c r="DKJ70" s="2"/>
      <c r="DKK70" s="2"/>
      <c r="DKL70" s="2"/>
      <c r="DKM70" s="2"/>
      <c r="DKN70" s="2"/>
      <c r="DKO70" s="2"/>
      <c r="DKP70" s="2"/>
      <c r="DKQ70" s="2"/>
      <c r="DKR70" s="2"/>
      <c r="DKS70" s="2"/>
      <c r="DKT70" s="2"/>
      <c r="DKU70" s="2"/>
      <c r="DKV70" s="2"/>
      <c r="DKW70" s="2"/>
      <c r="DKX70" s="2"/>
      <c r="DKY70" s="2"/>
      <c r="DKZ70" s="2"/>
      <c r="DLA70" s="2"/>
      <c r="DLB70" s="2"/>
      <c r="DLC70" s="2"/>
      <c r="DLD70" s="2"/>
      <c r="DLE70" s="2"/>
      <c r="DLF70" s="2"/>
      <c r="DLG70" s="2"/>
      <c r="DLH70" s="2"/>
      <c r="DLI70" s="2"/>
      <c r="DLJ70" s="2"/>
      <c r="DLK70" s="2"/>
      <c r="DLL70" s="2"/>
      <c r="DLM70" s="2"/>
      <c r="DLN70" s="2"/>
      <c r="DLO70" s="2"/>
      <c r="DLP70" s="2"/>
      <c r="DLQ70" s="2"/>
      <c r="DLR70" s="2"/>
      <c r="DLS70" s="2"/>
      <c r="DLT70" s="2"/>
      <c r="DLU70" s="2"/>
      <c r="DLV70" s="2"/>
      <c r="DLW70" s="2"/>
      <c r="DLX70" s="2"/>
      <c r="DLY70" s="2"/>
      <c r="DLZ70" s="2"/>
      <c r="DMA70" s="2"/>
      <c r="DMB70" s="2"/>
      <c r="DMC70" s="2"/>
      <c r="DMD70" s="2"/>
      <c r="DME70" s="2"/>
      <c r="DMF70" s="2"/>
      <c r="DMG70" s="2"/>
      <c r="DMH70" s="2"/>
      <c r="DMI70" s="2"/>
      <c r="DMJ70" s="2"/>
      <c r="DMK70" s="2"/>
      <c r="DML70" s="2"/>
      <c r="DMM70" s="2"/>
      <c r="DMN70" s="2"/>
      <c r="DMO70" s="2"/>
      <c r="DMP70" s="2"/>
      <c r="DMQ70" s="2"/>
      <c r="DMR70" s="2"/>
      <c r="DMS70" s="2"/>
      <c r="DMT70" s="2"/>
      <c r="DMU70" s="2"/>
      <c r="DMV70" s="2"/>
      <c r="DMW70" s="2"/>
      <c r="DMX70" s="2"/>
      <c r="DMY70" s="2"/>
      <c r="DMZ70" s="2"/>
      <c r="DNA70" s="2"/>
      <c r="DNB70" s="2"/>
      <c r="DNC70" s="2"/>
      <c r="DND70" s="2"/>
      <c r="DNE70" s="2"/>
      <c r="DNF70" s="2"/>
      <c r="DNG70" s="2"/>
      <c r="DNH70" s="2"/>
      <c r="DNI70" s="2"/>
      <c r="DNJ70" s="2"/>
      <c r="DNK70" s="2"/>
      <c r="DNL70" s="2"/>
      <c r="DNM70" s="2"/>
      <c r="DNN70" s="2"/>
      <c r="DNO70" s="2"/>
      <c r="DNP70" s="2"/>
      <c r="DNQ70" s="2"/>
      <c r="DNR70" s="2"/>
      <c r="DNS70" s="2"/>
      <c r="DNT70" s="2"/>
      <c r="DNU70" s="2"/>
      <c r="DNV70" s="2"/>
      <c r="DNW70" s="2"/>
      <c r="DNX70" s="2"/>
      <c r="DNY70" s="2"/>
      <c r="DNZ70" s="2"/>
      <c r="DOA70" s="2"/>
      <c r="DOB70" s="2"/>
      <c r="DOC70" s="2"/>
      <c r="DOD70" s="2"/>
      <c r="DOE70" s="2"/>
      <c r="DOF70" s="2"/>
      <c r="DOG70" s="2"/>
      <c r="DOH70" s="2"/>
      <c r="DOI70" s="2"/>
      <c r="DOJ70" s="2"/>
      <c r="DOK70" s="2"/>
      <c r="DOL70" s="2"/>
      <c r="DOM70" s="2"/>
      <c r="DON70" s="2"/>
      <c r="DOO70" s="2"/>
      <c r="DOP70" s="2"/>
      <c r="DOQ70" s="2"/>
      <c r="DOR70" s="2"/>
      <c r="DOS70" s="2"/>
      <c r="DOT70" s="2"/>
      <c r="DOU70" s="2"/>
      <c r="DOV70" s="2"/>
      <c r="DOW70" s="2"/>
      <c r="DOX70" s="2"/>
      <c r="DOY70" s="2"/>
      <c r="DOZ70" s="2"/>
      <c r="DPA70" s="2"/>
      <c r="DPB70" s="2"/>
      <c r="DPC70" s="2"/>
      <c r="DPD70" s="2"/>
      <c r="DPE70" s="2"/>
      <c r="DPF70" s="2"/>
      <c r="DPG70" s="2"/>
      <c r="DPH70" s="2"/>
      <c r="DPI70" s="2"/>
      <c r="DPJ70" s="2"/>
      <c r="DPK70" s="2"/>
      <c r="DPL70" s="2"/>
      <c r="DPM70" s="2"/>
      <c r="DPN70" s="2"/>
      <c r="DPO70" s="2"/>
      <c r="DPP70" s="2"/>
      <c r="DPQ70" s="2"/>
      <c r="DPR70" s="2"/>
      <c r="DPS70" s="2"/>
      <c r="DPT70" s="2"/>
      <c r="DPU70" s="2"/>
      <c r="DPV70" s="2"/>
      <c r="DPW70" s="2"/>
      <c r="DPX70" s="2"/>
      <c r="DPY70" s="2"/>
      <c r="DPZ70" s="2"/>
      <c r="DQA70" s="2"/>
      <c r="DQB70" s="2"/>
      <c r="DQC70" s="2"/>
      <c r="DQD70" s="2"/>
      <c r="DQE70" s="2"/>
      <c r="DQF70" s="2"/>
      <c r="DQG70" s="2"/>
      <c r="DQH70" s="2"/>
      <c r="DQI70" s="2"/>
      <c r="DQJ70" s="2"/>
      <c r="DQK70" s="2"/>
      <c r="DQL70" s="2"/>
      <c r="DQM70" s="2"/>
      <c r="DQN70" s="2"/>
      <c r="DQO70" s="2"/>
      <c r="DQP70" s="2"/>
      <c r="DQQ70" s="2"/>
      <c r="DQR70" s="2"/>
      <c r="DQS70" s="2"/>
      <c r="DQT70" s="2"/>
      <c r="DQU70" s="2"/>
      <c r="DQV70" s="2"/>
      <c r="DQW70" s="2"/>
      <c r="DQX70" s="2"/>
      <c r="DQY70" s="2"/>
      <c r="DQZ70" s="2"/>
      <c r="DRA70" s="2"/>
      <c r="DRB70" s="2"/>
      <c r="DRC70" s="2"/>
      <c r="DRD70" s="2"/>
      <c r="DRE70" s="2"/>
      <c r="DRF70" s="2"/>
      <c r="DRG70" s="2"/>
      <c r="DRH70" s="2"/>
      <c r="DRI70" s="2"/>
      <c r="DRJ70" s="2"/>
      <c r="DRK70" s="2"/>
      <c r="DRL70" s="2"/>
      <c r="DRM70" s="2"/>
      <c r="DRN70" s="2"/>
      <c r="DRO70" s="2"/>
      <c r="DRP70" s="2"/>
      <c r="DRQ70" s="2"/>
      <c r="DRR70" s="2"/>
      <c r="DRS70" s="2"/>
      <c r="DRT70" s="2"/>
      <c r="DRU70" s="2"/>
      <c r="DRV70" s="2"/>
      <c r="DRW70" s="2"/>
      <c r="DRX70" s="2"/>
      <c r="DRY70" s="2"/>
      <c r="DRZ70" s="2"/>
      <c r="DSA70" s="2"/>
      <c r="DSB70" s="2"/>
      <c r="DSC70" s="2"/>
      <c r="DSD70" s="2"/>
      <c r="DSE70" s="2"/>
      <c r="DSF70" s="2"/>
      <c r="DSG70" s="2"/>
      <c r="DSH70" s="2"/>
      <c r="DSI70" s="2"/>
      <c r="DSJ70" s="2"/>
      <c r="DSK70" s="2"/>
      <c r="DSL70" s="2"/>
      <c r="DSM70" s="2"/>
      <c r="DSN70" s="2"/>
      <c r="DSO70" s="2"/>
      <c r="DSP70" s="2"/>
      <c r="DSQ70" s="2"/>
      <c r="DSR70" s="2"/>
      <c r="DSS70" s="2"/>
      <c r="DST70" s="2"/>
      <c r="DSU70" s="2"/>
      <c r="DSV70" s="2"/>
      <c r="DSW70" s="2"/>
      <c r="DSX70" s="2"/>
      <c r="DSY70" s="2"/>
      <c r="DSZ70" s="2"/>
      <c r="DTA70" s="2"/>
      <c r="DTB70" s="2"/>
      <c r="DTC70" s="2"/>
      <c r="DTD70" s="2"/>
      <c r="DTE70" s="2"/>
      <c r="DTF70" s="2"/>
      <c r="DTG70" s="2"/>
      <c r="DTH70" s="2"/>
      <c r="DTI70" s="2"/>
      <c r="DTJ70" s="2"/>
      <c r="DTK70" s="2"/>
      <c r="DTL70" s="2"/>
      <c r="DTM70" s="2"/>
      <c r="DTN70" s="2"/>
      <c r="DTO70" s="2"/>
      <c r="DTP70" s="2"/>
      <c r="DTQ70" s="2"/>
      <c r="DTR70" s="2"/>
      <c r="DTS70" s="2"/>
      <c r="DTT70" s="2"/>
      <c r="DTU70" s="2"/>
      <c r="DTV70" s="2"/>
      <c r="DTW70" s="2"/>
      <c r="DTX70" s="2"/>
      <c r="DTY70" s="2"/>
      <c r="DTZ70" s="2"/>
      <c r="DUA70" s="2"/>
      <c r="DUB70" s="2"/>
      <c r="DUC70" s="2"/>
      <c r="DUD70" s="2"/>
      <c r="DUE70" s="2"/>
      <c r="DUF70" s="2"/>
      <c r="DUG70" s="2"/>
      <c r="DUH70" s="2"/>
      <c r="DUI70" s="2"/>
      <c r="DUJ70" s="2"/>
      <c r="DUK70" s="2"/>
      <c r="DUL70" s="2"/>
      <c r="DUM70" s="2"/>
      <c r="DUN70" s="2"/>
      <c r="DUO70" s="2"/>
      <c r="DUP70" s="2"/>
      <c r="DUQ70" s="2"/>
      <c r="DUR70" s="2"/>
      <c r="DUS70" s="2"/>
      <c r="DUT70" s="2"/>
      <c r="DUU70" s="2"/>
      <c r="DUV70" s="2"/>
      <c r="DUW70" s="2"/>
      <c r="DUX70" s="2"/>
      <c r="DUY70" s="2"/>
      <c r="DUZ70" s="2"/>
      <c r="DVA70" s="2"/>
      <c r="DVB70" s="2"/>
      <c r="DVC70" s="2"/>
      <c r="DVD70" s="2"/>
      <c r="DVE70" s="2"/>
      <c r="DVF70" s="2"/>
      <c r="DVG70" s="2"/>
      <c r="DVH70" s="2"/>
      <c r="DVI70" s="2"/>
      <c r="DVJ70" s="2"/>
      <c r="DVK70" s="2"/>
      <c r="DVL70" s="2"/>
      <c r="DVM70" s="2"/>
      <c r="DVN70" s="2"/>
      <c r="DVO70" s="2"/>
      <c r="DVP70" s="2"/>
      <c r="DVQ70" s="2"/>
      <c r="DVR70" s="2"/>
      <c r="DVS70" s="2"/>
      <c r="DVT70" s="2"/>
      <c r="DVU70" s="2"/>
      <c r="DVV70" s="2"/>
      <c r="DVW70" s="2"/>
      <c r="DVX70" s="2"/>
      <c r="DVY70" s="2"/>
      <c r="DVZ70" s="2"/>
      <c r="DWA70" s="2"/>
      <c r="DWB70" s="2"/>
      <c r="DWC70" s="2"/>
      <c r="DWD70" s="2"/>
      <c r="DWE70" s="2"/>
      <c r="DWF70" s="2"/>
      <c r="DWG70" s="2"/>
      <c r="DWH70" s="2"/>
      <c r="DWI70" s="2"/>
      <c r="DWJ70" s="2"/>
      <c r="DWK70" s="2"/>
      <c r="DWL70" s="2"/>
      <c r="DWM70" s="2"/>
      <c r="DWN70" s="2"/>
      <c r="DWO70" s="2"/>
      <c r="DWP70" s="2"/>
      <c r="DWQ70" s="2"/>
      <c r="DWR70" s="2"/>
      <c r="DWS70" s="2"/>
      <c r="DWT70" s="2"/>
      <c r="DWU70" s="2"/>
      <c r="DWV70" s="2"/>
      <c r="DWW70" s="2"/>
      <c r="DWX70" s="2"/>
      <c r="DWY70" s="2"/>
      <c r="DWZ70" s="2"/>
      <c r="DXA70" s="2"/>
      <c r="DXB70" s="2"/>
      <c r="DXC70" s="2"/>
      <c r="DXD70" s="2"/>
      <c r="DXE70" s="2"/>
      <c r="DXF70" s="2"/>
      <c r="DXG70" s="2"/>
      <c r="DXH70" s="2"/>
      <c r="DXI70" s="2"/>
      <c r="DXJ70" s="2"/>
      <c r="DXK70" s="2"/>
      <c r="DXL70" s="2"/>
      <c r="DXM70" s="2"/>
      <c r="DXN70" s="2"/>
      <c r="DXO70" s="2"/>
      <c r="DXP70" s="2"/>
      <c r="DXQ70" s="2"/>
      <c r="DXR70" s="2"/>
      <c r="DXS70" s="2"/>
      <c r="DXT70" s="2"/>
      <c r="DXU70" s="2"/>
      <c r="DXV70" s="2"/>
      <c r="DXW70" s="2"/>
      <c r="DXX70" s="2"/>
      <c r="DXY70" s="2"/>
      <c r="DXZ70" s="2"/>
      <c r="DYA70" s="2"/>
      <c r="DYB70" s="2"/>
      <c r="DYC70" s="2"/>
      <c r="DYD70" s="2"/>
      <c r="DYE70" s="2"/>
      <c r="DYF70" s="2"/>
      <c r="DYG70" s="2"/>
      <c r="DYH70" s="2"/>
      <c r="DYI70" s="2"/>
      <c r="DYJ70" s="2"/>
      <c r="DYK70" s="2"/>
      <c r="DYL70" s="2"/>
      <c r="DYM70" s="2"/>
      <c r="DYN70" s="2"/>
      <c r="DYO70" s="2"/>
      <c r="DYP70" s="2"/>
      <c r="DYQ70" s="2"/>
      <c r="DYR70" s="2"/>
      <c r="DYS70" s="2"/>
      <c r="DYT70" s="2"/>
      <c r="DYU70" s="2"/>
      <c r="DYV70" s="2"/>
      <c r="DYW70" s="2"/>
      <c r="DYX70" s="2"/>
      <c r="DYY70" s="2"/>
      <c r="DYZ70" s="2"/>
      <c r="DZA70" s="2"/>
      <c r="DZB70" s="2"/>
      <c r="DZC70" s="2"/>
      <c r="DZD70" s="2"/>
      <c r="DZE70" s="2"/>
      <c r="DZF70" s="2"/>
      <c r="DZG70" s="2"/>
      <c r="DZH70" s="2"/>
      <c r="DZI70" s="2"/>
      <c r="DZJ70" s="2"/>
      <c r="DZK70" s="2"/>
      <c r="DZL70" s="2"/>
      <c r="DZM70" s="2"/>
      <c r="DZN70" s="2"/>
      <c r="DZO70" s="2"/>
      <c r="DZP70" s="2"/>
      <c r="DZQ70" s="2"/>
      <c r="DZR70" s="2"/>
      <c r="DZS70" s="2"/>
      <c r="DZT70" s="2"/>
      <c r="DZU70" s="2"/>
      <c r="DZV70" s="2"/>
      <c r="DZW70" s="2"/>
      <c r="DZX70" s="2"/>
      <c r="DZY70" s="2"/>
      <c r="DZZ70" s="2"/>
      <c r="EAA70" s="2"/>
      <c r="EAB70" s="2"/>
      <c r="EAC70" s="2"/>
      <c r="EAD70" s="2"/>
      <c r="EAE70" s="2"/>
      <c r="EAF70" s="2"/>
      <c r="EAG70" s="2"/>
      <c r="EAH70" s="2"/>
      <c r="EAI70" s="2"/>
      <c r="EAJ70" s="2"/>
      <c r="EAK70" s="2"/>
      <c r="EAL70" s="2"/>
      <c r="EAM70" s="2"/>
      <c r="EAN70" s="2"/>
      <c r="EAO70" s="2"/>
      <c r="EAP70" s="2"/>
      <c r="EAQ70" s="2"/>
      <c r="EAR70" s="2"/>
      <c r="EAS70" s="2"/>
      <c r="EAT70" s="2"/>
      <c r="EAU70" s="2"/>
      <c r="EAV70" s="2"/>
      <c r="EAW70" s="2"/>
      <c r="EAX70" s="2"/>
      <c r="EAY70" s="2"/>
      <c r="EAZ70" s="2"/>
      <c r="EBA70" s="2"/>
      <c r="EBB70" s="2"/>
      <c r="EBC70" s="2"/>
      <c r="EBD70" s="2"/>
      <c r="EBE70" s="2"/>
      <c r="EBF70" s="2"/>
      <c r="EBG70" s="2"/>
      <c r="EBH70" s="2"/>
      <c r="EBI70" s="2"/>
      <c r="EBJ70" s="2"/>
      <c r="EBK70" s="2"/>
      <c r="EBL70" s="2"/>
      <c r="EBM70" s="2"/>
      <c r="EBN70" s="2"/>
      <c r="EBO70" s="2"/>
      <c r="EBP70" s="2"/>
      <c r="EBQ70" s="2"/>
      <c r="EBR70" s="2"/>
      <c r="EBS70" s="2"/>
      <c r="EBT70" s="2"/>
      <c r="EBU70" s="2"/>
      <c r="EBV70" s="2"/>
      <c r="EBW70" s="2"/>
      <c r="EBX70" s="2"/>
      <c r="EBY70" s="2"/>
      <c r="EBZ70" s="2"/>
      <c r="ECA70" s="2"/>
      <c r="ECB70" s="2"/>
      <c r="ECC70" s="2"/>
      <c r="ECD70" s="2"/>
      <c r="ECE70" s="2"/>
      <c r="ECF70" s="2"/>
      <c r="ECG70" s="2"/>
      <c r="ECH70" s="2"/>
      <c r="ECI70" s="2"/>
      <c r="ECJ70" s="2"/>
      <c r="ECK70" s="2"/>
      <c r="ECL70" s="2"/>
      <c r="ECM70" s="2"/>
      <c r="ECN70" s="2"/>
      <c r="ECO70" s="2"/>
      <c r="ECP70" s="2"/>
      <c r="ECQ70" s="2"/>
      <c r="ECR70" s="2"/>
      <c r="ECS70" s="2"/>
      <c r="ECT70" s="2"/>
      <c r="ECU70" s="2"/>
      <c r="ECV70" s="2"/>
      <c r="ECW70" s="2"/>
      <c r="ECX70" s="2"/>
      <c r="ECY70" s="2"/>
      <c r="ECZ70" s="2"/>
      <c r="EDA70" s="2"/>
      <c r="EDB70" s="2"/>
      <c r="EDC70" s="2"/>
      <c r="EDD70" s="2"/>
      <c r="EDE70" s="2"/>
      <c r="EDF70" s="2"/>
      <c r="EDG70" s="2"/>
      <c r="EDH70" s="2"/>
      <c r="EDI70" s="2"/>
      <c r="EDJ70" s="2"/>
      <c r="EDK70" s="2"/>
      <c r="EDL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K70" s="2"/>
      <c r="EEL70" s="2"/>
      <c r="EEM70" s="2"/>
      <c r="EEN70" s="2"/>
      <c r="EEO70" s="2"/>
      <c r="EEP70" s="2"/>
      <c r="EEQ70" s="2"/>
      <c r="EER70" s="2"/>
      <c r="EES70" s="2"/>
      <c r="EET70" s="2"/>
      <c r="EEU70" s="2"/>
      <c r="EEV70" s="2"/>
      <c r="EEW70" s="2"/>
      <c r="EEX70" s="2"/>
      <c r="EEY70" s="2"/>
      <c r="EEZ70" s="2"/>
      <c r="EFA70" s="2"/>
      <c r="EFB70" s="2"/>
      <c r="EFC70" s="2"/>
      <c r="EFD70" s="2"/>
      <c r="EFE70" s="2"/>
      <c r="EFF70" s="2"/>
      <c r="EFG70" s="2"/>
      <c r="EFH70" s="2"/>
      <c r="EFI70" s="2"/>
      <c r="EFJ70" s="2"/>
      <c r="EFK70" s="2"/>
      <c r="EFL70" s="2"/>
      <c r="EFM70" s="2"/>
      <c r="EFN70" s="2"/>
      <c r="EFO70" s="2"/>
      <c r="EFP70" s="2"/>
      <c r="EFQ70" s="2"/>
      <c r="EFR70" s="2"/>
      <c r="EFS70" s="2"/>
      <c r="EFT70" s="2"/>
      <c r="EFU70" s="2"/>
      <c r="EFV70" s="2"/>
      <c r="EFW70" s="2"/>
      <c r="EFX70" s="2"/>
      <c r="EFY70" s="2"/>
      <c r="EFZ70" s="2"/>
      <c r="EGA70" s="2"/>
      <c r="EGB70" s="2"/>
      <c r="EGC70" s="2"/>
      <c r="EGD70" s="2"/>
      <c r="EGE70" s="2"/>
      <c r="EGF70" s="2"/>
      <c r="EGG70" s="2"/>
      <c r="EGH70" s="2"/>
      <c r="EGI70" s="2"/>
      <c r="EGJ70" s="2"/>
      <c r="EGK70" s="2"/>
      <c r="EGL70" s="2"/>
      <c r="EGM70" s="2"/>
      <c r="EGN70" s="2"/>
      <c r="EGO70" s="2"/>
      <c r="EGP70" s="2"/>
      <c r="EGQ70" s="2"/>
      <c r="EGR70" s="2"/>
      <c r="EGS70" s="2"/>
      <c r="EGT70" s="2"/>
      <c r="EGU70" s="2"/>
      <c r="EGV70" s="2"/>
      <c r="EGW70" s="2"/>
      <c r="EGX70" s="2"/>
      <c r="EGY70" s="2"/>
      <c r="EGZ70" s="2"/>
      <c r="EHA70" s="2"/>
      <c r="EHB70" s="2"/>
      <c r="EHC70" s="2"/>
      <c r="EHD70" s="2"/>
      <c r="EHE70" s="2"/>
      <c r="EHF70" s="2"/>
      <c r="EHG70" s="2"/>
      <c r="EHH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K70" s="2"/>
      <c r="EIL70" s="2"/>
      <c r="EIM70" s="2"/>
      <c r="EIN70" s="2"/>
      <c r="EIO70" s="2"/>
      <c r="EIP70" s="2"/>
      <c r="EIQ70" s="2"/>
      <c r="EIR70" s="2"/>
      <c r="EIS70" s="2"/>
      <c r="EIT70" s="2"/>
      <c r="EIU70" s="2"/>
      <c r="EIV70" s="2"/>
      <c r="EIW70" s="2"/>
      <c r="EIX70" s="2"/>
      <c r="EIY70" s="2"/>
      <c r="EIZ70" s="2"/>
      <c r="EJA70" s="2"/>
      <c r="EJB70" s="2"/>
      <c r="EJC70" s="2"/>
      <c r="EJD70" s="2"/>
      <c r="EJE70" s="2"/>
      <c r="EJF70" s="2"/>
      <c r="EJG70" s="2"/>
      <c r="EJH70" s="2"/>
      <c r="EJI70" s="2"/>
      <c r="EJJ70" s="2"/>
      <c r="EJK70" s="2"/>
      <c r="EJL70" s="2"/>
      <c r="EJM70" s="2"/>
      <c r="EJN70" s="2"/>
      <c r="EJO70" s="2"/>
      <c r="EJP70" s="2"/>
      <c r="EJQ70" s="2"/>
      <c r="EJR70" s="2"/>
      <c r="EJS70" s="2"/>
      <c r="EJT70" s="2"/>
      <c r="EJU70" s="2"/>
      <c r="EJV70" s="2"/>
      <c r="EJW70" s="2"/>
      <c r="EJX70" s="2"/>
      <c r="EJY70" s="2"/>
      <c r="EJZ70" s="2"/>
      <c r="EKA70" s="2"/>
      <c r="EKB70" s="2"/>
      <c r="EKC70" s="2"/>
      <c r="EKD70" s="2"/>
      <c r="EKE70" s="2"/>
      <c r="EKF70" s="2"/>
      <c r="EKG70" s="2"/>
      <c r="EKH70" s="2"/>
      <c r="EKI70" s="2"/>
      <c r="EKJ70" s="2"/>
      <c r="EKK70" s="2"/>
      <c r="EKL70" s="2"/>
      <c r="EKM70" s="2"/>
      <c r="EKN70" s="2"/>
      <c r="EKO70" s="2"/>
      <c r="EKP70" s="2"/>
      <c r="EKQ70" s="2"/>
      <c r="EKR70" s="2"/>
      <c r="EKS70" s="2"/>
      <c r="EKT70" s="2"/>
      <c r="EKU70" s="2"/>
      <c r="EKV70" s="2"/>
      <c r="EKW70" s="2"/>
      <c r="EKX70" s="2"/>
      <c r="EKY70" s="2"/>
      <c r="EKZ70" s="2"/>
      <c r="ELA70" s="2"/>
      <c r="ELB70" s="2"/>
      <c r="ELC70" s="2"/>
      <c r="ELD70" s="2"/>
      <c r="ELE70" s="2"/>
      <c r="ELF70" s="2"/>
      <c r="ELG70" s="2"/>
      <c r="ELH70" s="2"/>
      <c r="ELI70" s="2"/>
      <c r="ELJ70" s="2"/>
      <c r="ELK70" s="2"/>
      <c r="ELL70" s="2"/>
      <c r="ELM70" s="2"/>
      <c r="ELN70" s="2"/>
      <c r="ELO70" s="2"/>
      <c r="ELP70" s="2"/>
      <c r="ELQ70" s="2"/>
      <c r="ELR70" s="2"/>
      <c r="ELS70" s="2"/>
      <c r="ELT70" s="2"/>
      <c r="ELU70" s="2"/>
      <c r="ELV70" s="2"/>
      <c r="ELW70" s="2"/>
      <c r="ELX70" s="2"/>
      <c r="ELY70" s="2"/>
      <c r="ELZ70" s="2"/>
      <c r="EMA70" s="2"/>
      <c r="EMB70" s="2"/>
      <c r="EMC70" s="2"/>
      <c r="EMD70" s="2"/>
      <c r="EME70" s="2"/>
      <c r="EMF70" s="2"/>
      <c r="EMG70" s="2"/>
      <c r="EMH70" s="2"/>
      <c r="EMI70" s="2"/>
      <c r="EMJ70" s="2"/>
      <c r="EMK70" s="2"/>
      <c r="EML70" s="2"/>
      <c r="EMM70" s="2"/>
      <c r="EMN70" s="2"/>
      <c r="EMO70" s="2"/>
      <c r="EMP70" s="2"/>
      <c r="EMQ70" s="2"/>
      <c r="EMR70" s="2"/>
      <c r="EMS70" s="2"/>
      <c r="EMT70" s="2"/>
      <c r="EMU70" s="2"/>
      <c r="EMV70" s="2"/>
      <c r="EMW70" s="2"/>
      <c r="EMX70" s="2"/>
      <c r="EMY70" s="2"/>
      <c r="EMZ70" s="2"/>
      <c r="ENA70" s="2"/>
      <c r="ENB70" s="2"/>
      <c r="ENC70" s="2"/>
      <c r="END70" s="2"/>
      <c r="ENE70" s="2"/>
      <c r="ENF70" s="2"/>
      <c r="ENG70" s="2"/>
      <c r="ENH70" s="2"/>
      <c r="ENI70" s="2"/>
      <c r="ENJ70" s="2"/>
      <c r="ENK70" s="2"/>
      <c r="ENL70" s="2"/>
      <c r="ENM70" s="2"/>
      <c r="ENN70" s="2"/>
      <c r="ENO70" s="2"/>
      <c r="ENP70" s="2"/>
      <c r="ENQ70" s="2"/>
      <c r="ENR70" s="2"/>
      <c r="ENS70" s="2"/>
      <c r="ENT70" s="2"/>
      <c r="ENU70" s="2"/>
      <c r="ENV70" s="2"/>
      <c r="ENW70" s="2"/>
      <c r="ENX70" s="2"/>
      <c r="ENY70" s="2"/>
      <c r="ENZ70" s="2"/>
      <c r="EOA70" s="2"/>
      <c r="EOB70" s="2"/>
      <c r="EOC70" s="2"/>
      <c r="EOD70" s="2"/>
      <c r="EOE70" s="2"/>
      <c r="EOF70" s="2"/>
      <c r="EOG70" s="2"/>
      <c r="EOH70" s="2"/>
      <c r="EOI70" s="2"/>
      <c r="EOJ70" s="2"/>
      <c r="EOK70" s="2"/>
      <c r="EOL70" s="2"/>
      <c r="EOM70" s="2"/>
      <c r="EON70" s="2"/>
      <c r="EOO70" s="2"/>
      <c r="EOP70" s="2"/>
      <c r="EOQ70" s="2"/>
      <c r="EOR70" s="2"/>
      <c r="EOS70" s="2"/>
      <c r="EOT70" s="2"/>
      <c r="EOU70" s="2"/>
      <c r="EOV70" s="2"/>
      <c r="EOW70" s="2"/>
      <c r="EOX70" s="2"/>
      <c r="EOY70" s="2"/>
      <c r="EOZ70" s="2"/>
      <c r="EPA70" s="2"/>
      <c r="EPB70" s="2"/>
      <c r="EPC70" s="2"/>
      <c r="EPD70" s="2"/>
      <c r="EPE70" s="2"/>
      <c r="EPF70" s="2"/>
      <c r="EPG70" s="2"/>
      <c r="EPH70" s="2"/>
      <c r="EPI70" s="2"/>
      <c r="EPJ70" s="2"/>
      <c r="EPK70" s="2"/>
      <c r="EPL70" s="2"/>
      <c r="EPM70" s="2"/>
      <c r="EPN70" s="2"/>
      <c r="EPO70" s="2"/>
      <c r="EPP70" s="2"/>
      <c r="EPQ70" s="2"/>
      <c r="EPR70" s="2"/>
      <c r="EPS70" s="2"/>
      <c r="EPT70" s="2"/>
      <c r="EPU70" s="2"/>
      <c r="EPV70" s="2"/>
      <c r="EPW70" s="2"/>
      <c r="EPX70" s="2"/>
      <c r="EPY70" s="2"/>
      <c r="EPZ70" s="2"/>
      <c r="EQA70" s="2"/>
      <c r="EQB70" s="2"/>
      <c r="EQC70" s="2"/>
      <c r="EQD70" s="2"/>
      <c r="EQE70" s="2"/>
      <c r="EQF70" s="2"/>
      <c r="EQG70" s="2"/>
      <c r="EQH70" s="2"/>
      <c r="EQI70" s="2"/>
      <c r="EQJ70" s="2"/>
      <c r="EQK70" s="2"/>
      <c r="EQL70" s="2"/>
      <c r="EQM70" s="2"/>
      <c r="EQN70" s="2"/>
      <c r="EQO70" s="2"/>
      <c r="EQP70" s="2"/>
      <c r="EQQ70" s="2"/>
      <c r="EQR70" s="2"/>
      <c r="EQS70" s="2"/>
      <c r="EQT70" s="2"/>
      <c r="EQU70" s="2"/>
      <c r="EQV70" s="2"/>
      <c r="EQW70" s="2"/>
      <c r="EQX70" s="2"/>
      <c r="EQY70" s="2"/>
      <c r="EQZ70" s="2"/>
      <c r="ERA70" s="2"/>
      <c r="ERB70" s="2"/>
      <c r="ERC70" s="2"/>
      <c r="ERD70" s="2"/>
      <c r="ERE70" s="2"/>
      <c r="ERF70" s="2"/>
      <c r="ERG70" s="2"/>
      <c r="ERH70" s="2"/>
      <c r="ERI70" s="2"/>
      <c r="ERJ70" s="2"/>
      <c r="ERK70" s="2"/>
      <c r="ERL70" s="2"/>
      <c r="ERM70" s="2"/>
      <c r="ERN70" s="2"/>
      <c r="ERO70" s="2"/>
      <c r="ERP70" s="2"/>
      <c r="ERQ70" s="2"/>
      <c r="ERR70" s="2"/>
      <c r="ERS70" s="2"/>
      <c r="ERT70" s="2"/>
      <c r="ERU70" s="2"/>
      <c r="ERV70" s="2"/>
      <c r="ERW70" s="2"/>
      <c r="ERX70" s="2"/>
      <c r="ERY70" s="2"/>
      <c r="ERZ70" s="2"/>
      <c r="ESA70" s="2"/>
      <c r="ESB70" s="2"/>
      <c r="ESC70" s="2"/>
      <c r="ESD70" s="2"/>
      <c r="ESE70" s="2"/>
      <c r="ESF70" s="2"/>
      <c r="ESG70" s="2"/>
      <c r="ESH70" s="2"/>
      <c r="ESI70" s="2"/>
      <c r="ESJ70" s="2"/>
      <c r="ESK70" s="2"/>
      <c r="ESL70" s="2"/>
      <c r="ESM70" s="2"/>
      <c r="ESN70" s="2"/>
      <c r="ESO70" s="2"/>
      <c r="ESP70" s="2"/>
      <c r="ESQ70" s="2"/>
      <c r="ESR70" s="2"/>
      <c r="ESS70" s="2"/>
      <c r="EST70" s="2"/>
      <c r="ESU70" s="2"/>
      <c r="ESV70" s="2"/>
      <c r="ESW70" s="2"/>
      <c r="ESX70" s="2"/>
      <c r="ESY70" s="2"/>
      <c r="ESZ70" s="2"/>
      <c r="ETA70" s="2"/>
      <c r="ETB70" s="2"/>
      <c r="ETC70" s="2"/>
      <c r="ETD70" s="2"/>
      <c r="ETE70" s="2"/>
      <c r="ETF70" s="2"/>
      <c r="ETG70" s="2"/>
      <c r="ETH70" s="2"/>
      <c r="ETI70" s="2"/>
      <c r="ETJ70" s="2"/>
      <c r="ETK70" s="2"/>
      <c r="ETL70" s="2"/>
      <c r="ETM70" s="2"/>
      <c r="ETN70" s="2"/>
      <c r="ETO70" s="2"/>
      <c r="ETP70" s="2"/>
      <c r="ETQ70" s="2"/>
      <c r="ETR70" s="2"/>
      <c r="ETS70" s="2"/>
      <c r="ETT70" s="2"/>
      <c r="ETU70" s="2"/>
      <c r="ETV70" s="2"/>
      <c r="ETW70" s="2"/>
      <c r="ETX70" s="2"/>
      <c r="ETY70" s="2"/>
      <c r="ETZ70" s="2"/>
      <c r="EUA70" s="2"/>
      <c r="EUB70" s="2"/>
      <c r="EUC70" s="2"/>
      <c r="EUD70" s="2"/>
      <c r="EUE70" s="2"/>
      <c r="EUF70" s="2"/>
      <c r="EUG70" s="2"/>
      <c r="EUH70" s="2"/>
      <c r="EUI70" s="2"/>
      <c r="EUJ70" s="2"/>
      <c r="EUK70" s="2"/>
      <c r="EUL70" s="2"/>
      <c r="EUM70" s="2"/>
      <c r="EUN70" s="2"/>
      <c r="EUO70" s="2"/>
      <c r="EUP70" s="2"/>
      <c r="EUQ70" s="2"/>
      <c r="EUR70" s="2"/>
      <c r="EUS70" s="2"/>
      <c r="EUT70" s="2"/>
      <c r="EUU70" s="2"/>
      <c r="EUV70" s="2"/>
      <c r="EUW70" s="2"/>
      <c r="EUX70" s="2"/>
      <c r="EUY70" s="2"/>
      <c r="EUZ70" s="2"/>
      <c r="EVA70" s="2"/>
      <c r="EVB70" s="2"/>
      <c r="EVC70" s="2"/>
      <c r="EVD70" s="2"/>
      <c r="EVE70" s="2"/>
      <c r="EVF70" s="2"/>
      <c r="EVG70" s="2"/>
      <c r="EVH70" s="2"/>
      <c r="EVI70" s="2"/>
      <c r="EVJ70" s="2"/>
      <c r="EVK70" s="2"/>
      <c r="EVL70" s="2"/>
      <c r="EVM70" s="2"/>
      <c r="EVN70" s="2"/>
      <c r="EVO70" s="2"/>
      <c r="EVP70" s="2"/>
      <c r="EVQ70" s="2"/>
      <c r="EVR70" s="2"/>
      <c r="EVS70" s="2"/>
      <c r="EVT70" s="2"/>
      <c r="EVU70" s="2"/>
      <c r="EVV70" s="2"/>
      <c r="EVW70" s="2"/>
      <c r="EVX70" s="2"/>
      <c r="EVY70" s="2"/>
      <c r="EVZ70" s="2"/>
      <c r="EWA70" s="2"/>
      <c r="EWB70" s="2"/>
      <c r="EWC70" s="2"/>
      <c r="EWD70" s="2"/>
      <c r="EWE70" s="2"/>
      <c r="EWF70" s="2"/>
      <c r="EWG70" s="2"/>
      <c r="EWH70" s="2"/>
      <c r="EWI70" s="2"/>
      <c r="EWJ70" s="2"/>
      <c r="EWK70" s="2"/>
      <c r="EWL70" s="2"/>
      <c r="EWM70" s="2"/>
      <c r="EWN70" s="2"/>
      <c r="EWO70" s="2"/>
      <c r="EWP70" s="2"/>
      <c r="EWQ70" s="2"/>
      <c r="EWR70" s="2"/>
      <c r="EWS70" s="2"/>
      <c r="EWT70" s="2"/>
      <c r="EWU70" s="2"/>
      <c r="EWV70" s="2"/>
      <c r="EWW70" s="2"/>
      <c r="EWX70" s="2"/>
      <c r="EWY70" s="2"/>
      <c r="EWZ70" s="2"/>
      <c r="EXA70" s="2"/>
      <c r="EXB70" s="2"/>
      <c r="EXC70" s="2"/>
      <c r="EXD70" s="2"/>
      <c r="EXE70" s="2"/>
      <c r="EXF70" s="2"/>
      <c r="EXG70" s="2"/>
      <c r="EXH70" s="2"/>
      <c r="EXI70" s="2"/>
      <c r="EXJ70" s="2"/>
      <c r="EXK70" s="2"/>
      <c r="EXL70" s="2"/>
      <c r="EXM70" s="2"/>
      <c r="EXN70" s="2"/>
      <c r="EXO70" s="2"/>
      <c r="EXP70" s="2"/>
      <c r="EXQ70" s="2"/>
      <c r="EXR70" s="2"/>
      <c r="EXS70" s="2"/>
      <c r="EXT70" s="2"/>
      <c r="EXU70" s="2"/>
      <c r="EXV70" s="2"/>
      <c r="EXW70" s="2"/>
      <c r="EXX70" s="2"/>
      <c r="EXY70" s="2"/>
      <c r="EXZ70" s="2"/>
      <c r="EYA70" s="2"/>
      <c r="EYB70" s="2"/>
      <c r="EYC70" s="2"/>
      <c r="EYD70" s="2"/>
      <c r="EYE70" s="2"/>
      <c r="EYF70" s="2"/>
      <c r="EYG70" s="2"/>
      <c r="EYH70" s="2"/>
      <c r="EYI70" s="2"/>
      <c r="EYJ70" s="2"/>
      <c r="EYK70" s="2"/>
      <c r="EYL70" s="2"/>
      <c r="EYM70" s="2"/>
      <c r="EYN70" s="2"/>
      <c r="EYO70" s="2"/>
      <c r="EYP70" s="2"/>
      <c r="EYQ70" s="2"/>
      <c r="EYR70" s="2"/>
      <c r="EYS70" s="2"/>
      <c r="EYT70" s="2"/>
      <c r="EYU70" s="2"/>
      <c r="EYV70" s="2"/>
      <c r="EYW70" s="2"/>
      <c r="EYX70" s="2"/>
      <c r="EYY70" s="2"/>
      <c r="EYZ70" s="2"/>
      <c r="EZA70" s="2"/>
      <c r="EZB70" s="2"/>
      <c r="EZC70" s="2"/>
      <c r="EZD70" s="2"/>
      <c r="EZE70" s="2"/>
      <c r="EZF70" s="2"/>
      <c r="EZG70" s="2"/>
      <c r="EZH70" s="2"/>
      <c r="EZI70" s="2"/>
      <c r="EZJ70" s="2"/>
      <c r="EZK70" s="2"/>
      <c r="EZL70" s="2"/>
      <c r="EZM70" s="2"/>
      <c r="EZN70" s="2"/>
      <c r="EZO70" s="2"/>
      <c r="EZP70" s="2"/>
      <c r="EZQ70" s="2"/>
      <c r="EZR70" s="2"/>
      <c r="EZS70" s="2"/>
      <c r="EZT70" s="2"/>
      <c r="EZU70" s="2"/>
      <c r="EZV70" s="2"/>
      <c r="EZW70" s="2"/>
      <c r="EZX70" s="2"/>
      <c r="EZY70" s="2"/>
      <c r="EZZ70" s="2"/>
      <c r="FAA70" s="2"/>
      <c r="FAB70" s="2"/>
      <c r="FAC70" s="2"/>
      <c r="FAD70" s="2"/>
      <c r="FAE70" s="2"/>
      <c r="FAF70" s="2"/>
      <c r="FAG70" s="2"/>
      <c r="FAH70" s="2"/>
      <c r="FAI70" s="2"/>
      <c r="FAJ70" s="2"/>
      <c r="FAK70" s="2"/>
      <c r="FAL70" s="2"/>
      <c r="FAM70" s="2"/>
      <c r="FAN70" s="2"/>
      <c r="FAO70" s="2"/>
      <c r="FAP70" s="2"/>
      <c r="FAQ70" s="2"/>
      <c r="FAR70" s="2"/>
      <c r="FAS70" s="2"/>
      <c r="FAT70" s="2"/>
      <c r="FAU70" s="2"/>
      <c r="FAV70" s="2"/>
      <c r="FAW70" s="2"/>
      <c r="FAX70" s="2"/>
      <c r="FAY70" s="2"/>
      <c r="FAZ70" s="2"/>
      <c r="FBA70" s="2"/>
      <c r="FBB70" s="2"/>
      <c r="FBC70" s="2"/>
      <c r="FBD70" s="2"/>
      <c r="FBE70" s="2"/>
      <c r="FBF70" s="2"/>
      <c r="FBG70" s="2"/>
      <c r="FBH70" s="2"/>
      <c r="FBI70" s="2"/>
      <c r="FBJ70" s="2"/>
      <c r="FBK70" s="2"/>
      <c r="FBL70" s="2"/>
      <c r="FBM70" s="2"/>
      <c r="FBN70" s="2"/>
      <c r="FBO70" s="2"/>
      <c r="FBP70" s="2"/>
      <c r="FBQ70" s="2"/>
      <c r="FBR70" s="2"/>
      <c r="FBS70" s="2"/>
      <c r="FBT70" s="2"/>
      <c r="FBU70" s="2"/>
      <c r="FBV70" s="2"/>
      <c r="FBW70" s="2"/>
      <c r="FBX70" s="2"/>
      <c r="FBY70" s="2"/>
      <c r="FBZ70" s="2"/>
      <c r="FCA70" s="2"/>
      <c r="FCB70" s="2"/>
      <c r="FCC70" s="2"/>
      <c r="FCD70" s="2"/>
      <c r="FCE70" s="2"/>
      <c r="FCF70" s="2"/>
      <c r="FCG70" s="2"/>
      <c r="FCH70" s="2"/>
      <c r="FCI70" s="2"/>
      <c r="FCJ70" s="2"/>
      <c r="FCK70" s="2"/>
      <c r="FCL70" s="2"/>
      <c r="FCM70" s="2"/>
      <c r="FCN70" s="2"/>
      <c r="FCO70" s="2"/>
      <c r="FCP70" s="2"/>
      <c r="FCQ70" s="2"/>
      <c r="FCR70" s="2"/>
      <c r="FCS70" s="2"/>
      <c r="FCT70" s="2"/>
      <c r="FCU70" s="2"/>
      <c r="FCV70" s="2"/>
      <c r="FCW70" s="2"/>
      <c r="FCX70" s="2"/>
      <c r="FCY70" s="2"/>
      <c r="FCZ70" s="2"/>
      <c r="FDA70" s="2"/>
      <c r="FDB70" s="2"/>
      <c r="FDC70" s="2"/>
      <c r="FDD70" s="2"/>
      <c r="FDE70" s="2"/>
      <c r="FDF70" s="2"/>
      <c r="FDG70" s="2"/>
      <c r="FDH70" s="2"/>
      <c r="FDI70" s="2"/>
      <c r="FDJ70" s="2"/>
      <c r="FDK70" s="2"/>
      <c r="FDL70" s="2"/>
      <c r="FDM70" s="2"/>
      <c r="FDN70" s="2"/>
      <c r="FDO70" s="2"/>
      <c r="FDP70" s="2"/>
      <c r="FDQ70" s="2"/>
      <c r="FDR70" s="2"/>
      <c r="FDS70" s="2"/>
      <c r="FDT70" s="2"/>
      <c r="FDU70" s="2"/>
      <c r="FDV70" s="2"/>
      <c r="FDW70" s="2"/>
      <c r="FDX70" s="2"/>
      <c r="FDY70" s="2"/>
      <c r="FDZ70" s="2"/>
      <c r="FEA70" s="2"/>
      <c r="FEB70" s="2"/>
      <c r="FEC70" s="2"/>
      <c r="FED70" s="2"/>
      <c r="FEE70" s="2"/>
      <c r="FEF70" s="2"/>
      <c r="FEG70" s="2"/>
      <c r="FEH70" s="2"/>
      <c r="FEI70" s="2"/>
      <c r="FEJ70" s="2"/>
      <c r="FEK70" s="2"/>
      <c r="FEL70" s="2"/>
      <c r="FEM70" s="2"/>
      <c r="FEN70" s="2"/>
      <c r="FEO70" s="2"/>
      <c r="FEP70" s="2"/>
      <c r="FEQ70" s="2"/>
      <c r="FER70" s="2"/>
      <c r="FES70" s="2"/>
      <c r="FET70" s="2"/>
      <c r="FEU70" s="2"/>
      <c r="FEV70" s="2"/>
      <c r="FEW70" s="2"/>
      <c r="FEX70" s="2"/>
      <c r="FEY70" s="2"/>
      <c r="FEZ70" s="2"/>
      <c r="FFA70" s="2"/>
      <c r="FFB70" s="2"/>
      <c r="FFC70" s="2"/>
      <c r="FFD70" s="2"/>
      <c r="FFE70" s="2"/>
      <c r="FFF70" s="2"/>
      <c r="FFG70" s="2"/>
      <c r="FFH70" s="2"/>
      <c r="FFI70" s="2"/>
      <c r="FFJ70" s="2"/>
      <c r="FFK70" s="2"/>
      <c r="FFL70" s="2"/>
      <c r="FFM70" s="2"/>
      <c r="FFN70" s="2"/>
      <c r="FFO70" s="2"/>
      <c r="FFP70" s="2"/>
      <c r="FFQ70" s="2"/>
      <c r="FFR70" s="2"/>
      <c r="FFS70" s="2"/>
      <c r="FFT70" s="2"/>
      <c r="FFU70" s="2"/>
      <c r="FFV70" s="2"/>
      <c r="FFW70" s="2"/>
      <c r="FFX70" s="2"/>
      <c r="FFY70" s="2"/>
      <c r="FFZ70" s="2"/>
      <c r="FGA70" s="2"/>
      <c r="FGB70" s="2"/>
      <c r="FGC70" s="2"/>
      <c r="FGD70" s="2"/>
      <c r="FGE70" s="2"/>
      <c r="FGF70" s="2"/>
      <c r="FGG70" s="2"/>
      <c r="FGH70" s="2"/>
      <c r="FGI70" s="2"/>
      <c r="FGJ70" s="2"/>
      <c r="FGK70" s="2"/>
      <c r="FGL70" s="2"/>
      <c r="FGM70" s="2"/>
      <c r="FGN70" s="2"/>
      <c r="FGO70" s="2"/>
      <c r="FGP70" s="2"/>
      <c r="FGQ70" s="2"/>
      <c r="FGR70" s="2"/>
      <c r="FGS70" s="2"/>
      <c r="FGT70" s="2"/>
      <c r="FGU70" s="2"/>
      <c r="FGV70" s="2"/>
      <c r="FGW70" s="2"/>
      <c r="FGX70" s="2"/>
      <c r="FGY70" s="2"/>
      <c r="FGZ70" s="2"/>
      <c r="FHA70" s="2"/>
      <c r="FHB70" s="2"/>
      <c r="FHC70" s="2"/>
      <c r="FHD70" s="2"/>
      <c r="FHE70" s="2"/>
      <c r="FHF70" s="2"/>
      <c r="FHG70" s="2"/>
      <c r="FHH70" s="2"/>
      <c r="FHI70" s="2"/>
      <c r="FHJ70" s="2"/>
      <c r="FHK70" s="2"/>
      <c r="FHL70" s="2"/>
      <c r="FHM70" s="2"/>
      <c r="FHN70" s="2"/>
      <c r="FHO70" s="2"/>
      <c r="FHP70" s="2"/>
      <c r="FHQ70" s="2"/>
      <c r="FHR70" s="2"/>
      <c r="FHS70" s="2"/>
      <c r="FHT70" s="2"/>
      <c r="FHU70" s="2"/>
      <c r="FHV70" s="2"/>
      <c r="FHW70" s="2"/>
      <c r="FHX70" s="2"/>
      <c r="FHY70" s="2"/>
      <c r="FHZ70" s="2"/>
      <c r="FIA70" s="2"/>
      <c r="FIB70" s="2"/>
      <c r="FIC70" s="2"/>
      <c r="FID70" s="2"/>
      <c r="FIE70" s="2"/>
      <c r="FIF70" s="2"/>
      <c r="FIG70" s="2"/>
      <c r="FIH70" s="2"/>
      <c r="FII70" s="2"/>
      <c r="FIJ70" s="2"/>
      <c r="FIK70" s="2"/>
      <c r="FIL70" s="2"/>
      <c r="FIM70" s="2"/>
      <c r="FIN70" s="2"/>
      <c r="FIO70" s="2"/>
      <c r="FIP70" s="2"/>
      <c r="FIQ70" s="2"/>
      <c r="FIR70" s="2"/>
      <c r="FIS70" s="2"/>
      <c r="FIT70" s="2"/>
      <c r="FIU70" s="2"/>
      <c r="FIV70" s="2"/>
      <c r="FIW70" s="2"/>
      <c r="FIX70" s="2"/>
      <c r="FIY70" s="2"/>
      <c r="FIZ70" s="2"/>
      <c r="FJA70" s="2"/>
      <c r="FJB70" s="2"/>
      <c r="FJC70" s="2"/>
      <c r="FJD70" s="2"/>
      <c r="FJE70" s="2"/>
      <c r="FJF70" s="2"/>
      <c r="FJG70" s="2"/>
      <c r="FJH70" s="2"/>
      <c r="FJI70" s="2"/>
      <c r="FJJ70" s="2"/>
      <c r="FJK70" s="2"/>
      <c r="FJL70" s="2"/>
      <c r="FJM70" s="2"/>
      <c r="FJN70" s="2"/>
      <c r="FJO70" s="2"/>
      <c r="FJP70" s="2"/>
      <c r="FJQ70" s="2"/>
      <c r="FJR70" s="2"/>
      <c r="FJS70" s="2"/>
      <c r="FJT70" s="2"/>
      <c r="FJU70" s="2"/>
      <c r="FJV70" s="2"/>
      <c r="FJW70" s="2"/>
      <c r="FJX70" s="2"/>
      <c r="FJY70" s="2"/>
      <c r="FJZ70" s="2"/>
      <c r="FKA70" s="2"/>
      <c r="FKB70" s="2"/>
      <c r="FKC70" s="2"/>
      <c r="FKD70" s="2"/>
      <c r="FKE70" s="2"/>
      <c r="FKF70" s="2"/>
      <c r="FKG70" s="2"/>
      <c r="FKH70" s="2"/>
      <c r="FKI70" s="2"/>
      <c r="FKJ70" s="2"/>
      <c r="FKK70" s="2"/>
      <c r="FKL70" s="2"/>
      <c r="FKM70" s="2"/>
      <c r="FKN70" s="2"/>
      <c r="FKO70" s="2"/>
      <c r="FKP70" s="2"/>
      <c r="FKQ70" s="2"/>
      <c r="FKR70" s="2"/>
      <c r="FKS70" s="2"/>
      <c r="FKT70" s="2"/>
      <c r="FKU70" s="2"/>
      <c r="FKV70" s="2"/>
      <c r="FKW70" s="2"/>
      <c r="FKX70" s="2"/>
      <c r="FKY70" s="2"/>
      <c r="FKZ70" s="2"/>
      <c r="FLA70" s="2"/>
      <c r="FLB70" s="2"/>
      <c r="FLC70" s="2"/>
      <c r="FLD70" s="2"/>
      <c r="FLE70" s="2"/>
      <c r="FLF70" s="2"/>
      <c r="FLG70" s="2"/>
      <c r="FLH70" s="2"/>
      <c r="FLI70" s="2"/>
      <c r="FLJ70" s="2"/>
      <c r="FLK70" s="2"/>
      <c r="FLL70" s="2"/>
      <c r="FLM70" s="2"/>
      <c r="FLN70" s="2"/>
      <c r="FLO70" s="2"/>
      <c r="FLP70" s="2"/>
      <c r="FLQ70" s="2"/>
      <c r="FLR70" s="2"/>
      <c r="FLS70" s="2"/>
      <c r="FLT70" s="2"/>
      <c r="FLU70" s="2"/>
      <c r="FLV70" s="2"/>
      <c r="FLW70" s="2"/>
      <c r="FLX70" s="2"/>
      <c r="FLY70" s="2"/>
      <c r="FLZ70" s="2"/>
      <c r="FMA70" s="2"/>
      <c r="FMB70" s="2"/>
      <c r="FMC70" s="2"/>
      <c r="FMD70" s="2"/>
      <c r="FME70" s="2"/>
      <c r="FMF70" s="2"/>
      <c r="FMG70" s="2"/>
      <c r="FMH70" s="2"/>
      <c r="FMI70" s="2"/>
      <c r="FMJ70" s="2"/>
      <c r="FMK70" s="2"/>
      <c r="FML70" s="2"/>
      <c r="FMM70" s="2"/>
      <c r="FMN70" s="2"/>
      <c r="FMO70" s="2"/>
      <c r="FMP70" s="2"/>
      <c r="FMQ70" s="2"/>
      <c r="FMR70" s="2"/>
      <c r="FMS70" s="2"/>
      <c r="FMT70" s="2"/>
      <c r="FMU70" s="2"/>
      <c r="FMV70" s="2"/>
      <c r="FMW70" s="2"/>
      <c r="FMX70" s="2"/>
      <c r="FMY70" s="2"/>
      <c r="FMZ70" s="2"/>
      <c r="FNA70" s="2"/>
      <c r="FNB70" s="2"/>
      <c r="FNC70" s="2"/>
      <c r="FND70" s="2"/>
      <c r="FNE70" s="2"/>
      <c r="FNF70" s="2"/>
      <c r="FNG70" s="2"/>
      <c r="FNH70" s="2"/>
      <c r="FNI70" s="2"/>
      <c r="FNJ70" s="2"/>
      <c r="FNK70" s="2"/>
      <c r="FNL70" s="2"/>
      <c r="FNM70" s="2"/>
      <c r="FNN70" s="2"/>
      <c r="FNO70" s="2"/>
      <c r="FNP70" s="2"/>
      <c r="FNQ70" s="2"/>
      <c r="FNR70" s="2"/>
      <c r="FNS70" s="2"/>
      <c r="FNT70" s="2"/>
      <c r="FNU70" s="2"/>
      <c r="FNV70" s="2"/>
      <c r="FNW70" s="2"/>
      <c r="FNX70" s="2"/>
      <c r="FNY70" s="2"/>
      <c r="FNZ70" s="2"/>
      <c r="FOA70" s="2"/>
      <c r="FOB70" s="2"/>
      <c r="FOC70" s="2"/>
      <c r="FOD70" s="2"/>
      <c r="FOE70" s="2"/>
      <c r="FOF70" s="2"/>
      <c r="FOG70" s="2"/>
      <c r="FOH70" s="2"/>
      <c r="FOI70" s="2"/>
      <c r="FOJ70" s="2"/>
      <c r="FOK70" s="2"/>
      <c r="FOL70" s="2"/>
      <c r="FOM70" s="2"/>
      <c r="FON70" s="2"/>
      <c r="FOO70" s="2"/>
      <c r="FOP70" s="2"/>
      <c r="FOQ70" s="2"/>
      <c r="FOR70" s="2"/>
      <c r="FOS70" s="2"/>
      <c r="FOT70" s="2"/>
      <c r="FOU70" s="2"/>
      <c r="FOV70" s="2"/>
      <c r="FOW70" s="2"/>
      <c r="FOX70" s="2"/>
      <c r="FOY70" s="2"/>
      <c r="FOZ70" s="2"/>
      <c r="FPA70" s="2"/>
      <c r="FPB70" s="2"/>
      <c r="FPC70" s="2"/>
      <c r="FPD70" s="2"/>
      <c r="FPE70" s="2"/>
      <c r="FPF70" s="2"/>
      <c r="FPG70" s="2"/>
      <c r="FPH70" s="2"/>
      <c r="FPI70" s="2"/>
      <c r="FPJ70" s="2"/>
      <c r="FPK70" s="2"/>
      <c r="FPL70" s="2"/>
      <c r="FPM70" s="2"/>
      <c r="FPN70" s="2"/>
      <c r="FPO70" s="2"/>
      <c r="FPP70" s="2"/>
      <c r="FPQ70" s="2"/>
      <c r="FPR70" s="2"/>
      <c r="FPS70" s="2"/>
      <c r="FPT70" s="2"/>
      <c r="FPU70" s="2"/>
      <c r="FPV70" s="2"/>
      <c r="FPW70" s="2"/>
      <c r="FPX70" s="2"/>
      <c r="FPY70" s="2"/>
      <c r="FPZ70" s="2"/>
      <c r="FQA70" s="2"/>
      <c r="FQB70" s="2"/>
      <c r="FQC70" s="2"/>
      <c r="FQD70" s="2"/>
      <c r="FQE70" s="2"/>
      <c r="FQF70" s="2"/>
      <c r="FQG70" s="2"/>
      <c r="FQH70" s="2"/>
      <c r="FQI70" s="2"/>
      <c r="FQJ70" s="2"/>
      <c r="FQK70" s="2"/>
      <c r="FQL70" s="2"/>
      <c r="FQM70" s="2"/>
      <c r="FQN70" s="2"/>
      <c r="FQO70" s="2"/>
      <c r="FQP70" s="2"/>
      <c r="FQQ70" s="2"/>
      <c r="FQR70" s="2"/>
      <c r="FQS70" s="2"/>
      <c r="FQT70" s="2"/>
      <c r="FQU70" s="2"/>
      <c r="FQV70" s="2"/>
      <c r="FQW70" s="2"/>
      <c r="FQX70" s="2"/>
      <c r="FQY70" s="2"/>
      <c r="FQZ70" s="2"/>
      <c r="FRA70" s="2"/>
      <c r="FRB70" s="2"/>
      <c r="FRC70" s="2"/>
      <c r="FRD70" s="2"/>
      <c r="FRE70" s="2"/>
      <c r="FRF70" s="2"/>
      <c r="FRG70" s="2"/>
      <c r="FRH70" s="2"/>
      <c r="FRI70" s="2"/>
      <c r="FRJ70" s="2"/>
      <c r="FRK70" s="2"/>
      <c r="FRL70" s="2"/>
      <c r="FRM70" s="2"/>
      <c r="FRN70" s="2"/>
      <c r="FRO70" s="2"/>
      <c r="FRP70" s="2"/>
      <c r="FRQ70" s="2"/>
      <c r="FRR70" s="2"/>
      <c r="FRS70" s="2"/>
      <c r="FRT70" s="2"/>
      <c r="FRU70" s="2"/>
      <c r="FRV70" s="2"/>
      <c r="FRW70" s="2"/>
      <c r="FRX70" s="2"/>
      <c r="FRY70" s="2"/>
      <c r="FRZ70" s="2"/>
      <c r="FSA70" s="2"/>
      <c r="FSB70" s="2"/>
      <c r="FSC70" s="2"/>
      <c r="FSD70" s="2"/>
      <c r="FSE70" s="2"/>
      <c r="FSF70" s="2"/>
      <c r="FSG70" s="2"/>
      <c r="FSH70" s="2"/>
      <c r="FSI70" s="2"/>
      <c r="FSJ70" s="2"/>
      <c r="FSK70" s="2"/>
      <c r="FSL70" s="2"/>
      <c r="FSM70" s="2"/>
      <c r="FSN70" s="2"/>
      <c r="FSO70" s="2"/>
      <c r="FSP70" s="2"/>
      <c r="FSQ70" s="2"/>
      <c r="FSR70" s="2"/>
      <c r="FSS70" s="2"/>
      <c r="FST70" s="2"/>
      <c r="FSU70" s="2"/>
      <c r="FSV70" s="2"/>
      <c r="FSW70" s="2"/>
      <c r="FSX70" s="2"/>
      <c r="FSY70" s="2"/>
      <c r="FSZ70" s="2"/>
      <c r="FTA70" s="2"/>
      <c r="FTB70" s="2"/>
      <c r="FTC70" s="2"/>
      <c r="FTD70" s="2"/>
      <c r="FTE70" s="2"/>
      <c r="FTF70" s="2"/>
      <c r="FTG70" s="2"/>
      <c r="FTH70" s="2"/>
      <c r="FTI70" s="2"/>
      <c r="FTJ70" s="2"/>
      <c r="FTK70" s="2"/>
      <c r="FTL70" s="2"/>
      <c r="FTM70" s="2"/>
      <c r="FTN70" s="2"/>
      <c r="FTO70" s="2"/>
      <c r="FTP70" s="2"/>
      <c r="FTQ70" s="2"/>
      <c r="FTR70" s="2"/>
      <c r="FTS70" s="2"/>
      <c r="FTT70" s="2"/>
      <c r="FTU70" s="2"/>
      <c r="FTV70" s="2"/>
      <c r="FTW70" s="2"/>
      <c r="FTX70" s="2"/>
      <c r="FTY70" s="2"/>
      <c r="FTZ70" s="2"/>
      <c r="FUA70" s="2"/>
      <c r="FUB70" s="2"/>
      <c r="FUC70" s="2"/>
      <c r="FUD70" s="2"/>
      <c r="FUE70" s="2"/>
      <c r="FUF70" s="2"/>
      <c r="FUG70" s="2"/>
      <c r="FUH70" s="2"/>
      <c r="FUI70" s="2"/>
      <c r="FUJ70" s="2"/>
      <c r="FUK70" s="2"/>
      <c r="FUL70" s="2"/>
      <c r="FUM70" s="2"/>
      <c r="FUN70" s="2"/>
      <c r="FUO70" s="2"/>
      <c r="FUP70" s="2"/>
      <c r="FUQ70" s="2"/>
      <c r="FUR70" s="2"/>
      <c r="FUS70" s="2"/>
      <c r="FUT70" s="2"/>
      <c r="FUU70" s="2"/>
      <c r="FUV70" s="2"/>
      <c r="FUW70" s="2"/>
      <c r="FUX70" s="2"/>
      <c r="FUY70" s="2"/>
      <c r="FUZ70" s="2"/>
      <c r="FVA70" s="2"/>
      <c r="FVB70" s="2"/>
      <c r="FVC70" s="2"/>
      <c r="FVD70" s="2"/>
      <c r="FVE70" s="2"/>
      <c r="FVF70" s="2"/>
      <c r="FVG70" s="2"/>
      <c r="FVH70" s="2"/>
      <c r="FVI70" s="2"/>
      <c r="FVJ70" s="2"/>
      <c r="FVK70" s="2"/>
      <c r="FVL70" s="2"/>
      <c r="FVM70" s="2"/>
      <c r="FVN70" s="2"/>
      <c r="FVO70" s="2"/>
      <c r="FVP70" s="2"/>
      <c r="FVQ70" s="2"/>
      <c r="FVR70" s="2"/>
      <c r="FVS70" s="2"/>
      <c r="FVT70" s="2"/>
      <c r="FVU70" s="2"/>
      <c r="FVV70" s="2"/>
      <c r="FVW70" s="2"/>
      <c r="FVX70" s="2"/>
      <c r="FVY70" s="2"/>
      <c r="FVZ70" s="2"/>
      <c r="FWA70" s="2"/>
      <c r="FWB70" s="2"/>
      <c r="FWC70" s="2"/>
      <c r="FWD70" s="2"/>
      <c r="FWE70" s="2"/>
      <c r="FWF70" s="2"/>
      <c r="FWG70" s="2"/>
      <c r="FWH70" s="2"/>
      <c r="FWI70" s="2"/>
      <c r="FWJ70" s="2"/>
      <c r="FWK70" s="2"/>
      <c r="FWL70" s="2"/>
      <c r="FWM70" s="2"/>
      <c r="FWN70" s="2"/>
      <c r="FWO70" s="2"/>
      <c r="FWP70" s="2"/>
      <c r="FWQ70" s="2"/>
      <c r="FWR70" s="2"/>
      <c r="FWS70" s="2"/>
      <c r="FWT70" s="2"/>
      <c r="FWU70" s="2"/>
      <c r="FWV70" s="2"/>
      <c r="FWW70" s="2"/>
      <c r="FWX70" s="2"/>
      <c r="FWY70" s="2"/>
      <c r="FWZ70" s="2"/>
      <c r="FXA70" s="2"/>
      <c r="FXB70" s="2"/>
      <c r="FXC70" s="2"/>
      <c r="FXD70" s="2"/>
      <c r="FXE70" s="2"/>
      <c r="FXF70" s="2"/>
      <c r="FXG70" s="2"/>
      <c r="FXH70" s="2"/>
      <c r="FXI70" s="2"/>
      <c r="FXJ70" s="2"/>
      <c r="FXK70" s="2"/>
      <c r="FXL70" s="2"/>
      <c r="FXM70" s="2"/>
      <c r="FXN70" s="2"/>
      <c r="FXO70" s="2"/>
      <c r="FXP70" s="2"/>
      <c r="FXQ70" s="2"/>
      <c r="FXR70" s="2"/>
      <c r="FXS70" s="2"/>
      <c r="FXT70" s="2"/>
      <c r="FXU70" s="2"/>
      <c r="FXV70" s="2"/>
      <c r="FXW70" s="2"/>
      <c r="FXX70" s="2"/>
      <c r="FXY70" s="2"/>
      <c r="FXZ70" s="2"/>
      <c r="FYA70" s="2"/>
      <c r="FYB70" s="2"/>
      <c r="FYC70" s="2"/>
      <c r="FYD70" s="2"/>
      <c r="FYE70" s="2"/>
      <c r="FYF70" s="2"/>
      <c r="FYG70" s="2"/>
      <c r="FYH70" s="2"/>
      <c r="FYI70" s="2"/>
      <c r="FYJ70" s="2"/>
      <c r="FYK70" s="2"/>
      <c r="FYL70" s="2"/>
      <c r="FYM70" s="2"/>
      <c r="FYN70" s="2"/>
      <c r="FYO70" s="2"/>
      <c r="FYP70" s="2"/>
      <c r="FYQ70" s="2"/>
      <c r="FYR70" s="2"/>
      <c r="FYS70" s="2"/>
      <c r="FYT70" s="2"/>
      <c r="FYU70" s="2"/>
      <c r="FYV70" s="2"/>
      <c r="FYW70" s="2"/>
      <c r="FYX70" s="2"/>
      <c r="FYY70" s="2"/>
      <c r="FYZ70" s="2"/>
      <c r="FZA70" s="2"/>
      <c r="FZB70" s="2"/>
      <c r="FZC70" s="2"/>
      <c r="FZD70" s="2"/>
      <c r="FZE70" s="2"/>
      <c r="FZF70" s="2"/>
      <c r="FZG70" s="2"/>
      <c r="FZH70" s="2"/>
      <c r="FZI70" s="2"/>
      <c r="FZJ70" s="2"/>
      <c r="FZK70" s="2"/>
      <c r="FZL70" s="2"/>
      <c r="FZM70" s="2"/>
      <c r="FZN70" s="2"/>
      <c r="FZO70" s="2"/>
      <c r="FZP70" s="2"/>
      <c r="FZQ70" s="2"/>
      <c r="FZR70" s="2"/>
      <c r="FZS70" s="2"/>
      <c r="FZT70" s="2"/>
      <c r="FZU70" s="2"/>
      <c r="FZV70" s="2"/>
      <c r="FZW70" s="2"/>
      <c r="FZX70" s="2"/>
      <c r="FZY70" s="2"/>
      <c r="FZZ70" s="2"/>
      <c r="GAA70" s="2"/>
      <c r="GAB70" s="2"/>
      <c r="GAC70" s="2"/>
      <c r="GAD70" s="2"/>
      <c r="GAE70" s="2"/>
      <c r="GAF70" s="2"/>
      <c r="GAG70" s="2"/>
      <c r="GAH70" s="2"/>
      <c r="GAI70" s="2"/>
      <c r="GAJ70" s="2"/>
      <c r="GAK70" s="2"/>
      <c r="GAL70" s="2"/>
      <c r="GAM70" s="2"/>
      <c r="GAN70" s="2"/>
      <c r="GAO70" s="2"/>
      <c r="GAP70" s="2"/>
      <c r="GAQ70" s="2"/>
      <c r="GAR70" s="2"/>
      <c r="GAS70" s="2"/>
      <c r="GAT70" s="2"/>
      <c r="GAU70" s="2"/>
      <c r="GAV70" s="2"/>
      <c r="GAW70" s="2"/>
      <c r="GAX70" s="2"/>
      <c r="GAY70" s="2"/>
      <c r="GAZ70" s="2"/>
      <c r="GBA70" s="2"/>
      <c r="GBB70" s="2"/>
      <c r="GBC70" s="2"/>
      <c r="GBD70" s="2"/>
      <c r="GBE70" s="2"/>
      <c r="GBF70" s="2"/>
      <c r="GBG70" s="2"/>
      <c r="GBH70" s="2"/>
      <c r="GBI70" s="2"/>
      <c r="GBJ70" s="2"/>
      <c r="GBK70" s="2"/>
      <c r="GBL70" s="2"/>
      <c r="GBM70" s="2"/>
      <c r="GBN70" s="2"/>
      <c r="GBO70" s="2"/>
      <c r="GBP70" s="2"/>
      <c r="GBQ70" s="2"/>
      <c r="GBR70" s="2"/>
      <c r="GBS70" s="2"/>
      <c r="GBT70" s="2"/>
      <c r="GBU70" s="2"/>
      <c r="GBV70" s="2"/>
      <c r="GBW70" s="2"/>
      <c r="GBX70" s="2"/>
      <c r="GBY70" s="2"/>
      <c r="GBZ70" s="2"/>
      <c r="GCA70" s="2"/>
      <c r="GCB70" s="2"/>
      <c r="GCC70" s="2"/>
      <c r="GCD70" s="2"/>
      <c r="GCE70" s="2"/>
      <c r="GCF70" s="2"/>
      <c r="GCG70" s="2"/>
      <c r="GCH70" s="2"/>
      <c r="GCI70" s="2"/>
      <c r="GCJ70" s="2"/>
      <c r="GCK70" s="2"/>
      <c r="GCL70" s="2"/>
      <c r="GCM70" s="2"/>
      <c r="GCN70" s="2"/>
      <c r="GCO70" s="2"/>
      <c r="GCP70" s="2"/>
      <c r="GCQ70" s="2"/>
      <c r="GCR70" s="2"/>
      <c r="GCS70" s="2"/>
      <c r="GCT70" s="2"/>
      <c r="GCU70" s="2"/>
      <c r="GCV70" s="2"/>
      <c r="GCW70" s="2"/>
      <c r="GCX70" s="2"/>
      <c r="GCY70" s="2"/>
      <c r="GCZ70" s="2"/>
      <c r="GDA70" s="2"/>
      <c r="GDB70" s="2"/>
      <c r="GDC70" s="2"/>
      <c r="GDD70" s="2"/>
      <c r="GDE70" s="2"/>
      <c r="GDF70" s="2"/>
      <c r="GDG70" s="2"/>
      <c r="GDH70" s="2"/>
      <c r="GDI70" s="2"/>
      <c r="GDJ70" s="2"/>
      <c r="GDK70" s="2"/>
      <c r="GDL70" s="2"/>
      <c r="GDM70" s="2"/>
      <c r="GDN70" s="2"/>
      <c r="GDO70" s="2"/>
      <c r="GDP70" s="2"/>
      <c r="GDQ70" s="2"/>
      <c r="GDR70" s="2"/>
      <c r="GDS70" s="2"/>
      <c r="GDT70" s="2"/>
      <c r="GDU70" s="2"/>
      <c r="GDV70" s="2"/>
      <c r="GDW70" s="2"/>
      <c r="GDX70" s="2"/>
      <c r="GDY70" s="2"/>
      <c r="GDZ70" s="2"/>
      <c r="GEA70" s="2"/>
      <c r="GEB70" s="2"/>
      <c r="GEC70" s="2"/>
      <c r="GED70" s="2"/>
      <c r="GEE70" s="2"/>
      <c r="GEF70" s="2"/>
      <c r="GEG70" s="2"/>
      <c r="GEH70" s="2"/>
      <c r="GEI70" s="2"/>
      <c r="GEJ70" s="2"/>
      <c r="GEK70" s="2"/>
      <c r="GEL70" s="2"/>
      <c r="GEM70" s="2"/>
      <c r="GEN70" s="2"/>
      <c r="GEO70" s="2"/>
      <c r="GEP70" s="2"/>
      <c r="GEQ70" s="2"/>
      <c r="GER70" s="2"/>
      <c r="GES70" s="2"/>
      <c r="GET70" s="2"/>
      <c r="GEU70" s="2"/>
      <c r="GEV70" s="2"/>
      <c r="GEW70" s="2"/>
      <c r="GEX70" s="2"/>
      <c r="GEY70" s="2"/>
      <c r="GEZ70" s="2"/>
      <c r="GFA70" s="2"/>
      <c r="GFB70" s="2"/>
      <c r="GFC70" s="2"/>
      <c r="GFD70" s="2"/>
      <c r="GFE70" s="2"/>
      <c r="GFF70" s="2"/>
      <c r="GFG70" s="2"/>
      <c r="GFH70" s="2"/>
      <c r="GFI70" s="2"/>
      <c r="GFJ70" s="2"/>
      <c r="GFK70" s="2"/>
      <c r="GFL70" s="2"/>
      <c r="GFM70" s="2"/>
      <c r="GFN70" s="2"/>
      <c r="GFO70" s="2"/>
      <c r="GFP70" s="2"/>
      <c r="GFQ70" s="2"/>
      <c r="GFR70" s="2"/>
      <c r="GFS70" s="2"/>
      <c r="GFT70" s="2"/>
      <c r="GFU70" s="2"/>
      <c r="GFV70" s="2"/>
      <c r="GFW70" s="2"/>
      <c r="GFX70" s="2"/>
      <c r="GFY70" s="2"/>
      <c r="GFZ70" s="2"/>
      <c r="GGA70" s="2"/>
      <c r="GGB70" s="2"/>
      <c r="GGC70" s="2"/>
      <c r="GGD70" s="2"/>
      <c r="GGE70" s="2"/>
      <c r="GGF70" s="2"/>
      <c r="GGG70" s="2"/>
      <c r="GGH70" s="2"/>
      <c r="GGI70" s="2"/>
      <c r="GGJ70" s="2"/>
      <c r="GGK70" s="2"/>
      <c r="GGL70" s="2"/>
      <c r="GGM70" s="2"/>
      <c r="GGN70" s="2"/>
      <c r="GGO70" s="2"/>
      <c r="GGP70" s="2"/>
      <c r="GGQ70" s="2"/>
      <c r="GGR70" s="2"/>
      <c r="GGS70" s="2"/>
      <c r="GGT70" s="2"/>
      <c r="GGU70" s="2"/>
      <c r="GGV70" s="2"/>
      <c r="GGW70" s="2"/>
      <c r="GGX70" s="2"/>
      <c r="GGY70" s="2"/>
      <c r="GGZ70" s="2"/>
      <c r="GHA70" s="2"/>
      <c r="GHB70" s="2"/>
      <c r="GHC70" s="2"/>
      <c r="GHD70" s="2"/>
      <c r="GHE70" s="2"/>
      <c r="GHF70" s="2"/>
      <c r="GHG70" s="2"/>
      <c r="GHH70" s="2"/>
      <c r="GHI70" s="2"/>
      <c r="GHJ70" s="2"/>
      <c r="GHK70" s="2"/>
      <c r="GHL70" s="2"/>
      <c r="GHM70" s="2"/>
      <c r="GHN70" s="2"/>
      <c r="GHO70" s="2"/>
      <c r="GHP70" s="2"/>
      <c r="GHQ70" s="2"/>
      <c r="GHR70" s="2"/>
      <c r="GHS70" s="2"/>
      <c r="GHT70" s="2"/>
      <c r="GHU70" s="2"/>
      <c r="GHV70" s="2"/>
      <c r="GHW70" s="2"/>
      <c r="GHX70" s="2"/>
      <c r="GHY70" s="2"/>
      <c r="GHZ70" s="2"/>
      <c r="GIA70" s="2"/>
      <c r="GIB70" s="2"/>
      <c r="GIC70" s="2"/>
      <c r="GID70" s="2"/>
      <c r="GIE70" s="2"/>
      <c r="GIF70" s="2"/>
      <c r="GIG70" s="2"/>
      <c r="GIH70" s="2"/>
      <c r="GII70" s="2"/>
      <c r="GIJ70" s="2"/>
      <c r="GIK70" s="2"/>
      <c r="GIL70" s="2"/>
      <c r="GIM70" s="2"/>
      <c r="GIN70" s="2"/>
      <c r="GIO70" s="2"/>
      <c r="GIP70" s="2"/>
      <c r="GIQ70" s="2"/>
      <c r="GIR70" s="2"/>
      <c r="GIS70" s="2"/>
      <c r="GIT70" s="2"/>
      <c r="GIU70" s="2"/>
      <c r="GIV70" s="2"/>
      <c r="GIW70" s="2"/>
      <c r="GIX70" s="2"/>
      <c r="GIY70" s="2"/>
      <c r="GIZ70" s="2"/>
      <c r="GJA70" s="2"/>
      <c r="GJB70" s="2"/>
      <c r="GJC70" s="2"/>
      <c r="GJD70" s="2"/>
      <c r="GJE70" s="2"/>
      <c r="GJF70" s="2"/>
      <c r="GJG70" s="2"/>
      <c r="GJH70" s="2"/>
      <c r="GJI70" s="2"/>
      <c r="GJJ70" s="2"/>
      <c r="GJK70" s="2"/>
      <c r="GJL70" s="2"/>
      <c r="GJM70" s="2"/>
      <c r="GJN70" s="2"/>
      <c r="GJO70" s="2"/>
      <c r="GJP70" s="2"/>
      <c r="GJQ70" s="2"/>
      <c r="GJR70" s="2"/>
      <c r="GJS70" s="2"/>
      <c r="GJT70" s="2"/>
      <c r="GJU70" s="2"/>
      <c r="GJV70" s="2"/>
      <c r="GJW70" s="2"/>
      <c r="GJX70" s="2"/>
      <c r="GJY70" s="2"/>
      <c r="GJZ70" s="2"/>
      <c r="GKA70" s="2"/>
      <c r="GKB70" s="2"/>
      <c r="GKC70" s="2"/>
      <c r="GKD70" s="2"/>
      <c r="GKE70" s="2"/>
      <c r="GKF70" s="2"/>
      <c r="GKG70" s="2"/>
      <c r="GKH70" s="2"/>
      <c r="GKI70" s="2"/>
      <c r="GKJ70" s="2"/>
      <c r="GKK70" s="2"/>
      <c r="GKL70" s="2"/>
      <c r="GKM70" s="2"/>
      <c r="GKN70" s="2"/>
      <c r="GKO70" s="2"/>
      <c r="GKP70" s="2"/>
      <c r="GKQ70" s="2"/>
      <c r="GKR70" s="2"/>
      <c r="GKS70" s="2"/>
      <c r="GKT70" s="2"/>
      <c r="GKU70" s="2"/>
      <c r="GKV70" s="2"/>
      <c r="GKW70" s="2"/>
      <c r="GKX70" s="2"/>
      <c r="GKY70" s="2"/>
      <c r="GKZ70" s="2"/>
      <c r="GLA70" s="2"/>
      <c r="GLB70" s="2"/>
      <c r="GLC70" s="2"/>
      <c r="GLD70" s="2"/>
      <c r="GLE70" s="2"/>
      <c r="GLF70" s="2"/>
      <c r="GLG70" s="2"/>
      <c r="GLH70" s="2"/>
      <c r="GLI70" s="2"/>
      <c r="GLJ70" s="2"/>
      <c r="GLK70" s="2"/>
      <c r="GLL70" s="2"/>
      <c r="GLM70" s="2"/>
      <c r="GLN70" s="2"/>
      <c r="GLO70" s="2"/>
      <c r="GLP70" s="2"/>
      <c r="GLQ70" s="2"/>
      <c r="GLR70" s="2"/>
      <c r="GLS70" s="2"/>
      <c r="GLT70" s="2"/>
      <c r="GLU70" s="2"/>
      <c r="GLV70" s="2"/>
      <c r="GLW70" s="2"/>
      <c r="GLX70" s="2"/>
      <c r="GLY70" s="2"/>
      <c r="GLZ70" s="2"/>
      <c r="GMA70" s="2"/>
      <c r="GMB70" s="2"/>
      <c r="GMC70" s="2"/>
      <c r="GMD70" s="2"/>
      <c r="GME70" s="2"/>
      <c r="GMF70" s="2"/>
      <c r="GMG70" s="2"/>
      <c r="GMH70" s="2"/>
      <c r="GMI70" s="2"/>
      <c r="GMJ70" s="2"/>
      <c r="GMK70" s="2"/>
      <c r="GML70" s="2"/>
      <c r="GMM70" s="2"/>
      <c r="GMN70" s="2"/>
      <c r="GMO70" s="2"/>
      <c r="GMP70" s="2"/>
      <c r="GMQ70" s="2"/>
      <c r="GMR70" s="2"/>
      <c r="GMS70" s="2"/>
      <c r="GMT70" s="2"/>
      <c r="GMU70" s="2"/>
      <c r="GMV70" s="2"/>
      <c r="GMW70" s="2"/>
      <c r="GMX70" s="2"/>
      <c r="GMY70" s="2"/>
      <c r="GMZ70" s="2"/>
      <c r="GNA70" s="2"/>
      <c r="GNB70" s="2"/>
      <c r="GNC70" s="2"/>
      <c r="GND70" s="2"/>
      <c r="GNE70" s="2"/>
      <c r="GNF70" s="2"/>
      <c r="GNG70" s="2"/>
      <c r="GNH70" s="2"/>
      <c r="GNI70" s="2"/>
      <c r="GNJ70" s="2"/>
      <c r="GNK70" s="2"/>
      <c r="GNL70" s="2"/>
      <c r="GNM70" s="2"/>
      <c r="GNN70" s="2"/>
      <c r="GNO70" s="2"/>
      <c r="GNP70" s="2"/>
      <c r="GNQ70" s="2"/>
      <c r="GNR70" s="2"/>
      <c r="GNS70" s="2"/>
      <c r="GNT70" s="2"/>
      <c r="GNU70" s="2"/>
      <c r="GNV70" s="2"/>
      <c r="GNW70" s="2"/>
      <c r="GNX70" s="2"/>
      <c r="GNY70" s="2"/>
      <c r="GNZ70" s="2"/>
      <c r="GOA70" s="2"/>
      <c r="GOB70" s="2"/>
      <c r="GOC70" s="2"/>
      <c r="GOD70" s="2"/>
      <c r="GOE70" s="2"/>
      <c r="GOF70" s="2"/>
      <c r="GOG70" s="2"/>
      <c r="GOH70" s="2"/>
      <c r="GOI70" s="2"/>
      <c r="GOJ70" s="2"/>
      <c r="GOK70" s="2"/>
      <c r="GOL70" s="2"/>
      <c r="GOM70" s="2"/>
      <c r="GON70" s="2"/>
      <c r="GOO70" s="2"/>
      <c r="GOP70" s="2"/>
      <c r="GOQ70" s="2"/>
      <c r="GOR70" s="2"/>
      <c r="GOS70" s="2"/>
      <c r="GOT70" s="2"/>
      <c r="GOU70" s="2"/>
      <c r="GOV70" s="2"/>
      <c r="GOW70" s="2"/>
      <c r="GOX70" s="2"/>
      <c r="GOY70" s="2"/>
      <c r="GOZ70" s="2"/>
      <c r="GPA70" s="2"/>
      <c r="GPB70" s="2"/>
      <c r="GPC70" s="2"/>
      <c r="GPD70" s="2"/>
      <c r="GPE70" s="2"/>
      <c r="GPF70" s="2"/>
      <c r="GPG70" s="2"/>
      <c r="GPH70" s="2"/>
      <c r="GPI70" s="2"/>
      <c r="GPJ70" s="2"/>
      <c r="GPK70" s="2"/>
      <c r="GPL70" s="2"/>
      <c r="GPM70" s="2"/>
      <c r="GPN70" s="2"/>
      <c r="GPO70" s="2"/>
      <c r="GPP70" s="2"/>
      <c r="GPQ70" s="2"/>
      <c r="GPR70" s="2"/>
      <c r="GPS70" s="2"/>
      <c r="GPT70" s="2"/>
      <c r="GPU70" s="2"/>
      <c r="GPV70" s="2"/>
      <c r="GPW70" s="2"/>
      <c r="GPX70" s="2"/>
      <c r="GPY70" s="2"/>
      <c r="GPZ70" s="2"/>
      <c r="GQA70" s="2"/>
      <c r="GQB70" s="2"/>
      <c r="GQC70" s="2"/>
      <c r="GQD70" s="2"/>
      <c r="GQE70" s="2"/>
      <c r="GQF70" s="2"/>
      <c r="GQG70" s="2"/>
      <c r="GQH70" s="2"/>
      <c r="GQI70" s="2"/>
      <c r="GQJ70" s="2"/>
      <c r="GQK70" s="2"/>
      <c r="GQL70" s="2"/>
      <c r="GQM70" s="2"/>
      <c r="GQN70" s="2"/>
      <c r="GQO70" s="2"/>
      <c r="GQP70" s="2"/>
      <c r="GQQ70" s="2"/>
      <c r="GQR70" s="2"/>
      <c r="GQS70" s="2"/>
      <c r="GQT70" s="2"/>
      <c r="GQU70" s="2"/>
      <c r="GQV70" s="2"/>
      <c r="GQW70" s="2"/>
      <c r="GQX70" s="2"/>
      <c r="GQY70" s="2"/>
      <c r="GQZ70" s="2"/>
      <c r="GRA70" s="2"/>
      <c r="GRB70" s="2"/>
      <c r="GRC70" s="2"/>
      <c r="GRD70" s="2"/>
      <c r="GRE70" s="2"/>
      <c r="GRF70" s="2"/>
      <c r="GRG70" s="2"/>
      <c r="GRH70" s="2"/>
      <c r="GRI70" s="2"/>
      <c r="GRJ70" s="2"/>
      <c r="GRK70" s="2"/>
      <c r="GRL70" s="2"/>
      <c r="GRM70" s="2"/>
      <c r="GRN70" s="2"/>
      <c r="GRO70" s="2"/>
      <c r="GRP70" s="2"/>
      <c r="GRQ70" s="2"/>
      <c r="GRR70" s="2"/>
      <c r="GRS70" s="2"/>
      <c r="GRT70" s="2"/>
      <c r="GRU70" s="2"/>
      <c r="GRV70" s="2"/>
      <c r="GRW70" s="2"/>
      <c r="GRX70" s="2"/>
      <c r="GRY70" s="2"/>
      <c r="GRZ70" s="2"/>
      <c r="GSA70" s="2"/>
      <c r="GSB70" s="2"/>
      <c r="GSC70" s="2"/>
      <c r="GSD70" s="2"/>
      <c r="GSE70" s="2"/>
      <c r="GSF70" s="2"/>
      <c r="GSG70" s="2"/>
      <c r="GSH70" s="2"/>
      <c r="GSI70" s="2"/>
      <c r="GSJ70" s="2"/>
      <c r="GSK70" s="2"/>
      <c r="GSL70" s="2"/>
      <c r="GSM70" s="2"/>
      <c r="GSN70" s="2"/>
      <c r="GSO70" s="2"/>
      <c r="GSP70" s="2"/>
      <c r="GSQ70" s="2"/>
      <c r="GSR70" s="2"/>
      <c r="GSS70" s="2"/>
      <c r="GST70" s="2"/>
      <c r="GSU70" s="2"/>
      <c r="GSV70" s="2"/>
      <c r="GSW70" s="2"/>
      <c r="GSX70" s="2"/>
      <c r="GSY70" s="2"/>
      <c r="GSZ70" s="2"/>
      <c r="GTA70" s="2"/>
      <c r="GTB70" s="2"/>
      <c r="GTC70" s="2"/>
      <c r="GTD70" s="2"/>
      <c r="GTE70" s="2"/>
      <c r="GTF70" s="2"/>
      <c r="GTG70" s="2"/>
      <c r="GTH70" s="2"/>
      <c r="GTI70" s="2"/>
      <c r="GTJ70" s="2"/>
      <c r="GTK70" s="2"/>
      <c r="GTL70" s="2"/>
      <c r="GTM70" s="2"/>
      <c r="GTN70" s="2"/>
      <c r="GTO70" s="2"/>
      <c r="GTP70" s="2"/>
      <c r="GTQ70" s="2"/>
      <c r="GTR70" s="2"/>
      <c r="GTS70" s="2"/>
      <c r="GTT70" s="2"/>
      <c r="GTU70" s="2"/>
      <c r="GTV70" s="2"/>
      <c r="GTW70" s="2"/>
      <c r="GTX70" s="2"/>
      <c r="GTY70" s="2"/>
      <c r="GTZ70" s="2"/>
      <c r="GUA70" s="2"/>
      <c r="GUB70" s="2"/>
      <c r="GUC70" s="2"/>
      <c r="GUD70" s="2"/>
      <c r="GUE70" s="2"/>
      <c r="GUF70" s="2"/>
      <c r="GUG70" s="2"/>
      <c r="GUH70" s="2"/>
      <c r="GUI70" s="2"/>
      <c r="GUJ70" s="2"/>
      <c r="GUK70" s="2"/>
      <c r="GUL70" s="2"/>
      <c r="GUM70" s="2"/>
      <c r="GUN70" s="2"/>
      <c r="GUO70" s="2"/>
      <c r="GUP70" s="2"/>
      <c r="GUQ70" s="2"/>
      <c r="GUR70" s="2"/>
      <c r="GUS70" s="2"/>
      <c r="GUT70" s="2"/>
      <c r="GUU70" s="2"/>
      <c r="GUV70" s="2"/>
      <c r="GUW70" s="2"/>
      <c r="GUX70" s="2"/>
      <c r="GUY70" s="2"/>
      <c r="GUZ70" s="2"/>
      <c r="GVA70" s="2"/>
      <c r="GVB70" s="2"/>
      <c r="GVC70" s="2"/>
      <c r="GVD70" s="2"/>
      <c r="GVE70" s="2"/>
      <c r="GVF70" s="2"/>
      <c r="GVG70" s="2"/>
      <c r="GVH70" s="2"/>
      <c r="GVI70" s="2"/>
      <c r="GVJ70" s="2"/>
      <c r="GVK70" s="2"/>
      <c r="GVL70" s="2"/>
      <c r="GVM70" s="2"/>
      <c r="GVN70" s="2"/>
      <c r="GVO70" s="2"/>
      <c r="GVP70" s="2"/>
      <c r="GVQ70" s="2"/>
      <c r="GVR70" s="2"/>
      <c r="GVS70" s="2"/>
      <c r="GVT70" s="2"/>
      <c r="GVU70" s="2"/>
      <c r="GVV70" s="2"/>
      <c r="GVW70" s="2"/>
      <c r="GVX70" s="2"/>
      <c r="GVY70" s="2"/>
      <c r="GVZ70" s="2"/>
      <c r="GWA70" s="2"/>
      <c r="GWB70" s="2"/>
      <c r="GWC70" s="2"/>
      <c r="GWD70" s="2"/>
      <c r="GWE70" s="2"/>
      <c r="GWF70" s="2"/>
      <c r="GWG70" s="2"/>
      <c r="GWH70" s="2"/>
      <c r="GWI70" s="2"/>
      <c r="GWJ70" s="2"/>
      <c r="GWK70" s="2"/>
      <c r="GWL70" s="2"/>
      <c r="GWM70" s="2"/>
      <c r="GWN70" s="2"/>
      <c r="GWO70" s="2"/>
      <c r="GWP70" s="2"/>
      <c r="GWQ70" s="2"/>
      <c r="GWR70" s="2"/>
      <c r="GWS70" s="2"/>
      <c r="GWT70" s="2"/>
      <c r="GWU70" s="2"/>
      <c r="GWV70" s="2"/>
      <c r="GWW70" s="2"/>
      <c r="GWX70" s="2"/>
      <c r="GWY70" s="2"/>
      <c r="GWZ70" s="2"/>
      <c r="GXA70" s="2"/>
      <c r="GXB70" s="2"/>
      <c r="GXC70" s="2"/>
      <c r="GXD70" s="2"/>
      <c r="GXE70" s="2"/>
      <c r="GXF70" s="2"/>
      <c r="GXG70" s="2"/>
      <c r="GXH70" s="2"/>
      <c r="GXI70" s="2"/>
      <c r="GXJ70" s="2"/>
      <c r="GXK70" s="2"/>
      <c r="GXL70" s="2"/>
      <c r="GXM70" s="2"/>
      <c r="GXN70" s="2"/>
      <c r="GXO70" s="2"/>
      <c r="GXP70" s="2"/>
      <c r="GXQ70" s="2"/>
      <c r="GXR70" s="2"/>
      <c r="GXS70" s="2"/>
      <c r="GXT70" s="2"/>
      <c r="GXU70" s="2"/>
      <c r="GXV70" s="2"/>
      <c r="GXW70" s="2"/>
      <c r="GXX70" s="2"/>
      <c r="GXY70" s="2"/>
      <c r="GXZ70" s="2"/>
      <c r="GYA70" s="2"/>
      <c r="GYB70" s="2"/>
      <c r="GYC70" s="2"/>
      <c r="GYD70" s="2"/>
      <c r="GYE70" s="2"/>
      <c r="GYF70" s="2"/>
      <c r="GYG70" s="2"/>
      <c r="GYH70" s="2"/>
      <c r="GYI70" s="2"/>
      <c r="GYJ70" s="2"/>
      <c r="GYK70" s="2"/>
      <c r="GYL70" s="2"/>
      <c r="GYM70" s="2"/>
      <c r="GYN70" s="2"/>
      <c r="GYO70" s="2"/>
      <c r="GYP70" s="2"/>
      <c r="GYQ70" s="2"/>
      <c r="GYR70" s="2"/>
      <c r="GYS70" s="2"/>
      <c r="GYT70" s="2"/>
      <c r="GYU70" s="2"/>
      <c r="GYV70" s="2"/>
      <c r="GYW70" s="2"/>
      <c r="GYX70" s="2"/>
      <c r="GYY70" s="2"/>
      <c r="GYZ70" s="2"/>
      <c r="GZA70" s="2"/>
      <c r="GZB70" s="2"/>
      <c r="GZC70" s="2"/>
      <c r="GZD70" s="2"/>
      <c r="GZE70" s="2"/>
      <c r="GZF70" s="2"/>
      <c r="GZG70" s="2"/>
      <c r="GZH70" s="2"/>
      <c r="GZI70" s="2"/>
      <c r="GZJ70" s="2"/>
      <c r="GZK70" s="2"/>
      <c r="GZL70" s="2"/>
      <c r="GZM70" s="2"/>
      <c r="GZN70" s="2"/>
      <c r="GZO70" s="2"/>
      <c r="GZP70" s="2"/>
      <c r="GZQ70" s="2"/>
      <c r="GZR70" s="2"/>
      <c r="GZS70" s="2"/>
      <c r="GZT70" s="2"/>
      <c r="GZU70" s="2"/>
      <c r="GZV70" s="2"/>
      <c r="GZW70" s="2"/>
      <c r="GZX70" s="2"/>
      <c r="GZY70" s="2"/>
      <c r="GZZ70" s="2"/>
      <c r="HAA70" s="2"/>
      <c r="HAB70" s="2"/>
      <c r="HAC70" s="2"/>
      <c r="HAD70" s="2"/>
      <c r="HAE70" s="2"/>
      <c r="HAF70" s="2"/>
      <c r="HAG70" s="2"/>
      <c r="HAH70" s="2"/>
      <c r="HAI70" s="2"/>
      <c r="HAJ70" s="2"/>
      <c r="HAK70" s="2"/>
      <c r="HAL70" s="2"/>
      <c r="HAM70" s="2"/>
      <c r="HAN70" s="2"/>
      <c r="HAO70" s="2"/>
      <c r="HAP70" s="2"/>
      <c r="HAQ70" s="2"/>
      <c r="HAR70" s="2"/>
      <c r="HAS70" s="2"/>
      <c r="HAT70" s="2"/>
      <c r="HAU70" s="2"/>
      <c r="HAV70" s="2"/>
      <c r="HAW70" s="2"/>
      <c r="HAX70" s="2"/>
      <c r="HAY70" s="2"/>
      <c r="HAZ70" s="2"/>
      <c r="HBA70" s="2"/>
      <c r="HBB70" s="2"/>
      <c r="HBC70" s="2"/>
      <c r="HBD70" s="2"/>
      <c r="HBE70" s="2"/>
      <c r="HBF70" s="2"/>
      <c r="HBG70" s="2"/>
      <c r="HBH70" s="2"/>
      <c r="HBI70" s="2"/>
      <c r="HBJ70" s="2"/>
      <c r="HBK70" s="2"/>
      <c r="HBL70" s="2"/>
      <c r="HBM70" s="2"/>
      <c r="HBN70" s="2"/>
      <c r="HBO70" s="2"/>
      <c r="HBP70" s="2"/>
      <c r="HBQ70" s="2"/>
      <c r="HBR70" s="2"/>
      <c r="HBS70" s="2"/>
      <c r="HBT70" s="2"/>
      <c r="HBU70" s="2"/>
      <c r="HBV70" s="2"/>
      <c r="HBW70" s="2"/>
      <c r="HBX70" s="2"/>
      <c r="HBY70" s="2"/>
      <c r="HBZ70" s="2"/>
      <c r="HCA70" s="2"/>
      <c r="HCB70" s="2"/>
      <c r="HCC70" s="2"/>
      <c r="HCD70" s="2"/>
      <c r="HCE70" s="2"/>
      <c r="HCF70" s="2"/>
      <c r="HCG70" s="2"/>
      <c r="HCH70" s="2"/>
      <c r="HCI70" s="2"/>
      <c r="HCJ70" s="2"/>
      <c r="HCK70" s="2"/>
      <c r="HCL70" s="2"/>
      <c r="HCM70" s="2"/>
      <c r="HCN70" s="2"/>
      <c r="HCO70" s="2"/>
      <c r="HCP70" s="2"/>
      <c r="HCQ70" s="2"/>
      <c r="HCR70" s="2"/>
      <c r="HCS70" s="2"/>
      <c r="HCT70" s="2"/>
      <c r="HCU70" s="2"/>
      <c r="HCV70" s="2"/>
      <c r="HCW70" s="2"/>
      <c r="HCX70" s="2"/>
      <c r="HCY70" s="2"/>
      <c r="HCZ70" s="2"/>
      <c r="HDA70" s="2"/>
      <c r="HDB70" s="2"/>
      <c r="HDC70" s="2"/>
      <c r="HDD70" s="2"/>
      <c r="HDE70" s="2"/>
      <c r="HDF70" s="2"/>
      <c r="HDG70" s="2"/>
      <c r="HDH70" s="2"/>
      <c r="HDI70" s="2"/>
      <c r="HDJ70" s="2"/>
      <c r="HDK70" s="2"/>
      <c r="HDL70" s="2"/>
      <c r="HDM70" s="2"/>
      <c r="HDN70" s="2"/>
      <c r="HDO70" s="2"/>
      <c r="HDP70" s="2"/>
      <c r="HDQ70" s="2"/>
      <c r="HDR70" s="2"/>
      <c r="HDS70" s="2"/>
      <c r="HDT70" s="2"/>
      <c r="HDU70" s="2"/>
      <c r="HDV70" s="2"/>
      <c r="HDW70" s="2"/>
      <c r="HDX70" s="2"/>
      <c r="HDY70" s="2"/>
      <c r="HDZ70" s="2"/>
      <c r="HEA70" s="2"/>
      <c r="HEB70" s="2"/>
      <c r="HEC70" s="2"/>
      <c r="HED70" s="2"/>
      <c r="HEE70" s="2"/>
      <c r="HEF70" s="2"/>
      <c r="HEG70" s="2"/>
      <c r="HEH70" s="2"/>
      <c r="HEI70" s="2"/>
      <c r="HEJ70" s="2"/>
      <c r="HEK70" s="2"/>
      <c r="HEL70" s="2"/>
      <c r="HEM70" s="2"/>
      <c r="HEN70" s="2"/>
      <c r="HEO70" s="2"/>
      <c r="HEP70" s="2"/>
      <c r="HEQ70" s="2"/>
      <c r="HER70" s="2"/>
      <c r="HES70" s="2"/>
      <c r="HET70" s="2"/>
      <c r="HEU70" s="2"/>
      <c r="HEV70" s="2"/>
      <c r="HEW70" s="2"/>
      <c r="HEX70" s="2"/>
      <c r="HEY70" s="2"/>
      <c r="HEZ70" s="2"/>
      <c r="HFA70" s="2"/>
      <c r="HFB70" s="2"/>
      <c r="HFC70" s="2"/>
      <c r="HFD70" s="2"/>
      <c r="HFE70" s="2"/>
      <c r="HFF70" s="2"/>
      <c r="HFG70" s="2"/>
      <c r="HFH70" s="2"/>
      <c r="HFI70" s="2"/>
      <c r="HFJ70" s="2"/>
      <c r="HFK70" s="2"/>
      <c r="HFL70" s="2"/>
      <c r="HFM70" s="2"/>
      <c r="HFN70" s="2"/>
      <c r="HFO70" s="2"/>
      <c r="HFP70" s="2"/>
      <c r="HFQ70" s="2"/>
      <c r="HFR70" s="2"/>
      <c r="HFS70" s="2"/>
      <c r="HFT70" s="2"/>
      <c r="HFU70" s="2"/>
      <c r="HFV70" s="2"/>
      <c r="HFW70" s="2"/>
      <c r="HFX70" s="2"/>
      <c r="HFY70" s="2"/>
      <c r="HFZ70" s="2"/>
      <c r="HGA70" s="2"/>
      <c r="HGB70" s="2"/>
      <c r="HGC70" s="2"/>
      <c r="HGD70" s="2"/>
      <c r="HGE70" s="2"/>
      <c r="HGF70" s="2"/>
      <c r="HGG70" s="2"/>
      <c r="HGH70" s="2"/>
      <c r="HGI70" s="2"/>
      <c r="HGJ70" s="2"/>
      <c r="HGK70" s="2"/>
      <c r="HGL70" s="2"/>
      <c r="HGM70" s="2"/>
      <c r="HGN70" s="2"/>
      <c r="HGO70" s="2"/>
      <c r="HGP70" s="2"/>
      <c r="HGQ70" s="2"/>
      <c r="HGR70" s="2"/>
      <c r="HGS70" s="2"/>
      <c r="HGT70" s="2"/>
      <c r="HGU70" s="2"/>
      <c r="HGV70" s="2"/>
      <c r="HGW70" s="2"/>
      <c r="HGX70" s="2"/>
      <c r="HGY70" s="2"/>
      <c r="HGZ70" s="2"/>
      <c r="HHA70" s="2"/>
      <c r="HHB70" s="2"/>
      <c r="HHC70" s="2"/>
      <c r="HHD70" s="2"/>
      <c r="HHE70" s="2"/>
      <c r="HHF70" s="2"/>
      <c r="HHG70" s="2"/>
      <c r="HHH70" s="2"/>
      <c r="HHI70" s="2"/>
      <c r="HHJ70" s="2"/>
      <c r="HHK70" s="2"/>
      <c r="HHL70" s="2"/>
      <c r="HHM70" s="2"/>
      <c r="HHN70" s="2"/>
      <c r="HHO70" s="2"/>
      <c r="HHP70" s="2"/>
      <c r="HHQ70" s="2"/>
      <c r="HHR70" s="2"/>
      <c r="HHS70" s="2"/>
      <c r="HHT70" s="2"/>
      <c r="HHU70" s="2"/>
      <c r="HHV70" s="2"/>
      <c r="HHW70" s="2"/>
      <c r="HHX70" s="2"/>
      <c r="HHY70" s="2"/>
      <c r="HHZ70" s="2"/>
      <c r="HIA70" s="2"/>
      <c r="HIB70" s="2"/>
      <c r="HIC70" s="2"/>
      <c r="HID70" s="2"/>
      <c r="HIE70" s="2"/>
      <c r="HIF70" s="2"/>
      <c r="HIG70" s="2"/>
      <c r="HIH70" s="2"/>
      <c r="HII70" s="2"/>
      <c r="HIJ70" s="2"/>
      <c r="HIK70" s="2"/>
      <c r="HIL70" s="2"/>
      <c r="HIM70" s="2"/>
      <c r="HIN70" s="2"/>
      <c r="HIO70" s="2"/>
      <c r="HIP70" s="2"/>
      <c r="HIQ70" s="2"/>
      <c r="HIR70" s="2"/>
      <c r="HIS70" s="2"/>
      <c r="HIT70" s="2"/>
      <c r="HIU70" s="2"/>
      <c r="HIV70" s="2"/>
      <c r="HIW70" s="2"/>
      <c r="HIX70" s="2"/>
      <c r="HIY70" s="2"/>
      <c r="HIZ70" s="2"/>
      <c r="HJA70" s="2"/>
      <c r="HJB70" s="2"/>
      <c r="HJC70" s="2"/>
      <c r="HJD70" s="2"/>
      <c r="HJE70" s="2"/>
      <c r="HJF70" s="2"/>
      <c r="HJG70" s="2"/>
      <c r="HJH70" s="2"/>
      <c r="HJI70" s="2"/>
      <c r="HJJ70" s="2"/>
      <c r="HJK70" s="2"/>
      <c r="HJL70" s="2"/>
      <c r="HJM70" s="2"/>
      <c r="HJN70" s="2"/>
      <c r="HJO70" s="2"/>
      <c r="HJP70" s="2"/>
      <c r="HJQ70" s="2"/>
      <c r="HJR70" s="2"/>
      <c r="HJS70" s="2"/>
      <c r="HJT70" s="2"/>
      <c r="HJU70" s="2"/>
      <c r="HJV70" s="2"/>
      <c r="HJW70" s="2"/>
      <c r="HJX70" s="2"/>
      <c r="HJY70" s="2"/>
      <c r="HJZ70" s="2"/>
      <c r="HKA70" s="2"/>
      <c r="HKB70" s="2"/>
      <c r="HKC70" s="2"/>
      <c r="HKD70" s="2"/>
      <c r="HKE70" s="2"/>
      <c r="HKF70" s="2"/>
      <c r="HKG70" s="2"/>
      <c r="HKH70" s="2"/>
      <c r="HKI70" s="2"/>
      <c r="HKJ70" s="2"/>
      <c r="HKK70" s="2"/>
      <c r="HKL70" s="2"/>
      <c r="HKM70" s="2"/>
      <c r="HKN70" s="2"/>
      <c r="HKO70" s="2"/>
      <c r="HKP70" s="2"/>
      <c r="HKQ70" s="2"/>
      <c r="HKR70" s="2"/>
      <c r="HKS70" s="2"/>
      <c r="HKT70" s="2"/>
      <c r="HKU70" s="2"/>
      <c r="HKV70" s="2"/>
      <c r="HKW70" s="2"/>
      <c r="HKX70" s="2"/>
      <c r="HKY70" s="2"/>
      <c r="HKZ70" s="2"/>
      <c r="HLA70" s="2"/>
      <c r="HLB70" s="2"/>
      <c r="HLC70" s="2"/>
      <c r="HLD70" s="2"/>
      <c r="HLE70" s="2"/>
      <c r="HLF70" s="2"/>
      <c r="HLG70" s="2"/>
      <c r="HLH70" s="2"/>
      <c r="HLI70" s="2"/>
      <c r="HLJ70" s="2"/>
      <c r="HLK70" s="2"/>
      <c r="HLL70" s="2"/>
      <c r="HLM70" s="2"/>
      <c r="HLN70" s="2"/>
      <c r="HLO70" s="2"/>
      <c r="HLP70" s="2"/>
      <c r="HLQ70" s="2"/>
      <c r="HLR70" s="2"/>
      <c r="HLS70" s="2"/>
      <c r="HLT70" s="2"/>
      <c r="HLU70" s="2"/>
      <c r="HLV70" s="2"/>
      <c r="HLW70" s="2"/>
      <c r="HLX70" s="2"/>
      <c r="HLY70" s="2"/>
      <c r="HLZ70" s="2"/>
      <c r="HMA70" s="2"/>
      <c r="HMB70" s="2"/>
      <c r="HMC70" s="2"/>
      <c r="HMD70" s="2"/>
      <c r="HME70" s="2"/>
      <c r="HMF70" s="2"/>
      <c r="HMG70" s="2"/>
      <c r="HMH70" s="2"/>
      <c r="HMI70" s="2"/>
      <c r="HMJ70" s="2"/>
      <c r="HMK70" s="2"/>
      <c r="HML70" s="2"/>
      <c r="HMM70" s="2"/>
      <c r="HMN70" s="2"/>
      <c r="HMO70" s="2"/>
      <c r="HMP70" s="2"/>
      <c r="HMQ70" s="2"/>
      <c r="HMR70" s="2"/>
      <c r="HMS70" s="2"/>
      <c r="HMT70" s="2"/>
      <c r="HMU70" s="2"/>
      <c r="HMV70" s="2"/>
      <c r="HMW70" s="2"/>
      <c r="HMX70" s="2"/>
      <c r="HMY70" s="2"/>
      <c r="HMZ70" s="2"/>
      <c r="HNA70" s="2"/>
      <c r="HNB70" s="2"/>
      <c r="HNC70" s="2"/>
      <c r="HND70" s="2"/>
      <c r="HNE70" s="2"/>
      <c r="HNF70" s="2"/>
      <c r="HNG70" s="2"/>
      <c r="HNH70" s="2"/>
      <c r="HNI70" s="2"/>
      <c r="HNJ70" s="2"/>
      <c r="HNK70" s="2"/>
      <c r="HNL70" s="2"/>
      <c r="HNM70" s="2"/>
      <c r="HNN70" s="2"/>
      <c r="HNO70" s="2"/>
      <c r="HNP70" s="2"/>
      <c r="HNQ70" s="2"/>
      <c r="HNR70" s="2"/>
      <c r="HNS70" s="2"/>
      <c r="HNT70" s="2"/>
      <c r="HNU70" s="2"/>
      <c r="HNV70" s="2"/>
      <c r="HNW70" s="2"/>
      <c r="HNX70" s="2"/>
      <c r="HNY70" s="2"/>
      <c r="HNZ70" s="2"/>
      <c r="HOA70" s="2"/>
      <c r="HOB70" s="2"/>
      <c r="HOC70" s="2"/>
      <c r="HOD70" s="2"/>
      <c r="HOE70" s="2"/>
      <c r="HOF70" s="2"/>
      <c r="HOG70" s="2"/>
      <c r="HOH70" s="2"/>
      <c r="HOI70" s="2"/>
      <c r="HOJ70" s="2"/>
      <c r="HOK70" s="2"/>
      <c r="HOL70" s="2"/>
      <c r="HOM70" s="2"/>
      <c r="HON70" s="2"/>
      <c r="HOO70" s="2"/>
      <c r="HOP70" s="2"/>
      <c r="HOQ70" s="2"/>
      <c r="HOR70" s="2"/>
      <c r="HOS70" s="2"/>
      <c r="HOT70" s="2"/>
      <c r="HOU70" s="2"/>
      <c r="HOV70" s="2"/>
      <c r="HOW70" s="2"/>
      <c r="HOX70" s="2"/>
      <c r="HOY70" s="2"/>
      <c r="HOZ70" s="2"/>
      <c r="HPA70" s="2"/>
      <c r="HPB70" s="2"/>
      <c r="HPC70" s="2"/>
      <c r="HPD70" s="2"/>
      <c r="HPE70" s="2"/>
      <c r="HPF70" s="2"/>
      <c r="HPG70" s="2"/>
      <c r="HPH70" s="2"/>
      <c r="HPI70" s="2"/>
      <c r="HPJ70" s="2"/>
      <c r="HPK70" s="2"/>
      <c r="HPL70" s="2"/>
      <c r="HPM70" s="2"/>
      <c r="HPN70" s="2"/>
      <c r="HPO70" s="2"/>
      <c r="HPP70" s="2"/>
      <c r="HPQ70" s="2"/>
      <c r="HPR70" s="2"/>
      <c r="HPS70" s="2"/>
      <c r="HPT70" s="2"/>
      <c r="HPU70" s="2"/>
      <c r="HPV70" s="2"/>
      <c r="HPW70" s="2"/>
      <c r="HPX70" s="2"/>
      <c r="HPY70" s="2"/>
      <c r="HPZ70" s="2"/>
      <c r="HQA70" s="2"/>
      <c r="HQB70" s="2"/>
      <c r="HQC70" s="2"/>
      <c r="HQD70" s="2"/>
      <c r="HQE70" s="2"/>
      <c r="HQF70" s="2"/>
      <c r="HQG70" s="2"/>
      <c r="HQH70" s="2"/>
      <c r="HQI70" s="2"/>
      <c r="HQJ70" s="2"/>
      <c r="HQK70" s="2"/>
      <c r="HQL70" s="2"/>
      <c r="HQM70" s="2"/>
      <c r="HQN70" s="2"/>
      <c r="HQO70" s="2"/>
      <c r="HQP70" s="2"/>
      <c r="HQQ70" s="2"/>
      <c r="HQR70" s="2"/>
      <c r="HQS70" s="2"/>
      <c r="HQT70" s="2"/>
      <c r="HQU70" s="2"/>
      <c r="HQV70" s="2"/>
      <c r="HQW70" s="2"/>
      <c r="HQX70" s="2"/>
      <c r="HQY70" s="2"/>
      <c r="HQZ70" s="2"/>
      <c r="HRA70" s="2"/>
      <c r="HRB70" s="2"/>
      <c r="HRC70" s="2"/>
      <c r="HRD70" s="2"/>
      <c r="HRE70" s="2"/>
      <c r="HRF70" s="2"/>
      <c r="HRG70" s="2"/>
      <c r="HRH70" s="2"/>
      <c r="HRI70" s="2"/>
      <c r="HRJ70" s="2"/>
      <c r="HRK70" s="2"/>
      <c r="HRL70" s="2"/>
      <c r="HRM70" s="2"/>
      <c r="HRN70" s="2"/>
      <c r="HRO70" s="2"/>
      <c r="HRP70" s="2"/>
      <c r="HRQ70" s="2"/>
      <c r="HRR70" s="2"/>
      <c r="HRS70" s="2"/>
      <c r="HRT70" s="2"/>
      <c r="HRU70" s="2"/>
      <c r="HRV70" s="2"/>
      <c r="HRW70" s="2"/>
      <c r="HRX70" s="2"/>
      <c r="HRY70" s="2"/>
      <c r="HRZ70" s="2"/>
      <c r="HSA70" s="2"/>
      <c r="HSB70" s="2"/>
      <c r="HSC70" s="2"/>
      <c r="HSD70" s="2"/>
      <c r="HSE70" s="2"/>
      <c r="HSF70" s="2"/>
      <c r="HSG70" s="2"/>
      <c r="HSH70" s="2"/>
      <c r="HSI70" s="2"/>
      <c r="HSJ70" s="2"/>
      <c r="HSK70" s="2"/>
      <c r="HSL70" s="2"/>
      <c r="HSM70" s="2"/>
      <c r="HSN70" s="2"/>
      <c r="HSO70" s="2"/>
      <c r="HSP70" s="2"/>
      <c r="HSQ70" s="2"/>
      <c r="HSR70" s="2"/>
      <c r="HSS70" s="2"/>
      <c r="HST70" s="2"/>
      <c r="HSU70" s="2"/>
      <c r="HSV70" s="2"/>
      <c r="HSW70" s="2"/>
      <c r="HSX70" s="2"/>
      <c r="HSY70" s="2"/>
      <c r="HSZ70" s="2"/>
      <c r="HTA70" s="2"/>
      <c r="HTB70" s="2"/>
      <c r="HTC70" s="2"/>
      <c r="HTD70" s="2"/>
      <c r="HTE70" s="2"/>
      <c r="HTF70" s="2"/>
      <c r="HTG70" s="2"/>
      <c r="HTH70" s="2"/>
      <c r="HTI70" s="2"/>
      <c r="HTJ70" s="2"/>
      <c r="HTK70" s="2"/>
      <c r="HTL70" s="2"/>
      <c r="HTM70" s="2"/>
      <c r="HTN70" s="2"/>
      <c r="HTO70" s="2"/>
      <c r="HTP70" s="2"/>
      <c r="HTQ70" s="2"/>
      <c r="HTR70" s="2"/>
      <c r="HTS70" s="2"/>
      <c r="HTT70" s="2"/>
      <c r="HTU70" s="2"/>
      <c r="HTV70" s="2"/>
      <c r="HTW70" s="2"/>
      <c r="HTX70" s="2"/>
      <c r="HTY70" s="2"/>
      <c r="HTZ70" s="2"/>
      <c r="HUA70" s="2"/>
      <c r="HUB70" s="2"/>
      <c r="HUC70" s="2"/>
      <c r="HUD70" s="2"/>
      <c r="HUE70" s="2"/>
      <c r="HUF70" s="2"/>
      <c r="HUG70" s="2"/>
      <c r="HUH70" s="2"/>
      <c r="HUI70" s="2"/>
      <c r="HUJ70" s="2"/>
      <c r="HUK70" s="2"/>
      <c r="HUL70" s="2"/>
      <c r="HUM70" s="2"/>
      <c r="HUN70" s="2"/>
      <c r="HUO70" s="2"/>
      <c r="HUP70" s="2"/>
      <c r="HUQ70" s="2"/>
      <c r="HUR70" s="2"/>
      <c r="HUS70" s="2"/>
      <c r="HUT70" s="2"/>
      <c r="HUU70" s="2"/>
      <c r="HUV70" s="2"/>
      <c r="HUW70" s="2"/>
      <c r="HUX70" s="2"/>
      <c r="HUY70" s="2"/>
      <c r="HUZ70" s="2"/>
      <c r="HVA70" s="2"/>
      <c r="HVB70" s="2"/>
      <c r="HVC70" s="2"/>
      <c r="HVD70" s="2"/>
      <c r="HVE70" s="2"/>
      <c r="HVF70" s="2"/>
      <c r="HVG70" s="2"/>
      <c r="HVH70" s="2"/>
      <c r="HVI70" s="2"/>
      <c r="HVJ70" s="2"/>
      <c r="HVK70" s="2"/>
      <c r="HVL70" s="2"/>
      <c r="HVM70" s="2"/>
      <c r="HVN70" s="2"/>
      <c r="HVO70" s="2"/>
      <c r="HVP70" s="2"/>
      <c r="HVQ70" s="2"/>
      <c r="HVR70" s="2"/>
      <c r="HVS70" s="2"/>
      <c r="HVT70" s="2"/>
      <c r="HVU70" s="2"/>
      <c r="HVV70" s="2"/>
      <c r="HVW70" s="2"/>
      <c r="HVX70" s="2"/>
      <c r="HVY70" s="2"/>
      <c r="HVZ70" s="2"/>
      <c r="HWA70" s="2"/>
      <c r="HWB70" s="2"/>
      <c r="HWC70" s="2"/>
      <c r="HWD70" s="2"/>
      <c r="HWE70" s="2"/>
      <c r="HWF70" s="2"/>
      <c r="HWG70" s="2"/>
      <c r="HWH70" s="2"/>
      <c r="HWI70" s="2"/>
      <c r="HWJ70" s="2"/>
      <c r="HWK70" s="2"/>
      <c r="HWL70" s="2"/>
      <c r="HWM70" s="2"/>
      <c r="HWN70" s="2"/>
      <c r="HWO70" s="2"/>
      <c r="HWP70" s="2"/>
      <c r="HWQ70" s="2"/>
      <c r="HWR70" s="2"/>
      <c r="HWS70" s="2"/>
      <c r="HWT70" s="2"/>
      <c r="HWU70" s="2"/>
      <c r="HWV70" s="2"/>
      <c r="HWW70" s="2"/>
      <c r="HWX70" s="2"/>
      <c r="HWY70" s="2"/>
      <c r="HWZ70" s="2"/>
      <c r="HXA70" s="2"/>
      <c r="HXB70" s="2"/>
      <c r="HXC70" s="2"/>
      <c r="HXD70" s="2"/>
      <c r="HXE70" s="2"/>
      <c r="HXF70" s="2"/>
      <c r="HXG70" s="2"/>
      <c r="HXH70" s="2"/>
      <c r="HXI70" s="2"/>
      <c r="HXJ70" s="2"/>
      <c r="HXK70" s="2"/>
      <c r="HXL70" s="2"/>
      <c r="HXM70" s="2"/>
      <c r="HXN70" s="2"/>
      <c r="HXO70" s="2"/>
      <c r="HXP70" s="2"/>
      <c r="HXQ70" s="2"/>
      <c r="HXR70" s="2"/>
      <c r="HXS70" s="2"/>
      <c r="HXT70" s="2"/>
      <c r="HXU70" s="2"/>
      <c r="HXV70" s="2"/>
      <c r="HXW70" s="2"/>
      <c r="HXX70" s="2"/>
      <c r="HXY70" s="2"/>
      <c r="HXZ70" s="2"/>
      <c r="HYA70" s="2"/>
      <c r="HYB70" s="2"/>
      <c r="HYC70" s="2"/>
      <c r="HYD70" s="2"/>
      <c r="HYE70" s="2"/>
      <c r="HYF70" s="2"/>
      <c r="HYG70" s="2"/>
      <c r="HYH70" s="2"/>
      <c r="HYI70" s="2"/>
      <c r="HYJ70" s="2"/>
      <c r="HYK70" s="2"/>
      <c r="HYL70" s="2"/>
      <c r="HYM70" s="2"/>
      <c r="HYN70" s="2"/>
      <c r="HYO70" s="2"/>
      <c r="HYP70" s="2"/>
      <c r="HYQ70" s="2"/>
      <c r="HYR70" s="2"/>
      <c r="HYS70" s="2"/>
      <c r="HYT70" s="2"/>
      <c r="HYU70" s="2"/>
      <c r="HYV70" s="2"/>
      <c r="HYW70" s="2"/>
      <c r="HYX70" s="2"/>
      <c r="HYY70" s="2"/>
      <c r="HYZ70" s="2"/>
      <c r="HZA70" s="2"/>
      <c r="HZB70" s="2"/>
      <c r="HZC70" s="2"/>
      <c r="HZD70" s="2"/>
      <c r="HZE70" s="2"/>
      <c r="HZF70" s="2"/>
      <c r="HZG70" s="2"/>
      <c r="HZH70" s="2"/>
      <c r="HZI70" s="2"/>
      <c r="HZJ70" s="2"/>
      <c r="HZK70" s="2"/>
      <c r="HZL70" s="2"/>
      <c r="HZM70" s="2"/>
      <c r="HZN70" s="2"/>
      <c r="HZO70" s="2"/>
      <c r="HZP70" s="2"/>
      <c r="HZQ70" s="2"/>
      <c r="HZR70" s="2"/>
      <c r="HZS70" s="2"/>
      <c r="HZT70" s="2"/>
      <c r="HZU70" s="2"/>
      <c r="HZV70" s="2"/>
      <c r="HZW70" s="2"/>
      <c r="HZX70" s="2"/>
      <c r="HZY70" s="2"/>
      <c r="HZZ70" s="2"/>
      <c r="IAA70" s="2"/>
      <c r="IAB70" s="2"/>
      <c r="IAC70" s="2"/>
      <c r="IAD70" s="2"/>
      <c r="IAE70" s="2"/>
      <c r="IAF70" s="2"/>
      <c r="IAG70" s="2"/>
      <c r="IAH70" s="2"/>
      <c r="IAI70" s="2"/>
      <c r="IAJ70" s="2"/>
      <c r="IAK70" s="2"/>
      <c r="IAL70" s="2"/>
      <c r="IAM70" s="2"/>
      <c r="IAN70" s="2"/>
      <c r="IAO70" s="2"/>
      <c r="IAP70" s="2"/>
      <c r="IAQ70" s="2"/>
      <c r="IAR70" s="2"/>
      <c r="IAS70" s="2"/>
      <c r="IAT70" s="2"/>
      <c r="IAU70" s="2"/>
      <c r="IAV70" s="2"/>
      <c r="IAW70" s="2"/>
      <c r="IAX70" s="2"/>
      <c r="IAY70" s="2"/>
      <c r="IAZ70" s="2"/>
      <c r="IBA70" s="2"/>
      <c r="IBB70" s="2"/>
      <c r="IBC70" s="2"/>
      <c r="IBD70" s="2"/>
      <c r="IBE70" s="2"/>
      <c r="IBF70" s="2"/>
      <c r="IBG70" s="2"/>
      <c r="IBH70" s="2"/>
      <c r="IBI70" s="2"/>
      <c r="IBJ70" s="2"/>
      <c r="IBK70" s="2"/>
      <c r="IBL70" s="2"/>
      <c r="IBM70" s="2"/>
      <c r="IBN70" s="2"/>
      <c r="IBO70" s="2"/>
      <c r="IBP70" s="2"/>
      <c r="IBQ70" s="2"/>
      <c r="IBR70" s="2"/>
      <c r="IBS70" s="2"/>
      <c r="IBT70" s="2"/>
      <c r="IBU70" s="2"/>
      <c r="IBV70" s="2"/>
      <c r="IBW70" s="2"/>
      <c r="IBX70" s="2"/>
      <c r="IBY70" s="2"/>
      <c r="IBZ70" s="2"/>
      <c r="ICA70" s="2"/>
      <c r="ICB70" s="2"/>
      <c r="ICC70" s="2"/>
      <c r="ICD70" s="2"/>
      <c r="ICE70" s="2"/>
      <c r="ICF70" s="2"/>
      <c r="ICG70" s="2"/>
      <c r="ICH70" s="2"/>
      <c r="ICI70" s="2"/>
      <c r="ICJ70" s="2"/>
      <c r="ICK70" s="2"/>
      <c r="ICL70" s="2"/>
      <c r="ICM70" s="2"/>
      <c r="ICN70" s="2"/>
      <c r="ICO70" s="2"/>
      <c r="ICP70" s="2"/>
      <c r="ICQ70" s="2"/>
      <c r="ICR70" s="2"/>
      <c r="ICS70" s="2"/>
      <c r="ICT70" s="2"/>
      <c r="ICU70" s="2"/>
      <c r="ICV70" s="2"/>
      <c r="ICW70" s="2"/>
      <c r="ICX70" s="2"/>
      <c r="ICY70" s="2"/>
      <c r="ICZ70" s="2"/>
      <c r="IDA70" s="2"/>
      <c r="IDB70" s="2"/>
      <c r="IDC70" s="2"/>
      <c r="IDD70" s="2"/>
      <c r="IDE70" s="2"/>
      <c r="IDF70" s="2"/>
      <c r="IDG70" s="2"/>
      <c r="IDH70" s="2"/>
      <c r="IDI70" s="2"/>
      <c r="IDJ70" s="2"/>
      <c r="IDK70" s="2"/>
      <c r="IDL70" s="2"/>
      <c r="IDM70" s="2"/>
      <c r="IDN70" s="2"/>
      <c r="IDO70" s="2"/>
      <c r="IDP70" s="2"/>
      <c r="IDQ70" s="2"/>
      <c r="IDR70" s="2"/>
      <c r="IDS70" s="2"/>
      <c r="IDT70" s="2"/>
      <c r="IDU70" s="2"/>
      <c r="IDV70" s="2"/>
      <c r="IDW70" s="2"/>
      <c r="IDX70" s="2"/>
      <c r="IDY70" s="2"/>
      <c r="IDZ70" s="2"/>
      <c r="IEA70" s="2"/>
      <c r="IEB70" s="2"/>
      <c r="IEC70" s="2"/>
      <c r="IED70" s="2"/>
      <c r="IEE70" s="2"/>
      <c r="IEF70" s="2"/>
      <c r="IEG70" s="2"/>
      <c r="IEH70" s="2"/>
      <c r="IEI70" s="2"/>
      <c r="IEJ70" s="2"/>
      <c r="IEK70" s="2"/>
      <c r="IEL70" s="2"/>
      <c r="IEM70" s="2"/>
      <c r="IEN70" s="2"/>
      <c r="IEO70" s="2"/>
      <c r="IEP70" s="2"/>
      <c r="IEQ70" s="2"/>
      <c r="IER70" s="2"/>
      <c r="IES70" s="2"/>
      <c r="IET70" s="2"/>
      <c r="IEU70" s="2"/>
      <c r="IEV70" s="2"/>
      <c r="IEW70" s="2"/>
      <c r="IEX70" s="2"/>
      <c r="IEY70" s="2"/>
      <c r="IEZ70" s="2"/>
      <c r="IFA70" s="2"/>
      <c r="IFB70" s="2"/>
      <c r="IFC70" s="2"/>
      <c r="IFD70" s="2"/>
      <c r="IFE70" s="2"/>
      <c r="IFF70" s="2"/>
      <c r="IFG70" s="2"/>
      <c r="IFH70" s="2"/>
      <c r="IFI70" s="2"/>
      <c r="IFJ70" s="2"/>
      <c r="IFK70" s="2"/>
      <c r="IFL70" s="2"/>
      <c r="IFM70" s="2"/>
      <c r="IFN70" s="2"/>
      <c r="IFO70" s="2"/>
      <c r="IFP70" s="2"/>
      <c r="IFQ70" s="2"/>
      <c r="IFR70" s="2"/>
      <c r="IFS70" s="2"/>
      <c r="IFT70" s="2"/>
      <c r="IFU70" s="2"/>
      <c r="IFV70" s="2"/>
      <c r="IFW70" s="2"/>
      <c r="IFX70" s="2"/>
      <c r="IFY70" s="2"/>
      <c r="IFZ70" s="2"/>
      <c r="IGA70" s="2"/>
      <c r="IGB70" s="2"/>
      <c r="IGC70" s="2"/>
      <c r="IGD70" s="2"/>
      <c r="IGE70" s="2"/>
      <c r="IGF70" s="2"/>
      <c r="IGG70" s="2"/>
      <c r="IGH70" s="2"/>
      <c r="IGI70" s="2"/>
      <c r="IGJ70" s="2"/>
      <c r="IGK70" s="2"/>
      <c r="IGL70" s="2"/>
      <c r="IGM70" s="2"/>
      <c r="IGN70" s="2"/>
      <c r="IGO70" s="2"/>
      <c r="IGP70" s="2"/>
      <c r="IGQ70" s="2"/>
      <c r="IGR70" s="2"/>
      <c r="IGS70" s="2"/>
      <c r="IGT70" s="2"/>
      <c r="IGU70" s="2"/>
      <c r="IGV70" s="2"/>
      <c r="IGW70" s="2"/>
      <c r="IGX70" s="2"/>
      <c r="IGY70" s="2"/>
      <c r="IGZ70" s="2"/>
      <c r="IHA70" s="2"/>
      <c r="IHB70" s="2"/>
      <c r="IHC70" s="2"/>
      <c r="IHD70" s="2"/>
      <c r="IHE70" s="2"/>
      <c r="IHF70" s="2"/>
      <c r="IHG70" s="2"/>
      <c r="IHH70" s="2"/>
      <c r="IHI70" s="2"/>
      <c r="IHJ70" s="2"/>
      <c r="IHK70" s="2"/>
      <c r="IHL70" s="2"/>
      <c r="IHM70" s="2"/>
      <c r="IHN70" s="2"/>
      <c r="IHO70" s="2"/>
      <c r="IHP70" s="2"/>
      <c r="IHQ70" s="2"/>
      <c r="IHR70" s="2"/>
      <c r="IHS70" s="2"/>
      <c r="IHT70" s="2"/>
      <c r="IHU70" s="2"/>
      <c r="IHV70" s="2"/>
      <c r="IHW70" s="2"/>
      <c r="IHX70" s="2"/>
      <c r="IHY70" s="2"/>
      <c r="IHZ70" s="2"/>
      <c r="IIA70" s="2"/>
      <c r="IIB70" s="2"/>
      <c r="IIC70" s="2"/>
      <c r="IID70" s="2"/>
      <c r="IIE70" s="2"/>
      <c r="IIF70" s="2"/>
      <c r="IIG70" s="2"/>
      <c r="IIH70" s="2"/>
      <c r="III70" s="2"/>
      <c r="IIJ70" s="2"/>
      <c r="IIK70" s="2"/>
      <c r="IIL70" s="2"/>
      <c r="IIM70" s="2"/>
      <c r="IIN70" s="2"/>
      <c r="IIO70" s="2"/>
      <c r="IIP70" s="2"/>
      <c r="IIQ70" s="2"/>
      <c r="IIR70" s="2"/>
      <c r="IIS70" s="2"/>
      <c r="IIT70" s="2"/>
      <c r="IIU70" s="2"/>
      <c r="IIV70" s="2"/>
      <c r="IIW70" s="2"/>
      <c r="IIX70" s="2"/>
      <c r="IIY70" s="2"/>
      <c r="IIZ70" s="2"/>
      <c r="IJA70" s="2"/>
      <c r="IJB70" s="2"/>
      <c r="IJC70" s="2"/>
      <c r="IJD70" s="2"/>
      <c r="IJE70" s="2"/>
      <c r="IJF70" s="2"/>
      <c r="IJG70" s="2"/>
      <c r="IJH70" s="2"/>
      <c r="IJI70" s="2"/>
      <c r="IJJ70" s="2"/>
      <c r="IJK70" s="2"/>
      <c r="IJL70" s="2"/>
      <c r="IJM70" s="2"/>
      <c r="IJN70" s="2"/>
      <c r="IJO70" s="2"/>
      <c r="IJP70" s="2"/>
      <c r="IJQ70" s="2"/>
      <c r="IJR70" s="2"/>
      <c r="IJS70" s="2"/>
      <c r="IJT70" s="2"/>
      <c r="IJU70" s="2"/>
      <c r="IJV70" s="2"/>
      <c r="IJW70" s="2"/>
      <c r="IJX70" s="2"/>
      <c r="IJY70" s="2"/>
      <c r="IJZ70" s="2"/>
      <c r="IKA70" s="2"/>
      <c r="IKB70" s="2"/>
      <c r="IKC70" s="2"/>
      <c r="IKD70" s="2"/>
      <c r="IKE70" s="2"/>
      <c r="IKF70" s="2"/>
      <c r="IKG70" s="2"/>
      <c r="IKH70" s="2"/>
      <c r="IKI70" s="2"/>
      <c r="IKJ70" s="2"/>
      <c r="IKK70" s="2"/>
      <c r="IKL70" s="2"/>
      <c r="IKM70" s="2"/>
      <c r="IKN70" s="2"/>
      <c r="IKO70" s="2"/>
      <c r="IKP70" s="2"/>
      <c r="IKQ70" s="2"/>
      <c r="IKR70" s="2"/>
      <c r="IKS70" s="2"/>
      <c r="IKT70" s="2"/>
      <c r="IKU70" s="2"/>
      <c r="IKV70" s="2"/>
      <c r="IKW70" s="2"/>
      <c r="IKX70" s="2"/>
      <c r="IKY70" s="2"/>
      <c r="IKZ70" s="2"/>
      <c r="ILA70" s="2"/>
      <c r="ILB70" s="2"/>
      <c r="ILC70" s="2"/>
      <c r="ILD70" s="2"/>
      <c r="ILE70" s="2"/>
      <c r="ILF70" s="2"/>
      <c r="ILG70" s="2"/>
      <c r="ILH70" s="2"/>
      <c r="ILI70" s="2"/>
      <c r="ILJ70" s="2"/>
      <c r="ILK70" s="2"/>
      <c r="ILL70" s="2"/>
      <c r="ILM70" s="2"/>
      <c r="ILN70" s="2"/>
      <c r="ILO70" s="2"/>
      <c r="ILP70" s="2"/>
      <c r="ILQ70" s="2"/>
      <c r="ILR70" s="2"/>
      <c r="ILS70" s="2"/>
      <c r="ILT70" s="2"/>
      <c r="ILU70" s="2"/>
      <c r="ILV70" s="2"/>
      <c r="ILW70" s="2"/>
      <c r="ILX70" s="2"/>
      <c r="ILY70" s="2"/>
      <c r="ILZ70" s="2"/>
      <c r="IMA70" s="2"/>
      <c r="IMB70" s="2"/>
      <c r="IMC70" s="2"/>
      <c r="IMD70" s="2"/>
      <c r="IME70" s="2"/>
      <c r="IMF70" s="2"/>
      <c r="IMG70" s="2"/>
      <c r="IMH70" s="2"/>
      <c r="IMI70" s="2"/>
      <c r="IMJ70" s="2"/>
      <c r="IMK70" s="2"/>
      <c r="IML70" s="2"/>
      <c r="IMM70" s="2"/>
      <c r="IMN70" s="2"/>
      <c r="IMO70" s="2"/>
      <c r="IMP70" s="2"/>
      <c r="IMQ70" s="2"/>
      <c r="IMR70" s="2"/>
      <c r="IMS70" s="2"/>
      <c r="IMT70" s="2"/>
      <c r="IMU70" s="2"/>
      <c r="IMV70" s="2"/>
      <c r="IMW70" s="2"/>
      <c r="IMX70" s="2"/>
      <c r="IMY70" s="2"/>
      <c r="IMZ70" s="2"/>
      <c r="INA70" s="2"/>
      <c r="INB70" s="2"/>
      <c r="INC70" s="2"/>
      <c r="IND70" s="2"/>
      <c r="INE70" s="2"/>
      <c r="INF70" s="2"/>
      <c r="ING70" s="2"/>
      <c r="INH70" s="2"/>
      <c r="INI70" s="2"/>
      <c r="INJ70" s="2"/>
      <c r="INK70" s="2"/>
      <c r="INL70" s="2"/>
      <c r="INM70" s="2"/>
      <c r="INN70" s="2"/>
      <c r="INO70" s="2"/>
      <c r="INP70" s="2"/>
      <c r="INQ70" s="2"/>
      <c r="INR70" s="2"/>
      <c r="INS70" s="2"/>
      <c r="INT70" s="2"/>
      <c r="INU70" s="2"/>
      <c r="INV70" s="2"/>
      <c r="INW70" s="2"/>
      <c r="INX70" s="2"/>
      <c r="INY70" s="2"/>
      <c r="INZ70" s="2"/>
      <c r="IOA70" s="2"/>
      <c r="IOB70" s="2"/>
      <c r="IOC70" s="2"/>
      <c r="IOD70" s="2"/>
      <c r="IOE70" s="2"/>
      <c r="IOF70" s="2"/>
      <c r="IOG70" s="2"/>
      <c r="IOH70" s="2"/>
      <c r="IOI70" s="2"/>
      <c r="IOJ70" s="2"/>
      <c r="IOK70" s="2"/>
      <c r="IOL70" s="2"/>
      <c r="IOM70" s="2"/>
      <c r="ION70" s="2"/>
      <c r="IOO70" s="2"/>
      <c r="IOP70" s="2"/>
      <c r="IOQ70" s="2"/>
      <c r="IOR70" s="2"/>
      <c r="IOS70" s="2"/>
      <c r="IOT70" s="2"/>
      <c r="IOU70" s="2"/>
      <c r="IOV70" s="2"/>
      <c r="IOW70" s="2"/>
      <c r="IOX70" s="2"/>
      <c r="IOY70" s="2"/>
      <c r="IOZ70" s="2"/>
      <c r="IPA70" s="2"/>
      <c r="IPB70" s="2"/>
      <c r="IPC70" s="2"/>
      <c r="IPD70" s="2"/>
      <c r="IPE70" s="2"/>
      <c r="IPF70" s="2"/>
      <c r="IPG70" s="2"/>
      <c r="IPH70" s="2"/>
      <c r="IPI70" s="2"/>
      <c r="IPJ70" s="2"/>
      <c r="IPK70" s="2"/>
      <c r="IPL70" s="2"/>
      <c r="IPM70" s="2"/>
      <c r="IPN70" s="2"/>
      <c r="IPO70" s="2"/>
      <c r="IPP70" s="2"/>
      <c r="IPQ70" s="2"/>
      <c r="IPR70" s="2"/>
      <c r="IPS70" s="2"/>
      <c r="IPT70" s="2"/>
      <c r="IPU70" s="2"/>
      <c r="IPV70" s="2"/>
      <c r="IPW70" s="2"/>
      <c r="IPX70" s="2"/>
      <c r="IPY70" s="2"/>
      <c r="IPZ70" s="2"/>
      <c r="IQA70" s="2"/>
      <c r="IQB70" s="2"/>
      <c r="IQC70" s="2"/>
      <c r="IQD70" s="2"/>
      <c r="IQE70" s="2"/>
      <c r="IQF70" s="2"/>
      <c r="IQG70" s="2"/>
      <c r="IQH70" s="2"/>
      <c r="IQI70" s="2"/>
      <c r="IQJ70" s="2"/>
      <c r="IQK70" s="2"/>
      <c r="IQL70" s="2"/>
      <c r="IQM70" s="2"/>
      <c r="IQN70" s="2"/>
      <c r="IQO70" s="2"/>
      <c r="IQP70" s="2"/>
      <c r="IQQ70" s="2"/>
      <c r="IQR70" s="2"/>
      <c r="IQS70" s="2"/>
      <c r="IQT70" s="2"/>
      <c r="IQU70" s="2"/>
      <c r="IQV70" s="2"/>
      <c r="IQW70" s="2"/>
      <c r="IQX70" s="2"/>
      <c r="IQY70" s="2"/>
      <c r="IQZ70" s="2"/>
      <c r="IRA70" s="2"/>
      <c r="IRB70" s="2"/>
      <c r="IRC70" s="2"/>
      <c r="IRD70" s="2"/>
      <c r="IRE70" s="2"/>
      <c r="IRF70" s="2"/>
      <c r="IRG70" s="2"/>
      <c r="IRH70" s="2"/>
      <c r="IRI70" s="2"/>
      <c r="IRJ70" s="2"/>
      <c r="IRK70" s="2"/>
      <c r="IRL70" s="2"/>
      <c r="IRM70" s="2"/>
      <c r="IRN70" s="2"/>
      <c r="IRO70" s="2"/>
      <c r="IRP70" s="2"/>
      <c r="IRQ70" s="2"/>
      <c r="IRR70" s="2"/>
      <c r="IRS70" s="2"/>
      <c r="IRT70" s="2"/>
      <c r="IRU70" s="2"/>
      <c r="IRV70" s="2"/>
      <c r="IRW70" s="2"/>
      <c r="IRX70" s="2"/>
      <c r="IRY70" s="2"/>
      <c r="IRZ70" s="2"/>
      <c r="ISA70" s="2"/>
      <c r="ISB70" s="2"/>
      <c r="ISC70" s="2"/>
      <c r="ISD70" s="2"/>
      <c r="ISE70" s="2"/>
      <c r="ISF70" s="2"/>
      <c r="ISG70" s="2"/>
      <c r="ISH70" s="2"/>
      <c r="ISI70" s="2"/>
      <c r="ISJ70" s="2"/>
      <c r="ISK70" s="2"/>
      <c r="ISL70" s="2"/>
      <c r="ISM70" s="2"/>
      <c r="ISN70" s="2"/>
      <c r="ISO70" s="2"/>
      <c r="ISP70" s="2"/>
      <c r="ISQ70" s="2"/>
      <c r="ISR70" s="2"/>
      <c r="ISS70" s="2"/>
      <c r="IST70" s="2"/>
      <c r="ISU70" s="2"/>
      <c r="ISV70" s="2"/>
      <c r="ISW70" s="2"/>
      <c r="ISX70" s="2"/>
      <c r="ISY70" s="2"/>
      <c r="ISZ70" s="2"/>
      <c r="ITA70" s="2"/>
      <c r="ITB70" s="2"/>
      <c r="ITC70" s="2"/>
      <c r="ITD70" s="2"/>
      <c r="ITE70" s="2"/>
      <c r="ITF70" s="2"/>
      <c r="ITG70" s="2"/>
      <c r="ITH70" s="2"/>
      <c r="ITI70" s="2"/>
      <c r="ITJ70" s="2"/>
      <c r="ITK70" s="2"/>
      <c r="ITL70" s="2"/>
      <c r="ITM70" s="2"/>
      <c r="ITN70" s="2"/>
      <c r="ITO70" s="2"/>
      <c r="ITP70" s="2"/>
      <c r="ITQ70" s="2"/>
      <c r="ITR70" s="2"/>
      <c r="ITS70" s="2"/>
      <c r="ITT70" s="2"/>
      <c r="ITU70" s="2"/>
      <c r="ITV70" s="2"/>
      <c r="ITW70" s="2"/>
      <c r="ITX70" s="2"/>
      <c r="ITY70" s="2"/>
      <c r="ITZ70" s="2"/>
      <c r="IUA70" s="2"/>
      <c r="IUB70" s="2"/>
      <c r="IUC70" s="2"/>
      <c r="IUD70" s="2"/>
      <c r="IUE70" s="2"/>
      <c r="IUF70" s="2"/>
      <c r="IUG70" s="2"/>
      <c r="IUH70" s="2"/>
      <c r="IUI70" s="2"/>
      <c r="IUJ70" s="2"/>
      <c r="IUK70" s="2"/>
      <c r="IUL70" s="2"/>
      <c r="IUM70" s="2"/>
      <c r="IUN70" s="2"/>
      <c r="IUO70" s="2"/>
      <c r="IUP70" s="2"/>
      <c r="IUQ70" s="2"/>
      <c r="IUR70" s="2"/>
      <c r="IUS70" s="2"/>
      <c r="IUT70" s="2"/>
      <c r="IUU70" s="2"/>
      <c r="IUV70" s="2"/>
      <c r="IUW70" s="2"/>
      <c r="IUX70" s="2"/>
      <c r="IUY70" s="2"/>
      <c r="IUZ70" s="2"/>
      <c r="IVA70" s="2"/>
      <c r="IVB70" s="2"/>
      <c r="IVC70" s="2"/>
      <c r="IVD70" s="2"/>
      <c r="IVE70" s="2"/>
      <c r="IVF70" s="2"/>
      <c r="IVG70" s="2"/>
      <c r="IVH70" s="2"/>
      <c r="IVI70" s="2"/>
      <c r="IVJ70" s="2"/>
      <c r="IVK70" s="2"/>
      <c r="IVL70" s="2"/>
      <c r="IVM70" s="2"/>
      <c r="IVN70" s="2"/>
      <c r="IVO70" s="2"/>
      <c r="IVP70" s="2"/>
      <c r="IVQ70" s="2"/>
      <c r="IVR70" s="2"/>
      <c r="IVS70" s="2"/>
      <c r="IVT70" s="2"/>
      <c r="IVU70" s="2"/>
      <c r="IVV70" s="2"/>
      <c r="IVW70" s="2"/>
      <c r="IVX70" s="2"/>
      <c r="IVY70" s="2"/>
      <c r="IVZ70" s="2"/>
      <c r="IWA70" s="2"/>
      <c r="IWB70" s="2"/>
      <c r="IWC70" s="2"/>
      <c r="IWD70" s="2"/>
      <c r="IWE70" s="2"/>
      <c r="IWF70" s="2"/>
      <c r="IWG70" s="2"/>
      <c r="IWH70" s="2"/>
      <c r="IWI70" s="2"/>
      <c r="IWJ70" s="2"/>
      <c r="IWK70" s="2"/>
      <c r="IWL70" s="2"/>
      <c r="IWM70" s="2"/>
      <c r="IWN70" s="2"/>
      <c r="IWO70" s="2"/>
      <c r="IWP70" s="2"/>
      <c r="IWQ70" s="2"/>
      <c r="IWR70" s="2"/>
      <c r="IWS70" s="2"/>
      <c r="IWT70" s="2"/>
      <c r="IWU70" s="2"/>
      <c r="IWV70" s="2"/>
      <c r="IWW70" s="2"/>
      <c r="IWX70" s="2"/>
      <c r="IWY70" s="2"/>
      <c r="IWZ70" s="2"/>
      <c r="IXA70" s="2"/>
      <c r="IXB70" s="2"/>
      <c r="IXC70" s="2"/>
      <c r="IXD70" s="2"/>
      <c r="IXE70" s="2"/>
      <c r="IXF70" s="2"/>
      <c r="IXG70" s="2"/>
      <c r="IXH70" s="2"/>
      <c r="IXI70" s="2"/>
      <c r="IXJ70" s="2"/>
      <c r="IXK70" s="2"/>
      <c r="IXL70" s="2"/>
      <c r="IXM70" s="2"/>
      <c r="IXN70" s="2"/>
      <c r="IXO70" s="2"/>
      <c r="IXP70" s="2"/>
      <c r="IXQ70" s="2"/>
      <c r="IXR70" s="2"/>
      <c r="IXS70" s="2"/>
      <c r="IXT70" s="2"/>
      <c r="IXU70" s="2"/>
      <c r="IXV70" s="2"/>
      <c r="IXW70" s="2"/>
      <c r="IXX70" s="2"/>
      <c r="IXY70" s="2"/>
      <c r="IXZ70" s="2"/>
      <c r="IYA70" s="2"/>
      <c r="IYB70" s="2"/>
      <c r="IYC70" s="2"/>
      <c r="IYD70" s="2"/>
      <c r="IYE70" s="2"/>
      <c r="IYF70" s="2"/>
      <c r="IYG70" s="2"/>
      <c r="IYH70" s="2"/>
      <c r="IYI70" s="2"/>
      <c r="IYJ70" s="2"/>
      <c r="IYK70" s="2"/>
      <c r="IYL70" s="2"/>
      <c r="IYM70" s="2"/>
      <c r="IYN70" s="2"/>
      <c r="IYO70" s="2"/>
      <c r="IYP70" s="2"/>
      <c r="IYQ70" s="2"/>
      <c r="IYR70" s="2"/>
      <c r="IYS70" s="2"/>
      <c r="IYT70" s="2"/>
      <c r="IYU70" s="2"/>
      <c r="IYV70" s="2"/>
      <c r="IYW70" s="2"/>
      <c r="IYX70" s="2"/>
      <c r="IYY70" s="2"/>
      <c r="IYZ70" s="2"/>
      <c r="IZA70" s="2"/>
      <c r="IZB70" s="2"/>
      <c r="IZC70" s="2"/>
      <c r="IZD70" s="2"/>
      <c r="IZE70" s="2"/>
      <c r="IZF70" s="2"/>
      <c r="IZG70" s="2"/>
      <c r="IZH70" s="2"/>
      <c r="IZI70" s="2"/>
      <c r="IZJ70" s="2"/>
      <c r="IZK70" s="2"/>
      <c r="IZL70" s="2"/>
      <c r="IZM70" s="2"/>
      <c r="IZN70" s="2"/>
      <c r="IZO70" s="2"/>
      <c r="IZP70" s="2"/>
      <c r="IZQ70" s="2"/>
      <c r="IZR70" s="2"/>
      <c r="IZS70" s="2"/>
      <c r="IZT70" s="2"/>
      <c r="IZU70" s="2"/>
      <c r="IZV70" s="2"/>
      <c r="IZW70" s="2"/>
      <c r="IZX70" s="2"/>
      <c r="IZY70" s="2"/>
      <c r="IZZ70" s="2"/>
      <c r="JAA70" s="2"/>
      <c r="JAB70" s="2"/>
      <c r="JAC70" s="2"/>
      <c r="JAD70" s="2"/>
      <c r="JAE70" s="2"/>
      <c r="JAF70" s="2"/>
      <c r="JAG70" s="2"/>
      <c r="JAH70" s="2"/>
      <c r="JAI70" s="2"/>
      <c r="JAJ70" s="2"/>
      <c r="JAK70" s="2"/>
      <c r="JAL70" s="2"/>
      <c r="JAM70" s="2"/>
      <c r="JAN70" s="2"/>
      <c r="JAO70" s="2"/>
      <c r="JAP70" s="2"/>
      <c r="JAQ70" s="2"/>
      <c r="JAR70" s="2"/>
      <c r="JAS70" s="2"/>
      <c r="JAT70" s="2"/>
      <c r="JAU70" s="2"/>
      <c r="JAV70" s="2"/>
      <c r="JAW70" s="2"/>
      <c r="JAX70" s="2"/>
      <c r="JAY70" s="2"/>
      <c r="JAZ70" s="2"/>
      <c r="JBA70" s="2"/>
      <c r="JBB70" s="2"/>
      <c r="JBC70" s="2"/>
      <c r="JBD70" s="2"/>
      <c r="JBE70" s="2"/>
      <c r="JBF70" s="2"/>
      <c r="JBG70" s="2"/>
      <c r="JBH70" s="2"/>
      <c r="JBI70" s="2"/>
      <c r="JBJ70" s="2"/>
      <c r="JBK70" s="2"/>
      <c r="JBL70" s="2"/>
      <c r="JBM70" s="2"/>
      <c r="JBN70" s="2"/>
      <c r="JBO70" s="2"/>
      <c r="JBP70" s="2"/>
      <c r="JBQ70" s="2"/>
      <c r="JBR70" s="2"/>
      <c r="JBS70" s="2"/>
      <c r="JBT70" s="2"/>
      <c r="JBU70" s="2"/>
      <c r="JBV70" s="2"/>
      <c r="JBW70" s="2"/>
      <c r="JBX70" s="2"/>
      <c r="JBY70" s="2"/>
      <c r="JBZ70" s="2"/>
      <c r="JCA70" s="2"/>
      <c r="JCB70" s="2"/>
      <c r="JCC70" s="2"/>
      <c r="JCD70" s="2"/>
      <c r="JCE70" s="2"/>
      <c r="JCF70" s="2"/>
      <c r="JCG70" s="2"/>
      <c r="JCH70" s="2"/>
      <c r="JCI70" s="2"/>
      <c r="JCJ70" s="2"/>
      <c r="JCK70" s="2"/>
      <c r="JCL70" s="2"/>
      <c r="JCM70" s="2"/>
      <c r="JCN70" s="2"/>
      <c r="JCO70" s="2"/>
      <c r="JCP70" s="2"/>
      <c r="JCQ70" s="2"/>
      <c r="JCR70" s="2"/>
      <c r="JCS70" s="2"/>
      <c r="JCT70" s="2"/>
      <c r="JCU70" s="2"/>
      <c r="JCV70" s="2"/>
      <c r="JCW70" s="2"/>
      <c r="JCX70" s="2"/>
      <c r="JCY70" s="2"/>
      <c r="JCZ70" s="2"/>
      <c r="JDA70" s="2"/>
      <c r="JDB70" s="2"/>
      <c r="JDC70" s="2"/>
      <c r="JDD70" s="2"/>
      <c r="JDE70" s="2"/>
      <c r="JDF70" s="2"/>
      <c r="JDG70" s="2"/>
      <c r="JDH70" s="2"/>
      <c r="JDI70" s="2"/>
      <c r="JDJ70" s="2"/>
      <c r="JDK70" s="2"/>
      <c r="JDL70" s="2"/>
      <c r="JDM70" s="2"/>
      <c r="JDN70" s="2"/>
      <c r="JDO70" s="2"/>
      <c r="JDP70" s="2"/>
      <c r="JDQ70" s="2"/>
      <c r="JDR70" s="2"/>
      <c r="JDS70" s="2"/>
      <c r="JDT70" s="2"/>
      <c r="JDU70" s="2"/>
      <c r="JDV70" s="2"/>
      <c r="JDW70" s="2"/>
      <c r="JDX70" s="2"/>
      <c r="JDY70" s="2"/>
      <c r="JDZ70" s="2"/>
      <c r="JEA70" s="2"/>
      <c r="JEB70" s="2"/>
      <c r="JEC70" s="2"/>
      <c r="JED70" s="2"/>
      <c r="JEE70" s="2"/>
      <c r="JEF70" s="2"/>
      <c r="JEG70" s="2"/>
      <c r="JEH70" s="2"/>
      <c r="JEI70" s="2"/>
      <c r="JEJ70" s="2"/>
      <c r="JEK70" s="2"/>
      <c r="JEL70" s="2"/>
      <c r="JEM70" s="2"/>
      <c r="JEN70" s="2"/>
      <c r="JEO70" s="2"/>
      <c r="JEP70" s="2"/>
      <c r="JEQ70" s="2"/>
      <c r="JER70" s="2"/>
      <c r="JES70" s="2"/>
      <c r="JET70" s="2"/>
      <c r="JEU70" s="2"/>
      <c r="JEV70" s="2"/>
      <c r="JEW70" s="2"/>
      <c r="JEX70" s="2"/>
      <c r="JEY70" s="2"/>
      <c r="JEZ70" s="2"/>
      <c r="JFA70" s="2"/>
      <c r="JFB70" s="2"/>
      <c r="JFC70" s="2"/>
      <c r="JFD70" s="2"/>
      <c r="JFE70" s="2"/>
      <c r="JFF70" s="2"/>
      <c r="JFG70" s="2"/>
      <c r="JFH70" s="2"/>
      <c r="JFI70" s="2"/>
      <c r="JFJ70" s="2"/>
      <c r="JFK70" s="2"/>
      <c r="JFL70" s="2"/>
      <c r="JFM70" s="2"/>
      <c r="JFN70" s="2"/>
      <c r="JFO70" s="2"/>
      <c r="JFP70" s="2"/>
      <c r="JFQ70" s="2"/>
      <c r="JFR70" s="2"/>
      <c r="JFS70" s="2"/>
      <c r="JFT70" s="2"/>
      <c r="JFU70" s="2"/>
      <c r="JFV70" s="2"/>
      <c r="JFW70" s="2"/>
      <c r="JFX70" s="2"/>
      <c r="JFY70" s="2"/>
      <c r="JFZ70" s="2"/>
      <c r="JGA70" s="2"/>
      <c r="JGB70" s="2"/>
      <c r="JGC70" s="2"/>
      <c r="JGD70" s="2"/>
      <c r="JGE70" s="2"/>
      <c r="JGF70" s="2"/>
      <c r="JGG70" s="2"/>
      <c r="JGH70" s="2"/>
      <c r="JGI70" s="2"/>
      <c r="JGJ70" s="2"/>
      <c r="JGK70" s="2"/>
      <c r="JGL70" s="2"/>
      <c r="JGM70" s="2"/>
      <c r="JGN70" s="2"/>
      <c r="JGO70" s="2"/>
      <c r="JGP70" s="2"/>
      <c r="JGQ70" s="2"/>
      <c r="JGR70" s="2"/>
      <c r="JGS70" s="2"/>
      <c r="JGT70" s="2"/>
      <c r="JGU70" s="2"/>
      <c r="JGV70" s="2"/>
      <c r="JGW70" s="2"/>
      <c r="JGX70" s="2"/>
      <c r="JGY70" s="2"/>
      <c r="JGZ70" s="2"/>
      <c r="JHA70" s="2"/>
      <c r="JHB70" s="2"/>
      <c r="JHC70" s="2"/>
      <c r="JHD70" s="2"/>
      <c r="JHE70" s="2"/>
      <c r="JHF70" s="2"/>
      <c r="JHG70" s="2"/>
      <c r="JHH70" s="2"/>
      <c r="JHI70" s="2"/>
      <c r="JHJ70" s="2"/>
      <c r="JHK70" s="2"/>
      <c r="JHL70" s="2"/>
      <c r="JHM70" s="2"/>
      <c r="JHN70" s="2"/>
      <c r="JHO70" s="2"/>
      <c r="JHP70" s="2"/>
      <c r="JHQ70" s="2"/>
      <c r="JHR70" s="2"/>
      <c r="JHS70" s="2"/>
      <c r="JHT70" s="2"/>
      <c r="JHU70" s="2"/>
      <c r="JHV70" s="2"/>
      <c r="JHW70" s="2"/>
      <c r="JHX70" s="2"/>
      <c r="JHY70" s="2"/>
      <c r="JHZ70" s="2"/>
      <c r="JIA70" s="2"/>
      <c r="JIB70" s="2"/>
      <c r="JIC70" s="2"/>
      <c r="JID70" s="2"/>
      <c r="JIE70" s="2"/>
      <c r="JIF70" s="2"/>
      <c r="JIG70" s="2"/>
      <c r="JIH70" s="2"/>
      <c r="JII70" s="2"/>
      <c r="JIJ70" s="2"/>
      <c r="JIK70" s="2"/>
      <c r="JIL70" s="2"/>
      <c r="JIM70" s="2"/>
      <c r="JIN70" s="2"/>
      <c r="JIO70" s="2"/>
      <c r="JIP70" s="2"/>
      <c r="JIQ70" s="2"/>
      <c r="JIR70" s="2"/>
      <c r="JIS70" s="2"/>
      <c r="JIT70" s="2"/>
      <c r="JIU70" s="2"/>
      <c r="JIV70" s="2"/>
      <c r="JIW70" s="2"/>
      <c r="JIX70" s="2"/>
      <c r="JIY70" s="2"/>
      <c r="JIZ70" s="2"/>
      <c r="JJA70" s="2"/>
      <c r="JJB70" s="2"/>
      <c r="JJC70" s="2"/>
      <c r="JJD70" s="2"/>
      <c r="JJE70" s="2"/>
      <c r="JJF70" s="2"/>
      <c r="JJG70" s="2"/>
      <c r="JJH70" s="2"/>
      <c r="JJI70" s="2"/>
      <c r="JJJ70" s="2"/>
      <c r="JJK70" s="2"/>
      <c r="JJL70" s="2"/>
      <c r="JJM70" s="2"/>
      <c r="JJN70" s="2"/>
      <c r="JJO70" s="2"/>
      <c r="JJP70" s="2"/>
      <c r="JJQ70" s="2"/>
      <c r="JJR70" s="2"/>
      <c r="JJS70" s="2"/>
      <c r="JJT70" s="2"/>
      <c r="JJU70" s="2"/>
      <c r="JJV70" s="2"/>
      <c r="JJW70" s="2"/>
      <c r="JJX70" s="2"/>
      <c r="JJY70" s="2"/>
      <c r="JJZ70" s="2"/>
      <c r="JKA70" s="2"/>
      <c r="JKB70" s="2"/>
      <c r="JKC70" s="2"/>
      <c r="JKD70" s="2"/>
      <c r="JKE70" s="2"/>
      <c r="JKF70" s="2"/>
      <c r="JKG70" s="2"/>
      <c r="JKH70" s="2"/>
      <c r="JKI70" s="2"/>
      <c r="JKJ70" s="2"/>
      <c r="JKK70" s="2"/>
      <c r="JKL70" s="2"/>
      <c r="JKM70" s="2"/>
      <c r="JKN70" s="2"/>
      <c r="JKO70" s="2"/>
      <c r="JKP70" s="2"/>
      <c r="JKQ70" s="2"/>
      <c r="JKR70" s="2"/>
      <c r="JKS70" s="2"/>
      <c r="JKT70" s="2"/>
      <c r="JKU70" s="2"/>
      <c r="JKV70" s="2"/>
      <c r="JKW70" s="2"/>
      <c r="JKX70" s="2"/>
      <c r="JKY70" s="2"/>
      <c r="JKZ70" s="2"/>
      <c r="JLA70" s="2"/>
      <c r="JLB70" s="2"/>
      <c r="JLC70" s="2"/>
      <c r="JLD70" s="2"/>
      <c r="JLE70" s="2"/>
      <c r="JLF70" s="2"/>
      <c r="JLG70" s="2"/>
      <c r="JLH70" s="2"/>
      <c r="JLI70" s="2"/>
      <c r="JLJ70" s="2"/>
      <c r="JLK70" s="2"/>
      <c r="JLL70" s="2"/>
      <c r="JLM70" s="2"/>
      <c r="JLN70" s="2"/>
      <c r="JLO70" s="2"/>
      <c r="JLP70" s="2"/>
      <c r="JLQ70" s="2"/>
      <c r="JLR70" s="2"/>
      <c r="JLS70" s="2"/>
      <c r="JLT70" s="2"/>
      <c r="JLU70" s="2"/>
      <c r="JLV70" s="2"/>
      <c r="JLW70" s="2"/>
      <c r="JLX70" s="2"/>
      <c r="JLY70" s="2"/>
      <c r="JLZ70" s="2"/>
      <c r="JMA70" s="2"/>
      <c r="JMB70" s="2"/>
      <c r="JMC70" s="2"/>
      <c r="JMD70" s="2"/>
      <c r="JME70" s="2"/>
      <c r="JMF70" s="2"/>
      <c r="JMG70" s="2"/>
      <c r="JMH70" s="2"/>
      <c r="JMI70" s="2"/>
      <c r="JMJ70" s="2"/>
      <c r="JMK70" s="2"/>
      <c r="JML70" s="2"/>
      <c r="JMM70" s="2"/>
      <c r="JMN70" s="2"/>
      <c r="JMO70" s="2"/>
      <c r="JMP70" s="2"/>
      <c r="JMQ70" s="2"/>
      <c r="JMR70" s="2"/>
      <c r="JMS70" s="2"/>
      <c r="JMT70" s="2"/>
      <c r="JMU70" s="2"/>
      <c r="JMV70" s="2"/>
      <c r="JMW70" s="2"/>
      <c r="JMX70" s="2"/>
      <c r="JMY70" s="2"/>
      <c r="JMZ70" s="2"/>
      <c r="JNA70" s="2"/>
      <c r="JNB70" s="2"/>
      <c r="JNC70" s="2"/>
      <c r="JND70" s="2"/>
      <c r="JNE70" s="2"/>
      <c r="JNF70" s="2"/>
      <c r="JNG70" s="2"/>
      <c r="JNH70" s="2"/>
      <c r="JNI70" s="2"/>
      <c r="JNJ70" s="2"/>
      <c r="JNK70" s="2"/>
      <c r="JNL70" s="2"/>
      <c r="JNM70" s="2"/>
      <c r="JNN70" s="2"/>
      <c r="JNO70" s="2"/>
      <c r="JNP70" s="2"/>
      <c r="JNQ70" s="2"/>
      <c r="JNR70" s="2"/>
      <c r="JNS70" s="2"/>
      <c r="JNT70" s="2"/>
      <c r="JNU70" s="2"/>
      <c r="JNV70" s="2"/>
      <c r="JNW70" s="2"/>
      <c r="JNX70" s="2"/>
      <c r="JNY70" s="2"/>
      <c r="JNZ70" s="2"/>
      <c r="JOA70" s="2"/>
      <c r="JOB70" s="2"/>
      <c r="JOC70" s="2"/>
      <c r="JOD70" s="2"/>
      <c r="JOE70" s="2"/>
      <c r="JOF70" s="2"/>
      <c r="JOG70" s="2"/>
      <c r="JOH70" s="2"/>
      <c r="JOI70" s="2"/>
      <c r="JOJ70" s="2"/>
      <c r="JOK70" s="2"/>
      <c r="JOL70" s="2"/>
      <c r="JOM70" s="2"/>
      <c r="JON70" s="2"/>
      <c r="JOO70" s="2"/>
      <c r="JOP70" s="2"/>
      <c r="JOQ70" s="2"/>
      <c r="JOR70" s="2"/>
      <c r="JOS70" s="2"/>
      <c r="JOT70" s="2"/>
      <c r="JOU70" s="2"/>
      <c r="JOV70" s="2"/>
      <c r="JOW70" s="2"/>
      <c r="JOX70" s="2"/>
      <c r="JOY70" s="2"/>
      <c r="JOZ70" s="2"/>
      <c r="JPA70" s="2"/>
      <c r="JPB70" s="2"/>
      <c r="JPC70" s="2"/>
      <c r="JPD70" s="2"/>
      <c r="JPE70" s="2"/>
      <c r="JPF70" s="2"/>
      <c r="JPG70" s="2"/>
      <c r="JPH70" s="2"/>
      <c r="JPI70" s="2"/>
      <c r="JPJ70" s="2"/>
      <c r="JPK70" s="2"/>
      <c r="JPL70" s="2"/>
      <c r="JPM70" s="2"/>
      <c r="JPN70" s="2"/>
      <c r="JPO70" s="2"/>
      <c r="JPP70" s="2"/>
      <c r="JPQ70" s="2"/>
      <c r="JPR70" s="2"/>
      <c r="JPS70" s="2"/>
      <c r="JPT70" s="2"/>
      <c r="JPU70" s="2"/>
      <c r="JPV70" s="2"/>
      <c r="JPW70" s="2"/>
      <c r="JPX70" s="2"/>
      <c r="JPY70" s="2"/>
      <c r="JPZ70" s="2"/>
      <c r="JQA70" s="2"/>
      <c r="JQB70" s="2"/>
      <c r="JQC70" s="2"/>
      <c r="JQD70" s="2"/>
      <c r="JQE70" s="2"/>
      <c r="JQF70" s="2"/>
      <c r="JQG70" s="2"/>
      <c r="JQH70" s="2"/>
      <c r="JQI70" s="2"/>
      <c r="JQJ70" s="2"/>
      <c r="JQK70" s="2"/>
      <c r="JQL70" s="2"/>
      <c r="JQM70" s="2"/>
      <c r="JQN70" s="2"/>
      <c r="JQO70" s="2"/>
      <c r="JQP70" s="2"/>
      <c r="JQQ70" s="2"/>
      <c r="JQR70" s="2"/>
      <c r="JQS70" s="2"/>
      <c r="JQT70" s="2"/>
      <c r="JQU70" s="2"/>
      <c r="JQV70" s="2"/>
      <c r="JQW70" s="2"/>
      <c r="JQX70" s="2"/>
      <c r="JQY70" s="2"/>
      <c r="JQZ70" s="2"/>
      <c r="JRA70" s="2"/>
      <c r="JRB70" s="2"/>
      <c r="JRC70" s="2"/>
      <c r="JRD70" s="2"/>
      <c r="JRE70" s="2"/>
      <c r="JRF70" s="2"/>
      <c r="JRG70" s="2"/>
      <c r="JRH70" s="2"/>
      <c r="JRI70" s="2"/>
      <c r="JRJ70" s="2"/>
      <c r="JRK70" s="2"/>
      <c r="JRL70" s="2"/>
      <c r="JRM70" s="2"/>
      <c r="JRN70" s="2"/>
      <c r="JRO70" s="2"/>
      <c r="JRP70" s="2"/>
      <c r="JRQ70" s="2"/>
      <c r="JRR70" s="2"/>
      <c r="JRS70" s="2"/>
      <c r="JRT70" s="2"/>
      <c r="JRU70" s="2"/>
      <c r="JRV70" s="2"/>
      <c r="JRW70" s="2"/>
      <c r="JRX70" s="2"/>
      <c r="JRY70" s="2"/>
      <c r="JRZ70" s="2"/>
      <c r="JSA70" s="2"/>
      <c r="JSB70" s="2"/>
      <c r="JSC70" s="2"/>
      <c r="JSD70" s="2"/>
      <c r="JSE70" s="2"/>
      <c r="JSF70" s="2"/>
      <c r="JSG70" s="2"/>
      <c r="JSH70" s="2"/>
      <c r="JSI70" s="2"/>
      <c r="JSJ70" s="2"/>
      <c r="JSK70" s="2"/>
      <c r="JSL70" s="2"/>
      <c r="JSM70" s="2"/>
      <c r="JSN70" s="2"/>
      <c r="JSO70" s="2"/>
      <c r="JSP70" s="2"/>
      <c r="JSQ70" s="2"/>
      <c r="JSR70" s="2"/>
      <c r="JSS70" s="2"/>
      <c r="JST70" s="2"/>
      <c r="JSU70" s="2"/>
      <c r="JSV70" s="2"/>
      <c r="JSW70" s="2"/>
      <c r="JSX70" s="2"/>
      <c r="JSY70" s="2"/>
      <c r="JSZ70" s="2"/>
      <c r="JTA70" s="2"/>
      <c r="JTB70" s="2"/>
      <c r="JTC70" s="2"/>
      <c r="JTD70" s="2"/>
      <c r="JTE70" s="2"/>
      <c r="JTF70" s="2"/>
      <c r="JTG70" s="2"/>
      <c r="JTH70" s="2"/>
      <c r="JTI70" s="2"/>
      <c r="JTJ70" s="2"/>
      <c r="JTK70" s="2"/>
      <c r="JTL70" s="2"/>
      <c r="JTM70" s="2"/>
      <c r="JTN70" s="2"/>
      <c r="JTO70" s="2"/>
      <c r="JTP70" s="2"/>
      <c r="JTQ70" s="2"/>
      <c r="JTR70" s="2"/>
      <c r="JTS70" s="2"/>
      <c r="JTT70" s="2"/>
      <c r="JTU70" s="2"/>
      <c r="JTV70" s="2"/>
      <c r="JTW70" s="2"/>
      <c r="JTX70" s="2"/>
      <c r="JTY70" s="2"/>
      <c r="JTZ70" s="2"/>
      <c r="JUA70" s="2"/>
      <c r="JUB70" s="2"/>
      <c r="JUC70" s="2"/>
      <c r="JUD70" s="2"/>
      <c r="JUE70" s="2"/>
      <c r="JUF70" s="2"/>
      <c r="JUG70" s="2"/>
      <c r="JUH70" s="2"/>
      <c r="JUI70" s="2"/>
      <c r="JUJ70" s="2"/>
      <c r="JUK70" s="2"/>
      <c r="JUL70" s="2"/>
      <c r="JUM70" s="2"/>
      <c r="JUN70" s="2"/>
      <c r="JUO70" s="2"/>
      <c r="JUP70" s="2"/>
      <c r="JUQ70" s="2"/>
      <c r="JUR70" s="2"/>
      <c r="JUS70" s="2"/>
      <c r="JUT70" s="2"/>
      <c r="JUU70" s="2"/>
      <c r="JUV70" s="2"/>
      <c r="JUW70" s="2"/>
      <c r="JUX70" s="2"/>
      <c r="JUY70" s="2"/>
      <c r="JUZ70" s="2"/>
      <c r="JVA70" s="2"/>
      <c r="JVB70" s="2"/>
      <c r="JVC70" s="2"/>
      <c r="JVD70" s="2"/>
      <c r="JVE70" s="2"/>
      <c r="JVF70" s="2"/>
      <c r="JVG70" s="2"/>
      <c r="JVH70" s="2"/>
      <c r="JVI70" s="2"/>
      <c r="JVJ70" s="2"/>
      <c r="JVK70" s="2"/>
      <c r="JVL70" s="2"/>
      <c r="JVM70" s="2"/>
      <c r="JVN70" s="2"/>
      <c r="JVO70" s="2"/>
      <c r="JVP70" s="2"/>
      <c r="JVQ70" s="2"/>
      <c r="JVR70" s="2"/>
      <c r="JVS70" s="2"/>
      <c r="JVT70" s="2"/>
      <c r="JVU70" s="2"/>
      <c r="JVV70" s="2"/>
      <c r="JVW70" s="2"/>
      <c r="JVX70" s="2"/>
      <c r="JVY70" s="2"/>
      <c r="JVZ70" s="2"/>
      <c r="JWA70" s="2"/>
      <c r="JWB70" s="2"/>
      <c r="JWC70" s="2"/>
      <c r="JWD70" s="2"/>
      <c r="JWE70" s="2"/>
      <c r="JWF70" s="2"/>
      <c r="JWG70" s="2"/>
      <c r="JWH70" s="2"/>
      <c r="JWI70" s="2"/>
      <c r="JWJ70" s="2"/>
      <c r="JWK70" s="2"/>
      <c r="JWL70" s="2"/>
      <c r="JWM70" s="2"/>
      <c r="JWN70" s="2"/>
      <c r="JWO70" s="2"/>
      <c r="JWP70" s="2"/>
      <c r="JWQ70" s="2"/>
      <c r="JWR70" s="2"/>
      <c r="JWS70" s="2"/>
      <c r="JWT70" s="2"/>
      <c r="JWU70" s="2"/>
      <c r="JWV70" s="2"/>
      <c r="JWW70" s="2"/>
      <c r="JWX70" s="2"/>
      <c r="JWY70" s="2"/>
      <c r="JWZ70" s="2"/>
      <c r="JXA70" s="2"/>
      <c r="JXB70" s="2"/>
      <c r="JXC70" s="2"/>
      <c r="JXD70" s="2"/>
      <c r="JXE70" s="2"/>
      <c r="JXF70" s="2"/>
      <c r="JXG70" s="2"/>
      <c r="JXH70" s="2"/>
      <c r="JXI70" s="2"/>
      <c r="JXJ70" s="2"/>
      <c r="JXK70" s="2"/>
      <c r="JXL70" s="2"/>
      <c r="JXM70" s="2"/>
      <c r="JXN70" s="2"/>
      <c r="JXO70" s="2"/>
      <c r="JXP70" s="2"/>
      <c r="JXQ70" s="2"/>
      <c r="JXR70" s="2"/>
      <c r="JXS70" s="2"/>
      <c r="JXT70" s="2"/>
      <c r="JXU70" s="2"/>
      <c r="JXV70" s="2"/>
      <c r="JXW70" s="2"/>
      <c r="JXX70" s="2"/>
      <c r="JXY70" s="2"/>
      <c r="JXZ70" s="2"/>
      <c r="JYA70" s="2"/>
      <c r="JYB70" s="2"/>
      <c r="JYC70" s="2"/>
      <c r="JYD70" s="2"/>
      <c r="JYE70" s="2"/>
      <c r="JYF70" s="2"/>
      <c r="JYG70" s="2"/>
      <c r="JYH70" s="2"/>
      <c r="JYI70" s="2"/>
      <c r="JYJ70" s="2"/>
      <c r="JYK70" s="2"/>
      <c r="JYL70" s="2"/>
      <c r="JYM70" s="2"/>
      <c r="JYN70" s="2"/>
      <c r="JYO70" s="2"/>
      <c r="JYP70" s="2"/>
      <c r="JYQ70" s="2"/>
      <c r="JYR70" s="2"/>
      <c r="JYS70" s="2"/>
      <c r="JYT70" s="2"/>
      <c r="JYU70" s="2"/>
      <c r="JYV70" s="2"/>
      <c r="JYW70" s="2"/>
      <c r="JYX70" s="2"/>
      <c r="JYY70" s="2"/>
      <c r="JYZ70" s="2"/>
      <c r="JZA70" s="2"/>
      <c r="JZB70" s="2"/>
      <c r="JZC70" s="2"/>
      <c r="JZD70" s="2"/>
      <c r="JZE70" s="2"/>
      <c r="JZF70" s="2"/>
      <c r="JZG70" s="2"/>
      <c r="JZH70" s="2"/>
      <c r="JZI70" s="2"/>
      <c r="JZJ70" s="2"/>
      <c r="JZK70" s="2"/>
      <c r="JZL70" s="2"/>
      <c r="JZM70" s="2"/>
      <c r="JZN70" s="2"/>
      <c r="JZO70" s="2"/>
      <c r="JZP70" s="2"/>
      <c r="JZQ70" s="2"/>
      <c r="JZR70" s="2"/>
      <c r="JZS70" s="2"/>
      <c r="JZT70" s="2"/>
      <c r="JZU70" s="2"/>
      <c r="JZV70" s="2"/>
      <c r="JZW70" s="2"/>
      <c r="JZX70" s="2"/>
      <c r="JZY70" s="2"/>
      <c r="JZZ70" s="2"/>
      <c r="KAA70" s="2"/>
      <c r="KAB70" s="2"/>
      <c r="KAC70" s="2"/>
      <c r="KAD70" s="2"/>
      <c r="KAE70" s="2"/>
      <c r="KAF70" s="2"/>
      <c r="KAG70" s="2"/>
      <c r="KAH70" s="2"/>
      <c r="KAI70" s="2"/>
      <c r="KAJ70" s="2"/>
      <c r="KAK70" s="2"/>
      <c r="KAL70" s="2"/>
      <c r="KAM70" s="2"/>
      <c r="KAN70" s="2"/>
      <c r="KAO70" s="2"/>
      <c r="KAP70" s="2"/>
      <c r="KAQ70" s="2"/>
      <c r="KAR70" s="2"/>
      <c r="KAS70" s="2"/>
      <c r="KAT70" s="2"/>
      <c r="KAU70" s="2"/>
      <c r="KAV70" s="2"/>
      <c r="KAW70" s="2"/>
      <c r="KAX70" s="2"/>
      <c r="KAY70" s="2"/>
      <c r="KAZ70" s="2"/>
      <c r="KBA70" s="2"/>
      <c r="KBB70" s="2"/>
      <c r="KBC70" s="2"/>
      <c r="KBD70" s="2"/>
      <c r="KBE70" s="2"/>
      <c r="KBF70" s="2"/>
      <c r="KBG70" s="2"/>
      <c r="KBH70" s="2"/>
      <c r="KBI70" s="2"/>
      <c r="KBJ70" s="2"/>
      <c r="KBK70" s="2"/>
      <c r="KBL70" s="2"/>
      <c r="KBM70" s="2"/>
      <c r="KBN70" s="2"/>
      <c r="KBO70" s="2"/>
      <c r="KBP70" s="2"/>
      <c r="KBQ70" s="2"/>
      <c r="KBR70" s="2"/>
      <c r="KBS70" s="2"/>
      <c r="KBT70" s="2"/>
      <c r="KBU70" s="2"/>
      <c r="KBV70" s="2"/>
      <c r="KBW70" s="2"/>
      <c r="KBX70" s="2"/>
      <c r="KBY70" s="2"/>
      <c r="KBZ70" s="2"/>
      <c r="KCA70" s="2"/>
      <c r="KCB70" s="2"/>
      <c r="KCC70" s="2"/>
      <c r="KCD70" s="2"/>
      <c r="KCE70" s="2"/>
      <c r="KCF70" s="2"/>
      <c r="KCG70" s="2"/>
      <c r="KCH70" s="2"/>
      <c r="KCI70" s="2"/>
      <c r="KCJ70" s="2"/>
      <c r="KCK70" s="2"/>
      <c r="KCL70" s="2"/>
      <c r="KCM70" s="2"/>
      <c r="KCN70" s="2"/>
      <c r="KCO70" s="2"/>
      <c r="KCP70" s="2"/>
      <c r="KCQ70" s="2"/>
      <c r="KCR70" s="2"/>
      <c r="KCS70" s="2"/>
      <c r="KCT70" s="2"/>
      <c r="KCU70" s="2"/>
      <c r="KCV70" s="2"/>
      <c r="KCW70" s="2"/>
      <c r="KCX70" s="2"/>
      <c r="KCY70" s="2"/>
      <c r="KCZ70" s="2"/>
      <c r="KDA70" s="2"/>
      <c r="KDB70" s="2"/>
      <c r="KDC70" s="2"/>
      <c r="KDD70" s="2"/>
      <c r="KDE70" s="2"/>
      <c r="KDF70" s="2"/>
      <c r="KDG70" s="2"/>
      <c r="KDH70" s="2"/>
      <c r="KDI70" s="2"/>
      <c r="KDJ70" s="2"/>
      <c r="KDK70" s="2"/>
      <c r="KDL70" s="2"/>
      <c r="KDM70" s="2"/>
      <c r="KDN70" s="2"/>
      <c r="KDO70" s="2"/>
      <c r="KDP70" s="2"/>
      <c r="KDQ70" s="2"/>
      <c r="KDR70" s="2"/>
      <c r="KDS70" s="2"/>
      <c r="KDT70" s="2"/>
      <c r="KDU70" s="2"/>
      <c r="KDV70" s="2"/>
      <c r="KDW70" s="2"/>
      <c r="KDX70" s="2"/>
      <c r="KDY70" s="2"/>
      <c r="KDZ70" s="2"/>
      <c r="KEA70" s="2"/>
      <c r="KEB70" s="2"/>
      <c r="KEC70" s="2"/>
      <c r="KED70" s="2"/>
      <c r="KEE70" s="2"/>
      <c r="KEF70" s="2"/>
      <c r="KEG70" s="2"/>
      <c r="KEH70" s="2"/>
      <c r="KEI70" s="2"/>
      <c r="KEJ70" s="2"/>
      <c r="KEK70" s="2"/>
      <c r="KEL70" s="2"/>
      <c r="KEM70" s="2"/>
      <c r="KEN70" s="2"/>
      <c r="KEO70" s="2"/>
      <c r="KEP70" s="2"/>
      <c r="KEQ70" s="2"/>
      <c r="KER70" s="2"/>
      <c r="KES70" s="2"/>
      <c r="KET70" s="2"/>
      <c r="KEU70" s="2"/>
      <c r="KEV70" s="2"/>
      <c r="KEW70" s="2"/>
      <c r="KEX70" s="2"/>
      <c r="KEY70" s="2"/>
      <c r="KEZ70" s="2"/>
      <c r="KFA70" s="2"/>
      <c r="KFB70" s="2"/>
      <c r="KFC70" s="2"/>
      <c r="KFD70" s="2"/>
      <c r="KFE70" s="2"/>
      <c r="KFF70" s="2"/>
      <c r="KFG70" s="2"/>
      <c r="KFH70" s="2"/>
      <c r="KFI70" s="2"/>
      <c r="KFJ70" s="2"/>
      <c r="KFK70" s="2"/>
      <c r="KFL70" s="2"/>
      <c r="KFM70" s="2"/>
      <c r="KFN70" s="2"/>
      <c r="KFO70" s="2"/>
      <c r="KFP70" s="2"/>
      <c r="KFQ70" s="2"/>
      <c r="KFR70" s="2"/>
      <c r="KFS70" s="2"/>
      <c r="KFT70" s="2"/>
      <c r="KFU70" s="2"/>
      <c r="KFV70" s="2"/>
      <c r="KFW70" s="2"/>
      <c r="KFX70" s="2"/>
      <c r="KFY70" s="2"/>
      <c r="KFZ70" s="2"/>
      <c r="KGA70" s="2"/>
      <c r="KGB70" s="2"/>
      <c r="KGC70" s="2"/>
      <c r="KGD70" s="2"/>
      <c r="KGE70" s="2"/>
      <c r="KGF70" s="2"/>
      <c r="KGG70" s="2"/>
      <c r="KGH70" s="2"/>
      <c r="KGI70" s="2"/>
      <c r="KGJ70" s="2"/>
      <c r="KGK70" s="2"/>
      <c r="KGL70" s="2"/>
      <c r="KGM70" s="2"/>
      <c r="KGN70" s="2"/>
      <c r="KGO70" s="2"/>
      <c r="KGP70" s="2"/>
      <c r="KGQ70" s="2"/>
      <c r="KGR70" s="2"/>
      <c r="KGS70" s="2"/>
      <c r="KGT70" s="2"/>
      <c r="KGU70" s="2"/>
      <c r="KGV70" s="2"/>
      <c r="KGW70" s="2"/>
      <c r="KGX70" s="2"/>
      <c r="KGY70" s="2"/>
      <c r="KGZ70" s="2"/>
      <c r="KHA70" s="2"/>
      <c r="KHB70" s="2"/>
      <c r="KHC70" s="2"/>
      <c r="KHD70" s="2"/>
      <c r="KHE70" s="2"/>
      <c r="KHF70" s="2"/>
      <c r="KHG70" s="2"/>
      <c r="KHH70" s="2"/>
      <c r="KHI70" s="2"/>
      <c r="KHJ70" s="2"/>
      <c r="KHK70" s="2"/>
      <c r="KHL70" s="2"/>
      <c r="KHM70" s="2"/>
      <c r="KHN70" s="2"/>
      <c r="KHO70" s="2"/>
      <c r="KHP70" s="2"/>
      <c r="KHQ70" s="2"/>
      <c r="KHR70" s="2"/>
      <c r="KHS70" s="2"/>
      <c r="KHT70" s="2"/>
      <c r="KHU70" s="2"/>
      <c r="KHV70" s="2"/>
      <c r="KHW70" s="2"/>
      <c r="KHX70" s="2"/>
      <c r="KHY70" s="2"/>
      <c r="KHZ70" s="2"/>
      <c r="KIA70" s="2"/>
      <c r="KIB70" s="2"/>
      <c r="KIC70" s="2"/>
      <c r="KID70" s="2"/>
      <c r="KIE70" s="2"/>
      <c r="KIF70" s="2"/>
      <c r="KIG70" s="2"/>
      <c r="KIH70" s="2"/>
      <c r="KII70" s="2"/>
      <c r="KIJ70" s="2"/>
      <c r="KIK70" s="2"/>
      <c r="KIL70" s="2"/>
      <c r="KIM70" s="2"/>
      <c r="KIN70" s="2"/>
      <c r="KIO70" s="2"/>
      <c r="KIP70" s="2"/>
      <c r="KIQ70" s="2"/>
      <c r="KIR70" s="2"/>
      <c r="KIS70" s="2"/>
      <c r="KIT70" s="2"/>
      <c r="KIU70" s="2"/>
      <c r="KIV70" s="2"/>
      <c r="KIW70" s="2"/>
      <c r="KIX70" s="2"/>
      <c r="KIY70" s="2"/>
      <c r="KIZ70" s="2"/>
      <c r="KJA70" s="2"/>
      <c r="KJB70" s="2"/>
      <c r="KJC70" s="2"/>
      <c r="KJD70" s="2"/>
      <c r="KJE70" s="2"/>
      <c r="KJF70" s="2"/>
      <c r="KJG70" s="2"/>
      <c r="KJH70" s="2"/>
      <c r="KJI70" s="2"/>
      <c r="KJJ70" s="2"/>
      <c r="KJK70" s="2"/>
      <c r="KJL70" s="2"/>
      <c r="KJM70" s="2"/>
      <c r="KJN70" s="2"/>
      <c r="KJO70" s="2"/>
      <c r="KJP70" s="2"/>
      <c r="KJQ70" s="2"/>
      <c r="KJR70" s="2"/>
      <c r="KJS70" s="2"/>
      <c r="KJT70" s="2"/>
      <c r="KJU70" s="2"/>
      <c r="KJV70" s="2"/>
      <c r="KJW70" s="2"/>
      <c r="KJX70" s="2"/>
      <c r="KJY70" s="2"/>
      <c r="KJZ70" s="2"/>
      <c r="KKA70" s="2"/>
      <c r="KKB70" s="2"/>
      <c r="KKC70" s="2"/>
      <c r="KKD70" s="2"/>
      <c r="KKE70" s="2"/>
      <c r="KKF70" s="2"/>
      <c r="KKG70" s="2"/>
      <c r="KKH70" s="2"/>
      <c r="KKI70" s="2"/>
      <c r="KKJ70" s="2"/>
      <c r="KKK70" s="2"/>
      <c r="KKL70" s="2"/>
      <c r="KKM70" s="2"/>
      <c r="KKN70" s="2"/>
      <c r="KKO70" s="2"/>
      <c r="KKP70" s="2"/>
      <c r="KKQ70" s="2"/>
      <c r="KKR70" s="2"/>
      <c r="KKS70" s="2"/>
      <c r="KKT70" s="2"/>
      <c r="KKU70" s="2"/>
      <c r="KKV70" s="2"/>
      <c r="KKW70" s="2"/>
      <c r="KKX70" s="2"/>
      <c r="KKY70" s="2"/>
      <c r="KKZ70" s="2"/>
      <c r="KLA70" s="2"/>
      <c r="KLB70" s="2"/>
      <c r="KLC70" s="2"/>
      <c r="KLD70" s="2"/>
      <c r="KLE70" s="2"/>
      <c r="KLF70" s="2"/>
      <c r="KLG70" s="2"/>
      <c r="KLH70" s="2"/>
      <c r="KLI70" s="2"/>
      <c r="KLJ70" s="2"/>
      <c r="KLK70" s="2"/>
      <c r="KLL70" s="2"/>
      <c r="KLM70" s="2"/>
      <c r="KLN70" s="2"/>
      <c r="KLO70" s="2"/>
      <c r="KLP70" s="2"/>
      <c r="KLQ70" s="2"/>
      <c r="KLR70" s="2"/>
      <c r="KLS70" s="2"/>
      <c r="KLT70" s="2"/>
      <c r="KLU70" s="2"/>
      <c r="KLV70" s="2"/>
      <c r="KLW70" s="2"/>
      <c r="KLX70" s="2"/>
      <c r="KLY70" s="2"/>
      <c r="KLZ70" s="2"/>
      <c r="KMA70" s="2"/>
      <c r="KMB70" s="2"/>
      <c r="KMC70" s="2"/>
      <c r="KMD70" s="2"/>
      <c r="KME70" s="2"/>
      <c r="KMF70" s="2"/>
      <c r="KMG70" s="2"/>
      <c r="KMH70" s="2"/>
      <c r="KMI70" s="2"/>
      <c r="KMJ70" s="2"/>
      <c r="KMK70" s="2"/>
      <c r="KML70" s="2"/>
      <c r="KMM70" s="2"/>
      <c r="KMN70" s="2"/>
      <c r="KMO70" s="2"/>
      <c r="KMP70" s="2"/>
      <c r="KMQ70" s="2"/>
      <c r="KMR70" s="2"/>
      <c r="KMS70" s="2"/>
      <c r="KMT70" s="2"/>
      <c r="KMU70" s="2"/>
      <c r="KMV70" s="2"/>
      <c r="KMW70" s="2"/>
      <c r="KMX70" s="2"/>
      <c r="KMY70" s="2"/>
      <c r="KMZ70" s="2"/>
      <c r="KNA70" s="2"/>
      <c r="KNB70" s="2"/>
      <c r="KNC70" s="2"/>
      <c r="KND70" s="2"/>
      <c r="KNE70" s="2"/>
      <c r="KNF70" s="2"/>
      <c r="KNG70" s="2"/>
      <c r="KNH70" s="2"/>
      <c r="KNI70" s="2"/>
      <c r="KNJ70" s="2"/>
      <c r="KNK70" s="2"/>
      <c r="KNL70" s="2"/>
      <c r="KNM70" s="2"/>
      <c r="KNN70" s="2"/>
      <c r="KNO70" s="2"/>
      <c r="KNP70" s="2"/>
      <c r="KNQ70" s="2"/>
      <c r="KNR70" s="2"/>
      <c r="KNS70" s="2"/>
      <c r="KNT70" s="2"/>
      <c r="KNU70" s="2"/>
      <c r="KNV70" s="2"/>
      <c r="KNW70" s="2"/>
      <c r="KNX70" s="2"/>
      <c r="KNY70" s="2"/>
      <c r="KNZ70" s="2"/>
      <c r="KOA70" s="2"/>
      <c r="KOB70" s="2"/>
      <c r="KOC70" s="2"/>
      <c r="KOD70" s="2"/>
      <c r="KOE70" s="2"/>
      <c r="KOF70" s="2"/>
      <c r="KOG70" s="2"/>
      <c r="KOH70" s="2"/>
      <c r="KOI70" s="2"/>
      <c r="KOJ70" s="2"/>
      <c r="KOK70" s="2"/>
      <c r="KOL70" s="2"/>
      <c r="KOM70" s="2"/>
      <c r="KON70" s="2"/>
      <c r="KOO70" s="2"/>
      <c r="KOP70" s="2"/>
      <c r="KOQ70" s="2"/>
      <c r="KOR70" s="2"/>
      <c r="KOS70" s="2"/>
      <c r="KOT70" s="2"/>
      <c r="KOU70" s="2"/>
      <c r="KOV70" s="2"/>
      <c r="KOW70" s="2"/>
      <c r="KOX70" s="2"/>
      <c r="KOY70" s="2"/>
      <c r="KOZ70" s="2"/>
      <c r="KPA70" s="2"/>
      <c r="KPB70" s="2"/>
      <c r="KPC70" s="2"/>
      <c r="KPD70" s="2"/>
      <c r="KPE70" s="2"/>
      <c r="KPF70" s="2"/>
      <c r="KPG70" s="2"/>
      <c r="KPH70" s="2"/>
      <c r="KPI70" s="2"/>
      <c r="KPJ70" s="2"/>
      <c r="KPK70" s="2"/>
      <c r="KPL70" s="2"/>
      <c r="KPM70" s="2"/>
      <c r="KPN70" s="2"/>
      <c r="KPO70" s="2"/>
      <c r="KPP70" s="2"/>
      <c r="KPQ70" s="2"/>
      <c r="KPR70" s="2"/>
      <c r="KPS70" s="2"/>
      <c r="KPT70" s="2"/>
      <c r="KPU70" s="2"/>
      <c r="KPV70" s="2"/>
      <c r="KPW70" s="2"/>
      <c r="KPX70" s="2"/>
      <c r="KPY70" s="2"/>
      <c r="KPZ70" s="2"/>
      <c r="KQA70" s="2"/>
      <c r="KQB70" s="2"/>
      <c r="KQC70" s="2"/>
      <c r="KQD70" s="2"/>
      <c r="KQE70" s="2"/>
      <c r="KQF70" s="2"/>
      <c r="KQG70" s="2"/>
      <c r="KQH70" s="2"/>
      <c r="KQI70" s="2"/>
      <c r="KQJ70" s="2"/>
      <c r="KQK70" s="2"/>
      <c r="KQL70" s="2"/>
      <c r="KQM70" s="2"/>
      <c r="KQN70" s="2"/>
      <c r="KQO70" s="2"/>
      <c r="KQP70" s="2"/>
      <c r="KQQ70" s="2"/>
      <c r="KQR70" s="2"/>
      <c r="KQS70" s="2"/>
      <c r="KQT70" s="2"/>
      <c r="KQU70" s="2"/>
      <c r="KQV70" s="2"/>
      <c r="KQW70" s="2"/>
      <c r="KQX70" s="2"/>
      <c r="KQY70" s="2"/>
      <c r="KQZ70" s="2"/>
      <c r="KRA70" s="2"/>
      <c r="KRB70" s="2"/>
      <c r="KRC70" s="2"/>
      <c r="KRD70" s="2"/>
      <c r="KRE70" s="2"/>
      <c r="KRF70" s="2"/>
      <c r="KRG70" s="2"/>
      <c r="KRH70" s="2"/>
      <c r="KRI70" s="2"/>
      <c r="KRJ70" s="2"/>
      <c r="KRK70" s="2"/>
      <c r="KRL70" s="2"/>
      <c r="KRM70" s="2"/>
      <c r="KRN70" s="2"/>
      <c r="KRO70" s="2"/>
      <c r="KRP70" s="2"/>
      <c r="KRQ70" s="2"/>
      <c r="KRR70" s="2"/>
      <c r="KRS70" s="2"/>
      <c r="KRT70" s="2"/>
      <c r="KRU70" s="2"/>
      <c r="KRV70" s="2"/>
      <c r="KRW70" s="2"/>
      <c r="KRX70" s="2"/>
      <c r="KRY70" s="2"/>
      <c r="KRZ70" s="2"/>
      <c r="KSA70" s="2"/>
      <c r="KSB70" s="2"/>
      <c r="KSC70" s="2"/>
      <c r="KSD70" s="2"/>
      <c r="KSE70" s="2"/>
      <c r="KSF70" s="2"/>
      <c r="KSG70" s="2"/>
      <c r="KSH70" s="2"/>
      <c r="KSI70" s="2"/>
      <c r="KSJ70" s="2"/>
      <c r="KSK70" s="2"/>
      <c r="KSL70" s="2"/>
      <c r="KSM70" s="2"/>
      <c r="KSN70" s="2"/>
      <c r="KSO70" s="2"/>
      <c r="KSP70" s="2"/>
      <c r="KSQ70" s="2"/>
      <c r="KSR70" s="2"/>
      <c r="KSS70" s="2"/>
      <c r="KST70" s="2"/>
      <c r="KSU70" s="2"/>
      <c r="KSV70" s="2"/>
      <c r="KSW70" s="2"/>
      <c r="KSX70" s="2"/>
      <c r="KSY70" s="2"/>
      <c r="KSZ70" s="2"/>
      <c r="KTA70" s="2"/>
      <c r="KTB70" s="2"/>
      <c r="KTC70" s="2"/>
      <c r="KTD70" s="2"/>
      <c r="KTE70" s="2"/>
      <c r="KTF70" s="2"/>
      <c r="KTG70" s="2"/>
      <c r="KTH70" s="2"/>
      <c r="KTI70" s="2"/>
      <c r="KTJ70" s="2"/>
      <c r="KTK70" s="2"/>
      <c r="KTL70" s="2"/>
      <c r="KTM70" s="2"/>
      <c r="KTN70" s="2"/>
      <c r="KTO70" s="2"/>
      <c r="KTP70" s="2"/>
      <c r="KTQ70" s="2"/>
      <c r="KTR70" s="2"/>
      <c r="KTS70" s="2"/>
      <c r="KTT70" s="2"/>
      <c r="KTU70" s="2"/>
      <c r="KTV70" s="2"/>
      <c r="KTW70" s="2"/>
      <c r="KTX70" s="2"/>
      <c r="KTY70" s="2"/>
      <c r="KTZ70" s="2"/>
      <c r="KUA70" s="2"/>
      <c r="KUB70" s="2"/>
      <c r="KUC70" s="2"/>
      <c r="KUD70" s="2"/>
      <c r="KUE70" s="2"/>
      <c r="KUF70" s="2"/>
      <c r="KUG70" s="2"/>
      <c r="KUH70" s="2"/>
      <c r="KUI70" s="2"/>
      <c r="KUJ70" s="2"/>
      <c r="KUK70" s="2"/>
      <c r="KUL70" s="2"/>
      <c r="KUM70" s="2"/>
      <c r="KUN70" s="2"/>
      <c r="KUO70" s="2"/>
      <c r="KUP70" s="2"/>
      <c r="KUQ70" s="2"/>
      <c r="KUR70" s="2"/>
      <c r="KUS70" s="2"/>
      <c r="KUT70" s="2"/>
      <c r="KUU70" s="2"/>
      <c r="KUV70" s="2"/>
      <c r="KUW70" s="2"/>
      <c r="KUX70" s="2"/>
      <c r="KUY70" s="2"/>
      <c r="KUZ70" s="2"/>
      <c r="KVA70" s="2"/>
      <c r="KVB70" s="2"/>
      <c r="KVC70" s="2"/>
      <c r="KVD70" s="2"/>
      <c r="KVE70" s="2"/>
      <c r="KVF70" s="2"/>
      <c r="KVG70" s="2"/>
      <c r="KVH70" s="2"/>
      <c r="KVI70" s="2"/>
      <c r="KVJ70" s="2"/>
      <c r="KVK70" s="2"/>
      <c r="KVL70" s="2"/>
      <c r="KVM70" s="2"/>
      <c r="KVN70" s="2"/>
      <c r="KVO70" s="2"/>
      <c r="KVP70" s="2"/>
      <c r="KVQ70" s="2"/>
      <c r="KVR70" s="2"/>
      <c r="KVS70" s="2"/>
      <c r="KVT70" s="2"/>
      <c r="KVU70" s="2"/>
      <c r="KVV70" s="2"/>
      <c r="KVW70" s="2"/>
      <c r="KVX70" s="2"/>
      <c r="KVY70" s="2"/>
      <c r="KVZ70" s="2"/>
      <c r="KWA70" s="2"/>
      <c r="KWB70" s="2"/>
      <c r="KWC70" s="2"/>
      <c r="KWD70" s="2"/>
      <c r="KWE70" s="2"/>
      <c r="KWF70" s="2"/>
      <c r="KWG70" s="2"/>
      <c r="KWH70" s="2"/>
      <c r="KWI70" s="2"/>
      <c r="KWJ70" s="2"/>
      <c r="KWK70" s="2"/>
      <c r="KWL70" s="2"/>
      <c r="KWM70" s="2"/>
      <c r="KWN70" s="2"/>
      <c r="KWO70" s="2"/>
      <c r="KWP70" s="2"/>
      <c r="KWQ70" s="2"/>
      <c r="KWR70" s="2"/>
      <c r="KWS70" s="2"/>
      <c r="KWT70" s="2"/>
      <c r="KWU70" s="2"/>
      <c r="KWV70" s="2"/>
      <c r="KWW70" s="2"/>
      <c r="KWX70" s="2"/>
      <c r="KWY70" s="2"/>
      <c r="KWZ70" s="2"/>
      <c r="KXA70" s="2"/>
      <c r="KXB70" s="2"/>
      <c r="KXC70" s="2"/>
      <c r="KXD70" s="2"/>
      <c r="KXE70" s="2"/>
      <c r="KXF70" s="2"/>
      <c r="KXG70" s="2"/>
      <c r="KXH70" s="2"/>
      <c r="KXI70" s="2"/>
      <c r="KXJ70" s="2"/>
      <c r="KXK70" s="2"/>
      <c r="KXL70" s="2"/>
      <c r="KXM70" s="2"/>
      <c r="KXN70" s="2"/>
      <c r="KXO70" s="2"/>
      <c r="KXP70" s="2"/>
      <c r="KXQ70" s="2"/>
      <c r="KXR70" s="2"/>
      <c r="KXS70" s="2"/>
      <c r="KXT70" s="2"/>
      <c r="KXU70" s="2"/>
      <c r="KXV70" s="2"/>
      <c r="KXW70" s="2"/>
      <c r="KXX70" s="2"/>
      <c r="KXY70" s="2"/>
      <c r="KXZ70" s="2"/>
      <c r="KYA70" s="2"/>
      <c r="KYB70" s="2"/>
      <c r="KYC70" s="2"/>
      <c r="KYD70" s="2"/>
      <c r="KYE70" s="2"/>
      <c r="KYF70" s="2"/>
      <c r="KYG70" s="2"/>
      <c r="KYH70" s="2"/>
      <c r="KYI70" s="2"/>
      <c r="KYJ70" s="2"/>
      <c r="KYK70" s="2"/>
      <c r="KYL70" s="2"/>
      <c r="KYM70" s="2"/>
      <c r="KYN70" s="2"/>
      <c r="KYO70" s="2"/>
      <c r="KYP70" s="2"/>
      <c r="KYQ70" s="2"/>
      <c r="KYR70" s="2"/>
      <c r="KYS70" s="2"/>
      <c r="KYT70" s="2"/>
      <c r="KYU70" s="2"/>
      <c r="KYV70" s="2"/>
      <c r="KYW70" s="2"/>
      <c r="KYX70" s="2"/>
      <c r="KYY70" s="2"/>
      <c r="KYZ70" s="2"/>
      <c r="KZA70" s="2"/>
      <c r="KZB70" s="2"/>
      <c r="KZC70" s="2"/>
      <c r="KZD70" s="2"/>
      <c r="KZE70" s="2"/>
      <c r="KZF70" s="2"/>
      <c r="KZG70" s="2"/>
      <c r="KZH70" s="2"/>
      <c r="KZI70" s="2"/>
      <c r="KZJ70" s="2"/>
      <c r="KZK70" s="2"/>
      <c r="KZL70" s="2"/>
      <c r="KZM70" s="2"/>
      <c r="KZN70" s="2"/>
      <c r="KZO70" s="2"/>
      <c r="KZP70" s="2"/>
      <c r="KZQ70" s="2"/>
      <c r="KZR70" s="2"/>
      <c r="KZS70" s="2"/>
      <c r="KZT70" s="2"/>
      <c r="KZU70" s="2"/>
      <c r="KZV70" s="2"/>
      <c r="KZW70" s="2"/>
      <c r="KZX70" s="2"/>
      <c r="KZY70" s="2"/>
      <c r="KZZ70" s="2"/>
      <c r="LAA70" s="2"/>
      <c r="LAB70" s="2"/>
      <c r="LAC70" s="2"/>
      <c r="LAD70" s="2"/>
      <c r="LAE70" s="2"/>
      <c r="LAF70" s="2"/>
      <c r="LAG70" s="2"/>
      <c r="LAH70" s="2"/>
      <c r="LAI70" s="2"/>
      <c r="LAJ70" s="2"/>
      <c r="LAK70" s="2"/>
      <c r="LAL70" s="2"/>
      <c r="LAM70" s="2"/>
      <c r="LAN70" s="2"/>
      <c r="LAO70" s="2"/>
      <c r="LAP70" s="2"/>
      <c r="LAQ70" s="2"/>
      <c r="LAR70" s="2"/>
      <c r="LAS70" s="2"/>
      <c r="LAT70" s="2"/>
      <c r="LAU70" s="2"/>
      <c r="LAV70" s="2"/>
      <c r="LAW70" s="2"/>
      <c r="LAX70" s="2"/>
      <c r="LAY70" s="2"/>
      <c r="LAZ70" s="2"/>
      <c r="LBA70" s="2"/>
      <c r="LBB70" s="2"/>
      <c r="LBC70" s="2"/>
      <c r="LBD70" s="2"/>
      <c r="LBE70" s="2"/>
      <c r="LBF70" s="2"/>
      <c r="LBG70" s="2"/>
      <c r="LBH70" s="2"/>
      <c r="LBI70" s="2"/>
      <c r="LBJ70" s="2"/>
      <c r="LBK70" s="2"/>
      <c r="LBL70" s="2"/>
      <c r="LBM70" s="2"/>
      <c r="LBN70" s="2"/>
      <c r="LBO70" s="2"/>
      <c r="LBP70" s="2"/>
      <c r="LBQ70" s="2"/>
      <c r="LBR70" s="2"/>
      <c r="LBS70" s="2"/>
      <c r="LBT70" s="2"/>
      <c r="LBU70" s="2"/>
      <c r="LBV70" s="2"/>
      <c r="LBW70" s="2"/>
      <c r="LBX70" s="2"/>
      <c r="LBY70" s="2"/>
      <c r="LBZ70" s="2"/>
      <c r="LCA70" s="2"/>
      <c r="LCB70" s="2"/>
      <c r="LCC70" s="2"/>
      <c r="LCD70" s="2"/>
      <c r="LCE70" s="2"/>
      <c r="LCF70" s="2"/>
      <c r="LCG70" s="2"/>
      <c r="LCH70" s="2"/>
      <c r="LCI70" s="2"/>
      <c r="LCJ70" s="2"/>
      <c r="LCK70" s="2"/>
      <c r="LCL70" s="2"/>
      <c r="LCM70" s="2"/>
      <c r="LCN70" s="2"/>
      <c r="LCO70" s="2"/>
      <c r="LCP70" s="2"/>
      <c r="LCQ70" s="2"/>
      <c r="LCR70" s="2"/>
      <c r="LCS70" s="2"/>
      <c r="LCT70" s="2"/>
      <c r="LCU70" s="2"/>
      <c r="LCV70" s="2"/>
      <c r="LCW70" s="2"/>
      <c r="LCX70" s="2"/>
      <c r="LCY70" s="2"/>
      <c r="LCZ70" s="2"/>
      <c r="LDA70" s="2"/>
      <c r="LDB70" s="2"/>
      <c r="LDC70" s="2"/>
      <c r="LDD70" s="2"/>
      <c r="LDE70" s="2"/>
      <c r="LDF70" s="2"/>
      <c r="LDG70" s="2"/>
      <c r="LDH70" s="2"/>
      <c r="LDI70" s="2"/>
      <c r="LDJ70" s="2"/>
      <c r="LDK70" s="2"/>
      <c r="LDL70" s="2"/>
      <c r="LDM70" s="2"/>
      <c r="LDN70" s="2"/>
      <c r="LDO70" s="2"/>
      <c r="LDP70" s="2"/>
      <c r="LDQ70" s="2"/>
      <c r="LDR70" s="2"/>
      <c r="LDS70" s="2"/>
      <c r="LDT70" s="2"/>
      <c r="LDU70" s="2"/>
      <c r="LDV70" s="2"/>
      <c r="LDW70" s="2"/>
      <c r="LDX70" s="2"/>
      <c r="LDY70" s="2"/>
      <c r="LDZ70" s="2"/>
      <c r="LEA70" s="2"/>
      <c r="LEB70" s="2"/>
      <c r="LEC70" s="2"/>
      <c r="LED70" s="2"/>
      <c r="LEE70" s="2"/>
      <c r="LEF70" s="2"/>
      <c r="LEG70" s="2"/>
      <c r="LEH70" s="2"/>
      <c r="LEI70" s="2"/>
      <c r="LEJ70" s="2"/>
      <c r="LEK70" s="2"/>
      <c r="LEL70" s="2"/>
      <c r="LEM70" s="2"/>
      <c r="LEN70" s="2"/>
      <c r="LEO70" s="2"/>
      <c r="LEP70" s="2"/>
      <c r="LEQ70" s="2"/>
      <c r="LER70" s="2"/>
      <c r="LES70" s="2"/>
      <c r="LET70" s="2"/>
      <c r="LEU70" s="2"/>
      <c r="LEV70" s="2"/>
      <c r="LEW70" s="2"/>
      <c r="LEX70" s="2"/>
      <c r="LEY70" s="2"/>
      <c r="LEZ70" s="2"/>
      <c r="LFA70" s="2"/>
      <c r="LFB70" s="2"/>
      <c r="LFC70" s="2"/>
      <c r="LFD70" s="2"/>
      <c r="LFE70" s="2"/>
      <c r="LFF70" s="2"/>
      <c r="LFG70" s="2"/>
      <c r="LFH70" s="2"/>
      <c r="LFI70" s="2"/>
      <c r="LFJ70" s="2"/>
      <c r="LFK70" s="2"/>
      <c r="LFL70" s="2"/>
      <c r="LFM70" s="2"/>
      <c r="LFN70" s="2"/>
      <c r="LFO70" s="2"/>
      <c r="LFP70" s="2"/>
      <c r="LFQ70" s="2"/>
      <c r="LFR70" s="2"/>
      <c r="LFS70" s="2"/>
      <c r="LFT70" s="2"/>
      <c r="LFU70" s="2"/>
      <c r="LFV70" s="2"/>
      <c r="LFW70" s="2"/>
      <c r="LFX70" s="2"/>
      <c r="LFY70" s="2"/>
      <c r="LFZ70" s="2"/>
      <c r="LGA70" s="2"/>
      <c r="LGB70" s="2"/>
      <c r="LGC70" s="2"/>
      <c r="LGD70" s="2"/>
      <c r="LGE70" s="2"/>
      <c r="LGF70" s="2"/>
      <c r="LGG70" s="2"/>
      <c r="LGH70" s="2"/>
      <c r="LGI70" s="2"/>
      <c r="LGJ70" s="2"/>
      <c r="LGK70" s="2"/>
      <c r="LGL70" s="2"/>
      <c r="LGM70" s="2"/>
      <c r="LGN70" s="2"/>
      <c r="LGO70" s="2"/>
      <c r="LGP70" s="2"/>
      <c r="LGQ70" s="2"/>
      <c r="LGR70" s="2"/>
      <c r="LGS70" s="2"/>
      <c r="LGT70" s="2"/>
      <c r="LGU70" s="2"/>
      <c r="LGV70" s="2"/>
      <c r="LGW70" s="2"/>
      <c r="LGX70" s="2"/>
      <c r="LGY70" s="2"/>
      <c r="LGZ70" s="2"/>
      <c r="LHA70" s="2"/>
      <c r="LHB70" s="2"/>
      <c r="LHC70" s="2"/>
      <c r="LHD70" s="2"/>
      <c r="LHE70" s="2"/>
      <c r="LHF70" s="2"/>
      <c r="LHG70" s="2"/>
      <c r="LHH70" s="2"/>
      <c r="LHI70" s="2"/>
      <c r="LHJ70" s="2"/>
      <c r="LHK70" s="2"/>
      <c r="LHL70" s="2"/>
      <c r="LHM70" s="2"/>
      <c r="LHN70" s="2"/>
      <c r="LHO70" s="2"/>
      <c r="LHP70" s="2"/>
      <c r="LHQ70" s="2"/>
      <c r="LHR70" s="2"/>
      <c r="LHS70" s="2"/>
      <c r="LHT70" s="2"/>
      <c r="LHU70" s="2"/>
      <c r="LHV70" s="2"/>
      <c r="LHW70" s="2"/>
      <c r="LHX70" s="2"/>
      <c r="LHY70" s="2"/>
      <c r="LHZ70" s="2"/>
      <c r="LIA70" s="2"/>
      <c r="LIB70" s="2"/>
      <c r="LIC70" s="2"/>
      <c r="LID70" s="2"/>
      <c r="LIE70" s="2"/>
      <c r="LIF70" s="2"/>
      <c r="LIG70" s="2"/>
      <c r="LIH70" s="2"/>
      <c r="LII70" s="2"/>
      <c r="LIJ70" s="2"/>
      <c r="LIK70" s="2"/>
      <c r="LIL70" s="2"/>
      <c r="LIM70" s="2"/>
      <c r="LIN70" s="2"/>
      <c r="LIO70" s="2"/>
      <c r="LIP70" s="2"/>
      <c r="LIQ70" s="2"/>
      <c r="LIR70" s="2"/>
      <c r="LIS70" s="2"/>
      <c r="LIT70" s="2"/>
      <c r="LIU70" s="2"/>
      <c r="LIV70" s="2"/>
      <c r="LIW70" s="2"/>
      <c r="LIX70" s="2"/>
      <c r="LIY70" s="2"/>
      <c r="LIZ70" s="2"/>
      <c r="LJA70" s="2"/>
      <c r="LJB70" s="2"/>
      <c r="LJC70" s="2"/>
      <c r="LJD70" s="2"/>
      <c r="LJE70" s="2"/>
      <c r="LJF70" s="2"/>
      <c r="LJG70" s="2"/>
      <c r="LJH70" s="2"/>
      <c r="LJI70" s="2"/>
      <c r="LJJ70" s="2"/>
      <c r="LJK70" s="2"/>
      <c r="LJL70" s="2"/>
      <c r="LJM70" s="2"/>
      <c r="LJN70" s="2"/>
      <c r="LJO70" s="2"/>
      <c r="LJP70" s="2"/>
      <c r="LJQ70" s="2"/>
      <c r="LJR70" s="2"/>
      <c r="LJS70" s="2"/>
      <c r="LJT70" s="2"/>
      <c r="LJU70" s="2"/>
      <c r="LJV70" s="2"/>
      <c r="LJW70" s="2"/>
      <c r="LJX70" s="2"/>
      <c r="LJY70" s="2"/>
      <c r="LJZ70" s="2"/>
      <c r="LKA70" s="2"/>
      <c r="LKB70" s="2"/>
      <c r="LKC70" s="2"/>
      <c r="LKD70" s="2"/>
      <c r="LKE70" s="2"/>
      <c r="LKF70" s="2"/>
      <c r="LKG70" s="2"/>
      <c r="LKH70" s="2"/>
      <c r="LKI70" s="2"/>
      <c r="LKJ70" s="2"/>
      <c r="LKK70" s="2"/>
      <c r="LKL70" s="2"/>
      <c r="LKM70" s="2"/>
      <c r="LKN70" s="2"/>
      <c r="LKO70" s="2"/>
      <c r="LKP70" s="2"/>
      <c r="LKQ70" s="2"/>
      <c r="LKR70" s="2"/>
      <c r="LKS70" s="2"/>
      <c r="LKT70" s="2"/>
      <c r="LKU70" s="2"/>
      <c r="LKV70" s="2"/>
      <c r="LKW70" s="2"/>
      <c r="LKX70" s="2"/>
      <c r="LKY70" s="2"/>
      <c r="LKZ70" s="2"/>
      <c r="LLA70" s="2"/>
      <c r="LLB70" s="2"/>
      <c r="LLC70" s="2"/>
      <c r="LLD70" s="2"/>
      <c r="LLE70" s="2"/>
      <c r="LLF70" s="2"/>
      <c r="LLG70" s="2"/>
      <c r="LLH70" s="2"/>
      <c r="LLI70" s="2"/>
      <c r="LLJ70" s="2"/>
      <c r="LLK70" s="2"/>
      <c r="LLL70" s="2"/>
      <c r="LLM70" s="2"/>
      <c r="LLN70" s="2"/>
      <c r="LLO70" s="2"/>
      <c r="LLP70" s="2"/>
      <c r="LLQ70" s="2"/>
      <c r="LLR70" s="2"/>
      <c r="LLS70" s="2"/>
      <c r="LLT70" s="2"/>
      <c r="LLU70" s="2"/>
      <c r="LLV70" s="2"/>
      <c r="LLW70" s="2"/>
      <c r="LLX70" s="2"/>
      <c r="LLY70" s="2"/>
      <c r="LLZ70" s="2"/>
      <c r="LMA70" s="2"/>
      <c r="LMB70" s="2"/>
      <c r="LMC70" s="2"/>
      <c r="LMD70" s="2"/>
      <c r="LME70" s="2"/>
      <c r="LMF70" s="2"/>
      <c r="LMG70" s="2"/>
      <c r="LMH70" s="2"/>
      <c r="LMI70" s="2"/>
      <c r="LMJ70" s="2"/>
      <c r="LMK70" s="2"/>
      <c r="LML70" s="2"/>
      <c r="LMM70" s="2"/>
      <c r="LMN70" s="2"/>
      <c r="LMO70" s="2"/>
      <c r="LMP70" s="2"/>
      <c r="LMQ70" s="2"/>
      <c r="LMR70" s="2"/>
      <c r="LMS70" s="2"/>
      <c r="LMT70" s="2"/>
      <c r="LMU70" s="2"/>
      <c r="LMV70" s="2"/>
      <c r="LMW70" s="2"/>
      <c r="LMX70" s="2"/>
      <c r="LMY70" s="2"/>
      <c r="LMZ70" s="2"/>
      <c r="LNA70" s="2"/>
      <c r="LNB70" s="2"/>
      <c r="LNC70" s="2"/>
      <c r="LND70" s="2"/>
      <c r="LNE70" s="2"/>
      <c r="LNF70" s="2"/>
      <c r="LNG70" s="2"/>
      <c r="LNH70" s="2"/>
      <c r="LNI70" s="2"/>
      <c r="LNJ70" s="2"/>
      <c r="LNK70" s="2"/>
      <c r="LNL70" s="2"/>
      <c r="LNM70" s="2"/>
      <c r="LNN70" s="2"/>
      <c r="LNO70" s="2"/>
      <c r="LNP70" s="2"/>
      <c r="LNQ70" s="2"/>
      <c r="LNR70" s="2"/>
      <c r="LNS70" s="2"/>
      <c r="LNT70" s="2"/>
      <c r="LNU70" s="2"/>
      <c r="LNV70" s="2"/>
      <c r="LNW70" s="2"/>
      <c r="LNX70" s="2"/>
      <c r="LNY70" s="2"/>
      <c r="LNZ70" s="2"/>
      <c r="LOA70" s="2"/>
      <c r="LOB70" s="2"/>
      <c r="LOC70" s="2"/>
      <c r="LOD70" s="2"/>
      <c r="LOE70" s="2"/>
      <c r="LOF70" s="2"/>
      <c r="LOG70" s="2"/>
      <c r="LOH70" s="2"/>
      <c r="LOI70" s="2"/>
      <c r="LOJ70" s="2"/>
      <c r="LOK70" s="2"/>
      <c r="LOL70" s="2"/>
      <c r="LOM70" s="2"/>
      <c r="LON70" s="2"/>
      <c r="LOO70" s="2"/>
      <c r="LOP70" s="2"/>
      <c r="LOQ70" s="2"/>
      <c r="LOR70" s="2"/>
      <c r="LOS70" s="2"/>
      <c r="LOT70" s="2"/>
      <c r="LOU70" s="2"/>
      <c r="LOV70" s="2"/>
      <c r="LOW70" s="2"/>
      <c r="LOX70" s="2"/>
      <c r="LOY70" s="2"/>
      <c r="LOZ70" s="2"/>
      <c r="LPA70" s="2"/>
      <c r="LPB70" s="2"/>
      <c r="LPC70" s="2"/>
      <c r="LPD70" s="2"/>
      <c r="LPE70" s="2"/>
      <c r="LPF70" s="2"/>
      <c r="LPG70" s="2"/>
      <c r="LPH70" s="2"/>
      <c r="LPI70" s="2"/>
      <c r="LPJ70" s="2"/>
      <c r="LPK70" s="2"/>
      <c r="LPL70" s="2"/>
      <c r="LPM70" s="2"/>
      <c r="LPN70" s="2"/>
      <c r="LPO70" s="2"/>
      <c r="LPP70" s="2"/>
      <c r="LPQ70" s="2"/>
      <c r="LPR70" s="2"/>
      <c r="LPS70" s="2"/>
      <c r="LPT70" s="2"/>
      <c r="LPU70" s="2"/>
      <c r="LPV70" s="2"/>
      <c r="LPW70" s="2"/>
      <c r="LPX70" s="2"/>
      <c r="LPY70" s="2"/>
      <c r="LPZ70" s="2"/>
      <c r="LQA70" s="2"/>
      <c r="LQB70" s="2"/>
      <c r="LQC70" s="2"/>
      <c r="LQD70" s="2"/>
      <c r="LQE70" s="2"/>
      <c r="LQF70" s="2"/>
      <c r="LQG70" s="2"/>
      <c r="LQH70" s="2"/>
      <c r="LQI70" s="2"/>
      <c r="LQJ70" s="2"/>
      <c r="LQK70" s="2"/>
      <c r="LQL70" s="2"/>
      <c r="LQM70" s="2"/>
      <c r="LQN70" s="2"/>
      <c r="LQO70" s="2"/>
      <c r="LQP70" s="2"/>
      <c r="LQQ70" s="2"/>
      <c r="LQR70" s="2"/>
      <c r="LQS70" s="2"/>
      <c r="LQT70" s="2"/>
      <c r="LQU70" s="2"/>
      <c r="LQV70" s="2"/>
      <c r="LQW70" s="2"/>
      <c r="LQX70" s="2"/>
      <c r="LQY70" s="2"/>
      <c r="LQZ70" s="2"/>
      <c r="LRA70" s="2"/>
      <c r="LRB70" s="2"/>
      <c r="LRC70" s="2"/>
      <c r="LRD70" s="2"/>
      <c r="LRE70" s="2"/>
      <c r="LRF70" s="2"/>
      <c r="LRG70" s="2"/>
      <c r="LRH70" s="2"/>
      <c r="LRI70" s="2"/>
      <c r="LRJ70" s="2"/>
      <c r="LRK70" s="2"/>
      <c r="LRL70" s="2"/>
      <c r="LRM70" s="2"/>
      <c r="LRN70" s="2"/>
      <c r="LRO70" s="2"/>
      <c r="LRP70" s="2"/>
      <c r="LRQ70" s="2"/>
      <c r="LRR70" s="2"/>
      <c r="LRS70" s="2"/>
      <c r="LRT70" s="2"/>
      <c r="LRU70" s="2"/>
      <c r="LRV70" s="2"/>
      <c r="LRW70" s="2"/>
      <c r="LRX70" s="2"/>
      <c r="LRY70" s="2"/>
      <c r="LRZ70" s="2"/>
      <c r="LSA70" s="2"/>
      <c r="LSB70" s="2"/>
      <c r="LSC70" s="2"/>
      <c r="LSD70" s="2"/>
      <c r="LSE70" s="2"/>
      <c r="LSF70" s="2"/>
      <c r="LSG70" s="2"/>
      <c r="LSH70" s="2"/>
      <c r="LSI70" s="2"/>
      <c r="LSJ70" s="2"/>
      <c r="LSK70" s="2"/>
      <c r="LSL70" s="2"/>
      <c r="LSM70" s="2"/>
      <c r="LSN70" s="2"/>
      <c r="LSO70" s="2"/>
      <c r="LSP70" s="2"/>
      <c r="LSQ70" s="2"/>
      <c r="LSR70" s="2"/>
      <c r="LSS70" s="2"/>
      <c r="LST70" s="2"/>
      <c r="LSU70" s="2"/>
      <c r="LSV70" s="2"/>
      <c r="LSW70" s="2"/>
      <c r="LSX70" s="2"/>
      <c r="LSY70" s="2"/>
      <c r="LSZ70" s="2"/>
      <c r="LTA70" s="2"/>
      <c r="LTB70" s="2"/>
      <c r="LTC70" s="2"/>
      <c r="LTD70" s="2"/>
      <c r="LTE70" s="2"/>
      <c r="LTF70" s="2"/>
      <c r="LTG70" s="2"/>
      <c r="LTH70" s="2"/>
      <c r="LTI70" s="2"/>
      <c r="LTJ70" s="2"/>
      <c r="LTK70" s="2"/>
      <c r="LTL70" s="2"/>
      <c r="LTM70" s="2"/>
      <c r="LTN70" s="2"/>
      <c r="LTO70" s="2"/>
      <c r="LTP70" s="2"/>
      <c r="LTQ70" s="2"/>
      <c r="LTR70" s="2"/>
      <c r="LTS70" s="2"/>
      <c r="LTT70" s="2"/>
      <c r="LTU70" s="2"/>
      <c r="LTV70" s="2"/>
      <c r="LTW70" s="2"/>
      <c r="LTX70" s="2"/>
      <c r="LTY70" s="2"/>
      <c r="LTZ70" s="2"/>
      <c r="LUA70" s="2"/>
      <c r="LUB70" s="2"/>
      <c r="LUC70" s="2"/>
      <c r="LUD70" s="2"/>
      <c r="LUE70" s="2"/>
      <c r="LUF70" s="2"/>
      <c r="LUG70" s="2"/>
      <c r="LUH70" s="2"/>
      <c r="LUI70" s="2"/>
      <c r="LUJ70" s="2"/>
      <c r="LUK70" s="2"/>
      <c r="LUL70" s="2"/>
      <c r="LUM70" s="2"/>
      <c r="LUN70" s="2"/>
      <c r="LUO70" s="2"/>
      <c r="LUP70" s="2"/>
      <c r="LUQ70" s="2"/>
      <c r="LUR70" s="2"/>
      <c r="LUS70" s="2"/>
      <c r="LUT70" s="2"/>
      <c r="LUU70" s="2"/>
      <c r="LUV70" s="2"/>
      <c r="LUW70" s="2"/>
      <c r="LUX70" s="2"/>
      <c r="LUY70" s="2"/>
      <c r="LUZ70" s="2"/>
      <c r="LVA70" s="2"/>
      <c r="LVB70" s="2"/>
      <c r="LVC70" s="2"/>
      <c r="LVD70" s="2"/>
      <c r="LVE70" s="2"/>
      <c r="LVF70" s="2"/>
      <c r="LVG70" s="2"/>
      <c r="LVH70" s="2"/>
      <c r="LVI70" s="2"/>
      <c r="LVJ70" s="2"/>
      <c r="LVK70" s="2"/>
      <c r="LVL70" s="2"/>
      <c r="LVM70" s="2"/>
      <c r="LVN70" s="2"/>
      <c r="LVO70" s="2"/>
      <c r="LVP70" s="2"/>
      <c r="LVQ70" s="2"/>
      <c r="LVR70" s="2"/>
      <c r="LVS70" s="2"/>
      <c r="LVT70" s="2"/>
      <c r="LVU70" s="2"/>
      <c r="LVV70" s="2"/>
      <c r="LVW70" s="2"/>
      <c r="LVX70" s="2"/>
      <c r="LVY70" s="2"/>
      <c r="LVZ70" s="2"/>
      <c r="LWA70" s="2"/>
      <c r="LWB70" s="2"/>
      <c r="LWC70" s="2"/>
      <c r="LWD70" s="2"/>
      <c r="LWE70" s="2"/>
      <c r="LWF70" s="2"/>
      <c r="LWG70" s="2"/>
      <c r="LWH70" s="2"/>
      <c r="LWI70" s="2"/>
      <c r="LWJ70" s="2"/>
      <c r="LWK70" s="2"/>
      <c r="LWL70" s="2"/>
      <c r="LWM70" s="2"/>
      <c r="LWN70" s="2"/>
      <c r="LWO70" s="2"/>
      <c r="LWP70" s="2"/>
      <c r="LWQ70" s="2"/>
      <c r="LWR70" s="2"/>
      <c r="LWS70" s="2"/>
      <c r="LWT70" s="2"/>
      <c r="LWU70" s="2"/>
      <c r="LWV70" s="2"/>
      <c r="LWW70" s="2"/>
      <c r="LWX70" s="2"/>
      <c r="LWY70" s="2"/>
      <c r="LWZ70" s="2"/>
      <c r="LXA70" s="2"/>
      <c r="LXB70" s="2"/>
      <c r="LXC70" s="2"/>
      <c r="LXD70" s="2"/>
      <c r="LXE70" s="2"/>
      <c r="LXF70" s="2"/>
      <c r="LXG70" s="2"/>
      <c r="LXH70" s="2"/>
      <c r="LXI70" s="2"/>
      <c r="LXJ70" s="2"/>
      <c r="LXK70" s="2"/>
      <c r="LXL70" s="2"/>
      <c r="LXM70" s="2"/>
      <c r="LXN70" s="2"/>
      <c r="LXO70" s="2"/>
      <c r="LXP70" s="2"/>
      <c r="LXQ70" s="2"/>
      <c r="LXR70" s="2"/>
      <c r="LXS70" s="2"/>
      <c r="LXT70" s="2"/>
      <c r="LXU70" s="2"/>
      <c r="LXV70" s="2"/>
      <c r="LXW70" s="2"/>
      <c r="LXX70" s="2"/>
      <c r="LXY70" s="2"/>
      <c r="LXZ70" s="2"/>
      <c r="LYA70" s="2"/>
      <c r="LYB70" s="2"/>
      <c r="LYC70" s="2"/>
      <c r="LYD70" s="2"/>
      <c r="LYE70" s="2"/>
      <c r="LYF70" s="2"/>
      <c r="LYG70" s="2"/>
      <c r="LYH70" s="2"/>
      <c r="LYI70" s="2"/>
      <c r="LYJ70" s="2"/>
      <c r="LYK70" s="2"/>
      <c r="LYL70" s="2"/>
      <c r="LYM70" s="2"/>
      <c r="LYN70" s="2"/>
      <c r="LYO70" s="2"/>
      <c r="LYP70" s="2"/>
      <c r="LYQ70" s="2"/>
      <c r="LYR70" s="2"/>
      <c r="LYS70" s="2"/>
      <c r="LYT70" s="2"/>
      <c r="LYU70" s="2"/>
      <c r="LYV70" s="2"/>
      <c r="LYW70" s="2"/>
      <c r="LYX70" s="2"/>
      <c r="LYY70" s="2"/>
      <c r="LYZ70" s="2"/>
      <c r="LZA70" s="2"/>
      <c r="LZB70" s="2"/>
      <c r="LZC70" s="2"/>
      <c r="LZD70" s="2"/>
      <c r="LZE70" s="2"/>
      <c r="LZF70" s="2"/>
      <c r="LZG70" s="2"/>
      <c r="LZH70" s="2"/>
      <c r="LZI70" s="2"/>
      <c r="LZJ70" s="2"/>
      <c r="LZK70" s="2"/>
      <c r="LZL70" s="2"/>
      <c r="LZM70" s="2"/>
      <c r="LZN70" s="2"/>
      <c r="LZO70" s="2"/>
      <c r="LZP70" s="2"/>
      <c r="LZQ70" s="2"/>
      <c r="LZR70" s="2"/>
      <c r="LZS70" s="2"/>
      <c r="LZT70" s="2"/>
      <c r="LZU70" s="2"/>
      <c r="LZV70" s="2"/>
      <c r="LZW70" s="2"/>
      <c r="LZX70" s="2"/>
      <c r="LZY70" s="2"/>
      <c r="LZZ70" s="2"/>
      <c r="MAA70" s="2"/>
      <c r="MAB70" s="2"/>
      <c r="MAC70" s="2"/>
      <c r="MAD70" s="2"/>
      <c r="MAE70" s="2"/>
      <c r="MAF70" s="2"/>
      <c r="MAG70" s="2"/>
      <c r="MAH70" s="2"/>
      <c r="MAI70" s="2"/>
      <c r="MAJ70" s="2"/>
      <c r="MAK70" s="2"/>
      <c r="MAL70" s="2"/>
      <c r="MAM70" s="2"/>
      <c r="MAN70" s="2"/>
      <c r="MAO70" s="2"/>
      <c r="MAP70" s="2"/>
      <c r="MAQ70" s="2"/>
      <c r="MAR70" s="2"/>
      <c r="MAS70" s="2"/>
      <c r="MAT70" s="2"/>
      <c r="MAU70" s="2"/>
      <c r="MAV70" s="2"/>
      <c r="MAW70" s="2"/>
      <c r="MAX70" s="2"/>
      <c r="MAY70" s="2"/>
      <c r="MAZ70" s="2"/>
      <c r="MBA70" s="2"/>
      <c r="MBB70" s="2"/>
      <c r="MBC70" s="2"/>
      <c r="MBD70" s="2"/>
      <c r="MBE70" s="2"/>
      <c r="MBF70" s="2"/>
      <c r="MBG70" s="2"/>
      <c r="MBH70" s="2"/>
      <c r="MBI70" s="2"/>
      <c r="MBJ70" s="2"/>
      <c r="MBK70" s="2"/>
      <c r="MBL70" s="2"/>
      <c r="MBM70" s="2"/>
      <c r="MBN70" s="2"/>
      <c r="MBO70" s="2"/>
      <c r="MBP70" s="2"/>
      <c r="MBQ70" s="2"/>
      <c r="MBR70" s="2"/>
      <c r="MBS70" s="2"/>
      <c r="MBT70" s="2"/>
      <c r="MBU70" s="2"/>
      <c r="MBV70" s="2"/>
      <c r="MBW70" s="2"/>
      <c r="MBX70" s="2"/>
      <c r="MBY70" s="2"/>
      <c r="MBZ70" s="2"/>
      <c r="MCA70" s="2"/>
      <c r="MCB70" s="2"/>
      <c r="MCC70" s="2"/>
      <c r="MCD70" s="2"/>
      <c r="MCE70" s="2"/>
      <c r="MCF70" s="2"/>
      <c r="MCG70" s="2"/>
      <c r="MCH70" s="2"/>
      <c r="MCI70" s="2"/>
      <c r="MCJ70" s="2"/>
      <c r="MCK70" s="2"/>
      <c r="MCL70" s="2"/>
      <c r="MCM70" s="2"/>
      <c r="MCN70" s="2"/>
      <c r="MCO70" s="2"/>
      <c r="MCP70" s="2"/>
      <c r="MCQ70" s="2"/>
      <c r="MCR70" s="2"/>
      <c r="MCS70" s="2"/>
      <c r="MCT70" s="2"/>
      <c r="MCU70" s="2"/>
      <c r="MCV70" s="2"/>
      <c r="MCW70" s="2"/>
      <c r="MCX70" s="2"/>
      <c r="MCY70" s="2"/>
      <c r="MCZ70" s="2"/>
      <c r="MDA70" s="2"/>
      <c r="MDB70" s="2"/>
      <c r="MDC70" s="2"/>
      <c r="MDD70" s="2"/>
      <c r="MDE70" s="2"/>
      <c r="MDF70" s="2"/>
      <c r="MDG70" s="2"/>
      <c r="MDH70" s="2"/>
      <c r="MDI70" s="2"/>
      <c r="MDJ70" s="2"/>
      <c r="MDK70" s="2"/>
      <c r="MDL70" s="2"/>
      <c r="MDM70" s="2"/>
      <c r="MDN70" s="2"/>
      <c r="MDO70" s="2"/>
      <c r="MDP70" s="2"/>
      <c r="MDQ70" s="2"/>
      <c r="MDR70" s="2"/>
      <c r="MDS70" s="2"/>
      <c r="MDT70" s="2"/>
      <c r="MDU70" s="2"/>
      <c r="MDV70" s="2"/>
      <c r="MDW70" s="2"/>
      <c r="MDX70" s="2"/>
      <c r="MDY70" s="2"/>
      <c r="MDZ70" s="2"/>
      <c r="MEA70" s="2"/>
      <c r="MEB70" s="2"/>
      <c r="MEC70" s="2"/>
      <c r="MED70" s="2"/>
      <c r="MEE70" s="2"/>
      <c r="MEF70" s="2"/>
      <c r="MEG70" s="2"/>
      <c r="MEH70" s="2"/>
      <c r="MEI70" s="2"/>
      <c r="MEJ70" s="2"/>
      <c r="MEK70" s="2"/>
      <c r="MEL70" s="2"/>
      <c r="MEM70" s="2"/>
      <c r="MEN70" s="2"/>
      <c r="MEO70" s="2"/>
      <c r="MEP70" s="2"/>
      <c r="MEQ70" s="2"/>
      <c r="MER70" s="2"/>
      <c r="MES70" s="2"/>
      <c r="MET70" s="2"/>
      <c r="MEU70" s="2"/>
      <c r="MEV70" s="2"/>
      <c r="MEW70" s="2"/>
      <c r="MEX70" s="2"/>
      <c r="MEY70" s="2"/>
      <c r="MEZ70" s="2"/>
      <c r="MFA70" s="2"/>
      <c r="MFB70" s="2"/>
      <c r="MFC70" s="2"/>
      <c r="MFD70" s="2"/>
      <c r="MFE70" s="2"/>
      <c r="MFF70" s="2"/>
      <c r="MFG70" s="2"/>
      <c r="MFH70" s="2"/>
      <c r="MFI70" s="2"/>
      <c r="MFJ70" s="2"/>
      <c r="MFK70" s="2"/>
      <c r="MFL70" s="2"/>
      <c r="MFM70" s="2"/>
      <c r="MFN70" s="2"/>
      <c r="MFO70" s="2"/>
      <c r="MFP70" s="2"/>
      <c r="MFQ70" s="2"/>
      <c r="MFR70" s="2"/>
      <c r="MFS70" s="2"/>
      <c r="MFT70" s="2"/>
      <c r="MFU70" s="2"/>
      <c r="MFV70" s="2"/>
      <c r="MFW70" s="2"/>
      <c r="MFX70" s="2"/>
      <c r="MFY70" s="2"/>
      <c r="MFZ70" s="2"/>
      <c r="MGA70" s="2"/>
      <c r="MGB70" s="2"/>
      <c r="MGC70" s="2"/>
      <c r="MGD70" s="2"/>
      <c r="MGE70" s="2"/>
      <c r="MGF70" s="2"/>
      <c r="MGG70" s="2"/>
      <c r="MGH70" s="2"/>
      <c r="MGI70" s="2"/>
      <c r="MGJ70" s="2"/>
      <c r="MGK70" s="2"/>
      <c r="MGL70" s="2"/>
      <c r="MGM70" s="2"/>
      <c r="MGN70" s="2"/>
      <c r="MGO70" s="2"/>
      <c r="MGP70" s="2"/>
      <c r="MGQ70" s="2"/>
      <c r="MGR70" s="2"/>
      <c r="MGS70" s="2"/>
      <c r="MGT70" s="2"/>
      <c r="MGU70" s="2"/>
      <c r="MGV70" s="2"/>
      <c r="MGW70" s="2"/>
      <c r="MGX70" s="2"/>
      <c r="MGY70" s="2"/>
      <c r="MGZ70" s="2"/>
      <c r="MHA70" s="2"/>
      <c r="MHB70" s="2"/>
      <c r="MHC70" s="2"/>
      <c r="MHD70" s="2"/>
      <c r="MHE70" s="2"/>
      <c r="MHF70" s="2"/>
      <c r="MHG70" s="2"/>
      <c r="MHH70" s="2"/>
      <c r="MHI70" s="2"/>
      <c r="MHJ70" s="2"/>
      <c r="MHK70" s="2"/>
      <c r="MHL70" s="2"/>
      <c r="MHM70" s="2"/>
      <c r="MHN70" s="2"/>
      <c r="MHO70" s="2"/>
      <c r="MHP70" s="2"/>
      <c r="MHQ70" s="2"/>
      <c r="MHR70" s="2"/>
      <c r="MHS70" s="2"/>
      <c r="MHT70" s="2"/>
      <c r="MHU70" s="2"/>
      <c r="MHV70" s="2"/>
      <c r="MHW70" s="2"/>
      <c r="MHX70" s="2"/>
      <c r="MHY70" s="2"/>
      <c r="MHZ70" s="2"/>
      <c r="MIA70" s="2"/>
      <c r="MIB70" s="2"/>
      <c r="MIC70" s="2"/>
      <c r="MID70" s="2"/>
      <c r="MIE70" s="2"/>
      <c r="MIF70" s="2"/>
      <c r="MIG70" s="2"/>
      <c r="MIH70" s="2"/>
      <c r="MII70" s="2"/>
      <c r="MIJ70" s="2"/>
      <c r="MIK70" s="2"/>
      <c r="MIL70" s="2"/>
      <c r="MIM70" s="2"/>
      <c r="MIN70" s="2"/>
      <c r="MIO70" s="2"/>
      <c r="MIP70" s="2"/>
      <c r="MIQ70" s="2"/>
      <c r="MIR70" s="2"/>
      <c r="MIS70" s="2"/>
      <c r="MIT70" s="2"/>
      <c r="MIU70" s="2"/>
      <c r="MIV70" s="2"/>
      <c r="MIW70" s="2"/>
      <c r="MIX70" s="2"/>
      <c r="MIY70" s="2"/>
      <c r="MIZ70" s="2"/>
      <c r="MJA70" s="2"/>
      <c r="MJB70" s="2"/>
      <c r="MJC70" s="2"/>
      <c r="MJD70" s="2"/>
      <c r="MJE70" s="2"/>
      <c r="MJF70" s="2"/>
      <c r="MJG70" s="2"/>
      <c r="MJH70" s="2"/>
      <c r="MJI70" s="2"/>
      <c r="MJJ70" s="2"/>
      <c r="MJK70" s="2"/>
      <c r="MJL70" s="2"/>
      <c r="MJM70" s="2"/>
      <c r="MJN70" s="2"/>
      <c r="MJO70" s="2"/>
      <c r="MJP70" s="2"/>
      <c r="MJQ70" s="2"/>
      <c r="MJR70" s="2"/>
      <c r="MJS70" s="2"/>
      <c r="MJT70" s="2"/>
      <c r="MJU70" s="2"/>
      <c r="MJV70" s="2"/>
      <c r="MJW70" s="2"/>
      <c r="MJX70" s="2"/>
      <c r="MJY70" s="2"/>
      <c r="MJZ70" s="2"/>
      <c r="MKA70" s="2"/>
      <c r="MKB70" s="2"/>
      <c r="MKC70" s="2"/>
      <c r="MKD70" s="2"/>
      <c r="MKE70" s="2"/>
      <c r="MKF70" s="2"/>
      <c r="MKG70" s="2"/>
      <c r="MKH70" s="2"/>
      <c r="MKI70" s="2"/>
      <c r="MKJ70" s="2"/>
      <c r="MKK70" s="2"/>
      <c r="MKL70" s="2"/>
      <c r="MKM70" s="2"/>
      <c r="MKN70" s="2"/>
      <c r="MKO70" s="2"/>
      <c r="MKP70" s="2"/>
      <c r="MKQ70" s="2"/>
      <c r="MKR70" s="2"/>
      <c r="MKS70" s="2"/>
      <c r="MKT70" s="2"/>
      <c r="MKU70" s="2"/>
      <c r="MKV70" s="2"/>
      <c r="MKW70" s="2"/>
      <c r="MKX70" s="2"/>
      <c r="MKY70" s="2"/>
      <c r="MKZ70" s="2"/>
      <c r="MLA70" s="2"/>
      <c r="MLB70" s="2"/>
      <c r="MLC70" s="2"/>
      <c r="MLD70" s="2"/>
      <c r="MLE70" s="2"/>
      <c r="MLF70" s="2"/>
      <c r="MLG70" s="2"/>
      <c r="MLH70" s="2"/>
      <c r="MLI70" s="2"/>
      <c r="MLJ70" s="2"/>
      <c r="MLK70" s="2"/>
      <c r="MLL70" s="2"/>
      <c r="MLM70" s="2"/>
      <c r="MLN70" s="2"/>
      <c r="MLO70" s="2"/>
      <c r="MLP70" s="2"/>
      <c r="MLQ70" s="2"/>
      <c r="MLR70" s="2"/>
      <c r="MLS70" s="2"/>
      <c r="MLT70" s="2"/>
      <c r="MLU70" s="2"/>
      <c r="MLV70" s="2"/>
      <c r="MLW70" s="2"/>
      <c r="MLX70" s="2"/>
      <c r="MLY70" s="2"/>
      <c r="MLZ70" s="2"/>
      <c r="MMA70" s="2"/>
      <c r="MMB70" s="2"/>
      <c r="MMC70" s="2"/>
      <c r="MMD70" s="2"/>
      <c r="MME70" s="2"/>
      <c r="MMF70" s="2"/>
      <c r="MMG70" s="2"/>
      <c r="MMH70" s="2"/>
      <c r="MMI70" s="2"/>
      <c r="MMJ70" s="2"/>
      <c r="MMK70" s="2"/>
      <c r="MML70" s="2"/>
      <c r="MMM70" s="2"/>
      <c r="MMN70" s="2"/>
      <c r="MMO70" s="2"/>
      <c r="MMP70" s="2"/>
      <c r="MMQ70" s="2"/>
      <c r="MMR70" s="2"/>
      <c r="MMS70" s="2"/>
      <c r="MMT70" s="2"/>
      <c r="MMU70" s="2"/>
      <c r="MMV70" s="2"/>
      <c r="MMW70" s="2"/>
      <c r="MMX70" s="2"/>
      <c r="MMY70" s="2"/>
      <c r="MMZ70" s="2"/>
      <c r="MNA70" s="2"/>
      <c r="MNB70" s="2"/>
      <c r="MNC70" s="2"/>
      <c r="MND70" s="2"/>
      <c r="MNE70" s="2"/>
      <c r="MNF70" s="2"/>
      <c r="MNG70" s="2"/>
      <c r="MNH70" s="2"/>
      <c r="MNI70" s="2"/>
      <c r="MNJ70" s="2"/>
      <c r="MNK70" s="2"/>
      <c r="MNL70" s="2"/>
      <c r="MNM70" s="2"/>
      <c r="MNN70" s="2"/>
      <c r="MNO70" s="2"/>
      <c r="MNP70" s="2"/>
      <c r="MNQ70" s="2"/>
      <c r="MNR70" s="2"/>
      <c r="MNS70" s="2"/>
      <c r="MNT70" s="2"/>
      <c r="MNU70" s="2"/>
      <c r="MNV70" s="2"/>
      <c r="MNW70" s="2"/>
      <c r="MNX70" s="2"/>
      <c r="MNY70" s="2"/>
      <c r="MNZ70" s="2"/>
      <c r="MOA70" s="2"/>
      <c r="MOB70" s="2"/>
      <c r="MOC70" s="2"/>
      <c r="MOD70" s="2"/>
      <c r="MOE70" s="2"/>
      <c r="MOF70" s="2"/>
      <c r="MOG70" s="2"/>
      <c r="MOH70" s="2"/>
      <c r="MOI70" s="2"/>
      <c r="MOJ70" s="2"/>
      <c r="MOK70" s="2"/>
      <c r="MOL70" s="2"/>
      <c r="MOM70" s="2"/>
      <c r="MON70" s="2"/>
      <c r="MOO70" s="2"/>
      <c r="MOP70" s="2"/>
      <c r="MOQ70" s="2"/>
      <c r="MOR70" s="2"/>
      <c r="MOS70" s="2"/>
      <c r="MOT70" s="2"/>
      <c r="MOU70" s="2"/>
      <c r="MOV70" s="2"/>
      <c r="MOW70" s="2"/>
      <c r="MOX70" s="2"/>
      <c r="MOY70" s="2"/>
      <c r="MOZ70" s="2"/>
      <c r="MPA70" s="2"/>
      <c r="MPB70" s="2"/>
      <c r="MPC70" s="2"/>
      <c r="MPD70" s="2"/>
      <c r="MPE70" s="2"/>
      <c r="MPF70" s="2"/>
      <c r="MPG70" s="2"/>
      <c r="MPH70" s="2"/>
      <c r="MPI70" s="2"/>
      <c r="MPJ70" s="2"/>
      <c r="MPK70" s="2"/>
      <c r="MPL70" s="2"/>
      <c r="MPM70" s="2"/>
      <c r="MPN70" s="2"/>
      <c r="MPO70" s="2"/>
      <c r="MPP70" s="2"/>
      <c r="MPQ70" s="2"/>
      <c r="MPR70" s="2"/>
      <c r="MPS70" s="2"/>
      <c r="MPT70" s="2"/>
      <c r="MPU70" s="2"/>
      <c r="MPV70" s="2"/>
      <c r="MPW70" s="2"/>
      <c r="MPX70" s="2"/>
      <c r="MPY70" s="2"/>
      <c r="MPZ70" s="2"/>
      <c r="MQA70" s="2"/>
      <c r="MQB70" s="2"/>
      <c r="MQC70" s="2"/>
      <c r="MQD70" s="2"/>
      <c r="MQE70" s="2"/>
      <c r="MQF70" s="2"/>
      <c r="MQG70" s="2"/>
      <c r="MQH70" s="2"/>
      <c r="MQI70" s="2"/>
      <c r="MQJ70" s="2"/>
      <c r="MQK70" s="2"/>
      <c r="MQL70" s="2"/>
      <c r="MQM70" s="2"/>
      <c r="MQN70" s="2"/>
      <c r="MQO70" s="2"/>
      <c r="MQP70" s="2"/>
      <c r="MQQ70" s="2"/>
      <c r="MQR70" s="2"/>
      <c r="MQS70" s="2"/>
      <c r="MQT70" s="2"/>
      <c r="MQU70" s="2"/>
      <c r="MQV70" s="2"/>
      <c r="MQW70" s="2"/>
      <c r="MQX70" s="2"/>
      <c r="MQY70" s="2"/>
      <c r="MQZ70" s="2"/>
      <c r="MRA70" s="2"/>
      <c r="MRB70" s="2"/>
      <c r="MRC70" s="2"/>
      <c r="MRD70" s="2"/>
      <c r="MRE70" s="2"/>
      <c r="MRF70" s="2"/>
      <c r="MRG70" s="2"/>
      <c r="MRH70" s="2"/>
      <c r="MRI70" s="2"/>
      <c r="MRJ70" s="2"/>
      <c r="MRK70" s="2"/>
      <c r="MRL70" s="2"/>
      <c r="MRM70" s="2"/>
      <c r="MRN70" s="2"/>
      <c r="MRO70" s="2"/>
      <c r="MRP70" s="2"/>
      <c r="MRQ70" s="2"/>
      <c r="MRR70" s="2"/>
      <c r="MRS70" s="2"/>
      <c r="MRT70" s="2"/>
      <c r="MRU70" s="2"/>
      <c r="MRV70" s="2"/>
      <c r="MRW70" s="2"/>
      <c r="MRX70" s="2"/>
      <c r="MRY70" s="2"/>
      <c r="MRZ70" s="2"/>
      <c r="MSA70" s="2"/>
      <c r="MSB70" s="2"/>
      <c r="MSC70" s="2"/>
      <c r="MSD70" s="2"/>
      <c r="MSE70" s="2"/>
      <c r="MSF70" s="2"/>
      <c r="MSG70" s="2"/>
      <c r="MSH70" s="2"/>
      <c r="MSI70" s="2"/>
      <c r="MSJ70" s="2"/>
      <c r="MSK70" s="2"/>
      <c r="MSL70" s="2"/>
      <c r="MSM70" s="2"/>
      <c r="MSN70" s="2"/>
      <c r="MSO70" s="2"/>
      <c r="MSP70" s="2"/>
      <c r="MSQ70" s="2"/>
      <c r="MSR70" s="2"/>
      <c r="MSS70" s="2"/>
      <c r="MST70" s="2"/>
      <c r="MSU70" s="2"/>
      <c r="MSV70" s="2"/>
      <c r="MSW70" s="2"/>
      <c r="MSX70" s="2"/>
      <c r="MSY70" s="2"/>
      <c r="MSZ70" s="2"/>
      <c r="MTA70" s="2"/>
      <c r="MTB70" s="2"/>
      <c r="MTC70" s="2"/>
      <c r="MTD70" s="2"/>
      <c r="MTE70" s="2"/>
      <c r="MTF70" s="2"/>
      <c r="MTG70" s="2"/>
      <c r="MTH70" s="2"/>
      <c r="MTI70" s="2"/>
      <c r="MTJ70" s="2"/>
      <c r="MTK70" s="2"/>
      <c r="MTL70" s="2"/>
      <c r="MTM70" s="2"/>
      <c r="MTN70" s="2"/>
      <c r="MTO70" s="2"/>
      <c r="MTP70" s="2"/>
      <c r="MTQ70" s="2"/>
      <c r="MTR70" s="2"/>
      <c r="MTS70" s="2"/>
      <c r="MTT70" s="2"/>
      <c r="MTU70" s="2"/>
      <c r="MTV70" s="2"/>
      <c r="MTW70" s="2"/>
      <c r="MTX70" s="2"/>
      <c r="MTY70" s="2"/>
      <c r="MTZ70" s="2"/>
      <c r="MUA70" s="2"/>
      <c r="MUB70" s="2"/>
      <c r="MUC70" s="2"/>
      <c r="MUD70" s="2"/>
      <c r="MUE70" s="2"/>
      <c r="MUF70" s="2"/>
      <c r="MUG70" s="2"/>
      <c r="MUH70" s="2"/>
      <c r="MUI70" s="2"/>
      <c r="MUJ70" s="2"/>
      <c r="MUK70" s="2"/>
      <c r="MUL70" s="2"/>
      <c r="MUM70" s="2"/>
      <c r="MUN70" s="2"/>
      <c r="MUO70" s="2"/>
      <c r="MUP70" s="2"/>
      <c r="MUQ70" s="2"/>
      <c r="MUR70" s="2"/>
      <c r="MUS70" s="2"/>
      <c r="MUT70" s="2"/>
      <c r="MUU70" s="2"/>
      <c r="MUV70" s="2"/>
      <c r="MUW70" s="2"/>
      <c r="MUX70" s="2"/>
      <c r="MUY70" s="2"/>
      <c r="MUZ70" s="2"/>
      <c r="MVA70" s="2"/>
      <c r="MVB70" s="2"/>
      <c r="MVC70" s="2"/>
      <c r="MVD70" s="2"/>
      <c r="MVE70" s="2"/>
      <c r="MVF70" s="2"/>
      <c r="MVG70" s="2"/>
      <c r="MVH70" s="2"/>
      <c r="MVI70" s="2"/>
      <c r="MVJ70" s="2"/>
      <c r="MVK70" s="2"/>
      <c r="MVL70" s="2"/>
      <c r="MVM70" s="2"/>
      <c r="MVN70" s="2"/>
      <c r="MVO70" s="2"/>
      <c r="MVP70" s="2"/>
      <c r="MVQ70" s="2"/>
      <c r="MVR70" s="2"/>
      <c r="MVS70" s="2"/>
      <c r="MVT70" s="2"/>
      <c r="MVU70" s="2"/>
      <c r="MVV70" s="2"/>
      <c r="MVW70" s="2"/>
      <c r="MVX70" s="2"/>
      <c r="MVY70" s="2"/>
      <c r="MVZ70" s="2"/>
      <c r="MWA70" s="2"/>
      <c r="MWB70" s="2"/>
      <c r="MWC70" s="2"/>
      <c r="MWD70" s="2"/>
      <c r="MWE70" s="2"/>
      <c r="MWF70" s="2"/>
      <c r="MWG70" s="2"/>
      <c r="MWH70" s="2"/>
      <c r="MWI70" s="2"/>
      <c r="MWJ70" s="2"/>
      <c r="MWK70" s="2"/>
      <c r="MWL70" s="2"/>
      <c r="MWM70" s="2"/>
      <c r="MWN70" s="2"/>
      <c r="MWO70" s="2"/>
      <c r="MWP70" s="2"/>
      <c r="MWQ70" s="2"/>
      <c r="MWR70" s="2"/>
      <c r="MWS70" s="2"/>
      <c r="MWT70" s="2"/>
      <c r="MWU70" s="2"/>
      <c r="MWV70" s="2"/>
      <c r="MWW70" s="2"/>
      <c r="MWX70" s="2"/>
      <c r="MWY70" s="2"/>
      <c r="MWZ70" s="2"/>
      <c r="MXA70" s="2"/>
      <c r="MXB70" s="2"/>
      <c r="MXC70" s="2"/>
      <c r="MXD70" s="2"/>
      <c r="MXE70" s="2"/>
      <c r="MXF70" s="2"/>
      <c r="MXG70" s="2"/>
      <c r="MXH70" s="2"/>
      <c r="MXI70" s="2"/>
      <c r="MXJ70" s="2"/>
      <c r="MXK70" s="2"/>
      <c r="MXL70" s="2"/>
      <c r="MXM70" s="2"/>
      <c r="MXN70" s="2"/>
      <c r="MXO70" s="2"/>
      <c r="MXP70" s="2"/>
      <c r="MXQ70" s="2"/>
      <c r="MXR70" s="2"/>
      <c r="MXS70" s="2"/>
      <c r="MXT70" s="2"/>
      <c r="MXU70" s="2"/>
      <c r="MXV70" s="2"/>
      <c r="MXW70" s="2"/>
      <c r="MXX70" s="2"/>
      <c r="MXY70" s="2"/>
      <c r="MXZ70" s="2"/>
      <c r="MYA70" s="2"/>
      <c r="MYB70" s="2"/>
      <c r="MYC70" s="2"/>
      <c r="MYD70" s="2"/>
      <c r="MYE70" s="2"/>
      <c r="MYF70" s="2"/>
      <c r="MYG70" s="2"/>
      <c r="MYH70" s="2"/>
      <c r="MYI70" s="2"/>
      <c r="MYJ70" s="2"/>
      <c r="MYK70" s="2"/>
      <c r="MYL70" s="2"/>
      <c r="MYM70" s="2"/>
      <c r="MYN70" s="2"/>
      <c r="MYO70" s="2"/>
      <c r="MYP70" s="2"/>
      <c r="MYQ70" s="2"/>
      <c r="MYR70" s="2"/>
      <c r="MYS70" s="2"/>
      <c r="MYT70" s="2"/>
      <c r="MYU70" s="2"/>
      <c r="MYV70" s="2"/>
      <c r="MYW70" s="2"/>
      <c r="MYX70" s="2"/>
      <c r="MYY70" s="2"/>
      <c r="MYZ70" s="2"/>
      <c r="MZA70" s="2"/>
      <c r="MZB70" s="2"/>
      <c r="MZC70" s="2"/>
      <c r="MZD70" s="2"/>
      <c r="MZE70" s="2"/>
      <c r="MZF70" s="2"/>
      <c r="MZG70" s="2"/>
      <c r="MZH70" s="2"/>
      <c r="MZI70" s="2"/>
      <c r="MZJ70" s="2"/>
      <c r="MZK70" s="2"/>
      <c r="MZL70" s="2"/>
      <c r="MZM70" s="2"/>
      <c r="MZN70" s="2"/>
      <c r="MZO70" s="2"/>
      <c r="MZP70" s="2"/>
      <c r="MZQ70" s="2"/>
      <c r="MZR70" s="2"/>
      <c r="MZS70" s="2"/>
      <c r="MZT70" s="2"/>
      <c r="MZU70" s="2"/>
      <c r="MZV70" s="2"/>
      <c r="MZW70" s="2"/>
      <c r="MZX70" s="2"/>
      <c r="MZY70" s="2"/>
      <c r="MZZ70" s="2"/>
      <c r="NAA70" s="2"/>
      <c r="NAB70" s="2"/>
      <c r="NAC70" s="2"/>
      <c r="NAD70" s="2"/>
      <c r="NAE70" s="2"/>
      <c r="NAF70" s="2"/>
      <c r="NAG70" s="2"/>
      <c r="NAH70" s="2"/>
      <c r="NAI70" s="2"/>
      <c r="NAJ70" s="2"/>
      <c r="NAK70" s="2"/>
      <c r="NAL70" s="2"/>
      <c r="NAM70" s="2"/>
      <c r="NAN70" s="2"/>
      <c r="NAO70" s="2"/>
      <c r="NAP70" s="2"/>
      <c r="NAQ70" s="2"/>
      <c r="NAR70" s="2"/>
      <c r="NAS70" s="2"/>
      <c r="NAT70" s="2"/>
      <c r="NAU70" s="2"/>
      <c r="NAV70" s="2"/>
      <c r="NAW70" s="2"/>
      <c r="NAX70" s="2"/>
      <c r="NAY70" s="2"/>
      <c r="NAZ70" s="2"/>
      <c r="NBA70" s="2"/>
      <c r="NBB70" s="2"/>
      <c r="NBC70" s="2"/>
      <c r="NBD70" s="2"/>
      <c r="NBE70" s="2"/>
      <c r="NBF70" s="2"/>
      <c r="NBG70" s="2"/>
      <c r="NBH70" s="2"/>
      <c r="NBI70" s="2"/>
      <c r="NBJ70" s="2"/>
      <c r="NBK70" s="2"/>
      <c r="NBL70" s="2"/>
      <c r="NBM70" s="2"/>
      <c r="NBN70" s="2"/>
      <c r="NBO70" s="2"/>
      <c r="NBP70" s="2"/>
      <c r="NBQ70" s="2"/>
      <c r="NBR70" s="2"/>
      <c r="NBS70" s="2"/>
      <c r="NBT70" s="2"/>
      <c r="NBU70" s="2"/>
      <c r="NBV70" s="2"/>
      <c r="NBW70" s="2"/>
      <c r="NBX70" s="2"/>
      <c r="NBY70" s="2"/>
      <c r="NBZ70" s="2"/>
      <c r="NCA70" s="2"/>
      <c r="NCB70" s="2"/>
      <c r="NCC70" s="2"/>
      <c r="NCD70" s="2"/>
      <c r="NCE70" s="2"/>
      <c r="NCF70" s="2"/>
      <c r="NCG70" s="2"/>
      <c r="NCH70" s="2"/>
      <c r="NCI70" s="2"/>
      <c r="NCJ70" s="2"/>
      <c r="NCK70" s="2"/>
      <c r="NCL70" s="2"/>
      <c r="NCM70" s="2"/>
      <c r="NCN70" s="2"/>
      <c r="NCO70" s="2"/>
      <c r="NCP70" s="2"/>
      <c r="NCQ70" s="2"/>
      <c r="NCR70" s="2"/>
      <c r="NCS70" s="2"/>
      <c r="NCT70" s="2"/>
      <c r="NCU70" s="2"/>
      <c r="NCV70" s="2"/>
      <c r="NCW70" s="2"/>
      <c r="NCX70" s="2"/>
      <c r="NCY70" s="2"/>
      <c r="NCZ70" s="2"/>
      <c r="NDA70" s="2"/>
      <c r="NDB70" s="2"/>
      <c r="NDC70" s="2"/>
      <c r="NDD70" s="2"/>
      <c r="NDE70" s="2"/>
      <c r="NDF70" s="2"/>
      <c r="NDG70" s="2"/>
      <c r="NDH70" s="2"/>
      <c r="NDI70" s="2"/>
      <c r="NDJ70" s="2"/>
      <c r="NDK70" s="2"/>
      <c r="NDL70" s="2"/>
      <c r="NDM70" s="2"/>
      <c r="NDN70" s="2"/>
      <c r="NDO70" s="2"/>
      <c r="NDP70" s="2"/>
      <c r="NDQ70" s="2"/>
      <c r="NDR70" s="2"/>
      <c r="NDS70" s="2"/>
      <c r="NDT70" s="2"/>
      <c r="NDU70" s="2"/>
      <c r="NDV70" s="2"/>
      <c r="NDW70" s="2"/>
      <c r="NDX70" s="2"/>
      <c r="NDY70" s="2"/>
      <c r="NDZ70" s="2"/>
      <c r="NEA70" s="2"/>
      <c r="NEB70" s="2"/>
      <c r="NEC70" s="2"/>
      <c r="NED70" s="2"/>
      <c r="NEE70" s="2"/>
      <c r="NEF70" s="2"/>
      <c r="NEG70" s="2"/>
      <c r="NEH70" s="2"/>
      <c r="NEI70" s="2"/>
      <c r="NEJ70" s="2"/>
      <c r="NEK70" s="2"/>
      <c r="NEL70" s="2"/>
      <c r="NEM70" s="2"/>
      <c r="NEN70" s="2"/>
      <c r="NEO70" s="2"/>
      <c r="NEP70" s="2"/>
      <c r="NEQ70" s="2"/>
      <c r="NER70" s="2"/>
      <c r="NES70" s="2"/>
      <c r="NET70" s="2"/>
      <c r="NEU70" s="2"/>
      <c r="NEV70" s="2"/>
      <c r="NEW70" s="2"/>
      <c r="NEX70" s="2"/>
      <c r="NEY70" s="2"/>
      <c r="NEZ70" s="2"/>
      <c r="NFA70" s="2"/>
      <c r="NFB70" s="2"/>
      <c r="NFC70" s="2"/>
      <c r="NFD70" s="2"/>
      <c r="NFE70" s="2"/>
      <c r="NFF70" s="2"/>
      <c r="NFG70" s="2"/>
      <c r="NFH70" s="2"/>
      <c r="NFI70" s="2"/>
      <c r="NFJ70" s="2"/>
      <c r="NFK70" s="2"/>
      <c r="NFL70" s="2"/>
      <c r="NFM70" s="2"/>
      <c r="NFN70" s="2"/>
      <c r="NFO70" s="2"/>
      <c r="NFP70" s="2"/>
      <c r="NFQ70" s="2"/>
      <c r="NFR70" s="2"/>
      <c r="NFS70" s="2"/>
      <c r="NFT70" s="2"/>
      <c r="NFU70" s="2"/>
      <c r="NFV70" s="2"/>
      <c r="NFW70" s="2"/>
      <c r="NFX70" s="2"/>
      <c r="NFY70" s="2"/>
      <c r="NFZ70" s="2"/>
      <c r="NGA70" s="2"/>
      <c r="NGB70" s="2"/>
      <c r="NGC70" s="2"/>
      <c r="NGD70" s="2"/>
      <c r="NGE70" s="2"/>
      <c r="NGF70" s="2"/>
      <c r="NGG70" s="2"/>
      <c r="NGH70" s="2"/>
      <c r="NGI70" s="2"/>
      <c r="NGJ70" s="2"/>
      <c r="NGK70" s="2"/>
      <c r="NGL70" s="2"/>
      <c r="NGM70" s="2"/>
      <c r="NGN70" s="2"/>
      <c r="NGO70" s="2"/>
      <c r="NGP70" s="2"/>
      <c r="NGQ70" s="2"/>
      <c r="NGR70" s="2"/>
      <c r="NGS70" s="2"/>
      <c r="NGT70" s="2"/>
      <c r="NGU70" s="2"/>
      <c r="NGV70" s="2"/>
      <c r="NGW70" s="2"/>
      <c r="NGX70" s="2"/>
      <c r="NGY70" s="2"/>
      <c r="NGZ70" s="2"/>
      <c r="NHA70" s="2"/>
      <c r="NHB70" s="2"/>
      <c r="NHC70" s="2"/>
      <c r="NHD70" s="2"/>
      <c r="NHE70" s="2"/>
      <c r="NHF70" s="2"/>
      <c r="NHG70" s="2"/>
      <c r="NHH70" s="2"/>
      <c r="NHI70" s="2"/>
      <c r="NHJ70" s="2"/>
      <c r="NHK70" s="2"/>
      <c r="NHL70" s="2"/>
      <c r="NHM70" s="2"/>
      <c r="NHN70" s="2"/>
      <c r="NHO70" s="2"/>
      <c r="NHP70" s="2"/>
      <c r="NHQ70" s="2"/>
      <c r="NHR70" s="2"/>
      <c r="NHS70" s="2"/>
      <c r="NHT70" s="2"/>
      <c r="NHU70" s="2"/>
      <c r="NHV70" s="2"/>
      <c r="NHW70" s="2"/>
      <c r="NHX70" s="2"/>
      <c r="NHY70" s="2"/>
      <c r="NHZ70" s="2"/>
      <c r="NIA70" s="2"/>
      <c r="NIB70" s="2"/>
      <c r="NIC70" s="2"/>
      <c r="NID70" s="2"/>
      <c r="NIE70" s="2"/>
      <c r="NIF70" s="2"/>
      <c r="NIG70" s="2"/>
      <c r="NIH70" s="2"/>
      <c r="NII70" s="2"/>
      <c r="NIJ70" s="2"/>
      <c r="NIK70" s="2"/>
      <c r="NIL70" s="2"/>
      <c r="NIM70" s="2"/>
      <c r="NIN70" s="2"/>
      <c r="NIO70" s="2"/>
      <c r="NIP70" s="2"/>
      <c r="NIQ70" s="2"/>
      <c r="NIR70" s="2"/>
      <c r="NIS70" s="2"/>
      <c r="NIT70" s="2"/>
      <c r="NIU70" s="2"/>
      <c r="NIV70" s="2"/>
      <c r="NIW70" s="2"/>
      <c r="NIX70" s="2"/>
      <c r="NIY70" s="2"/>
      <c r="NIZ70" s="2"/>
      <c r="NJA70" s="2"/>
      <c r="NJB70" s="2"/>
      <c r="NJC70" s="2"/>
      <c r="NJD70" s="2"/>
      <c r="NJE70" s="2"/>
      <c r="NJF70" s="2"/>
      <c r="NJG70" s="2"/>
      <c r="NJH70" s="2"/>
      <c r="NJI70" s="2"/>
      <c r="NJJ70" s="2"/>
      <c r="NJK70" s="2"/>
      <c r="NJL70" s="2"/>
      <c r="NJM70" s="2"/>
      <c r="NJN70" s="2"/>
      <c r="NJO70" s="2"/>
      <c r="NJP70" s="2"/>
      <c r="NJQ70" s="2"/>
      <c r="NJR70" s="2"/>
      <c r="NJS70" s="2"/>
      <c r="NJT70" s="2"/>
      <c r="NJU70" s="2"/>
      <c r="NJV70" s="2"/>
      <c r="NJW70" s="2"/>
      <c r="NJX70" s="2"/>
      <c r="NJY70" s="2"/>
      <c r="NJZ70" s="2"/>
      <c r="NKA70" s="2"/>
      <c r="NKB70" s="2"/>
      <c r="NKC70" s="2"/>
      <c r="NKD70" s="2"/>
      <c r="NKE70" s="2"/>
      <c r="NKF70" s="2"/>
      <c r="NKG70" s="2"/>
      <c r="NKH70" s="2"/>
      <c r="NKI70" s="2"/>
      <c r="NKJ70" s="2"/>
      <c r="NKK70" s="2"/>
      <c r="NKL70" s="2"/>
      <c r="NKM70" s="2"/>
      <c r="NKN70" s="2"/>
      <c r="NKO70" s="2"/>
      <c r="NKP70" s="2"/>
      <c r="NKQ70" s="2"/>
      <c r="NKR70" s="2"/>
      <c r="NKS70" s="2"/>
      <c r="NKT70" s="2"/>
      <c r="NKU70" s="2"/>
      <c r="NKV70" s="2"/>
      <c r="NKW70" s="2"/>
      <c r="NKX70" s="2"/>
      <c r="NKY70" s="2"/>
      <c r="NKZ70" s="2"/>
      <c r="NLA70" s="2"/>
      <c r="NLB70" s="2"/>
      <c r="NLC70" s="2"/>
      <c r="NLD70" s="2"/>
      <c r="NLE70" s="2"/>
      <c r="NLF70" s="2"/>
      <c r="NLG70" s="2"/>
      <c r="NLH70" s="2"/>
      <c r="NLI70" s="2"/>
      <c r="NLJ70" s="2"/>
      <c r="NLK70" s="2"/>
      <c r="NLL70" s="2"/>
      <c r="NLM70" s="2"/>
      <c r="NLN70" s="2"/>
      <c r="NLO70" s="2"/>
      <c r="NLP70" s="2"/>
      <c r="NLQ70" s="2"/>
      <c r="NLR70" s="2"/>
      <c r="NLS70" s="2"/>
      <c r="NLT70" s="2"/>
      <c r="NLU70" s="2"/>
      <c r="NLV70" s="2"/>
      <c r="NLW70" s="2"/>
      <c r="NLX70" s="2"/>
      <c r="NLY70" s="2"/>
      <c r="NLZ70" s="2"/>
      <c r="NMA70" s="2"/>
      <c r="NMB70" s="2"/>
      <c r="NMC70" s="2"/>
      <c r="NMD70" s="2"/>
      <c r="NME70" s="2"/>
      <c r="NMF70" s="2"/>
      <c r="NMG70" s="2"/>
      <c r="NMH70" s="2"/>
      <c r="NMI70" s="2"/>
      <c r="NMJ70" s="2"/>
      <c r="NMK70" s="2"/>
      <c r="NML70" s="2"/>
      <c r="NMM70" s="2"/>
      <c r="NMN70" s="2"/>
      <c r="NMO70" s="2"/>
      <c r="NMP70" s="2"/>
      <c r="NMQ70" s="2"/>
      <c r="NMR70" s="2"/>
      <c r="NMS70" s="2"/>
      <c r="NMT70" s="2"/>
      <c r="NMU70" s="2"/>
      <c r="NMV70" s="2"/>
      <c r="NMW70" s="2"/>
      <c r="NMX70" s="2"/>
      <c r="NMY70" s="2"/>
      <c r="NMZ70" s="2"/>
      <c r="NNA70" s="2"/>
      <c r="NNB70" s="2"/>
      <c r="NNC70" s="2"/>
      <c r="NND70" s="2"/>
      <c r="NNE70" s="2"/>
      <c r="NNF70" s="2"/>
      <c r="NNG70" s="2"/>
      <c r="NNH70" s="2"/>
      <c r="NNI70" s="2"/>
      <c r="NNJ70" s="2"/>
      <c r="NNK70" s="2"/>
      <c r="NNL70" s="2"/>
      <c r="NNM70" s="2"/>
      <c r="NNN70" s="2"/>
      <c r="NNO70" s="2"/>
      <c r="NNP70" s="2"/>
      <c r="NNQ70" s="2"/>
      <c r="NNR70" s="2"/>
      <c r="NNS70" s="2"/>
      <c r="NNT70" s="2"/>
      <c r="NNU70" s="2"/>
      <c r="NNV70" s="2"/>
      <c r="NNW70" s="2"/>
      <c r="NNX70" s="2"/>
      <c r="NNY70" s="2"/>
      <c r="NNZ70" s="2"/>
      <c r="NOA70" s="2"/>
      <c r="NOB70" s="2"/>
      <c r="NOC70" s="2"/>
      <c r="NOD70" s="2"/>
      <c r="NOE70" s="2"/>
      <c r="NOF70" s="2"/>
      <c r="NOG70" s="2"/>
      <c r="NOH70" s="2"/>
      <c r="NOI70" s="2"/>
      <c r="NOJ70" s="2"/>
      <c r="NOK70" s="2"/>
      <c r="NOL70" s="2"/>
      <c r="NOM70" s="2"/>
      <c r="NON70" s="2"/>
      <c r="NOO70" s="2"/>
      <c r="NOP70" s="2"/>
      <c r="NOQ70" s="2"/>
      <c r="NOR70" s="2"/>
      <c r="NOS70" s="2"/>
      <c r="NOT70" s="2"/>
      <c r="NOU70" s="2"/>
      <c r="NOV70" s="2"/>
      <c r="NOW70" s="2"/>
      <c r="NOX70" s="2"/>
      <c r="NOY70" s="2"/>
      <c r="NOZ70" s="2"/>
      <c r="NPA70" s="2"/>
      <c r="NPB70" s="2"/>
      <c r="NPC70" s="2"/>
      <c r="NPD70" s="2"/>
      <c r="NPE70" s="2"/>
      <c r="NPF70" s="2"/>
      <c r="NPG70" s="2"/>
      <c r="NPH70" s="2"/>
      <c r="NPI70" s="2"/>
      <c r="NPJ70" s="2"/>
      <c r="NPK70" s="2"/>
      <c r="NPL70" s="2"/>
      <c r="NPM70" s="2"/>
      <c r="NPN70" s="2"/>
      <c r="NPO70" s="2"/>
      <c r="NPP70" s="2"/>
      <c r="NPQ70" s="2"/>
      <c r="NPR70" s="2"/>
      <c r="NPS70" s="2"/>
      <c r="NPT70" s="2"/>
      <c r="NPU70" s="2"/>
      <c r="NPV70" s="2"/>
      <c r="NPW70" s="2"/>
      <c r="NPX70" s="2"/>
      <c r="NPY70" s="2"/>
      <c r="NPZ70" s="2"/>
      <c r="NQA70" s="2"/>
      <c r="NQB70" s="2"/>
      <c r="NQC70" s="2"/>
      <c r="NQD70" s="2"/>
      <c r="NQE70" s="2"/>
      <c r="NQF70" s="2"/>
      <c r="NQG70" s="2"/>
      <c r="NQH70" s="2"/>
      <c r="NQI70" s="2"/>
      <c r="NQJ70" s="2"/>
      <c r="NQK70" s="2"/>
      <c r="NQL70" s="2"/>
      <c r="NQM70" s="2"/>
      <c r="NQN70" s="2"/>
      <c r="NQO70" s="2"/>
      <c r="NQP70" s="2"/>
      <c r="NQQ70" s="2"/>
      <c r="NQR70" s="2"/>
      <c r="NQS70" s="2"/>
      <c r="NQT70" s="2"/>
      <c r="NQU70" s="2"/>
      <c r="NQV70" s="2"/>
      <c r="NQW70" s="2"/>
      <c r="NQX70" s="2"/>
      <c r="NQY70" s="2"/>
      <c r="NQZ70" s="2"/>
      <c r="NRA70" s="2"/>
      <c r="NRB70" s="2"/>
      <c r="NRC70" s="2"/>
      <c r="NRD70" s="2"/>
      <c r="NRE70" s="2"/>
      <c r="NRF70" s="2"/>
      <c r="NRG70" s="2"/>
      <c r="NRH70" s="2"/>
      <c r="NRI70" s="2"/>
      <c r="NRJ70" s="2"/>
      <c r="NRK70" s="2"/>
      <c r="NRL70" s="2"/>
      <c r="NRM70" s="2"/>
      <c r="NRN70" s="2"/>
      <c r="NRO70" s="2"/>
      <c r="NRP70" s="2"/>
      <c r="NRQ70" s="2"/>
      <c r="NRR70" s="2"/>
      <c r="NRS70" s="2"/>
      <c r="NRT70" s="2"/>
      <c r="NRU70" s="2"/>
      <c r="NRV70" s="2"/>
      <c r="NRW70" s="2"/>
      <c r="NRX70" s="2"/>
      <c r="NRY70" s="2"/>
      <c r="NRZ70" s="2"/>
      <c r="NSA70" s="2"/>
      <c r="NSB70" s="2"/>
      <c r="NSC70" s="2"/>
      <c r="NSD70" s="2"/>
      <c r="NSE70" s="2"/>
      <c r="NSF70" s="2"/>
      <c r="NSG70" s="2"/>
      <c r="NSH70" s="2"/>
      <c r="NSI70" s="2"/>
      <c r="NSJ70" s="2"/>
      <c r="NSK70" s="2"/>
      <c r="NSL70" s="2"/>
      <c r="NSM70" s="2"/>
      <c r="NSN70" s="2"/>
      <c r="NSO70" s="2"/>
      <c r="NSP70" s="2"/>
      <c r="NSQ70" s="2"/>
      <c r="NSR70" s="2"/>
      <c r="NSS70" s="2"/>
      <c r="NST70" s="2"/>
      <c r="NSU70" s="2"/>
      <c r="NSV70" s="2"/>
      <c r="NSW70" s="2"/>
      <c r="NSX70" s="2"/>
      <c r="NSY70" s="2"/>
      <c r="NSZ70" s="2"/>
      <c r="NTA70" s="2"/>
      <c r="NTB70" s="2"/>
      <c r="NTC70" s="2"/>
      <c r="NTD70" s="2"/>
      <c r="NTE70" s="2"/>
      <c r="NTF70" s="2"/>
      <c r="NTG70" s="2"/>
      <c r="NTH70" s="2"/>
      <c r="NTI70" s="2"/>
      <c r="NTJ70" s="2"/>
      <c r="NTK70" s="2"/>
      <c r="NTL70" s="2"/>
      <c r="NTM70" s="2"/>
      <c r="NTN70" s="2"/>
      <c r="NTO70" s="2"/>
      <c r="NTP70" s="2"/>
      <c r="NTQ70" s="2"/>
      <c r="NTR70" s="2"/>
      <c r="NTS70" s="2"/>
      <c r="NTT70" s="2"/>
      <c r="NTU70" s="2"/>
      <c r="NTV70" s="2"/>
      <c r="NTW70" s="2"/>
      <c r="NTX70" s="2"/>
      <c r="NTY70" s="2"/>
      <c r="NTZ70" s="2"/>
      <c r="NUA70" s="2"/>
      <c r="NUB70" s="2"/>
      <c r="NUC70" s="2"/>
      <c r="NUD70" s="2"/>
      <c r="NUE70" s="2"/>
      <c r="NUF70" s="2"/>
      <c r="NUG70" s="2"/>
      <c r="NUH70" s="2"/>
      <c r="NUI70" s="2"/>
      <c r="NUJ70" s="2"/>
      <c r="NUK70" s="2"/>
      <c r="NUL70" s="2"/>
      <c r="NUM70" s="2"/>
      <c r="NUN70" s="2"/>
      <c r="NUO70" s="2"/>
      <c r="NUP70" s="2"/>
      <c r="NUQ70" s="2"/>
      <c r="NUR70" s="2"/>
      <c r="NUS70" s="2"/>
      <c r="NUT70" s="2"/>
      <c r="NUU70" s="2"/>
      <c r="NUV70" s="2"/>
      <c r="NUW70" s="2"/>
      <c r="NUX70" s="2"/>
      <c r="NUY70" s="2"/>
      <c r="NUZ70" s="2"/>
      <c r="NVA70" s="2"/>
      <c r="NVB70" s="2"/>
      <c r="NVC70" s="2"/>
      <c r="NVD70" s="2"/>
      <c r="NVE70" s="2"/>
      <c r="NVF70" s="2"/>
      <c r="NVG70" s="2"/>
      <c r="NVH70" s="2"/>
      <c r="NVI70" s="2"/>
      <c r="NVJ70" s="2"/>
      <c r="NVK70" s="2"/>
      <c r="NVL70" s="2"/>
      <c r="NVM70" s="2"/>
      <c r="NVN70" s="2"/>
      <c r="NVO70" s="2"/>
      <c r="NVP70" s="2"/>
      <c r="NVQ70" s="2"/>
      <c r="NVR70" s="2"/>
      <c r="NVS70" s="2"/>
      <c r="NVT70" s="2"/>
      <c r="NVU70" s="2"/>
      <c r="NVV70" s="2"/>
      <c r="NVW70" s="2"/>
      <c r="NVX70" s="2"/>
      <c r="NVY70" s="2"/>
      <c r="NVZ70" s="2"/>
      <c r="NWA70" s="2"/>
      <c r="NWB70" s="2"/>
      <c r="NWC70" s="2"/>
      <c r="NWD70" s="2"/>
      <c r="NWE70" s="2"/>
      <c r="NWF70" s="2"/>
      <c r="NWG70" s="2"/>
      <c r="NWH70" s="2"/>
      <c r="NWI70" s="2"/>
      <c r="NWJ70" s="2"/>
      <c r="NWK70" s="2"/>
      <c r="NWL70" s="2"/>
      <c r="NWM70" s="2"/>
      <c r="NWN70" s="2"/>
      <c r="NWO70" s="2"/>
      <c r="NWP70" s="2"/>
      <c r="NWQ70" s="2"/>
      <c r="NWR70" s="2"/>
      <c r="NWS70" s="2"/>
      <c r="NWT70" s="2"/>
      <c r="NWU70" s="2"/>
      <c r="NWV70" s="2"/>
      <c r="NWW70" s="2"/>
      <c r="NWX70" s="2"/>
      <c r="NWY70" s="2"/>
      <c r="NWZ70" s="2"/>
      <c r="NXA70" s="2"/>
      <c r="NXB70" s="2"/>
      <c r="NXC70" s="2"/>
      <c r="NXD70" s="2"/>
      <c r="NXE70" s="2"/>
      <c r="NXF70" s="2"/>
      <c r="NXG70" s="2"/>
      <c r="NXH70" s="2"/>
      <c r="NXI70" s="2"/>
      <c r="NXJ70" s="2"/>
      <c r="NXK70" s="2"/>
      <c r="NXL70" s="2"/>
      <c r="NXM70" s="2"/>
      <c r="NXN70" s="2"/>
      <c r="NXO70" s="2"/>
      <c r="NXP70" s="2"/>
      <c r="NXQ70" s="2"/>
      <c r="NXR70" s="2"/>
      <c r="NXS70" s="2"/>
      <c r="NXT70" s="2"/>
      <c r="NXU70" s="2"/>
      <c r="NXV70" s="2"/>
      <c r="NXW70" s="2"/>
      <c r="NXX70" s="2"/>
      <c r="NXY70" s="2"/>
      <c r="NXZ70" s="2"/>
      <c r="NYA70" s="2"/>
      <c r="NYB70" s="2"/>
      <c r="NYC70" s="2"/>
      <c r="NYD70" s="2"/>
      <c r="NYE70" s="2"/>
      <c r="NYF70" s="2"/>
      <c r="NYG70" s="2"/>
      <c r="NYH70" s="2"/>
      <c r="NYI70" s="2"/>
      <c r="NYJ70" s="2"/>
      <c r="NYK70" s="2"/>
      <c r="NYL70" s="2"/>
      <c r="NYM70" s="2"/>
      <c r="NYN70" s="2"/>
      <c r="NYO70" s="2"/>
      <c r="NYP70" s="2"/>
      <c r="NYQ70" s="2"/>
      <c r="NYR70" s="2"/>
      <c r="NYS70" s="2"/>
      <c r="NYT70" s="2"/>
      <c r="NYU70" s="2"/>
      <c r="NYV70" s="2"/>
      <c r="NYW70" s="2"/>
      <c r="NYX70" s="2"/>
      <c r="NYY70" s="2"/>
      <c r="NYZ70" s="2"/>
      <c r="NZA70" s="2"/>
      <c r="NZB70" s="2"/>
      <c r="NZC70" s="2"/>
      <c r="NZD70" s="2"/>
      <c r="NZE70" s="2"/>
      <c r="NZF70" s="2"/>
      <c r="NZG70" s="2"/>
      <c r="NZH70" s="2"/>
      <c r="NZI70" s="2"/>
      <c r="NZJ70" s="2"/>
      <c r="NZK70" s="2"/>
      <c r="NZL70" s="2"/>
      <c r="NZM70" s="2"/>
      <c r="NZN70" s="2"/>
      <c r="NZO70" s="2"/>
      <c r="NZP70" s="2"/>
      <c r="NZQ70" s="2"/>
      <c r="NZR70" s="2"/>
      <c r="NZS70" s="2"/>
      <c r="NZT70" s="2"/>
      <c r="NZU70" s="2"/>
      <c r="NZV70" s="2"/>
      <c r="NZW70" s="2"/>
      <c r="NZX70" s="2"/>
      <c r="NZY70" s="2"/>
      <c r="NZZ70" s="2"/>
      <c r="OAA70" s="2"/>
      <c r="OAB70" s="2"/>
      <c r="OAC70" s="2"/>
      <c r="OAD70" s="2"/>
      <c r="OAE70" s="2"/>
      <c r="OAF70" s="2"/>
      <c r="OAG70" s="2"/>
      <c r="OAH70" s="2"/>
      <c r="OAI70" s="2"/>
      <c r="OAJ70" s="2"/>
      <c r="OAK70" s="2"/>
      <c r="OAL70" s="2"/>
      <c r="OAM70" s="2"/>
      <c r="OAN70" s="2"/>
      <c r="OAO70" s="2"/>
      <c r="OAP70" s="2"/>
      <c r="OAQ70" s="2"/>
      <c r="OAR70" s="2"/>
      <c r="OAS70" s="2"/>
      <c r="OAT70" s="2"/>
      <c r="OAU70" s="2"/>
      <c r="OAV70" s="2"/>
      <c r="OAW70" s="2"/>
      <c r="OAX70" s="2"/>
      <c r="OAY70" s="2"/>
      <c r="OAZ70" s="2"/>
      <c r="OBA70" s="2"/>
      <c r="OBB70" s="2"/>
      <c r="OBC70" s="2"/>
      <c r="OBD70" s="2"/>
      <c r="OBE70" s="2"/>
      <c r="OBF70" s="2"/>
      <c r="OBG70" s="2"/>
      <c r="OBH70" s="2"/>
      <c r="OBI70" s="2"/>
      <c r="OBJ70" s="2"/>
      <c r="OBK70" s="2"/>
      <c r="OBL70" s="2"/>
      <c r="OBM70" s="2"/>
      <c r="OBN70" s="2"/>
      <c r="OBO70" s="2"/>
      <c r="OBP70" s="2"/>
      <c r="OBQ70" s="2"/>
      <c r="OBR70" s="2"/>
      <c r="OBS70" s="2"/>
      <c r="OBT70" s="2"/>
      <c r="OBU70" s="2"/>
      <c r="OBV70" s="2"/>
      <c r="OBW70" s="2"/>
      <c r="OBX70" s="2"/>
      <c r="OBY70" s="2"/>
      <c r="OBZ70" s="2"/>
      <c r="OCA70" s="2"/>
      <c r="OCB70" s="2"/>
      <c r="OCC70" s="2"/>
      <c r="OCD70" s="2"/>
      <c r="OCE70" s="2"/>
      <c r="OCF70" s="2"/>
      <c r="OCG70" s="2"/>
      <c r="OCH70" s="2"/>
      <c r="OCI70" s="2"/>
      <c r="OCJ70" s="2"/>
      <c r="OCK70" s="2"/>
      <c r="OCL70" s="2"/>
      <c r="OCM70" s="2"/>
      <c r="OCN70" s="2"/>
      <c r="OCO70" s="2"/>
      <c r="OCP70" s="2"/>
      <c r="OCQ70" s="2"/>
      <c r="OCR70" s="2"/>
      <c r="OCS70" s="2"/>
      <c r="OCT70" s="2"/>
      <c r="OCU70" s="2"/>
      <c r="OCV70" s="2"/>
      <c r="OCW70" s="2"/>
      <c r="OCX70" s="2"/>
      <c r="OCY70" s="2"/>
      <c r="OCZ70" s="2"/>
      <c r="ODA70" s="2"/>
      <c r="ODB70" s="2"/>
      <c r="ODC70" s="2"/>
      <c r="ODD70" s="2"/>
      <c r="ODE70" s="2"/>
      <c r="ODF70" s="2"/>
      <c r="ODG70" s="2"/>
      <c r="ODH70" s="2"/>
      <c r="ODI70" s="2"/>
      <c r="ODJ70" s="2"/>
      <c r="ODK70" s="2"/>
      <c r="ODL70" s="2"/>
      <c r="ODM70" s="2"/>
      <c r="ODN70" s="2"/>
      <c r="ODO70" s="2"/>
      <c r="ODP70" s="2"/>
      <c r="ODQ70" s="2"/>
      <c r="ODR70" s="2"/>
      <c r="ODS70" s="2"/>
      <c r="ODT70" s="2"/>
      <c r="ODU70" s="2"/>
      <c r="ODV70" s="2"/>
      <c r="ODW70" s="2"/>
      <c r="ODX70" s="2"/>
      <c r="ODY70" s="2"/>
      <c r="ODZ70" s="2"/>
      <c r="OEA70" s="2"/>
      <c r="OEB70" s="2"/>
      <c r="OEC70" s="2"/>
      <c r="OED70" s="2"/>
      <c r="OEE70" s="2"/>
      <c r="OEF70" s="2"/>
      <c r="OEG70" s="2"/>
      <c r="OEH70" s="2"/>
      <c r="OEI70" s="2"/>
      <c r="OEJ70" s="2"/>
      <c r="OEK70" s="2"/>
      <c r="OEL70" s="2"/>
      <c r="OEM70" s="2"/>
      <c r="OEN70" s="2"/>
      <c r="OEO70" s="2"/>
      <c r="OEP70" s="2"/>
      <c r="OEQ70" s="2"/>
      <c r="OER70" s="2"/>
      <c r="OES70" s="2"/>
      <c r="OET70" s="2"/>
      <c r="OEU70" s="2"/>
      <c r="OEV70" s="2"/>
      <c r="OEW70" s="2"/>
      <c r="OEX70" s="2"/>
      <c r="OEY70" s="2"/>
      <c r="OEZ70" s="2"/>
      <c r="OFA70" s="2"/>
      <c r="OFB70" s="2"/>
      <c r="OFC70" s="2"/>
      <c r="OFD70" s="2"/>
      <c r="OFE70" s="2"/>
      <c r="OFF70" s="2"/>
      <c r="OFG70" s="2"/>
      <c r="OFH70" s="2"/>
      <c r="OFI70" s="2"/>
      <c r="OFJ70" s="2"/>
      <c r="OFK70" s="2"/>
      <c r="OFL70" s="2"/>
      <c r="OFM70" s="2"/>
      <c r="OFN70" s="2"/>
      <c r="OFO70" s="2"/>
      <c r="OFP70" s="2"/>
      <c r="OFQ70" s="2"/>
      <c r="OFR70" s="2"/>
      <c r="OFS70" s="2"/>
      <c r="OFT70" s="2"/>
      <c r="OFU70" s="2"/>
      <c r="OFV70" s="2"/>
      <c r="OFW70" s="2"/>
      <c r="OFX70" s="2"/>
      <c r="OFY70" s="2"/>
      <c r="OFZ70" s="2"/>
      <c r="OGA70" s="2"/>
      <c r="OGB70" s="2"/>
      <c r="OGC70" s="2"/>
      <c r="OGD70" s="2"/>
      <c r="OGE70" s="2"/>
      <c r="OGF70" s="2"/>
      <c r="OGG70" s="2"/>
      <c r="OGH70" s="2"/>
      <c r="OGI70" s="2"/>
      <c r="OGJ70" s="2"/>
      <c r="OGK70" s="2"/>
      <c r="OGL70" s="2"/>
      <c r="OGM70" s="2"/>
      <c r="OGN70" s="2"/>
      <c r="OGO70" s="2"/>
      <c r="OGP70" s="2"/>
      <c r="OGQ70" s="2"/>
      <c r="OGR70" s="2"/>
      <c r="OGS70" s="2"/>
      <c r="OGT70" s="2"/>
      <c r="OGU70" s="2"/>
      <c r="OGV70" s="2"/>
      <c r="OGW70" s="2"/>
      <c r="OGX70" s="2"/>
      <c r="OGY70" s="2"/>
      <c r="OGZ70" s="2"/>
      <c r="OHA70" s="2"/>
      <c r="OHB70" s="2"/>
      <c r="OHC70" s="2"/>
      <c r="OHD70" s="2"/>
      <c r="OHE70" s="2"/>
      <c r="OHF70" s="2"/>
      <c r="OHG70" s="2"/>
      <c r="OHH70" s="2"/>
      <c r="OHI70" s="2"/>
      <c r="OHJ70" s="2"/>
      <c r="OHK70" s="2"/>
      <c r="OHL70" s="2"/>
      <c r="OHM70" s="2"/>
      <c r="OHN70" s="2"/>
      <c r="OHO70" s="2"/>
      <c r="OHP70" s="2"/>
      <c r="OHQ70" s="2"/>
      <c r="OHR70" s="2"/>
      <c r="OHS70" s="2"/>
      <c r="OHT70" s="2"/>
      <c r="OHU70" s="2"/>
      <c r="OHV70" s="2"/>
      <c r="OHW70" s="2"/>
      <c r="OHX70" s="2"/>
      <c r="OHY70" s="2"/>
      <c r="OHZ70" s="2"/>
      <c r="OIA70" s="2"/>
      <c r="OIB70" s="2"/>
      <c r="OIC70" s="2"/>
      <c r="OID70" s="2"/>
      <c r="OIE70" s="2"/>
      <c r="OIF70" s="2"/>
      <c r="OIG70" s="2"/>
      <c r="OIH70" s="2"/>
      <c r="OII70" s="2"/>
      <c r="OIJ70" s="2"/>
      <c r="OIK70" s="2"/>
      <c r="OIL70" s="2"/>
      <c r="OIM70" s="2"/>
      <c r="OIN70" s="2"/>
      <c r="OIO70" s="2"/>
      <c r="OIP70" s="2"/>
      <c r="OIQ70" s="2"/>
      <c r="OIR70" s="2"/>
      <c r="OIS70" s="2"/>
      <c r="OIT70" s="2"/>
      <c r="OIU70" s="2"/>
      <c r="OIV70" s="2"/>
      <c r="OIW70" s="2"/>
      <c r="OIX70" s="2"/>
      <c r="OIY70" s="2"/>
      <c r="OIZ70" s="2"/>
      <c r="OJA70" s="2"/>
      <c r="OJB70" s="2"/>
      <c r="OJC70" s="2"/>
      <c r="OJD70" s="2"/>
      <c r="OJE70" s="2"/>
      <c r="OJF70" s="2"/>
      <c r="OJG70" s="2"/>
      <c r="OJH70" s="2"/>
      <c r="OJI70" s="2"/>
      <c r="OJJ70" s="2"/>
      <c r="OJK70" s="2"/>
      <c r="OJL70" s="2"/>
      <c r="OJM70" s="2"/>
      <c r="OJN70" s="2"/>
      <c r="OJO70" s="2"/>
      <c r="OJP70" s="2"/>
      <c r="OJQ70" s="2"/>
      <c r="OJR70" s="2"/>
      <c r="OJS70" s="2"/>
      <c r="OJT70" s="2"/>
      <c r="OJU70" s="2"/>
      <c r="OJV70" s="2"/>
      <c r="OJW70" s="2"/>
      <c r="OJX70" s="2"/>
      <c r="OJY70" s="2"/>
      <c r="OJZ70" s="2"/>
      <c r="OKA70" s="2"/>
      <c r="OKB70" s="2"/>
      <c r="OKC70" s="2"/>
      <c r="OKD70" s="2"/>
      <c r="OKE70" s="2"/>
      <c r="OKF70" s="2"/>
      <c r="OKG70" s="2"/>
      <c r="OKH70" s="2"/>
      <c r="OKI70" s="2"/>
      <c r="OKJ70" s="2"/>
      <c r="OKK70" s="2"/>
      <c r="OKL70" s="2"/>
      <c r="OKM70" s="2"/>
      <c r="OKN70" s="2"/>
      <c r="OKO70" s="2"/>
      <c r="OKP70" s="2"/>
      <c r="OKQ70" s="2"/>
      <c r="OKR70" s="2"/>
      <c r="OKS70" s="2"/>
      <c r="OKT70" s="2"/>
      <c r="OKU70" s="2"/>
      <c r="OKV70" s="2"/>
      <c r="OKW70" s="2"/>
      <c r="OKX70" s="2"/>
      <c r="OKY70" s="2"/>
      <c r="OKZ70" s="2"/>
      <c r="OLA70" s="2"/>
      <c r="OLB70" s="2"/>
      <c r="OLC70" s="2"/>
      <c r="OLD70" s="2"/>
      <c r="OLE70" s="2"/>
      <c r="OLF70" s="2"/>
      <c r="OLG70" s="2"/>
      <c r="OLH70" s="2"/>
      <c r="OLI70" s="2"/>
      <c r="OLJ70" s="2"/>
      <c r="OLK70" s="2"/>
      <c r="OLL70" s="2"/>
      <c r="OLM70" s="2"/>
      <c r="OLN70" s="2"/>
      <c r="OLO70" s="2"/>
      <c r="OLP70" s="2"/>
      <c r="OLQ70" s="2"/>
      <c r="OLR70" s="2"/>
      <c r="OLS70" s="2"/>
      <c r="OLT70" s="2"/>
      <c r="OLU70" s="2"/>
      <c r="OLV70" s="2"/>
      <c r="OLW70" s="2"/>
      <c r="OLX70" s="2"/>
      <c r="OLY70" s="2"/>
      <c r="OLZ70" s="2"/>
      <c r="OMA70" s="2"/>
      <c r="OMB70" s="2"/>
      <c r="OMC70" s="2"/>
      <c r="OMD70" s="2"/>
      <c r="OME70" s="2"/>
      <c r="OMF70" s="2"/>
      <c r="OMG70" s="2"/>
      <c r="OMH70" s="2"/>
      <c r="OMI70" s="2"/>
      <c r="OMJ70" s="2"/>
      <c r="OMK70" s="2"/>
      <c r="OML70" s="2"/>
      <c r="OMM70" s="2"/>
      <c r="OMN70" s="2"/>
      <c r="OMO70" s="2"/>
      <c r="OMP70" s="2"/>
      <c r="OMQ70" s="2"/>
      <c r="OMR70" s="2"/>
      <c r="OMS70" s="2"/>
      <c r="OMT70" s="2"/>
      <c r="OMU70" s="2"/>
      <c r="OMV70" s="2"/>
      <c r="OMW70" s="2"/>
      <c r="OMX70" s="2"/>
      <c r="OMY70" s="2"/>
      <c r="OMZ70" s="2"/>
      <c r="ONA70" s="2"/>
      <c r="ONB70" s="2"/>
      <c r="ONC70" s="2"/>
      <c r="OND70" s="2"/>
      <c r="ONE70" s="2"/>
      <c r="ONF70" s="2"/>
      <c r="ONG70" s="2"/>
      <c r="ONH70" s="2"/>
      <c r="ONI70" s="2"/>
      <c r="ONJ70" s="2"/>
      <c r="ONK70" s="2"/>
      <c r="ONL70" s="2"/>
      <c r="ONM70" s="2"/>
      <c r="ONN70" s="2"/>
      <c r="ONO70" s="2"/>
      <c r="ONP70" s="2"/>
      <c r="ONQ70" s="2"/>
      <c r="ONR70" s="2"/>
      <c r="ONS70" s="2"/>
      <c r="ONT70" s="2"/>
      <c r="ONU70" s="2"/>
      <c r="ONV70" s="2"/>
      <c r="ONW70" s="2"/>
      <c r="ONX70" s="2"/>
      <c r="ONY70" s="2"/>
      <c r="ONZ70" s="2"/>
      <c r="OOA70" s="2"/>
      <c r="OOB70" s="2"/>
      <c r="OOC70" s="2"/>
      <c r="OOD70" s="2"/>
      <c r="OOE70" s="2"/>
      <c r="OOF70" s="2"/>
      <c r="OOG70" s="2"/>
      <c r="OOH70" s="2"/>
      <c r="OOI70" s="2"/>
      <c r="OOJ70" s="2"/>
      <c r="OOK70" s="2"/>
      <c r="OOL70" s="2"/>
      <c r="OOM70" s="2"/>
      <c r="OON70" s="2"/>
      <c r="OOO70" s="2"/>
      <c r="OOP70" s="2"/>
      <c r="OOQ70" s="2"/>
      <c r="OOR70" s="2"/>
      <c r="OOS70" s="2"/>
      <c r="OOT70" s="2"/>
      <c r="OOU70" s="2"/>
      <c r="OOV70" s="2"/>
      <c r="OOW70" s="2"/>
      <c r="OOX70" s="2"/>
      <c r="OOY70" s="2"/>
      <c r="OOZ70" s="2"/>
      <c r="OPA70" s="2"/>
      <c r="OPB70" s="2"/>
      <c r="OPC70" s="2"/>
      <c r="OPD70" s="2"/>
      <c r="OPE70" s="2"/>
      <c r="OPF70" s="2"/>
      <c r="OPG70" s="2"/>
      <c r="OPH70" s="2"/>
      <c r="OPI70" s="2"/>
      <c r="OPJ70" s="2"/>
      <c r="OPK70" s="2"/>
      <c r="OPL70" s="2"/>
      <c r="OPM70" s="2"/>
      <c r="OPN70" s="2"/>
      <c r="OPO70" s="2"/>
      <c r="OPP70" s="2"/>
      <c r="OPQ70" s="2"/>
      <c r="OPR70" s="2"/>
      <c r="OPS70" s="2"/>
      <c r="OPT70" s="2"/>
      <c r="OPU70" s="2"/>
      <c r="OPV70" s="2"/>
      <c r="OPW70" s="2"/>
      <c r="OPX70" s="2"/>
      <c r="OPY70" s="2"/>
      <c r="OPZ70" s="2"/>
      <c r="OQA70" s="2"/>
      <c r="OQB70" s="2"/>
      <c r="OQC70" s="2"/>
      <c r="OQD70" s="2"/>
      <c r="OQE70" s="2"/>
      <c r="OQF70" s="2"/>
      <c r="OQG70" s="2"/>
      <c r="OQH70" s="2"/>
      <c r="OQI70" s="2"/>
      <c r="OQJ70" s="2"/>
      <c r="OQK70" s="2"/>
      <c r="OQL70" s="2"/>
      <c r="OQM70" s="2"/>
      <c r="OQN70" s="2"/>
      <c r="OQO70" s="2"/>
      <c r="OQP70" s="2"/>
      <c r="OQQ70" s="2"/>
      <c r="OQR70" s="2"/>
      <c r="OQS70" s="2"/>
      <c r="OQT70" s="2"/>
      <c r="OQU70" s="2"/>
      <c r="OQV70" s="2"/>
      <c r="OQW70" s="2"/>
      <c r="OQX70" s="2"/>
      <c r="OQY70" s="2"/>
      <c r="OQZ70" s="2"/>
      <c r="ORA70" s="2"/>
      <c r="ORB70" s="2"/>
      <c r="ORC70" s="2"/>
      <c r="ORD70" s="2"/>
      <c r="ORE70" s="2"/>
      <c r="ORF70" s="2"/>
      <c r="ORG70" s="2"/>
      <c r="ORH70" s="2"/>
      <c r="ORI70" s="2"/>
      <c r="ORJ70" s="2"/>
      <c r="ORK70" s="2"/>
      <c r="ORL70" s="2"/>
      <c r="ORM70" s="2"/>
      <c r="ORN70" s="2"/>
      <c r="ORO70" s="2"/>
      <c r="ORP70" s="2"/>
      <c r="ORQ70" s="2"/>
      <c r="ORR70" s="2"/>
      <c r="ORS70" s="2"/>
      <c r="ORT70" s="2"/>
      <c r="ORU70" s="2"/>
      <c r="ORV70" s="2"/>
      <c r="ORW70" s="2"/>
      <c r="ORX70" s="2"/>
      <c r="ORY70" s="2"/>
      <c r="ORZ70" s="2"/>
      <c r="OSA70" s="2"/>
      <c r="OSB70" s="2"/>
      <c r="OSC70" s="2"/>
      <c r="OSD70" s="2"/>
      <c r="OSE70" s="2"/>
      <c r="OSF70" s="2"/>
      <c r="OSG70" s="2"/>
      <c r="OSH70" s="2"/>
      <c r="OSI70" s="2"/>
      <c r="OSJ70" s="2"/>
      <c r="OSK70" s="2"/>
      <c r="OSL70" s="2"/>
      <c r="OSM70" s="2"/>
      <c r="OSN70" s="2"/>
      <c r="OSO70" s="2"/>
      <c r="OSP70" s="2"/>
      <c r="OSQ70" s="2"/>
      <c r="OSR70" s="2"/>
      <c r="OSS70" s="2"/>
      <c r="OST70" s="2"/>
      <c r="OSU70" s="2"/>
      <c r="OSV70" s="2"/>
      <c r="OSW70" s="2"/>
      <c r="OSX70" s="2"/>
      <c r="OSY70" s="2"/>
      <c r="OSZ70" s="2"/>
      <c r="OTA70" s="2"/>
      <c r="OTB70" s="2"/>
      <c r="OTC70" s="2"/>
      <c r="OTD70" s="2"/>
      <c r="OTE70" s="2"/>
      <c r="OTF70" s="2"/>
      <c r="OTG70" s="2"/>
      <c r="OTH70" s="2"/>
      <c r="OTI70" s="2"/>
      <c r="OTJ70" s="2"/>
      <c r="OTK70" s="2"/>
      <c r="OTL70" s="2"/>
      <c r="OTM70" s="2"/>
      <c r="OTN70" s="2"/>
      <c r="OTO70" s="2"/>
      <c r="OTP70" s="2"/>
      <c r="OTQ70" s="2"/>
      <c r="OTR70" s="2"/>
      <c r="OTS70" s="2"/>
      <c r="OTT70" s="2"/>
      <c r="OTU70" s="2"/>
      <c r="OTV70" s="2"/>
      <c r="OTW70" s="2"/>
      <c r="OTX70" s="2"/>
      <c r="OTY70" s="2"/>
      <c r="OTZ70" s="2"/>
      <c r="OUA70" s="2"/>
      <c r="OUB70" s="2"/>
      <c r="OUC70" s="2"/>
      <c r="OUD70" s="2"/>
      <c r="OUE70" s="2"/>
      <c r="OUF70" s="2"/>
      <c r="OUG70" s="2"/>
      <c r="OUH70" s="2"/>
      <c r="OUI70" s="2"/>
      <c r="OUJ70" s="2"/>
      <c r="OUK70" s="2"/>
      <c r="OUL70" s="2"/>
      <c r="OUM70" s="2"/>
      <c r="OUN70" s="2"/>
      <c r="OUO70" s="2"/>
      <c r="OUP70" s="2"/>
      <c r="OUQ70" s="2"/>
      <c r="OUR70" s="2"/>
      <c r="OUS70" s="2"/>
      <c r="OUT70" s="2"/>
      <c r="OUU70" s="2"/>
      <c r="OUV70" s="2"/>
      <c r="OUW70" s="2"/>
      <c r="OUX70" s="2"/>
      <c r="OUY70" s="2"/>
      <c r="OUZ70" s="2"/>
      <c r="OVA70" s="2"/>
      <c r="OVB70" s="2"/>
      <c r="OVC70" s="2"/>
      <c r="OVD70" s="2"/>
      <c r="OVE70" s="2"/>
      <c r="OVF70" s="2"/>
      <c r="OVG70" s="2"/>
      <c r="OVH70" s="2"/>
      <c r="OVI70" s="2"/>
      <c r="OVJ70" s="2"/>
      <c r="OVK70" s="2"/>
      <c r="OVL70" s="2"/>
      <c r="OVM70" s="2"/>
      <c r="OVN70" s="2"/>
      <c r="OVO70" s="2"/>
      <c r="OVP70" s="2"/>
      <c r="OVQ70" s="2"/>
      <c r="OVR70" s="2"/>
      <c r="OVS70" s="2"/>
      <c r="OVT70" s="2"/>
      <c r="OVU70" s="2"/>
      <c r="OVV70" s="2"/>
      <c r="OVW70" s="2"/>
      <c r="OVX70" s="2"/>
      <c r="OVY70" s="2"/>
      <c r="OVZ70" s="2"/>
      <c r="OWA70" s="2"/>
      <c r="OWB70" s="2"/>
      <c r="OWC70" s="2"/>
      <c r="OWD70" s="2"/>
      <c r="OWE70" s="2"/>
      <c r="OWF70" s="2"/>
      <c r="OWG70" s="2"/>
      <c r="OWH70" s="2"/>
      <c r="OWI70" s="2"/>
      <c r="OWJ70" s="2"/>
      <c r="OWK70" s="2"/>
      <c r="OWL70" s="2"/>
      <c r="OWM70" s="2"/>
      <c r="OWN70" s="2"/>
      <c r="OWO70" s="2"/>
      <c r="OWP70" s="2"/>
      <c r="OWQ70" s="2"/>
      <c r="OWR70" s="2"/>
      <c r="OWS70" s="2"/>
      <c r="OWT70" s="2"/>
      <c r="OWU70" s="2"/>
      <c r="OWV70" s="2"/>
      <c r="OWW70" s="2"/>
      <c r="OWX70" s="2"/>
      <c r="OWY70" s="2"/>
      <c r="OWZ70" s="2"/>
      <c r="OXA70" s="2"/>
      <c r="OXB70" s="2"/>
      <c r="OXC70" s="2"/>
      <c r="OXD70" s="2"/>
      <c r="OXE70" s="2"/>
      <c r="OXF70" s="2"/>
      <c r="OXG70" s="2"/>
      <c r="OXH70" s="2"/>
      <c r="OXI70" s="2"/>
      <c r="OXJ70" s="2"/>
      <c r="OXK70" s="2"/>
      <c r="OXL70" s="2"/>
      <c r="OXM70" s="2"/>
      <c r="OXN70" s="2"/>
      <c r="OXO70" s="2"/>
      <c r="OXP70" s="2"/>
      <c r="OXQ70" s="2"/>
      <c r="OXR70" s="2"/>
      <c r="OXS70" s="2"/>
      <c r="OXT70" s="2"/>
      <c r="OXU70" s="2"/>
      <c r="OXV70" s="2"/>
      <c r="OXW70" s="2"/>
      <c r="OXX70" s="2"/>
      <c r="OXY70" s="2"/>
      <c r="OXZ70" s="2"/>
      <c r="OYA70" s="2"/>
      <c r="OYB70" s="2"/>
      <c r="OYC70" s="2"/>
      <c r="OYD70" s="2"/>
      <c r="OYE70" s="2"/>
      <c r="OYF70" s="2"/>
      <c r="OYG70" s="2"/>
      <c r="OYH70" s="2"/>
      <c r="OYI70" s="2"/>
      <c r="OYJ70" s="2"/>
      <c r="OYK70" s="2"/>
      <c r="OYL70" s="2"/>
      <c r="OYM70" s="2"/>
      <c r="OYN70" s="2"/>
      <c r="OYO70" s="2"/>
      <c r="OYP70" s="2"/>
      <c r="OYQ70" s="2"/>
      <c r="OYR70" s="2"/>
      <c r="OYS70" s="2"/>
      <c r="OYT70" s="2"/>
      <c r="OYU70" s="2"/>
      <c r="OYV70" s="2"/>
      <c r="OYW70" s="2"/>
      <c r="OYX70" s="2"/>
      <c r="OYY70" s="2"/>
      <c r="OYZ70" s="2"/>
      <c r="OZA70" s="2"/>
      <c r="OZB70" s="2"/>
      <c r="OZC70" s="2"/>
      <c r="OZD70" s="2"/>
      <c r="OZE70" s="2"/>
      <c r="OZF70" s="2"/>
      <c r="OZG70" s="2"/>
      <c r="OZH70" s="2"/>
      <c r="OZI70" s="2"/>
      <c r="OZJ70" s="2"/>
      <c r="OZK70" s="2"/>
      <c r="OZL70" s="2"/>
      <c r="OZM70" s="2"/>
      <c r="OZN70" s="2"/>
      <c r="OZO70" s="2"/>
      <c r="OZP70" s="2"/>
      <c r="OZQ70" s="2"/>
      <c r="OZR70" s="2"/>
      <c r="OZS70" s="2"/>
      <c r="OZT70" s="2"/>
      <c r="OZU70" s="2"/>
      <c r="OZV70" s="2"/>
      <c r="OZW70" s="2"/>
      <c r="OZX70" s="2"/>
      <c r="OZY70" s="2"/>
      <c r="OZZ70" s="2"/>
      <c r="PAA70" s="2"/>
      <c r="PAB70" s="2"/>
      <c r="PAC70" s="2"/>
      <c r="PAD70" s="2"/>
      <c r="PAE70" s="2"/>
      <c r="PAF70" s="2"/>
      <c r="PAG70" s="2"/>
      <c r="PAH70" s="2"/>
      <c r="PAI70" s="2"/>
      <c r="PAJ70" s="2"/>
      <c r="PAK70" s="2"/>
      <c r="PAL70" s="2"/>
      <c r="PAM70" s="2"/>
      <c r="PAN70" s="2"/>
      <c r="PAO70" s="2"/>
      <c r="PAP70" s="2"/>
      <c r="PAQ70" s="2"/>
      <c r="PAR70" s="2"/>
      <c r="PAS70" s="2"/>
      <c r="PAT70" s="2"/>
      <c r="PAU70" s="2"/>
      <c r="PAV70" s="2"/>
      <c r="PAW70" s="2"/>
      <c r="PAX70" s="2"/>
      <c r="PAY70" s="2"/>
      <c r="PAZ70" s="2"/>
      <c r="PBA70" s="2"/>
      <c r="PBB70" s="2"/>
      <c r="PBC70" s="2"/>
      <c r="PBD70" s="2"/>
      <c r="PBE70" s="2"/>
      <c r="PBF70" s="2"/>
      <c r="PBG70" s="2"/>
      <c r="PBH70" s="2"/>
      <c r="PBI70" s="2"/>
      <c r="PBJ70" s="2"/>
      <c r="PBK70" s="2"/>
      <c r="PBL70" s="2"/>
      <c r="PBM70" s="2"/>
      <c r="PBN70" s="2"/>
      <c r="PBO70" s="2"/>
      <c r="PBP70" s="2"/>
      <c r="PBQ70" s="2"/>
      <c r="PBR70" s="2"/>
      <c r="PBS70" s="2"/>
      <c r="PBT70" s="2"/>
      <c r="PBU70" s="2"/>
      <c r="PBV70" s="2"/>
      <c r="PBW70" s="2"/>
      <c r="PBX70" s="2"/>
      <c r="PBY70" s="2"/>
      <c r="PBZ70" s="2"/>
      <c r="PCA70" s="2"/>
      <c r="PCB70" s="2"/>
      <c r="PCC70" s="2"/>
      <c r="PCD70" s="2"/>
      <c r="PCE70" s="2"/>
      <c r="PCF70" s="2"/>
      <c r="PCG70" s="2"/>
      <c r="PCH70" s="2"/>
      <c r="PCI70" s="2"/>
      <c r="PCJ70" s="2"/>
      <c r="PCK70" s="2"/>
      <c r="PCL70" s="2"/>
      <c r="PCM70" s="2"/>
      <c r="PCN70" s="2"/>
      <c r="PCO70" s="2"/>
      <c r="PCP70" s="2"/>
      <c r="PCQ70" s="2"/>
      <c r="PCR70" s="2"/>
      <c r="PCS70" s="2"/>
      <c r="PCT70" s="2"/>
      <c r="PCU70" s="2"/>
      <c r="PCV70" s="2"/>
      <c r="PCW70" s="2"/>
      <c r="PCX70" s="2"/>
      <c r="PCY70" s="2"/>
      <c r="PCZ70" s="2"/>
      <c r="PDA70" s="2"/>
      <c r="PDB70" s="2"/>
      <c r="PDC70" s="2"/>
      <c r="PDD70" s="2"/>
      <c r="PDE70" s="2"/>
      <c r="PDF70" s="2"/>
      <c r="PDG70" s="2"/>
      <c r="PDH70" s="2"/>
      <c r="PDI70" s="2"/>
      <c r="PDJ70" s="2"/>
      <c r="PDK70" s="2"/>
      <c r="PDL70" s="2"/>
      <c r="PDM70" s="2"/>
      <c r="PDN70" s="2"/>
      <c r="PDO70" s="2"/>
      <c r="PDP70" s="2"/>
      <c r="PDQ70" s="2"/>
      <c r="PDR70" s="2"/>
      <c r="PDS70" s="2"/>
      <c r="PDT70" s="2"/>
      <c r="PDU70" s="2"/>
      <c r="PDV70" s="2"/>
      <c r="PDW70" s="2"/>
      <c r="PDX70" s="2"/>
      <c r="PDY70" s="2"/>
      <c r="PDZ70" s="2"/>
      <c r="PEA70" s="2"/>
      <c r="PEB70" s="2"/>
      <c r="PEC70" s="2"/>
      <c r="PED70" s="2"/>
      <c r="PEE70" s="2"/>
      <c r="PEF70" s="2"/>
      <c r="PEG70" s="2"/>
      <c r="PEH70" s="2"/>
      <c r="PEI70" s="2"/>
      <c r="PEJ70" s="2"/>
      <c r="PEK70" s="2"/>
      <c r="PEL70" s="2"/>
      <c r="PEM70" s="2"/>
      <c r="PEN70" s="2"/>
      <c r="PEO70" s="2"/>
      <c r="PEP70" s="2"/>
      <c r="PEQ70" s="2"/>
      <c r="PER70" s="2"/>
      <c r="PES70" s="2"/>
      <c r="PET70" s="2"/>
      <c r="PEU70" s="2"/>
      <c r="PEV70" s="2"/>
      <c r="PEW70" s="2"/>
      <c r="PEX70" s="2"/>
      <c r="PEY70" s="2"/>
      <c r="PEZ70" s="2"/>
      <c r="PFA70" s="2"/>
      <c r="PFB70" s="2"/>
      <c r="PFC70" s="2"/>
      <c r="PFD70" s="2"/>
      <c r="PFE70" s="2"/>
      <c r="PFF70" s="2"/>
      <c r="PFG70" s="2"/>
      <c r="PFH70" s="2"/>
      <c r="PFI70" s="2"/>
      <c r="PFJ70" s="2"/>
      <c r="PFK70" s="2"/>
      <c r="PFL70" s="2"/>
      <c r="PFM70" s="2"/>
      <c r="PFN70" s="2"/>
      <c r="PFO70" s="2"/>
      <c r="PFP70" s="2"/>
      <c r="PFQ70" s="2"/>
      <c r="PFR70" s="2"/>
      <c r="PFS70" s="2"/>
      <c r="PFT70" s="2"/>
      <c r="PFU70" s="2"/>
      <c r="PFV70" s="2"/>
      <c r="PFW70" s="2"/>
      <c r="PFX70" s="2"/>
      <c r="PFY70" s="2"/>
      <c r="PFZ70" s="2"/>
      <c r="PGA70" s="2"/>
      <c r="PGB70" s="2"/>
      <c r="PGC70" s="2"/>
      <c r="PGD70" s="2"/>
      <c r="PGE70" s="2"/>
      <c r="PGF70" s="2"/>
      <c r="PGG70" s="2"/>
      <c r="PGH70" s="2"/>
      <c r="PGI70" s="2"/>
      <c r="PGJ70" s="2"/>
      <c r="PGK70" s="2"/>
      <c r="PGL70" s="2"/>
      <c r="PGM70" s="2"/>
      <c r="PGN70" s="2"/>
      <c r="PGO70" s="2"/>
      <c r="PGP70" s="2"/>
      <c r="PGQ70" s="2"/>
      <c r="PGR70" s="2"/>
      <c r="PGS70" s="2"/>
      <c r="PGT70" s="2"/>
      <c r="PGU70" s="2"/>
      <c r="PGV70" s="2"/>
      <c r="PGW70" s="2"/>
      <c r="PGX70" s="2"/>
      <c r="PGY70" s="2"/>
      <c r="PGZ70" s="2"/>
      <c r="PHA70" s="2"/>
      <c r="PHB70" s="2"/>
      <c r="PHC70" s="2"/>
      <c r="PHD70" s="2"/>
      <c r="PHE70" s="2"/>
      <c r="PHF70" s="2"/>
      <c r="PHG70" s="2"/>
      <c r="PHH70" s="2"/>
      <c r="PHI70" s="2"/>
      <c r="PHJ70" s="2"/>
      <c r="PHK70" s="2"/>
      <c r="PHL70" s="2"/>
      <c r="PHM70" s="2"/>
      <c r="PHN70" s="2"/>
      <c r="PHO70" s="2"/>
      <c r="PHP70" s="2"/>
      <c r="PHQ70" s="2"/>
      <c r="PHR70" s="2"/>
      <c r="PHS70" s="2"/>
      <c r="PHT70" s="2"/>
      <c r="PHU70" s="2"/>
      <c r="PHV70" s="2"/>
      <c r="PHW70" s="2"/>
      <c r="PHX70" s="2"/>
      <c r="PHY70" s="2"/>
      <c r="PHZ70" s="2"/>
      <c r="PIA70" s="2"/>
      <c r="PIB70" s="2"/>
      <c r="PIC70" s="2"/>
      <c r="PID70" s="2"/>
      <c r="PIE70" s="2"/>
      <c r="PIF70" s="2"/>
      <c r="PIG70" s="2"/>
      <c r="PIH70" s="2"/>
      <c r="PII70" s="2"/>
      <c r="PIJ70" s="2"/>
      <c r="PIK70" s="2"/>
      <c r="PIL70" s="2"/>
      <c r="PIM70" s="2"/>
      <c r="PIN70" s="2"/>
      <c r="PIO70" s="2"/>
      <c r="PIP70" s="2"/>
      <c r="PIQ70" s="2"/>
      <c r="PIR70" s="2"/>
      <c r="PIS70" s="2"/>
      <c r="PIT70" s="2"/>
      <c r="PIU70" s="2"/>
      <c r="PIV70" s="2"/>
      <c r="PIW70" s="2"/>
      <c r="PIX70" s="2"/>
      <c r="PIY70" s="2"/>
      <c r="PIZ70" s="2"/>
      <c r="PJA70" s="2"/>
      <c r="PJB70" s="2"/>
      <c r="PJC70" s="2"/>
      <c r="PJD70" s="2"/>
      <c r="PJE70" s="2"/>
      <c r="PJF70" s="2"/>
      <c r="PJG70" s="2"/>
      <c r="PJH70" s="2"/>
      <c r="PJI70" s="2"/>
      <c r="PJJ70" s="2"/>
      <c r="PJK70" s="2"/>
      <c r="PJL70" s="2"/>
      <c r="PJM70" s="2"/>
      <c r="PJN70" s="2"/>
      <c r="PJO70" s="2"/>
      <c r="PJP70" s="2"/>
      <c r="PJQ70" s="2"/>
      <c r="PJR70" s="2"/>
      <c r="PJS70" s="2"/>
      <c r="PJT70" s="2"/>
      <c r="PJU70" s="2"/>
      <c r="PJV70" s="2"/>
      <c r="PJW70" s="2"/>
      <c r="PJX70" s="2"/>
      <c r="PJY70" s="2"/>
      <c r="PJZ70" s="2"/>
      <c r="PKA70" s="2"/>
      <c r="PKB70" s="2"/>
      <c r="PKC70" s="2"/>
      <c r="PKD70" s="2"/>
      <c r="PKE70" s="2"/>
      <c r="PKF70" s="2"/>
      <c r="PKG70" s="2"/>
      <c r="PKH70" s="2"/>
      <c r="PKI70" s="2"/>
      <c r="PKJ70" s="2"/>
      <c r="PKK70" s="2"/>
      <c r="PKL70" s="2"/>
      <c r="PKM70" s="2"/>
      <c r="PKN70" s="2"/>
      <c r="PKO70" s="2"/>
      <c r="PKP70" s="2"/>
      <c r="PKQ70" s="2"/>
      <c r="PKR70" s="2"/>
      <c r="PKS70" s="2"/>
      <c r="PKT70" s="2"/>
      <c r="PKU70" s="2"/>
      <c r="PKV70" s="2"/>
      <c r="PKW70" s="2"/>
      <c r="PKX70" s="2"/>
      <c r="PKY70" s="2"/>
      <c r="PKZ70" s="2"/>
      <c r="PLA70" s="2"/>
      <c r="PLB70" s="2"/>
      <c r="PLC70" s="2"/>
      <c r="PLD70" s="2"/>
      <c r="PLE70" s="2"/>
      <c r="PLF70" s="2"/>
      <c r="PLG70" s="2"/>
      <c r="PLH70" s="2"/>
      <c r="PLI70" s="2"/>
      <c r="PLJ70" s="2"/>
      <c r="PLK70" s="2"/>
      <c r="PLL70" s="2"/>
      <c r="PLM70" s="2"/>
      <c r="PLN70" s="2"/>
      <c r="PLO70" s="2"/>
      <c r="PLP70" s="2"/>
      <c r="PLQ70" s="2"/>
      <c r="PLR70" s="2"/>
      <c r="PLS70" s="2"/>
      <c r="PLT70" s="2"/>
      <c r="PLU70" s="2"/>
      <c r="PLV70" s="2"/>
      <c r="PLW70" s="2"/>
      <c r="PLX70" s="2"/>
      <c r="PLY70" s="2"/>
      <c r="PLZ70" s="2"/>
      <c r="PMA70" s="2"/>
      <c r="PMB70" s="2"/>
      <c r="PMC70" s="2"/>
      <c r="PMD70" s="2"/>
      <c r="PME70" s="2"/>
      <c r="PMF70" s="2"/>
      <c r="PMG70" s="2"/>
      <c r="PMH70" s="2"/>
      <c r="PMI70" s="2"/>
      <c r="PMJ70" s="2"/>
      <c r="PMK70" s="2"/>
      <c r="PML70" s="2"/>
      <c r="PMM70" s="2"/>
      <c r="PMN70" s="2"/>
      <c r="PMO70" s="2"/>
      <c r="PMP70" s="2"/>
      <c r="PMQ70" s="2"/>
      <c r="PMR70" s="2"/>
      <c r="PMS70" s="2"/>
      <c r="PMT70" s="2"/>
      <c r="PMU70" s="2"/>
      <c r="PMV70" s="2"/>
      <c r="PMW70" s="2"/>
      <c r="PMX70" s="2"/>
      <c r="PMY70" s="2"/>
      <c r="PMZ70" s="2"/>
      <c r="PNA70" s="2"/>
      <c r="PNB70" s="2"/>
      <c r="PNC70" s="2"/>
      <c r="PND70" s="2"/>
      <c r="PNE70" s="2"/>
      <c r="PNF70" s="2"/>
      <c r="PNG70" s="2"/>
      <c r="PNH70" s="2"/>
      <c r="PNI70" s="2"/>
      <c r="PNJ70" s="2"/>
      <c r="PNK70" s="2"/>
      <c r="PNL70" s="2"/>
      <c r="PNM70" s="2"/>
      <c r="PNN70" s="2"/>
      <c r="PNO70" s="2"/>
      <c r="PNP70" s="2"/>
      <c r="PNQ70" s="2"/>
      <c r="PNR70" s="2"/>
      <c r="PNS70" s="2"/>
      <c r="PNT70" s="2"/>
      <c r="PNU70" s="2"/>
      <c r="PNV70" s="2"/>
      <c r="PNW70" s="2"/>
      <c r="PNX70" s="2"/>
      <c r="PNY70" s="2"/>
      <c r="PNZ70" s="2"/>
      <c r="POA70" s="2"/>
      <c r="POB70" s="2"/>
      <c r="POC70" s="2"/>
      <c r="POD70" s="2"/>
      <c r="POE70" s="2"/>
      <c r="POF70" s="2"/>
      <c r="POG70" s="2"/>
      <c r="POH70" s="2"/>
      <c r="POI70" s="2"/>
      <c r="POJ70" s="2"/>
      <c r="POK70" s="2"/>
      <c r="POL70" s="2"/>
      <c r="POM70" s="2"/>
      <c r="PON70" s="2"/>
      <c r="POO70" s="2"/>
      <c r="POP70" s="2"/>
      <c r="POQ70" s="2"/>
      <c r="POR70" s="2"/>
      <c r="POS70" s="2"/>
      <c r="POT70" s="2"/>
      <c r="POU70" s="2"/>
      <c r="POV70" s="2"/>
      <c r="POW70" s="2"/>
      <c r="POX70" s="2"/>
      <c r="POY70" s="2"/>
      <c r="POZ70" s="2"/>
      <c r="PPA70" s="2"/>
      <c r="PPB70" s="2"/>
      <c r="PPC70" s="2"/>
      <c r="PPD70" s="2"/>
      <c r="PPE70" s="2"/>
      <c r="PPF70" s="2"/>
      <c r="PPG70" s="2"/>
      <c r="PPH70" s="2"/>
      <c r="PPI70" s="2"/>
      <c r="PPJ70" s="2"/>
      <c r="PPK70" s="2"/>
      <c r="PPL70" s="2"/>
      <c r="PPM70" s="2"/>
      <c r="PPN70" s="2"/>
      <c r="PPO70" s="2"/>
      <c r="PPP70" s="2"/>
      <c r="PPQ70" s="2"/>
      <c r="PPR70" s="2"/>
      <c r="PPS70" s="2"/>
      <c r="PPT70" s="2"/>
      <c r="PPU70" s="2"/>
      <c r="PPV70" s="2"/>
      <c r="PPW70" s="2"/>
      <c r="PPX70" s="2"/>
      <c r="PPY70" s="2"/>
      <c r="PPZ70" s="2"/>
      <c r="PQA70" s="2"/>
      <c r="PQB70" s="2"/>
      <c r="PQC70" s="2"/>
      <c r="PQD70" s="2"/>
      <c r="PQE70" s="2"/>
      <c r="PQF70" s="2"/>
      <c r="PQG70" s="2"/>
      <c r="PQH70" s="2"/>
      <c r="PQI70" s="2"/>
      <c r="PQJ70" s="2"/>
      <c r="PQK70" s="2"/>
      <c r="PQL70" s="2"/>
      <c r="PQM70" s="2"/>
      <c r="PQN70" s="2"/>
      <c r="PQO70" s="2"/>
      <c r="PQP70" s="2"/>
      <c r="PQQ70" s="2"/>
      <c r="PQR70" s="2"/>
      <c r="PQS70" s="2"/>
      <c r="PQT70" s="2"/>
      <c r="PQU70" s="2"/>
      <c r="PQV70" s="2"/>
      <c r="PQW70" s="2"/>
      <c r="PQX70" s="2"/>
      <c r="PQY70" s="2"/>
      <c r="PQZ70" s="2"/>
      <c r="PRA70" s="2"/>
      <c r="PRB70" s="2"/>
      <c r="PRC70" s="2"/>
      <c r="PRD70" s="2"/>
      <c r="PRE70" s="2"/>
      <c r="PRF70" s="2"/>
      <c r="PRG70" s="2"/>
      <c r="PRH70" s="2"/>
      <c r="PRI70" s="2"/>
      <c r="PRJ70" s="2"/>
      <c r="PRK70" s="2"/>
      <c r="PRL70" s="2"/>
      <c r="PRM70" s="2"/>
      <c r="PRN70" s="2"/>
      <c r="PRO70" s="2"/>
      <c r="PRP70" s="2"/>
      <c r="PRQ70" s="2"/>
      <c r="PRR70" s="2"/>
      <c r="PRS70" s="2"/>
      <c r="PRT70" s="2"/>
      <c r="PRU70" s="2"/>
      <c r="PRV70" s="2"/>
      <c r="PRW70" s="2"/>
      <c r="PRX70" s="2"/>
      <c r="PRY70" s="2"/>
      <c r="PRZ70" s="2"/>
      <c r="PSA70" s="2"/>
      <c r="PSB70" s="2"/>
      <c r="PSC70" s="2"/>
      <c r="PSD70" s="2"/>
      <c r="PSE70" s="2"/>
      <c r="PSF70" s="2"/>
      <c r="PSG70" s="2"/>
      <c r="PSH70" s="2"/>
      <c r="PSI70" s="2"/>
      <c r="PSJ70" s="2"/>
      <c r="PSK70" s="2"/>
      <c r="PSL70" s="2"/>
      <c r="PSM70" s="2"/>
      <c r="PSN70" s="2"/>
      <c r="PSO70" s="2"/>
      <c r="PSP70" s="2"/>
      <c r="PSQ70" s="2"/>
      <c r="PSR70" s="2"/>
      <c r="PSS70" s="2"/>
      <c r="PST70" s="2"/>
      <c r="PSU70" s="2"/>
      <c r="PSV70" s="2"/>
      <c r="PSW70" s="2"/>
      <c r="PSX70" s="2"/>
      <c r="PSY70" s="2"/>
      <c r="PSZ70" s="2"/>
      <c r="PTA70" s="2"/>
      <c r="PTB70" s="2"/>
      <c r="PTC70" s="2"/>
      <c r="PTD70" s="2"/>
      <c r="PTE70" s="2"/>
      <c r="PTF70" s="2"/>
      <c r="PTG70" s="2"/>
      <c r="PTH70" s="2"/>
      <c r="PTI70" s="2"/>
      <c r="PTJ70" s="2"/>
      <c r="PTK70" s="2"/>
      <c r="PTL70" s="2"/>
      <c r="PTM70" s="2"/>
      <c r="PTN70" s="2"/>
      <c r="PTO70" s="2"/>
      <c r="PTP70" s="2"/>
      <c r="PTQ70" s="2"/>
      <c r="PTR70" s="2"/>
      <c r="PTS70" s="2"/>
      <c r="PTT70" s="2"/>
      <c r="PTU70" s="2"/>
      <c r="PTV70" s="2"/>
      <c r="PTW70" s="2"/>
      <c r="PTX70" s="2"/>
      <c r="PTY70" s="2"/>
      <c r="PTZ70" s="2"/>
      <c r="PUA70" s="2"/>
      <c r="PUB70" s="2"/>
      <c r="PUC70" s="2"/>
      <c r="PUD70" s="2"/>
      <c r="PUE70" s="2"/>
      <c r="PUF70" s="2"/>
      <c r="PUG70" s="2"/>
      <c r="PUH70" s="2"/>
      <c r="PUI70" s="2"/>
      <c r="PUJ70" s="2"/>
      <c r="PUK70" s="2"/>
      <c r="PUL70" s="2"/>
      <c r="PUM70" s="2"/>
      <c r="PUN70" s="2"/>
      <c r="PUO70" s="2"/>
      <c r="PUP70" s="2"/>
      <c r="PUQ70" s="2"/>
      <c r="PUR70" s="2"/>
      <c r="PUS70" s="2"/>
      <c r="PUT70" s="2"/>
      <c r="PUU70" s="2"/>
      <c r="PUV70" s="2"/>
      <c r="PUW70" s="2"/>
      <c r="PUX70" s="2"/>
      <c r="PUY70" s="2"/>
      <c r="PUZ70" s="2"/>
      <c r="PVA70" s="2"/>
      <c r="PVB70" s="2"/>
      <c r="PVC70" s="2"/>
      <c r="PVD70" s="2"/>
      <c r="PVE70" s="2"/>
      <c r="PVF70" s="2"/>
      <c r="PVG70" s="2"/>
      <c r="PVH70" s="2"/>
      <c r="PVI70" s="2"/>
      <c r="PVJ70" s="2"/>
      <c r="PVK70" s="2"/>
      <c r="PVL70" s="2"/>
      <c r="PVM70" s="2"/>
      <c r="PVN70" s="2"/>
      <c r="PVO70" s="2"/>
      <c r="PVP70" s="2"/>
      <c r="PVQ70" s="2"/>
      <c r="PVR70" s="2"/>
      <c r="PVS70" s="2"/>
      <c r="PVT70" s="2"/>
      <c r="PVU70" s="2"/>
      <c r="PVV70" s="2"/>
      <c r="PVW70" s="2"/>
      <c r="PVX70" s="2"/>
      <c r="PVY70" s="2"/>
      <c r="PVZ70" s="2"/>
      <c r="PWA70" s="2"/>
      <c r="PWB70" s="2"/>
      <c r="PWC70" s="2"/>
      <c r="PWD70" s="2"/>
      <c r="PWE70" s="2"/>
      <c r="PWF70" s="2"/>
      <c r="PWG70" s="2"/>
      <c r="PWH70" s="2"/>
      <c r="PWI70" s="2"/>
      <c r="PWJ70" s="2"/>
      <c r="PWK70" s="2"/>
      <c r="PWL70" s="2"/>
      <c r="PWM70" s="2"/>
      <c r="PWN70" s="2"/>
      <c r="PWO70" s="2"/>
      <c r="PWP70" s="2"/>
      <c r="PWQ70" s="2"/>
      <c r="PWR70" s="2"/>
      <c r="PWS70" s="2"/>
      <c r="PWT70" s="2"/>
      <c r="PWU70" s="2"/>
      <c r="PWV70" s="2"/>
      <c r="PWW70" s="2"/>
      <c r="PWX70" s="2"/>
      <c r="PWY70" s="2"/>
      <c r="PWZ70" s="2"/>
      <c r="PXA70" s="2"/>
      <c r="PXB70" s="2"/>
      <c r="PXC70" s="2"/>
      <c r="PXD70" s="2"/>
      <c r="PXE70" s="2"/>
      <c r="PXF70" s="2"/>
      <c r="PXG70" s="2"/>
      <c r="PXH70" s="2"/>
      <c r="PXI70" s="2"/>
      <c r="PXJ70" s="2"/>
      <c r="PXK70" s="2"/>
      <c r="PXL70" s="2"/>
      <c r="PXM70" s="2"/>
      <c r="PXN70" s="2"/>
      <c r="PXO70" s="2"/>
      <c r="PXP70" s="2"/>
      <c r="PXQ70" s="2"/>
      <c r="PXR70" s="2"/>
      <c r="PXS70" s="2"/>
      <c r="PXT70" s="2"/>
      <c r="PXU70" s="2"/>
      <c r="PXV70" s="2"/>
      <c r="PXW70" s="2"/>
      <c r="PXX70" s="2"/>
      <c r="PXY70" s="2"/>
      <c r="PXZ70" s="2"/>
      <c r="PYA70" s="2"/>
      <c r="PYB70" s="2"/>
      <c r="PYC70" s="2"/>
      <c r="PYD70" s="2"/>
      <c r="PYE70" s="2"/>
      <c r="PYF70" s="2"/>
      <c r="PYG70" s="2"/>
      <c r="PYH70" s="2"/>
      <c r="PYI70" s="2"/>
      <c r="PYJ70" s="2"/>
      <c r="PYK70" s="2"/>
      <c r="PYL70" s="2"/>
      <c r="PYM70" s="2"/>
      <c r="PYN70" s="2"/>
      <c r="PYO70" s="2"/>
      <c r="PYP70" s="2"/>
      <c r="PYQ70" s="2"/>
      <c r="PYR70" s="2"/>
      <c r="PYS70" s="2"/>
      <c r="PYT70" s="2"/>
      <c r="PYU70" s="2"/>
      <c r="PYV70" s="2"/>
      <c r="PYW70" s="2"/>
      <c r="PYX70" s="2"/>
      <c r="PYY70" s="2"/>
      <c r="PYZ70" s="2"/>
      <c r="PZA70" s="2"/>
      <c r="PZB70" s="2"/>
      <c r="PZC70" s="2"/>
      <c r="PZD70" s="2"/>
      <c r="PZE70" s="2"/>
      <c r="PZF70" s="2"/>
      <c r="PZG70" s="2"/>
      <c r="PZH70" s="2"/>
      <c r="PZI70" s="2"/>
      <c r="PZJ70" s="2"/>
      <c r="PZK70" s="2"/>
      <c r="PZL70" s="2"/>
      <c r="PZM70" s="2"/>
      <c r="PZN70" s="2"/>
      <c r="PZO70" s="2"/>
      <c r="PZP70" s="2"/>
      <c r="PZQ70" s="2"/>
      <c r="PZR70" s="2"/>
      <c r="PZS70" s="2"/>
      <c r="PZT70" s="2"/>
      <c r="PZU70" s="2"/>
      <c r="PZV70" s="2"/>
      <c r="PZW70" s="2"/>
      <c r="PZX70" s="2"/>
      <c r="PZY70" s="2"/>
      <c r="PZZ70" s="2"/>
      <c r="QAA70" s="2"/>
      <c r="QAB70" s="2"/>
      <c r="QAC70" s="2"/>
      <c r="QAD70" s="2"/>
      <c r="QAE70" s="2"/>
      <c r="QAF70" s="2"/>
      <c r="QAG70" s="2"/>
      <c r="QAH70" s="2"/>
      <c r="QAI70" s="2"/>
      <c r="QAJ70" s="2"/>
      <c r="QAK70" s="2"/>
      <c r="QAL70" s="2"/>
      <c r="QAM70" s="2"/>
      <c r="QAN70" s="2"/>
      <c r="QAO70" s="2"/>
      <c r="QAP70" s="2"/>
      <c r="QAQ70" s="2"/>
      <c r="QAR70" s="2"/>
      <c r="QAS70" s="2"/>
      <c r="QAT70" s="2"/>
      <c r="QAU70" s="2"/>
      <c r="QAV70" s="2"/>
      <c r="QAW70" s="2"/>
      <c r="QAX70" s="2"/>
      <c r="QAY70" s="2"/>
      <c r="QAZ70" s="2"/>
      <c r="QBA70" s="2"/>
      <c r="QBB70" s="2"/>
      <c r="QBC70" s="2"/>
      <c r="QBD70" s="2"/>
      <c r="QBE70" s="2"/>
      <c r="QBF70" s="2"/>
      <c r="QBG70" s="2"/>
      <c r="QBH70" s="2"/>
      <c r="QBI70" s="2"/>
      <c r="QBJ70" s="2"/>
      <c r="QBK70" s="2"/>
      <c r="QBL70" s="2"/>
      <c r="QBM70" s="2"/>
      <c r="QBN70" s="2"/>
      <c r="QBO70" s="2"/>
      <c r="QBP70" s="2"/>
      <c r="QBQ70" s="2"/>
      <c r="QBR70" s="2"/>
      <c r="QBS70" s="2"/>
      <c r="QBT70" s="2"/>
      <c r="QBU70" s="2"/>
      <c r="QBV70" s="2"/>
      <c r="QBW70" s="2"/>
      <c r="QBX70" s="2"/>
      <c r="QBY70" s="2"/>
      <c r="QBZ70" s="2"/>
      <c r="QCA70" s="2"/>
      <c r="QCB70" s="2"/>
      <c r="QCC70" s="2"/>
      <c r="QCD70" s="2"/>
      <c r="QCE70" s="2"/>
      <c r="QCF70" s="2"/>
      <c r="QCG70" s="2"/>
      <c r="QCH70" s="2"/>
      <c r="QCI70" s="2"/>
      <c r="QCJ70" s="2"/>
      <c r="QCK70" s="2"/>
      <c r="QCL70" s="2"/>
      <c r="QCM70" s="2"/>
      <c r="QCN70" s="2"/>
      <c r="QCO70" s="2"/>
      <c r="QCP70" s="2"/>
      <c r="QCQ70" s="2"/>
      <c r="QCR70" s="2"/>
      <c r="QCS70" s="2"/>
      <c r="QCT70" s="2"/>
      <c r="QCU70" s="2"/>
      <c r="QCV70" s="2"/>
      <c r="QCW70" s="2"/>
      <c r="QCX70" s="2"/>
      <c r="QCY70" s="2"/>
      <c r="QCZ70" s="2"/>
      <c r="QDA70" s="2"/>
      <c r="QDB70" s="2"/>
      <c r="QDC70" s="2"/>
      <c r="QDD70" s="2"/>
      <c r="QDE70" s="2"/>
      <c r="QDF70" s="2"/>
      <c r="QDG70" s="2"/>
      <c r="QDH70" s="2"/>
      <c r="QDI70" s="2"/>
      <c r="QDJ70" s="2"/>
      <c r="QDK70" s="2"/>
      <c r="QDL70" s="2"/>
      <c r="QDM70" s="2"/>
      <c r="QDN70" s="2"/>
      <c r="QDO70" s="2"/>
      <c r="QDP70" s="2"/>
      <c r="QDQ70" s="2"/>
      <c r="QDR70" s="2"/>
      <c r="QDS70" s="2"/>
      <c r="QDT70" s="2"/>
      <c r="QDU70" s="2"/>
      <c r="QDV70" s="2"/>
      <c r="QDW70" s="2"/>
      <c r="QDX70" s="2"/>
      <c r="QDY70" s="2"/>
      <c r="QDZ70" s="2"/>
      <c r="QEA70" s="2"/>
      <c r="QEB70" s="2"/>
      <c r="QEC70" s="2"/>
      <c r="QED70" s="2"/>
      <c r="QEE70" s="2"/>
      <c r="QEF70" s="2"/>
      <c r="QEG70" s="2"/>
      <c r="QEH70" s="2"/>
      <c r="QEI70" s="2"/>
      <c r="QEJ70" s="2"/>
      <c r="QEK70" s="2"/>
      <c r="QEL70" s="2"/>
      <c r="QEM70" s="2"/>
      <c r="QEN70" s="2"/>
      <c r="QEO70" s="2"/>
      <c r="QEP70" s="2"/>
      <c r="QEQ70" s="2"/>
      <c r="QER70" s="2"/>
      <c r="QES70" s="2"/>
      <c r="QET70" s="2"/>
      <c r="QEU70" s="2"/>
      <c r="QEV70" s="2"/>
      <c r="QEW70" s="2"/>
      <c r="QEX70" s="2"/>
      <c r="QEY70" s="2"/>
      <c r="QEZ70" s="2"/>
      <c r="QFA70" s="2"/>
      <c r="QFB70" s="2"/>
      <c r="QFC70" s="2"/>
      <c r="QFD70" s="2"/>
      <c r="QFE70" s="2"/>
      <c r="QFF70" s="2"/>
      <c r="QFG70" s="2"/>
      <c r="QFH70" s="2"/>
      <c r="QFI70" s="2"/>
      <c r="QFJ70" s="2"/>
      <c r="QFK70" s="2"/>
      <c r="QFL70" s="2"/>
      <c r="QFM70" s="2"/>
      <c r="QFN70" s="2"/>
      <c r="QFO70" s="2"/>
      <c r="QFP70" s="2"/>
      <c r="QFQ70" s="2"/>
      <c r="QFR70" s="2"/>
      <c r="QFS70" s="2"/>
      <c r="QFT70" s="2"/>
      <c r="QFU70" s="2"/>
      <c r="QFV70" s="2"/>
      <c r="QFW70" s="2"/>
      <c r="QFX70" s="2"/>
      <c r="QFY70" s="2"/>
      <c r="QFZ70" s="2"/>
      <c r="QGA70" s="2"/>
      <c r="QGB70" s="2"/>
      <c r="QGC70" s="2"/>
      <c r="QGD70" s="2"/>
      <c r="QGE70" s="2"/>
      <c r="QGF70" s="2"/>
      <c r="QGG70" s="2"/>
      <c r="QGH70" s="2"/>
      <c r="QGI70" s="2"/>
      <c r="QGJ70" s="2"/>
      <c r="QGK70" s="2"/>
      <c r="QGL70" s="2"/>
      <c r="QGM70" s="2"/>
      <c r="QGN70" s="2"/>
      <c r="QGO70" s="2"/>
      <c r="QGP70" s="2"/>
      <c r="QGQ70" s="2"/>
      <c r="QGR70" s="2"/>
      <c r="QGS70" s="2"/>
      <c r="QGT70" s="2"/>
      <c r="QGU70" s="2"/>
      <c r="QGV70" s="2"/>
      <c r="QGW70" s="2"/>
      <c r="QGX70" s="2"/>
      <c r="QGY70" s="2"/>
      <c r="QGZ70" s="2"/>
      <c r="QHA70" s="2"/>
      <c r="QHB70" s="2"/>
      <c r="QHC70" s="2"/>
      <c r="QHD70" s="2"/>
      <c r="QHE70" s="2"/>
      <c r="QHF70" s="2"/>
      <c r="QHG70" s="2"/>
      <c r="QHH70" s="2"/>
      <c r="QHI70" s="2"/>
      <c r="QHJ70" s="2"/>
      <c r="QHK70" s="2"/>
      <c r="QHL70" s="2"/>
      <c r="QHM70" s="2"/>
      <c r="QHN70" s="2"/>
      <c r="QHO70" s="2"/>
      <c r="QHP70" s="2"/>
      <c r="QHQ70" s="2"/>
      <c r="QHR70" s="2"/>
      <c r="QHS70" s="2"/>
      <c r="QHT70" s="2"/>
      <c r="QHU70" s="2"/>
      <c r="QHV70" s="2"/>
      <c r="QHW70" s="2"/>
      <c r="QHX70" s="2"/>
      <c r="QHY70" s="2"/>
      <c r="QHZ70" s="2"/>
      <c r="QIA70" s="2"/>
      <c r="QIB70" s="2"/>
      <c r="QIC70" s="2"/>
      <c r="QID70" s="2"/>
      <c r="QIE70" s="2"/>
      <c r="QIF70" s="2"/>
      <c r="QIG70" s="2"/>
      <c r="QIH70" s="2"/>
      <c r="QII70" s="2"/>
      <c r="QIJ70" s="2"/>
      <c r="QIK70" s="2"/>
      <c r="QIL70" s="2"/>
      <c r="QIM70" s="2"/>
      <c r="QIN70" s="2"/>
      <c r="QIO70" s="2"/>
      <c r="QIP70" s="2"/>
      <c r="QIQ70" s="2"/>
      <c r="QIR70" s="2"/>
      <c r="QIS70" s="2"/>
      <c r="QIT70" s="2"/>
      <c r="QIU70" s="2"/>
      <c r="QIV70" s="2"/>
      <c r="QIW70" s="2"/>
      <c r="QIX70" s="2"/>
      <c r="QIY70" s="2"/>
      <c r="QIZ70" s="2"/>
      <c r="QJA70" s="2"/>
      <c r="QJB70" s="2"/>
      <c r="QJC70" s="2"/>
      <c r="QJD70" s="2"/>
      <c r="QJE70" s="2"/>
      <c r="QJF70" s="2"/>
      <c r="QJG70" s="2"/>
      <c r="QJH70" s="2"/>
      <c r="QJI70" s="2"/>
      <c r="QJJ70" s="2"/>
      <c r="QJK70" s="2"/>
      <c r="QJL70" s="2"/>
      <c r="QJM70" s="2"/>
      <c r="QJN70" s="2"/>
      <c r="QJO70" s="2"/>
      <c r="QJP70" s="2"/>
      <c r="QJQ70" s="2"/>
      <c r="QJR70" s="2"/>
      <c r="QJS70" s="2"/>
      <c r="QJT70" s="2"/>
      <c r="QJU70" s="2"/>
      <c r="QJV70" s="2"/>
      <c r="QJW70" s="2"/>
      <c r="QJX70" s="2"/>
      <c r="QJY70" s="2"/>
      <c r="QJZ70" s="2"/>
      <c r="QKA70" s="2"/>
      <c r="QKB70" s="2"/>
      <c r="QKC70" s="2"/>
      <c r="QKD70" s="2"/>
      <c r="QKE70" s="2"/>
      <c r="QKF70" s="2"/>
      <c r="QKG70" s="2"/>
      <c r="QKH70" s="2"/>
      <c r="QKI70" s="2"/>
      <c r="QKJ70" s="2"/>
      <c r="QKK70" s="2"/>
      <c r="QKL70" s="2"/>
      <c r="QKM70" s="2"/>
      <c r="QKN70" s="2"/>
      <c r="QKO70" s="2"/>
      <c r="QKP70" s="2"/>
      <c r="QKQ70" s="2"/>
      <c r="QKR70" s="2"/>
      <c r="QKS70" s="2"/>
      <c r="QKT70" s="2"/>
      <c r="QKU70" s="2"/>
      <c r="QKV70" s="2"/>
      <c r="QKW70" s="2"/>
      <c r="QKX70" s="2"/>
      <c r="QKY70" s="2"/>
      <c r="QKZ70" s="2"/>
      <c r="QLA70" s="2"/>
      <c r="QLB70" s="2"/>
      <c r="QLC70" s="2"/>
      <c r="QLD70" s="2"/>
      <c r="QLE70" s="2"/>
      <c r="QLF70" s="2"/>
      <c r="QLG70" s="2"/>
      <c r="QLH70" s="2"/>
      <c r="QLI70" s="2"/>
      <c r="QLJ70" s="2"/>
      <c r="QLK70" s="2"/>
      <c r="QLL70" s="2"/>
      <c r="QLM70" s="2"/>
      <c r="QLN70" s="2"/>
      <c r="QLO70" s="2"/>
      <c r="QLP70" s="2"/>
      <c r="QLQ70" s="2"/>
      <c r="QLR70" s="2"/>
      <c r="QLS70" s="2"/>
      <c r="QLT70" s="2"/>
      <c r="QLU70" s="2"/>
      <c r="QLV70" s="2"/>
      <c r="QLW70" s="2"/>
      <c r="QLX70" s="2"/>
      <c r="QLY70" s="2"/>
      <c r="QLZ70" s="2"/>
      <c r="QMA70" s="2"/>
      <c r="QMB70" s="2"/>
      <c r="QMC70" s="2"/>
      <c r="QMD70" s="2"/>
      <c r="QME70" s="2"/>
      <c r="QMF70" s="2"/>
      <c r="QMG70" s="2"/>
      <c r="QMH70" s="2"/>
      <c r="QMI70" s="2"/>
      <c r="QMJ70" s="2"/>
      <c r="QMK70" s="2"/>
      <c r="QML70" s="2"/>
      <c r="QMM70" s="2"/>
      <c r="QMN70" s="2"/>
      <c r="QMO70" s="2"/>
      <c r="QMP70" s="2"/>
      <c r="QMQ70" s="2"/>
      <c r="QMR70" s="2"/>
      <c r="QMS70" s="2"/>
      <c r="QMT70" s="2"/>
      <c r="QMU70" s="2"/>
      <c r="QMV70" s="2"/>
      <c r="QMW70" s="2"/>
      <c r="QMX70" s="2"/>
      <c r="QMY70" s="2"/>
      <c r="QMZ70" s="2"/>
      <c r="QNA70" s="2"/>
      <c r="QNB70" s="2"/>
      <c r="QNC70" s="2"/>
      <c r="QND70" s="2"/>
      <c r="QNE70" s="2"/>
      <c r="QNF70" s="2"/>
      <c r="QNG70" s="2"/>
      <c r="QNH70" s="2"/>
      <c r="QNI70" s="2"/>
      <c r="QNJ70" s="2"/>
      <c r="QNK70" s="2"/>
      <c r="QNL70" s="2"/>
      <c r="QNM70" s="2"/>
      <c r="QNN70" s="2"/>
      <c r="QNO70" s="2"/>
      <c r="QNP70" s="2"/>
      <c r="QNQ70" s="2"/>
      <c r="QNR70" s="2"/>
      <c r="QNS70" s="2"/>
      <c r="QNT70" s="2"/>
      <c r="QNU70" s="2"/>
      <c r="QNV70" s="2"/>
      <c r="QNW70" s="2"/>
      <c r="QNX70" s="2"/>
      <c r="QNY70" s="2"/>
      <c r="QNZ70" s="2"/>
      <c r="QOA70" s="2"/>
      <c r="QOB70" s="2"/>
      <c r="QOC70" s="2"/>
      <c r="QOD70" s="2"/>
      <c r="QOE70" s="2"/>
      <c r="QOF70" s="2"/>
      <c r="QOG70" s="2"/>
      <c r="QOH70" s="2"/>
      <c r="QOI70" s="2"/>
      <c r="QOJ70" s="2"/>
      <c r="QOK70" s="2"/>
      <c r="QOL70" s="2"/>
      <c r="QOM70" s="2"/>
      <c r="QON70" s="2"/>
      <c r="QOO70" s="2"/>
      <c r="QOP70" s="2"/>
      <c r="QOQ70" s="2"/>
      <c r="QOR70" s="2"/>
      <c r="QOS70" s="2"/>
      <c r="QOT70" s="2"/>
      <c r="QOU70" s="2"/>
      <c r="QOV70" s="2"/>
      <c r="QOW70" s="2"/>
      <c r="QOX70" s="2"/>
      <c r="QOY70" s="2"/>
      <c r="QOZ70" s="2"/>
      <c r="QPA70" s="2"/>
      <c r="QPB70" s="2"/>
      <c r="QPC70" s="2"/>
      <c r="QPD70" s="2"/>
      <c r="QPE70" s="2"/>
      <c r="QPF70" s="2"/>
      <c r="QPG70" s="2"/>
      <c r="QPH70" s="2"/>
      <c r="QPI70" s="2"/>
      <c r="QPJ70" s="2"/>
      <c r="QPK70" s="2"/>
      <c r="QPL70" s="2"/>
      <c r="QPM70" s="2"/>
      <c r="QPN70" s="2"/>
      <c r="QPO70" s="2"/>
      <c r="QPP70" s="2"/>
      <c r="QPQ70" s="2"/>
      <c r="QPR70" s="2"/>
      <c r="QPS70" s="2"/>
      <c r="QPT70" s="2"/>
      <c r="QPU70" s="2"/>
      <c r="QPV70" s="2"/>
      <c r="QPW70" s="2"/>
      <c r="QPX70" s="2"/>
      <c r="QPY70" s="2"/>
      <c r="QPZ70" s="2"/>
      <c r="QQA70" s="2"/>
      <c r="QQB70" s="2"/>
      <c r="QQC70" s="2"/>
      <c r="QQD70" s="2"/>
      <c r="QQE70" s="2"/>
      <c r="QQF70" s="2"/>
      <c r="QQG70" s="2"/>
      <c r="QQH70" s="2"/>
      <c r="QQI70" s="2"/>
      <c r="QQJ70" s="2"/>
      <c r="QQK70" s="2"/>
      <c r="QQL70" s="2"/>
      <c r="QQM70" s="2"/>
      <c r="QQN70" s="2"/>
      <c r="QQO70" s="2"/>
      <c r="QQP70" s="2"/>
      <c r="QQQ70" s="2"/>
      <c r="QQR70" s="2"/>
      <c r="QQS70" s="2"/>
      <c r="QQT70" s="2"/>
      <c r="QQU70" s="2"/>
      <c r="QQV70" s="2"/>
      <c r="QQW70" s="2"/>
      <c r="QQX70" s="2"/>
      <c r="QQY70" s="2"/>
      <c r="QQZ70" s="2"/>
      <c r="QRA70" s="2"/>
      <c r="QRB70" s="2"/>
      <c r="QRC70" s="2"/>
      <c r="QRD70" s="2"/>
      <c r="QRE70" s="2"/>
      <c r="QRF70" s="2"/>
      <c r="QRG70" s="2"/>
      <c r="QRH70" s="2"/>
      <c r="QRI70" s="2"/>
      <c r="QRJ70" s="2"/>
      <c r="QRK70" s="2"/>
      <c r="QRL70" s="2"/>
      <c r="QRM70" s="2"/>
      <c r="QRN70" s="2"/>
      <c r="QRO70" s="2"/>
      <c r="QRP70" s="2"/>
      <c r="QRQ70" s="2"/>
      <c r="QRR70" s="2"/>
      <c r="QRS70" s="2"/>
      <c r="QRT70" s="2"/>
      <c r="QRU70" s="2"/>
      <c r="QRV70" s="2"/>
      <c r="QRW70" s="2"/>
      <c r="QRX70" s="2"/>
      <c r="QRY70" s="2"/>
      <c r="QRZ70" s="2"/>
      <c r="QSA70" s="2"/>
      <c r="QSB70" s="2"/>
      <c r="QSC70" s="2"/>
      <c r="QSD70" s="2"/>
      <c r="QSE70" s="2"/>
      <c r="QSF70" s="2"/>
      <c r="QSG70" s="2"/>
      <c r="QSH70" s="2"/>
      <c r="QSI70" s="2"/>
      <c r="QSJ70" s="2"/>
      <c r="QSK70" s="2"/>
      <c r="QSL70" s="2"/>
      <c r="QSM70" s="2"/>
      <c r="QSN70" s="2"/>
      <c r="QSO70" s="2"/>
      <c r="QSP70" s="2"/>
      <c r="QSQ70" s="2"/>
      <c r="QSR70" s="2"/>
      <c r="QSS70" s="2"/>
      <c r="QST70" s="2"/>
      <c r="QSU70" s="2"/>
      <c r="QSV70" s="2"/>
      <c r="QSW70" s="2"/>
      <c r="QSX70" s="2"/>
      <c r="QSY70" s="2"/>
      <c r="QSZ70" s="2"/>
      <c r="QTA70" s="2"/>
      <c r="QTB70" s="2"/>
      <c r="QTC70" s="2"/>
      <c r="QTD70" s="2"/>
      <c r="QTE70" s="2"/>
      <c r="QTF70" s="2"/>
      <c r="QTG70" s="2"/>
      <c r="QTH70" s="2"/>
      <c r="QTI70" s="2"/>
      <c r="QTJ70" s="2"/>
      <c r="QTK70" s="2"/>
      <c r="QTL70" s="2"/>
      <c r="QTM70" s="2"/>
      <c r="QTN70" s="2"/>
      <c r="QTO70" s="2"/>
      <c r="QTP70" s="2"/>
      <c r="QTQ70" s="2"/>
      <c r="QTR70" s="2"/>
      <c r="QTS70" s="2"/>
      <c r="QTT70" s="2"/>
      <c r="QTU70" s="2"/>
      <c r="QTV70" s="2"/>
      <c r="QTW70" s="2"/>
      <c r="QTX70" s="2"/>
      <c r="QTY70" s="2"/>
      <c r="QTZ70" s="2"/>
      <c r="QUA70" s="2"/>
      <c r="QUB70" s="2"/>
      <c r="QUC70" s="2"/>
      <c r="QUD70" s="2"/>
      <c r="QUE70" s="2"/>
      <c r="QUF70" s="2"/>
      <c r="QUG70" s="2"/>
      <c r="QUH70" s="2"/>
      <c r="QUI70" s="2"/>
      <c r="QUJ70" s="2"/>
      <c r="QUK70" s="2"/>
      <c r="QUL70" s="2"/>
      <c r="QUM70" s="2"/>
      <c r="QUN70" s="2"/>
      <c r="QUO70" s="2"/>
      <c r="QUP70" s="2"/>
      <c r="QUQ70" s="2"/>
      <c r="QUR70" s="2"/>
      <c r="QUS70" s="2"/>
      <c r="QUT70" s="2"/>
      <c r="QUU70" s="2"/>
      <c r="QUV70" s="2"/>
      <c r="QUW70" s="2"/>
      <c r="QUX70" s="2"/>
      <c r="QUY70" s="2"/>
      <c r="QUZ70" s="2"/>
      <c r="QVA70" s="2"/>
      <c r="QVB70" s="2"/>
      <c r="QVC70" s="2"/>
      <c r="QVD70" s="2"/>
      <c r="QVE70" s="2"/>
      <c r="QVF70" s="2"/>
      <c r="QVG70" s="2"/>
      <c r="QVH70" s="2"/>
      <c r="QVI70" s="2"/>
      <c r="QVJ70" s="2"/>
      <c r="QVK70" s="2"/>
      <c r="QVL70" s="2"/>
      <c r="QVM70" s="2"/>
      <c r="QVN70" s="2"/>
      <c r="QVO70" s="2"/>
      <c r="QVP70" s="2"/>
      <c r="QVQ70" s="2"/>
      <c r="QVR70" s="2"/>
      <c r="QVS70" s="2"/>
      <c r="QVT70" s="2"/>
      <c r="QVU70" s="2"/>
      <c r="QVV70" s="2"/>
      <c r="QVW70" s="2"/>
      <c r="QVX70" s="2"/>
      <c r="QVY70" s="2"/>
      <c r="QVZ70" s="2"/>
      <c r="QWA70" s="2"/>
      <c r="QWB70" s="2"/>
      <c r="QWC70" s="2"/>
      <c r="QWD70" s="2"/>
      <c r="QWE70" s="2"/>
      <c r="QWF70" s="2"/>
      <c r="QWG70" s="2"/>
      <c r="QWH70" s="2"/>
      <c r="QWI70" s="2"/>
      <c r="QWJ70" s="2"/>
      <c r="QWK70" s="2"/>
      <c r="QWL70" s="2"/>
      <c r="QWM70" s="2"/>
      <c r="QWN70" s="2"/>
      <c r="QWO70" s="2"/>
      <c r="QWP70" s="2"/>
      <c r="QWQ70" s="2"/>
      <c r="QWR70" s="2"/>
      <c r="QWS70" s="2"/>
      <c r="QWT70" s="2"/>
      <c r="QWU70" s="2"/>
      <c r="QWV70" s="2"/>
      <c r="QWW70" s="2"/>
      <c r="QWX70" s="2"/>
      <c r="QWY70" s="2"/>
      <c r="QWZ70" s="2"/>
      <c r="QXA70" s="2"/>
      <c r="QXB70" s="2"/>
      <c r="QXC70" s="2"/>
      <c r="QXD70" s="2"/>
      <c r="QXE70" s="2"/>
      <c r="QXF70" s="2"/>
      <c r="QXG70" s="2"/>
      <c r="QXH70" s="2"/>
      <c r="QXI70" s="2"/>
      <c r="QXJ70" s="2"/>
      <c r="QXK70" s="2"/>
      <c r="QXL70" s="2"/>
      <c r="QXM70" s="2"/>
      <c r="QXN70" s="2"/>
      <c r="QXO70" s="2"/>
      <c r="QXP70" s="2"/>
      <c r="QXQ70" s="2"/>
      <c r="QXR70" s="2"/>
      <c r="QXS70" s="2"/>
      <c r="QXT70" s="2"/>
      <c r="QXU70" s="2"/>
      <c r="QXV70" s="2"/>
      <c r="QXW70" s="2"/>
      <c r="QXX70" s="2"/>
      <c r="QXY70" s="2"/>
      <c r="QXZ70" s="2"/>
      <c r="QYA70" s="2"/>
      <c r="QYB70" s="2"/>
      <c r="QYC70" s="2"/>
      <c r="QYD70" s="2"/>
      <c r="QYE70" s="2"/>
      <c r="QYF70" s="2"/>
      <c r="QYG70" s="2"/>
      <c r="QYH70" s="2"/>
      <c r="QYI70" s="2"/>
      <c r="QYJ70" s="2"/>
      <c r="QYK70" s="2"/>
      <c r="QYL70" s="2"/>
      <c r="QYM70" s="2"/>
      <c r="QYN70" s="2"/>
      <c r="QYO70" s="2"/>
      <c r="QYP70" s="2"/>
      <c r="QYQ70" s="2"/>
      <c r="QYR70" s="2"/>
      <c r="QYS70" s="2"/>
      <c r="QYT70" s="2"/>
      <c r="QYU70" s="2"/>
      <c r="QYV70" s="2"/>
      <c r="QYW70" s="2"/>
      <c r="QYX70" s="2"/>
      <c r="QYY70" s="2"/>
      <c r="QYZ70" s="2"/>
      <c r="QZA70" s="2"/>
      <c r="QZB70" s="2"/>
      <c r="QZC70" s="2"/>
      <c r="QZD70" s="2"/>
      <c r="QZE70" s="2"/>
      <c r="QZF70" s="2"/>
      <c r="QZG70" s="2"/>
      <c r="QZH70" s="2"/>
      <c r="QZI70" s="2"/>
      <c r="QZJ70" s="2"/>
      <c r="QZK70" s="2"/>
      <c r="QZL70" s="2"/>
      <c r="QZM70" s="2"/>
      <c r="QZN70" s="2"/>
      <c r="QZO70" s="2"/>
      <c r="QZP70" s="2"/>
      <c r="QZQ70" s="2"/>
      <c r="QZR70" s="2"/>
      <c r="QZS70" s="2"/>
      <c r="QZT70" s="2"/>
      <c r="QZU70" s="2"/>
      <c r="QZV70" s="2"/>
      <c r="QZW70" s="2"/>
      <c r="QZX70" s="2"/>
      <c r="QZY70" s="2"/>
      <c r="QZZ70" s="2"/>
      <c r="RAA70" s="2"/>
      <c r="RAB70" s="2"/>
      <c r="RAC70" s="2"/>
      <c r="RAD70" s="2"/>
      <c r="RAE70" s="2"/>
      <c r="RAF70" s="2"/>
      <c r="RAG70" s="2"/>
      <c r="RAH70" s="2"/>
      <c r="RAI70" s="2"/>
      <c r="RAJ70" s="2"/>
      <c r="RAK70" s="2"/>
      <c r="RAL70" s="2"/>
      <c r="RAM70" s="2"/>
      <c r="RAN70" s="2"/>
      <c r="RAO70" s="2"/>
      <c r="RAP70" s="2"/>
      <c r="RAQ70" s="2"/>
      <c r="RAR70" s="2"/>
      <c r="RAS70" s="2"/>
      <c r="RAT70" s="2"/>
      <c r="RAU70" s="2"/>
      <c r="RAV70" s="2"/>
      <c r="RAW70" s="2"/>
      <c r="RAX70" s="2"/>
      <c r="RAY70" s="2"/>
      <c r="RAZ70" s="2"/>
      <c r="RBA70" s="2"/>
      <c r="RBB70" s="2"/>
      <c r="RBC70" s="2"/>
      <c r="RBD70" s="2"/>
      <c r="RBE70" s="2"/>
      <c r="RBF70" s="2"/>
      <c r="RBG70" s="2"/>
      <c r="RBH70" s="2"/>
      <c r="RBI70" s="2"/>
      <c r="RBJ70" s="2"/>
      <c r="RBK70" s="2"/>
      <c r="RBL70" s="2"/>
      <c r="RBM70" s="2"/>
      <c r="RBN70" s="2"/>
      <c r="RBO70" s="2"/>
      <c r="RBP70" s="2"/>
      <c r="RBQ70" s="2"/>
      <c r="RBR70" s="2"/>
      <c r="RBS70" s="2"/>
      <c r="RBT70" s="2"/>
      <c r="RBU70" s="2"/>
      <c r="RBV70" s="2"/>
      <c r="RBW70" s="2"/>
      <c r="RBX70" s="2"/>
      <c r="RBY70" s="2"/>
      <c r="RBZ70" s="2"/>
      <c r="RCA70" s="2"/>
      <c r="RCB70" s="2"/>
      <c r="RCC70" s="2"/>
      <c r="RCD70" s="2"/>
      <c r="RCE70" s="2"/>
      <c r="RCF70" s="2"/>
      <c r="RCG70" s="2"/>
      <c r="RCH70" s="2"/>
      <c r="RCI70" s="2"/>
      <c r="RCJ70" s="2"/>
      <c r="RCK70" s="2"/>
      <c r="RCL70" s="2"/>
      <c r="RCM70" s="2"/>
      <c r="RCN70" s="2"/>
      <c r="RCO70" s="2"/>
      <c r="RCP70" s="2"/>
      <c r="RCQ70" s="2"/>
      <c r="RCR70" s="2"/>
      <c r="RCS70" s="2"/>
      <c r="RCT70" s="2"/>
      <c r="RCU70" s="2"/>
      <c r="RCV70" s="2"/>
      <c r="RCW70" s="2"/>
      <c r="RCX70" s="2"/>
      <c r="RCY70" s="2"/>
      <c r="RCZ70" s="2"/>
      <c r="RDA70" s="2"/>
      <c r="RDB70" s="2"/>
      <c r="RDC70" s="2"/>
      <c r="RDD70" s="2"/>
      <c r="RDE70" s="2"/>
      <c r="RDF70" s="2"/>
      <c r="RDG70" s="2"/>
      <c r="RDH70" s="2"/>
      <c r="RDI70" s="2"/>
      <c r="RDJ70" s="2"/>
      <c r="RDK70" s="2"/>
      <c r="RDL70" s="2"/>
      <c r="RDM70" s="2"/>
      <c r="RDN70" s="2"/>
      <c r="RDO70" s="2"/>
      <c r="RDP70" s="2"/>
      <c r="RDQ70" s="2"/>
      <c r="RDR70" s="2"/>
      <c r="RDS70" s="2"/>
      <c r="RDT70" s="2"/>
      <c r="RDU70" s="2"/>
      <c r="RDV70" s="2"/>
      <c r="RDW70" s="2"/>
      <c r="RDX70" s="2"/>
      <c r="RDY70" s="2"/>
      <c r="RDZ70" s="2"/>
      <c r="REA70" s="2"/>
      <c r="REB70" s="2"/>
      <c r="REC70" s="2"/>
      <c r="RED70" s="2"/>
      <c r="REE70" s="2"/>
      <c r="REF70" s="2"/>
      <c r="REG70" s="2"/>
      <c r="REH70" s="2"/>
      <c r="REI70" s="2"/>
      <c r="REJ70" s="2"/>
      <c r="REK70" s="2"/>
      <c r="REL70" s="2"/>
      <c r="REM70" s="2"/>
      <c r="REN70" s="2"/>
      <c r="REO70" s="2"/>
      <c r="REP70" s="2"/>
      <c r="REQ70" s="2"/>
      <c r="RER70" s="2"/>
      <c r="RES70" s="2"/>
      <c r="RET70" s="2"/>
      <c r="REU70" s="2"/>
      <c r="REV70" s="2"/>
      <c r="REW70" s="2"/>
      <c r="REX70" s="2"/>
      <c r="REY70" s="2"/>
      <c r="REZ70" s="2"/>
      <c r="RFA70" s="2"/>
      <c r="RFB70" s="2"/>
      <c r="RFC70" s="2"/>
      <c r="RFD70" s="2"/>
      <c r="RFE70" s="2"/>
      <c r="RFF70" s="2"/>
      <c r="RFG70" s="2"/>
      <c r="RFH70" s="2"/>
      <c r="RFI70" s="2"/>
      <c r="RFJ70" s="2"/>
      <c r="RFK70" s="2"/>
      <c r="RFL70" s="2"/>
      <c r="RFM70" s="2"/>
      <c r="RFN70" s="2"/>
      <c r="RFO70" s="2"/>
      <c r="RFP70" s="2"/>
      <c r="RFQ70" s="2"/>
      <c r="RFR70" s="2"/>
      <c r="RFS70" s="2"/>
      <c r="RFT70" s="2"/>
      <c r="RFU70" s="2"/>
      <c r="RFV70" s="2"/>
      <c r="RFW70" s="2"/>
      <c r="RFX70" s="2"/>
      <c r="RFY70" s="2"/>
      <c r="RFZ70" s="2"/>
      <c r="RGA70" s="2"/>
      <c r="RGB70" s="2"/>
      <c r="RGC70" s="2"/>
      <c r="RGD70" s="2"/>
      <c r="RGE70" s="2"/>
      <c r="RGF70" s="2"/>
      <c r="RGG70" s="2"/>
      <c r="RGH70" s="2"/>
      <c r="RGI70" s="2"/>
      <c r="RGJ70" s="2"/>
      <c r="RGK70" s="2"/>
      <c r="RGL70" s="2"/>
      <c r="RGM70" s="2"/>
      <c r="RGN70" s="2"/>
      <c r="RGO70" s="2"/>
      <c r="RGP70" s="2"/>
      <c r="RGQ70" s="2"/>
      <c r="RGR70" s="2"/>
      <c r="RGS70" s="2"/>
      <c r="RGT70" s="2"/>
      <c r="RGU70" s="2"/>
      <c r="RGV70" s="2"/>
      <c r="RGW70" s="2"/>
      <c r="RGX70" s="2"/>
      <c r="RGY70" s="2"/>
      <c r="RGZ70" s="2"/>
      <c r="RHA70" s="2"/>
      <c r="RHB70" s="2"/>
      <c r="RHC70" s="2"/>
      <c r="RHD70" s="2"/>
      <c r="RHE70" s="2"/>
      <c r="RHF70" s="2"/>
      <c r="RHG70" s="2"/>
      <c r="RHH70" s="2"/>
      <c r="RHI70" s="2"/>
      <c r="RHJ70" s="2"/>
      <c r="RHK70" s="2"/>
      <c r="RHL70" s="2"/>
      <c r="RHM70" s="2"/>
      <c r="RHN70" s="2"/>
      <c r="RHO70" s="2"/>
      <c r="RHP70" s="2"/>
      <c r="RHQ70" s="2"/>
      <c r="RHR70" s="2"/>
      <c r="RHS70" s="2"/>
      <c r="RHT70" s="2"/>
      <c r="RHU70" s="2"/>
      <c r="RHV70" s="2"/>
      <c r="RHW70" s="2"/>
      <c r="RHX70" s="2"/>
      <c r="RHY70" s="2"/>
      <c r="RHZ70" s="2"/>
      <c r="RIA70" s="2"/>
      <c r="RIB70" s="2"/>
      <c r="RIC70" s="2"/>
      <c r="RID70" s="2"/>
      <c r="RIE70" s="2"/>
      <c r="RIF70" s="2"/>
      <c r="RIG70" s="2"/>
      <c r="RIH70" s="2"/>
      <c r="RII70" s="2"/>
      <c r="RIJ70" s="2"/>
      <c r="RIK70" s="2"/>
      <c r="RIL70" s="2"/>
      <c r="RIM70" s="2"/>
      <c r="RIN70" s="2"/>
      <c r="RIO70" s="2"/>
      <c r="RIP70" s="2"/>
      <c r="RIQ70" s="2"/>
      <c r="RIR70" s="2"/>
      <c r="RIS70" s="2"/>
      <c r="RIT70" s="2"/>
      <c r="RIU70" s="2"/>
      <c r="RIV70" s="2"/>
      <c r="RIW70" s="2"/>
      <c r="RIX70" s="2"/>
      <c r="RIY70" s="2"/>
      <c r="RIZ70" s="2"/>
      <c r="RJA70" s="2"/>
      <c r="RJB70" s="2"/>
      <c r="RJC70" s="2"/>
      <c r="RJD70" s="2"/>
      <c r="RJE70" s="2"/>
      <c r="RJF70" s="2"/>
      <c r="RJG70" s="2"/>
      <c r="RJH70" s="2"/>
      <c r="RJI70" s="2"/>
      <c r="RJJ70" s="2"/>
      <c r="RJK70" s="2"/>
      <c r="RJL70" s="2"/>
      <c r="RJM70" s="2"/>
      <c r="RJN70" s="2"/>
      <c r="RJO70" s="2"/>
      <c r="RJP70" s="2"/>
      <c r="RJQ70" s="2"/>
      <c r="RJR70" s="2"/>
      <c r="RJS70" s="2"/>
      <c r="RJT70" s="2"/>
      <c r="RJU70" s="2"/>
      <c r="RJV70" s="2"/>
      <c r="RJW70" s="2"/>
      <c r="RJX70" s="2"/>
      <c r="RJY70" s="2"/>
      <c r="RJZ70" s="2"/>
      <c r="RKA70" s="2"/>
      <c r="RKB70" s="2"/>
      <c r="RKC70" s="2"/>
      <c r="RKD70" s="2"/>
      <c r="RKE70" s="2"/>
      <c r="RKF70" s="2"/>
      <c r="RKG70" s="2"/>
      <c r="RKH70" s="2"/>
      <c r="RKI70" s="2"/>
      <c r="RKJ70" s="2"/>
      <c r="RKK70" s="2"/>
      <c r="RKL70" s="2"/>
      <c r="RKM70" s="2"/>
      <c r="RKN70" s="2"/>
      <c r="RKO70" s="2"/>
      <c r="RKP70" s="2"/>
      <c r="RKQ70" s="2"/>
      <c r="RKR70" s="2"/>
      <c r="RKS70" s="2"/>
      <c r="RKT70" s="2"/>
      <c r="RKU70" s="2"/>
      <c r="RKV70" s="2"/>
      <c r="RKW70" s="2"/>
      <c r="RKX70" s="2"/>
      <c r="RKY70" s="2"/>
      <c r="RKZ70" s="2"/>
      <c r="RLA70" s="2"/>
      <c r="RLB70" s="2"/>
      <c r="RLC70" s="2"/>
      <c r="RLD70" s="2"/>
      <c r="RLE70" s="2"/>
      <c r="RLF70" s="2"/>
      <c r="RLG70" s="2"/>
      <c r="RLH70" s="2"/>
      <c r="RLI70" s="2"/>
      <c r="RLJ70" s="2"/>
      <c r="RLK70" s="2"/>
      <c r="RLL70" s="2"/>
      <c r="RLM70" s="2"/>
      <c r="RLN70" s="2"/>
      <c r="RLO70" s="2"/>
      <c r="RLP70" s="2"/>
      <c r="RLQ70" s="2"/>
      <c r="RLR70" s="2"/>
      <c r="RLS70" s="2"/>
      <c r="RLT70" s="2"/>
      <c r="RLU70" s="2"/>
      <c r="RLV70" s="2"/>
      <c r="RLW70" s="2"/>
      <c r="RLX70" s="2"/>
      <c r="RLY70" s="2"/>
      <c r="RLZ70" s="2"/>
      <c r="RMA70" s="2"/>
      <c r="RMB70" s="2"/>
      <c r="RMC70" s="2"/>
      <c r="RMD70" s="2"/>
      <c r="RME70" s="2"/>
      <c r="RMF70" s="2"/>
      <c r="RMG70" s="2"/>
      <c r="RMH70" s="2"/>
      <c r="RMI70" s="2"/>
      <c r="RMJ70" s="2"/>
      <c r="RMK70" s="2"/>
      <c r="RML70" s="2"/>
      <c r="RMM70" s="2"/>
      <c r="RMN70" s="2"/>
      <c r="RMO70" s="2"/>
      <c r="RMP70" s="2"/>
      <c r="RMQ70" s="2"/>
      <c r="RMR70" s="2"/>
      <c r="RMS70" s="2"/>
      <c r="RMT70" s="2"/>
      <c r="RMU70" s="2"/>
      <c r="RMV70" s="2"/>
      <c r="RMW70" s="2"/>
      <c r="RMX70" s="2"/>
      <c r="RMY70" s="2"/>
      <c r="RMZ70" s="2"/>
      <c r="RNA70" s="2"/>
      <c r="RNB70" s="2"/>
      <c r="RNC70" s="2"/>
      <c r="RND70" s="2"/>
      <c r="RNE70" s="2"/>
      <c r="RNF70" s="2"/>
      <c r="RNG70" s="2"/>
      <c r="RNH70" s="2"/>
      <c r="RNI70" s="2"/>
      <c r="RNJ70" s="2"/>
      <c r="RNK70" s="2"/>
      <c r="RNL70" s="2"/>
      <c r="RNM70" s="2"/>
      <c r="RNN70" s="2"/>
      <c r="RNO70" s="2"/>
      <c r="RNP70" s="2"/>
      <c r="RNQ70" s="2"/>
      <c r="RNR70" s="2"/>
      <c r="RNS70" s="2"/>
      <c r="RNT70" s="2"/>
      <c r="RNU70" s="2"/>
      <c r="RNV70" s="2"/>
      <c r="RNW70" s="2"/>
      <c r="RNX70" s="2"/>
      <c r="RNY70" s="2"/>
      <c r="RNZ70" s="2"/>
      <c r="ROA70" s="2"/>
      <c r="ROB70" s="2"/>
      <c r="ROC70" s="2"/>
      <c r="ROD70" s="2"/>
      <c r="ROE70" s="2"/>
      <c r="ROF70" s="2"/>
      <c r="ROG70" s="2"/>
      <c r="ROH70" s="2"/>
      <c r="ROI70" s="2"/>
      <c r="ROJ70" s="2"/>
      <c r="ROK70" s="2"/>
      <c r="ROL70" s="2"/>
      <c r="ROM70" s="2"/>
      <c r="RON70" s="2"/>
      <c r="ROO70" s="2"/>
      <c r="ROP70" s="2"/>
      <c r="ROQ70" s="2"/>
      <c r="ROR70" s="2"/>
      <c r="ROS70" s="2"/>
      <c r="ROT70" s="2"/>
      <c r="ROU70" s="2"/>
      <c r="ROV70" s="2"/>
      <c r="ROW70" s="2"/>
      <c r="ROX70" s="2"/>
      <c r="ROY70" s="2"/>
      <c r="ROZ70" s="2"/>
      <c r="RPA70" s="2"/>
      <c r="RPB70" s="2"/>
      <c r="RPC70" s="2"/>
      <c r="RPD70" s="2"/>
      <c r="RPE70" s="2"/>
      <c r="RPF70" s="2"/>
      <c r="RPG70" s="2"/>
      <c r="RPH70" s="2"/>
      <c r="RPI70" s="2"/>
      <c r="RPJ70" s="2"/>
      <c r="RPK70" s="2"/>
      <c r="RPL70" s="2"/>
      <c r="RPM70" s="2"/>
      <c r="RPN70" s="2"/>
      <c r="RPO70" s="2"/>
      <c r="RPP70" s="2"/>
      <c r="RPQ70" s="2"/>
      <c r="RPR70" s="2"/>
      <c r="RPS70" s="2"/>
      <c r="RPT70" s="2"/>
      <c r="RPU70" s="2"/>
      <c r="RPV70" s="2"/>
      <c r="RPW70" s="2"/>
      <c r="RPX70" s="2"/>
      <c r="RPY70" s="2"/>
      <c r="RPZ70" s="2"/>
      <c r="RQA70" s="2"/>
      <c r="RQB70" s="2"/>
      <c r="RQC70" s="2"/>
      <c r="RQD70" s="2"/>
      <c r="RQE70" s="2"/>
      <c r="RQF70" s="2"/>
      <c r="RQG70" s="2"/>
      <c r="RQH70" s="2"/>
      <c r="RQI70" s="2"/>
      <c r="RQJ70" s="2"/>
      <c r="RQK70" s="2"/>
      <c r="RQL70" s="2"/>
      <c r="RQM70" s="2"/>
      <c r="RQN70" s="2"/>
      <c r="RQO70" s="2"/>
      <c r="RQP70" s="2"/>
      <c r="RQQ70" s="2"/>
      <c r="RQR70" s="2"/>
      <c r="RQS70" s="2"/>
      <c r="RQT70" s="2"/>
      <c r="RQU70" s="2"/>
      <c r="RQV70" s="2"/>
      <c r="RQW70" s="2"/>
      <c r="RQX70" s="2"/>
      <c r="RQY70" s="2"/>
      <c r="RQZ70" s="2"/>
      <c r="RRA70" s="2"/>
      <c r="RRB70" s="2"/>
      <c r="RRC70" s="2"/>
      <c r="RRD70" s="2"/>
      <c r="RRE70" s="2"/>
      <c r="RRF70" s="2"/>
      <c r="RRG70" s="2"/>
      <c r="RRH70" s="2"/>
      <c r="RRI70" s="2"/>
      <c r="RRJ70" s="2"/>
      <c r="RRK70" s="2"/>
      <c r="RRL70" s="2"/>
      <c r="RRM70" s="2"/>
      <c r="RRN70" s="2"/>
      <c r="RRO70" s="2"/>
      <c r="RRP70" s="2"/>
      <c r="RRQ70" s="2"/>
      <c r="RRR70" s="2"/>
      <c r="RRS70" s="2"/>
      <c r="RRT70" s="2"/>
      <c r="RRU70" s="2"/>
      <c r="RRV70" s="2"/>
      <c r="RRW70" s="2"/>
      <c r="RRX70" s="2"/>
      <c r="RRY70" s="2"/>
      <c r="RRZ70" s="2"/>
      <c r="RSA70" s="2"/>
      <c r="RSB70" s="2"/>
      <c r="RSC70" s="2"/>
      <c r="RSD70" s="2"/>
      <c r="RSE70" s="2"/>
      <c r="RSF70" s="2"/>
      <c r="RSG70" s="2"/>
      <c r="RSH70" s="2"/>
      <c r="RSI70" s="2"/>
      <c r="RSJ70" s="2"/>
      <c r="RSK70" s="2"/>
      <c r="RSL70" s="2"/>
      <c r="RSM70" s="2"/>
      <c r="RSN70" s="2"/>
      <c r="RSO70" s="2"/>
      <c r="RSP70" s="2"/>
      <c r="RSQ70" s="2"/>
      <c r="RSR70" s="2"/>
      <c r="RSS70" s="2"/>
      <c r="RST70" s="2"/>
      <c r="RSU70" s="2"/>
      <c r="RSV70" s="2"/>
      <c r="RSW70" s="2"/>
      <c r="RSX70" s="2"/>
      <c r="RSY70" s="2"/>
      <c r="RSZ70" s="2"/>
      <c r="RTA70" s="2"/>
      <c r="RTB70" s="2"/>
      <c r="RTC70" s="2"/>
      <c r="RTD70" s="2"/>
      <c r="RTE70" s="2"/>
      <c r="RTF70" s="2"/>
      <c r="RTG70" s="2"/>
      <c r="RTH70" s="2"/>
      <c r="RTI70" s="2"/>
      <c r="RTJ70" s="2"/>
      <c r="RTK70" s="2"/>
      <c r="RTL70" s="2"/>
      <c r="RTM70" s="2"/>
      <c r="RTN70" s="2"/>
      <c r="RTO70" s="2"/>
      <c r="RTP70" s="2"/>
      <c r="RTQ70" s="2"/>
      <c r="RTR70" s="2"/>
      <c r="RTS70" s="2"/>
      <c r="RTT70" s="2"/>
      <c r="RTU70" s="2"/>
      <c r="RTV70" s="2"/>
      <c r="RTW70" s="2"/>
      <c r="RTX70" s="2"/>
      <c r="RTY70" s="2"/>
      <c r="RTZ70" s="2"/>
      <c r="RUA70" s="2"/>
      <c r="RUB70" s="2"/>
      <c r="RUC70" s="2"/>
      <c r="RUD70" s="2"/>
      <c r="RUE70" s="2"/>
      <c r="RUF70" s="2"/>
      <c r="RUG70" s="2"/>
      <c r="RUH70" s="2"/>
      <c r="RUI70" s="2"/>
      <c r="RUJ70" s="2"/>
      <c r="RUK70" s="2"/>
      <c r="RUL70" s="2"/>
      <c r="RUM70" s="2"/>
      <c r="RUN70" s="2"/>
      <c r="RUO70" s="2"/>
      <c r="RUP70" s="2"/>
      <c r="RUQ70" s="2"/>
      <c r="RUR70" s="2"/>
      <c r="RUS70" s="2"/>
      <c r="RUT70" s="2"/>
      <c r="RUU70" s="2"/>
      <c r="RUV70" s="2"/>
      <c r="RUW70" s="2"/>
      <c r="RUX70" s="2"/>
      <c r="RUY70" s="2"/>
      <c r="RUZ70" s="2"/>
      <c r="RVA70" s="2"/>
      <c r="RVB70" s="2"/>
      <c r="RVC70" s="2"/>
      <c r="RVD70" s="2"/>
      <c r="RVE70" s="2"/>
      <c r="RVF70" s="2"/>
      <c r="RVG70" s="2"/>
      <c r="RVH70" s="2"/>
      <c r="RVI70" s="2"/>
      <c r="RVJ70" s="2"/>
      <c r="RVK70" s="2"/>
      <c r="RVL70" s="2"/>
      <c r="RVM70" s="2"/>
      <c r="RVN70" s="2"/>
      <c r="RVO70" s="2"/>
      <c r="RVP70" s="2"/>
      <c r="RVQ70" s="2"/>
      <c r="RVR70" s="2"/>
      <c r="RVS70" s="2"/>
      <c r="RVT70" s="2"/>
      <c r="RVU70" s="2"/>
      <c r="RVV70" s="2"/>
      <c r="RVW70" s="2"/>
      <c r="RVX70" s="2"/>
      <c r="RVY70" s="2"/>
      <c r="RVZ70" s="2"/>
      <c r="RWA70" s="2"/>
      <c r="RWB70" s="2"/>
      <c r="RWC70" s="2"/>
      <c r="RWD70" s="2"/>
      <c r="RWE70" s="2"/>
      <c r="RWF70" s="2"/>
      <c r="RWG70" s="2"/>
      <c r="RWH70" s="2"/>
      <c r="RWI70" s="2"/>
      <c r="RWJ70" s="2"/>
      <c r="RWK70" s="2"/>
      <c r="RWL70" s="2"/>
      <c r="RWM70" s="2"/>
      <c r="RWN70" s="2"/>
      <c r="RWO70" s="2"/>
      <c r="RWP70" s="2"/>
      <c r="RWQ70" s="2"/>
      <c r="RWR70" s="2"/>
      <c r="RWS70" s="2"/>
      <c r="RWT70" s="2"/>
      <c r="RWU70" s="2"/>
      <c r="RWV70" s="2"/>
      <c r="RWW70" s="2"/>
      <c r="RWX70" s="2"/>
      <c r="RWY70" s="2"/>
      <c r="RWZ70" s="2"/>
      <c r="RXA70" s="2"/>
      <c r="RXB70" s="2"/>
      <c r="RXC70" s="2"/>
      <c r="RXD70" s="2"/>
      <c r="RXE70" s="2"/>
      <c r="RXF70" s="2"/>
      <c r="RXG70" s="2"/>
      <c r="RXH70" s="2"/>
      <c r="RXI70" s="2"/>
      <c r="RXJ70" s="2"/>
      <c r="RXK70" s="2"/>
      <c r="RXL70" s="2"/>
      <c r="RXM70" s="2"/>
      <c r="RXN70" s="2"/>
      <c r="RXO70" s="2"/>
      <c r="RXP70" s="2"/>
      <c r="RXQ70" s="2"/>
      <c r="RXR70" s="2"/>
      <c r="RXS70" s="2"/>
      <c r="RXT70" s="2"/>
      <c r="RXU70" s="2"/>
      <c r="RXV70" s="2"/>
      <c r="RXW70" s="2"/>
      <c r="RXX70" s="2"/>
      <c r="RXY70" s="2"/>
      <c r="RXZ70" s="2"/>
      <c r="RYA70" s="2"/>
      <c r="RYB70" s="2"/>
      <c r="RYC70" s="2"/>
      <c r="RYD70" s="2"/>
      <c r="RYE70" s="2"/>
      <c r="RYF70" s="2"/>
      <c r="RYG70" s="2"/>
      <c r="RYH70" s="2"/>
      <c r="RYI70" s="2"/>
      <c r="RYJ70" s="2"/>
      <c r="RYK70" s="2"/>
      <c r="RYL70" s="2"/>
      <c r="RYM70" s="2"/>
      <c r="RYN70" s="2"/>
      <c r="RYO70" s="2"/>
      <c r="RYP70" s="2"/>
      <c r="RYQ70" s="2"/>
      <c r="RYR70" s="2"/>
      <c r="RYS70" s="2"/>
      <c r="RYT70" s="2"/>
      <c r="RYU70" s="2"/>
      <c r="RYV70" s="2"/>
      <c r="RYW70" s="2"/>
      <c r="RYX70" s="2"/>
      <c r="RYY70" s="2"/>
      <c r="RYZ70" s="2"/>
      <c r="RZA70" s="2"/>
      <c r="RZB70" s="2"/>
      <c r="RZC70" s="2"/>
      <c r="RZD70" s="2"/>
      <c r="RZE70" s="2"/>
      <c r="RZF70" s="2"/>
      <c r="RZG70" s="2"/>
      <c r="RZH70" s="2"/>
      <c r="RZI70" s="2"/>
      <c r="RZJ70" s="2"/>
      <c r="RZK70" s="2"/>
      <c r="RZL70" s="2"/>
      <c r="RZM70" s="2"/>
      <c r="RZN70" s="2"/>
      <c r="RZO70" s="2"/>
      <c r="RZP70" s="2"/>
      <c r="RZQ70" s="2"/>
      <c r="RZR70" s="2"/>
      <c r="RZS70" s="2"/>
      <c r="RZT70" s="2"/>
      <c r="RZU70" s="2"/>
      <c r="RZV70" s="2"/>
      <c r="RZW70" s="2"/>
      <c r="RZX70" s="2"/>
      <c r="RZY70" s="2"/>
      <c r="RZZ70" s="2"/>
      <c r="SAA70" s="2"/>
      <c r="SAB70" s="2"/>
      <c r="SAC70" s="2"/>
      <c r="SAD70" s="2"/>
      <c r="SAE70" s="2"/>
      <c r="SAF70" s="2"/>
      <c r="SAG70" s="2"/>
      <c r="SAH70" s="2"/>
      <c r="SAI70" s="2"/>
      <c r="SAJ70" s="2"/>
      <c r="SAK70" s="2"/>
      <c r="SAL70" s="2"/>
      <c r="SAM70" s="2"/>
      <c r="SAN70" s="2"/>
      <c r="SAO70" s="2"/>
      <c r="SAP70" s="2"/>
      <c r="SAQ70" s="2"/>
      <c r="SAR70" s="2"/>
      <c r="SAS70" s="2"/>
      <c r="SAT70" s="2"/>
      <c r="SAU70" s="2"/>
      <c r="SAV70" s="2"/>
      <c r="SAW70" s="2"/>
      <c r="SAX70" s="2"/>
      <c r="SAY70" s="2"/>
      <c r="SAZ70" s="2"/>
      <c r="SBA70" s="2"/>
      <c r="SBB70" s="2"/>
      <c r="SBC70" s="2"/>
      <c r="SBD70" s="2"/>
      <c r="SBE70" s="2"/>
      <c r="SBF70" s="2"/>
      <c r="SBG70" s="2"/>
      <c r="SBH70" s="2"/>
      <c r="SBI70" s="2"/>
      <c r="SBJ70" s="2"/>
      <c r="SBK70" s="2"/>
      <c r="SBL70" s="2"/>
      <c r="SBM70" s="2"/>
      <c r="SBN70" s="2"/>
      <c r="SBO70" s="2"/>
      <c r="SBP70" s="2"/>
      <c r="SBQ70" s="2"/>
      <c r="SBR70" s="2"/>
      <c r="SBS70" s="2"/>
      <c r="SBT70" s="2"/>
      <c r="SBU70" s="2"/>
      <c r="SBV70" s="2"/>
      <c r="SBW70" s="2"/>
      <c r="SBX70" s="2"/>
      <c r="SBY70" s="2"/>
      <c r="SBZ70" s="2"/>
      <c r="SCA70" s="2"/>
      <c r="SCB70" s="2"/>
      <c r="SCC70" s="2"/>
      <c r="SCD70" s="2"/>
      <c r="SCE70" s="2"/>
      <c r="SCF70" s="2"/>
      <c r="SCG70" s="2"/>
      <c r="SCH70" s="2"/>
      <c r="SCI70" s="2"/>
      <c r="SCJ70" s="2"/>
      <c r="SCK70" s="2"/>
      <c r="SCL70" s="2"/>
      <c r="SCM70" s="2"/>
      <c r="SCN70" s="2"/>
      <c r="SCO70" s="2"/>
      <c r="SCP70" s="2"/>
      <c r="SCQ70" s="2"/>
      <c r="SCR70" s="2"/>
      <c r="SCS70" s="2"/>
      <c r="SCT70" s="2"/>
      <c r="SCU70" s="2"/>
      <c r="SCV70" s="2"/>
      <c r="SCW70" s="2"/>
      <c r="SCX70" s="2"/>
      <c r="SCY70" s="2"/>
      <c r="SCZ70" s="2"/>
      <c r="SDA70" s="2"/>
      <c r="SDB70" s="2"/>
      <c r="SDC70" s="2"/>
      <c r="SDD70" s="2"/>
      <c r="SDE70" s="2"/>
      <c r="SDF70" s="2"/>
      <c r="SDG70" s="2"/>
      <c r="SDH70" s="2"/>
      <c r="SDI70" s="2"/>
      <c r="SDJ70" s="2"/>
      <c r="SDK70" s="2"/>
      <c r="SDL70" s="2"/>
      <c r="SDM70" s="2"/>
      <c r="SDN70" s="2"/>
      <c r="SDO70" s="2"/>
      <c r="SDP70" s="2"/>
      <c r="SDQ70" s="2"/>
      <c r="SDR70" s="2"/>
      <c r="SDS70" s="2"/>
      <c r="SDT70" s="2"/>
      <c r="SDU70" s="2"/>
      <c r="SDV70" s="2"/>
      <c r="SDW70" s="2"/>
      <c r="SDX70" s="2"/>
      <c r="SDY70" s="2"/>
      <c r="SDZ70" s="2"/>
      <c r="SEA70" s="2"/>
      <c r="SEB70" s="2"/>
      <c r="SEC70" s="2"/>
      <c r="SED70" s="2"/>
      <c r="SEE70" s="2"/>
      <c r="SEF70" s="2"/>
      <c r="SEG70" s="2"/>
      <c r="SEH70" s="2"/>
      <c r="SEI70" s="2"/>
      <c r="SEJ70" s="2"/>
      <c r="SEK70" s="2"/>
      <c r="SEL70" s="2"/>
      <c r="SEM70" s="2"/>
      <c r="SEN70" s="2"/>
      <c r="SEO70" s="2"/>
      <c r="SEP70" s="2"/>
      <c r="SEQ70" s="2"/>
      <c r="SER70" s="2"/>
      <c r="SES70" s="2"/>
      <c r="SET70" s="2"/>
      <c r="SEU70" s="2"/>
      <c r="SEV70" s="2"/>
      <c r="SEW70" s="2"/>
      <c r="SEX70" s="2"/>
      <c r="SEY70" s="2"/>
      <c r="SEZ70" s="2"/>
      <c r="SFA70" s="2"/>
      <c r="SFB70" s="2"/>
      <c r="SFC70" s="2"/>
      <c r="SFD70" s="2"/>
      <c r="SFE70" s="2"/>
      <c r="SFF70" s="2"/>
      <c r="SFG70" s="2"/>
      <c r="SFH70" s="2"/>
      <c r="SFI70" s="2"/>
      <c r="SFJ70" s="2"/>
      <c r="SFK70" s="2"/>
      <c r="SFL70" s="2"/>
      <c r="SFM70" s="2"/>
      <c r="SFN70" s="2"/>
      <c r="SFO70" s="2"/>
      <c r="SFP70" s="2"/>
      <c r="SFQ70" s="2"/>
      <c r="SFR70" s="2"/>
      <c r="SFS70" s="2"/>
      <c r="SFT70" s="2"/>
      <c r="SFU70" s="2"/>
      <c r="SFV70" s="2"/>
      <c r="SFW70" s="2"/>
      <c r="SFX70" s="2"/>
      <c r="SFY70" s="2"/>
      <c r="SFZ70" s="2"/>
      <c r="SGA70" s="2"/>
      <c r="SGB70" s="2"/>
      <c r="SGC70" s="2"/>
      <c r="SGD70" s="2"/>
      <c r="SGE70" s="2"/>
      <c r="SGF70" s="2"/>
      <c r="SGG70" s="2"/>
      <c r="SGH70" s="2"/>
      <c r="SGI70" s="2"/>
      <c r="SGJ70" s="2"/>
      <c r="SGK70" s="2"/>
      <c r="SGL70" s="2"/>
      <c r="SGM70" s="2"/>
      <c r="SGN70" s="2"/>
      <c r="SGO70" s="2"/>
      <c r="SGP70" s="2"/>
      <c r="SGQ70" s="2"/>
      <c r="SGR70" s="2"/>
      <c r="SGS70" s="2"/>
      <c r="SGT70" s="2"/>
      <c r="SGU70" s="2"/>
      <c r="SGV70" s="2"/>
      <c r="SGW70" s="2"/>
      <c r="SGX70" s="2"/>
      <c r="SGY70" s="2"/>
      <c r="SGZ70" s="2"/>
      <c r="SHA70" s="2"/>
      <c r="SHB70" s="2"/>
      <c r="SHC70" s="2"/>
      <c r="SHD70" s="2"/>
      <c r="SHE70" s="2"/>
      <c r="SHF70" s="2"/>
      <c r="SHG70" s="2"/>
      <c r="SHH70" s="2"/>
      <c r="SHI70" s="2"/>
      <c r="SHJ70" s="2"/>
      <c r="SHK70" s="2"/>
      <c r="SHL70" s="2"/>
      <c r="SHM70" s="2"/>
      <c r="SHN70" s="2"/>
      <c r="SHO70" s="2"/>
      <c r="SHP70" s="2"/>
      <c r="SHQ70" s="2"/>
      <c r="SHR70" s="2"/>
      <c r="SHS70" s="2"/>
      <c r="SHT70" s="2"/>
      <c r="SHU70" s="2"/>
      <c r="SHV70" s="2"/>
      <c r="SHW70" s="2"/>
      <c r="SHX70" s="2"/>
      <c r="SHY70" s="2"/>
      <c r="SHZ70" s="2"/>
      <c r="SIA70" s="2"/>
      <c r="SIB70" s="2"/>
      <c r="SIC70" s="2"/>
      <c r="SID70" s="2"/>
      <c r="SIE70" s="2"/>
      <c r="SIF70" s="2"/>
      <c r="SIG70" s="2"/>
      <c r="SIH70" s="2"/>
      <c r="SII70" s="2"/>
      <c r="SIJ70" s="2"/>
      <c r="SIK70" s="2"/>
      <c r="SIL70" s="2"/>
      <c r="SIM70" s="2"/>
      <c r="SIN70" s="2"/>
      <c r="SIO70" s="2"/>
      <c r="SIP70" s="2"/>
      <c r="SIQ70" s="2"/>
      <c r="SIR70" s="2"/>
      <c r="SIS70" s="2"/>
      <c r="SIT70" s="2"/>
      <c r="SIU70" s="2"/>
      <c r="SIV70" s="2"/>
      <c r="SIW70" s="2"/>
      <c r="SIX70" s="2"/>
      <c r="SIY70" s="2"/>
      <c r="SIZ70" s="2"/>
      <c r="SJA70" s="2"/>
      <c r="SJB70" s="2"/>
      <c r="SJC70" s="2"/>
      <c r="SJD70" s="2"/>
      <c r="SJE70" s="2"/>
      <c r="SJF70" s="2"/>
      <c r="SJG70" s="2"/>
      <c r="SJH70" s="2"/>
      <c r="SJI70" s="2"/>
      <c r="SJJ70" s="2"/>
      <c r="SJK70" s="2"/>
      <c r="SJL70" s="2"/>
      <c r="SJM70" s="2"/>
      <c r="SJN70" s="2"/>
      <c r="SJO70" s="2"/>
      <c r="SJP70" s="2"/>
      <c r="SJQ70" s="2"/>
      <c r="SJR70" s="2"/>
      <c r="SJS70" s="2"/>
      <c r="SJT70" s="2"/>
      <c r="SJU70" s="2"/>
      <c r="SJV70" s="2"/>
      <c r="SJW70" s="2"/>
      <c r="SJX70" s="2"/>
      <c r="SJY70" s="2"/>
      <c r="SJZ70" s="2"/>
      <c r="SKA70" s="2"/>
      <c r="SKB70" s="2"/>
      <c r="SKC70" s="2"/>
      <c r="SKD70" s="2"/>
      <c r="SKE70" s="2"/>
      <c r="SKF70" s="2"/>
      <c r="SKG70" s="2"/>
      <c r="SKH70" s="2"/>
      <c r="SKI70" s="2"/>
      <c r="SKJ70" s="2"/>
      <c r="SKK70" s="2"/>
      <c r="SKL70" s="2"/>
      <c r="SKM70" s="2"/>
      <c r="SKN70" s="2"/>
      <c r="SKO70" s="2"/>
      <c r="SKP70" s="2"/>
      <c r="SKQ70" s="2"/>
      <c r="SKR70" s="2"/>
      <c r="SKS70" s="2"/>
      <c r="SKT70" s="2"/>
      <c r="SKU70" s="2"/>
      <c r="SKV70" s="2"/>
      <c r="SKW70" s="2"/>
      <c r="SKX70" s="2"/>
      <c r="SKY70" s="2"/>
      <c r="SKZ70" s="2"/>
      <c r="SLA70" s="2"/>
      <c r="SLB70" s="2"/>
      <c r="SLC70" s="2"/>
      <c r="SLD70" s="2"/>
      <c r="SLE70" s="2"/>
      <c r="SLF70" s="2"/>
      <c r="SLG70" s="2"/>
      <c r="SLH70" s="2"/>
      <c r="SLI70" s="2"/>
      <c r="SLJ70" s="2"/>
      <c r="SLK70" s="2"/>
      <c r="SLL70" s="2"/>
      <c r="SLM70" s="2"/>
      <c r="SLN70" s="2"/>
      <c r="SLO70" s="2"/>
      <c r="SLP70" s="2"/>
      <c r="SLQ70" s="2"/>
      <c r="SLR70" s="2"/>
      <c r="SLS70" s="2"/>
      <c r="SLT70" s="2"/>
      <c r="SLU70" s="2"/>
      <c r="SLV70" s="2"/>
      <c r="SLW70" s="2"/>
      <c r="SLX70" s="2"/>
      <c r="SLY70" s="2"/>
      <c r="SLZ70" s="2"/>
      <c r="SMA70" s="2"/>
      <c r="SMB70" s="2"/>
      <c r="SMC70" s="2"/>
      <c r="SMD70" s="2"/>
      <c r="SME70" s="2"/>
      <c r="SMF70" s="2"/>
      <c r="SMG70" s="2"/>
      <c r="SMH70" s="2"/>
      <c r="SMI70" s="2"/>
      <c r="SMJ70" s="2"/>
      <c r="SMK70" s="2"/>
      <c r="SML70" s="2"/>
      <c r="SMM70" s="2"/>
      <c r="SMN70" s="2"/>
      <c r="SMO70" s="2"/>
      <c r="SMP70" s="2"/>
      <c r="SMQ70" s="2"/>
      <c r="SMR70" s="2"/>
      <c r="SMS70" s="2"/>
      <c r="SMT70" s="2"/>
      <c r="SMU70" s="2"/>
      <c r="SMV70" s="2"/>
      <c r="SMW70" s="2"/>
      <c r="SMX70" s="2"/>
      <c r="SMY70" s="2"/>
      <c r="SMZ70" s="2"/>
      <c r="SNA70" s="2"/>
      <c r="SNB70" s="2"/>
      <c r="SNC70" s="2"/>
      <c r="SND70" s="2"/>
      <c r="SNE70" s="2"/>
      <c r="SNF70" s="2"/>
      <c r="SNG70" s="2"/>
      <c r="SNH70" s="2"/>
      <c r="SNI70" s="2"/>
      <c r="SNJ70" s="2"/>
      <c r="SNK70" s="2"/>
      <c r="SNL70" s="2"/>
      <c r="SNM70" s="2"/>
      <c r="SNN70" s="2"/>
      <c r="SNO70" s="2"/>
      <c r="SNP70" s="2"/>
      <c r="SNQ70" s="2"/>
      <c r="SNR70" s="2"/>
      <c r="SNS70" s="2"/>
      <c r="SNT70" s="2"/>
      <c r="SNU70" s="2"/>
      <c r="SNV70" s="2"/>
      <c r="SNW70" s="2"/>
      <c r="SNX70" s="2"/>
      <c r="SNY70" s="2"/>
      <c r="SNZ70" s="2"/>
      <c r="SOA70" s="2"/>
      <c r="SOB70" s="2"/>
      <c r="SOC70" s="2"/>
      <c r="SOD70" s="2"/>
      <c r="SOE70" s="2"/>
      <c r="SOF70" s="2"/>
      <c r="SOG70" s="2"/>
      <c r="SOH70" s="2"/>
      <c r="SOI70" s="2"/>
      <c r="SOJ70" s="2"/>
      <c r="SOK70" s="2"/>
      <c r="SOL70" s="2"/>
      <c r="SOM70" s="2"/>
      <c r="SON70" s="2"/>
      <c r="SOO70" s="2"/>
      <c r="SOP70" s="2"/>
      <c r="SOQ70" s="2"/>
      <c r="SOR70" s="2"/>
      <c r="SOS70" s="2"/>
      <c r="SOT70" s="2"/>
      <c r="SOU70" s="2"/>
      <c r="SOV70" s="2"/>
      <c r="SOW70" s="2"/>
      <c r="SOX70" s="2"/>
      <c r="SOY70" s="2"/>
      <c r="SOZ70" s="2"/>
      <c r="SPA70" s="2"/>
      <c r="SPB70" s="2"/>
      <c r="SPC70" s="2"/>
      <c r="SPD70" s="2"/>
      <c r="SPE70" s="2"/>
      <c r="SPF70" s="2"/>
      <c r="SPG70" s="2"/>
      <c r="SPH70" s="2"/>
      <c r="SPI70" s="2"/>
      <c r="SPJ70" s="2"/>
      <c r="SPK70" s="2"/>
      <c r="SPL70" s="2"/>
      <c r="SPM70" s="2"/>
      <c r="SPN70" s="2"/>
      <c r="SPO70" s="2"/>
      <c r="SPP70" s="2"/>
      <c r="SPQ70" s="2"/>
      <c r="SPR70" s="2"/>
      <c r="SPS70" s="2"/>
      <c r="SPT70" s="2"/>
      <c r="SPU70" s="2"/>
      <c r="SPV70" s="2"/>
      <c r="SPW70" s="2"/>
      <c r="SPX70" s="2"/>
      <c r="SPY70" s="2"/>
      <c r="SPZ70" s="2"/>
      <c r="SQA70" s="2"/>
      <c r="SQB70" s="2"/>
      <c r="SQC70" s="2"/>
      <c r="SQD70" s="2"/>
      <c r="SQE70" s="2"/>
      <c r="SQF70" s="2"/>
      <c r="SQG70" s="2"/>
      <c r="SQH70" s="2"/>
      <c r="SQI70" s="2"/>
      <c r="SQJ70" s="2"/>
      <c r="SQK70" s="2"/>
      <c r="SQL70" s="2"/>
      <c r="SQM70" s="2"/>
      <c r="SQN70" s="2"/>
      <c r="SQO70" s="2"/>
      <c r="SQP70" s="2"/>
      <c r="SQQ70" s="2"/>
      <c r="SQR70" s="2"/>
      <c r="SQS70" s="2"/>
      <c r="SQT70" s="2"/>
      <c r="SQU70" s="2"/>
      <c r="SQV70" s="2"/>
      <c r="SQW70" s="2"/>
      <c r="SQX70" s="2"/>
      <c r="SQY70" s="2"/>
      <c r="SQZ70" s="2"/>
      <c r="SRA70" s="2"/>
      <c r="SRB70" s="2"/>
      <c r="SRC70" s="2"/>
      <c r="SRD70" s="2"/>
      <c r="SRE70" s="2"/>
      <c r="SRF70" s="2"/>
      <c r="SRG70" s="2"/>
      <c r="SRH70" s="2"/>
      <c r="SRI70" s="2"/>
      <c r="SRJ70" s="2"/>
      <c r="SRK70" s="2"/>
      <c r="SRL70" s="2"/>
      <c r="SRM70" s="2"/>
      <c r="SRN70" s="2"/>
      <c r="SRO70" s="2"/>
      <c r="SRP70" s="2"/>
      <c r="SRQ70" s="2"/>
      <c r="SRR70" s="2"/>
      <c r="SRS70" s="2"/>
      <c r="SRT70" s="2"/>
      <c r="SRU70" s="2"/>
      <c r="SRV70" s="2"/>
      <c r="SRW70" s="2"/>
      <c r="SRX70" s="2"/>
      <c r="SRY70" s="2"/>
      <c r="SRZ70" s="2"/>
      <c r="SSA70" s="2"/>
      <c r="SSB70" s="2"/>
      <c r="SSC70" s="2"/>
      <c r="SSD70" s="2"/>
      <c r="SSE70" s="2"/>
      <c r="SSF70" s="2"/>
      <c r="SSG70" s="2"/>
      <c r="SSH70" s="2"/>
      <c r="SSI70" s="2"/>
      <c r="SSJ70" s="2"/>
      <c r="SSK70" s="2"/>
      <c r="SSL70" s="2"/>
      <c r="SSM70" s="2"/>
      <c r="SSN70" s="2"/>
      <c r="SSO70" s="2"/>
      <c r="SSP70" s="2"/>
      <c r="SSQ70" s="2"/>
      <c r="SSR70" s="2"/>
      <c r="SSS70" s="2"/>
      <c r="SST70" s="2"/>
      <c r="SSU70" s="2"/>
      <c r="SSV70" s="2"/>
      <c r="SSW70" s="2"/>
      <c r="SSX70" s="2"/>
      <c r="SSY70" s="2"/>
      <c r="SSZ70" s="2"/>
      <c r="STA70" s="2"/>
      <c r="STB70" s="2"/>
      <c r="STC70" s="2"/>
      <c r="STD70" s="2"/>
      <c r="STE70" s="2"/>
      <c r="STF70" s="2"/>
      <c r="STG70" s="2"/>
      <c r="STH70" s="2"/>
      <c r="STI70" s="2"/>
      <c r="STJ70" s="2"/>
      <c r="STK70" s="2"/>
      <c r="STL70" s="2"/>
      <c r="STM70" s="2"/>
      <c r="STN70" s="2"/>
      <c r="STO70" s="2"/>
      <c r="STP70" s="2"/>
      <c r="STQ70" s="2"/>
      <c r="STR70" s="2"/>
      <c r="STS70" s="2"/>
      <c r="STT70" s="2"/>
      <c r="STU70" s="2"/>
      <c r="STV70" s="2"/>
      <c r="STW70" s="2"/>
      <c r="STX70" s="2"/>
      <c r="STY70" s="2"/>
      <c r="STZ70" s="2"/>
      <c r="SUA70" s="2"/>
      <c r="SUB70" s="2"/>
      <c r="SUC70" s="2"/>
      <c r="SUD70" s="2"/>
      <c r="SUE70" s="2"/>
      <c r="SUF70" s="2"/>
      <c r="SUG70" s="2"/>
      <c r="SUH70" s="2"/>
      <c r="SUI70" s="2"/>
      <c r="SUJ70" s="2"/>
      <c r="SUK70" s="2"/>
      <c r="SUL70" s="2"/>
      <c r="SUM70" s="2"/>
      <c r="SUN70" s="2"/>
      <c r="SUO70" s="2"/>
      <c r="SUP70" s="2"/>
      <c r="SUQ70" s="2"/>
      <c r="SUR70" s="2"/>
      <c r="SUS70" s="2"/>
      <c r="SUT70" s="2"/>
      <c r="SUU70" s="2"/>
      <c r="SUV70" s="2"/>
      <c r="SUW70" s="2"/>
      <c r="SUX70" s="2"/>
      <c r="SUY70" s="2"/>
      <c r="SUZ70" s="2"/>
      <c r="SVA70" s="2"/>
      <c r="SVB70" s="2"/>
      <c r="SVC70" s="2"/>
      <c r="SVD70" s="2"/>
      <c r="SVE70" s="2"/>
      <c r="SVF70" s="2"/>
      <c r="SVG70" s="2"/>
      <c r="SVH70" s="2"/>
      <c r="SVI70" s="2"/>
      <c r="SVJ70" s="2"/>
      <c r="SVK70" s="2"/>
      <c r="SVL70" s="2"/>
      <c r="SVM70" s="2"/>
      <c r="SVN70" s="2"/>
      <c r="SVO70" s="2"/>
      <c r="SVP70" s="2"/>
      <c r="SVQ70" s="2"/>
      <c r="SVR70" s="2"/>
      <c r="SVS70" s="2"/>
      <c r="SVT70" s="2"/>
      <c r="SVU70" s="2"/>
      <c r="SVV70" s="2"/>
      <c r="SVW70" s="2"/>
      <c r="SVX70" s="2"/>
      <c r="SVY70" s="2"/>
      <c r="SVZ70" s="2"/>
      <c r="SWA70" s="2"/>
      <c r="SWB70" s="2"/>
      <c r="SWC70" s="2"/>
      <c r="SWD70" s="2"/>
      <c r="SWE70" s="2"/>
      <c r="SWF70" s="2"/>
      <c r="SWG70" s="2"/>
      <c r="SWH70" s="2"/>
      <c r="SWI70" s="2"/>
      <c r="SWJ70" s="2"/>
      <c r="SWK70" s="2"/>
      <c r="SWL70" s="2"/>
      <c r="SWM70" s="2"/>
      <c r="SWN70" s="2"/>
      <c r="SWO70" s="2"/>
      <c r="SWP70" s="2"/>
      <c r="SWQ70" s="2"/>
      <c r="SWR70" s="2"/>
      <c r="SWS70" s="2"/>
      <c r="SWT70" s="2"/>
      <c r="SWU70" s="2"/>
      <c r="SWV70" s="2"/>
      <c r="SWW70" s="2"/>
      <c r="SWX70" s="2"/>
      <c r="SWY70" s="2"/>
      <c r="SWZ70" s="2"/>
      <c r="SXA70" s="2"/>
      <c r="SXB70" s="2"/>
      <c r="SXC70" s="2"/>
      <c r="SXD70" s="2"/>
      <c r="SXE70" s="2"/>
      <c r="SXF70" s="2"/>
      <c r="SXG70" s="2"/>
      <c r="SXH70" s="2"/>
      <c r="SXI70" s="2"/>
      <c r="SXJ70" s="2"/>
      <c r="SXK70" s="2"/>
      <c r="SXL70" s="2"/>
      <c r="SXM70" s="2"/>
      <c r="SXN70" s="2"/>
      <c r="SXO70" s="2"/>
      <c r="SXP70" s="2"/>
      <c r="SXQ70" s="2"/>
      <c r="SXR70" s="2"/>
      <c r="SXS70" s="2"/>
      <c r="SXT70" s="2"/>
      <c r="SXU70" s="2"/>
      <c r="SXV70" s="2"/>
      <c r="SXW70" s="2"/>
      <c r="SXX70" s="2"/>
      <c r="SXY70" s="2"/>
      <c r="SXZ70" s="2"/>
      <c r="SYA70" s="2"/>
      <c r="SYB70" s="2"/>
      <c r="SYC70" s="2"/>
      <c r="SYD70" s="2"/>
      <c r="SYE70" s="2"/>
      <c r="SYF70" s="2"/>
      <c r="SYG70" s="2"/>
      <c r="SYH70" s="2"/>
      <c r="SYI70" s="2"/>
      <c r="SYJ70" s="2"/>
      <c r="SYK70" s="2"/>
      <c r="SYL70" s="2"/>
      <c r="SYM70" s="2"/>
      <c r="SYN70" s="2"/>
      <c r="SYO70" s="2"/>
      <c r="SYP70" s="2"/>
      <c r="SYQ70" s="2"/>
      <c r="SYR70" s="2"/>
      <c r="SYS70" s="2"/>
      <c r="SYT70" s="2"/>
      <c r="SYU70" s="2"/>
      <c r="SYV70" s="2"/>
      <c r="SYW70" s="2"/>
      <c r="SYX70" s="2"/>
      <c r="SYY70" s="2"/>
      <c r="SYZ70" s="2"/>
      <c r="SZA70" s="2"/>
      <c r="SZB70" s="2"/>
      <c r="SZC70" s="2"/>
      <c r="SZD70" s="2"/>
      <c r="SZE70" s="2"/>
      <c r="SZF70" s="2"/>
      <c r="SZG70" s="2"/>
      <c r="SZH70" s="2"/>
      <c r="SZI70" s="2"/>
      <c r="SZJ70" s="2"/>
      <c r="SZK70" s="2"/>
      <c r="SZL70" s="2"/>
      <c r="SZM70" s="2"/>
      <c r="SZN70" s="2"/>
      <c r="SZO70" s="2"/>
      <c r="SZP70" s="2"/>
      <c r="SZQ70" s="2"/>
      <c r="SZR70" s="2"/>
      <c r="SZS70" s="2"/>
      <c r="SZT70" s="2"/>
      <c r="SZU70" s="2"/>
      <c r="SZV70" s="2"/>
      <c r="SZW70" s="2"/>
      <c r="SZX70" s="2"/>
      <c r="SZY70" s="2"/>
      <c r="SZZ70" s="2"/>
      <c r="TAA70" s="2"/>
      <c r="TAB70" s="2"/>
      <c r="TAC70" s="2"/>
      <c r="TAD70" s="2"/>
      <c r="TAE70" s="2"/>
      <c r="TAF70" s="2"/>
      <c r="TAG70" s="2"/>
      <c r="TAH70" s="2"/>
      <c r="TAI70" s="2"/>
      <c r="TAJ70" s="2"/>
      <c r="TAK70" s="2"/>
      <c r="TAL70" s="2"/>
      <c r="TAM70" s="2"/>
      <c r="TAN70" s="2"/>
      <c r="TAO70" s="2"/>
      <c r="TAP70" s="2"/>
      <c r="TAQ70" s="2"/>
      <c r="TAR70" s="2"/>
      <c r="TAS70" s="2"/>
      <c r="TAT70" s="2"/>
      <c r="TAU70" s="2"/>
      <c r="TAV70" s="2"/>
      <c r="TAW70" s="2"/>
      <c r="TAX70" s="2"/>
      <c r="TAY70" s="2"/>
      <c r="TAZ70" s="2"/>
      <c r="TBA70" s="2"/>
      <c r="TBB70" s="2"/>
      <c r="TBC70" s="2"/>
      <c r="TBD70" s="2"/>
      <c r="TBE70" s="2"/>
      <c r="TBF70" s="2"/>
      <c r="TBG70" s="2"/>
      <c r="TBH70" s="2"/>
      <c r="TBI70" s="2"/>
      <c r="TBJ70" s="2"/>
      <c r="TBK70" s="2"/>
      <c r="TBL70" s="2"/>
      <c r="TBM70" s="2"/>
      <c r="TBN70" s="2"/>
      <c r="TBO70" s="2"/>
      <c r="TBP70" s="2"/>
      <c r="TBQ70" s="2"/>
      <c r="TBR70" s="2"/>
      <c r="TBS70" s="2"/>
      <c r="TBT70" s="2"/>
      <c r="TBU70" s="2"/>
      <c r="TBV70" s="2"/>
      <c r="TBW70" s="2"/>
      <c r="TBX70" s="2"/>
      <c r="TBY70" s="2"/>
      <c r="TBZ70" s="2"/>
      <c r="TCA70" s="2"/>
      <c r="TCB70" s="2"/>
      <c r="TCC70" s="2"/>
      <c r="TCD70" s="2"/>
      <c r="TCE70" s="2"/>
      <c r="TCF70" s="2"/>
      <c r="TCG70" s="2"/>
      <c r="TCH70" s="2"/>
      <c r="TCI70" s="2"/>
      <c r="TCJ70" s="2"/>
      <c r="TCK70" s="2"/>
      <c r="TCL70" s="2"/>
      <c r="TCM70" s="2"/>
      <c r="TCN70" s="2"/>
      <c r="TCO70" s="2"/>
      <c r="TCP70" s="2"/>
      <c r="TCQ70" s="2"/>
      <c r="TCR70" s="2"/>
      <c r="TCS70" s="2"/>
      <c r="TCT70" s="2"/>
      <c r="TCU70" s="2"/>
      <c r="TCV70" s="2"/>
      <c r="TCW70" s="2"/>
      <c r="TCX70" s="2"/>
      <c r="TCY70" s="2"/>
      <c r="TCZ70" s="2"/>
      <c r="TDA70" s="2"/>
      <c r="TDB70" s="2"/>
      <c r="TDC70" s="2"/>
      <c r="TDD70" s="2"/>
      <c r="TDE70" s="2"/>
      <c r="TDF70" s="2"/>
      <c r="TDG70" s="2"/>
      <c r="TDH70" s="2"/>
      <c r="TDI70" s="2"/>
      <c r="TDJ70" s="2"/>
      <c r="TDK70" s="2"/>
      <c r="TDL70" s="2"/>
      <c r="TDM70" s="2"/>
      <c r="TDN70" s="2"/>
      <c r="TDO70" s="2"/>
      <c r="TDP70" s="2"/>
      <c r="TDQ70" s="2"/>
      <c r="TDR70" s="2"/>
      <c r="TDS70" s="2"/>
      <c r="TDT70" s="2"/>
      <c r="TDU70" s="2"/>
      <c r="TDV70" s="2"/>
      <c r="TDW70" s="2"/>
      <c r="TDX70" s="2"/>
      <c r="TDY70" s="2"/>
      <c r="TDZ70" s="2"/>
      <c r="TEA70" s="2"/>
      <c r="TEB70" s="2"/>
      <c r="TEC70" s="2"/>
      <c r="TED70" s="2"/>
      <c r="TEE70" s="2"/>
      <c r="TEF70" s="2"/>
      <c r="TEG70" s="2"/>
      <c r="TEH70" s="2"/>
      <c r="TEI70" s="2"/>
      <c r="TEJ70" s="2"/>
      <c r="TEK70" s="2"/>
      <c r="TEL70" s="2"/>
      <c r="TEM70" s="2"/>
      <c r="TEN70" s="2"/>
      <c r="TEO70" s="2"/>
      <c r="TEP70" s="2"/>
      <c r="TEQ70" s="2"/>
      <c r="TER70" s="2"/>
      <c r="TES70" s="2"/>
      <c r="TET70" s="2"/>
      <c r="TEU70" s="2"/>
      <c r="TEV70" s="2"/>
      <c r="TEW70" s="2"/>
      <c r="TEX70" s="2"/>
      <c r="TEY70" s="2"/>
      <c r="TEZ70" s="2"/>
      <c r="TFA70" s="2"/>
      <c r="TFB70" s="2"/>
      <c r="TFC70" s="2"/>
      <c r="TFD70" s="2"/>
      <c r="TFE70" s="2"/>
      <c r="TFF70" s="2"/>
      <c r="TFG70" s="2"/>
      <c r="TFH70" s="2"/>
      <c r="TFI70" s="2"/>
      <c r="TFJ70" s="2"/>
      <c r="TFK70" s="2"/>
      <c r="TFL70" s="2"/>
      <c r="TFM70" s="2"/>
      <c r="TFN70" s="2"/>
      <c r="TFO70" s="2"/>
      <c r="TFP70" s="2"/>
      <c r="TFQ70" s="2"/>
      <c r="TFR70" s="2"/>
      <c r="TFS70" s="2"/>
      <c r="TFT70" s="2"/>
      <c r="TFU70" s="2"/>
      <c r="TFV70" s="2"/>
      <c r="TFW70" s="2"/>
      <c r="TFX70" s="2"/>
      <c r="TFY70" s="2"/>
      <c r="TFZ70" s="2"/>
      <c r="TGA70" s="2"/>
      <c r="TGB70" s="2"/>
      <c r="TGC70" s="2"/>
      <c r="TGD70" s="2"/>
      <c r="TGE70" s="2"/>
      <c r="TGF70" s="2"/>
      <c r="TGG70" s="2"/>
      <c r="TGH70" s="2"/>
      <c r="TGI70" s="2"/>
      <c r="TGJ70" s="2"/>
      <c r="TGK70" s="2"/>
      <c r="TGL70" s="2"/>
      <c r="TGM70" s="2"/>
      <c r="TGN70" s="2"/>
      <c r="TGO70" s="2"/>
      <c r="TGP70" s="2"/>
      <c r="TGQ70" s="2"/>
      <c r="TGR70" s="2"/>
      <c r="TGS70" s="2"/>
      <c r="TGT70" s="2"/>
      <c r="TGU70" s="2"/>
      <c r="TGV70" s="2"/>
      <c r="TGW70" s="2"/>
      <c r="TGX70" s="2"/>
      <c r="TGY70" s="2"/>
      <c r="TGZ70" s="2"/>
      <c r="THA70" s="2"/>
      <c r="THB70" s="2"/>
      <c r="THC70" s="2"/>
      <c r="THD70" s="2"/>
      <c r="THE70" s="2"/>
      <c r="THF70" s="2"/>
      <c r="THG70" s="2"/>
      <c r="THH70" s="2"/>
      <c r="THI70" s="2"/>
      <c r="THJ70" s="2"/>
      <c r="THK70" s="2"/>
      <c r="THL70" s="2"/>
      <c r="THM70" s="2"/>
      <c r="THN70" s="2"/>
      <c r="THO70" s="2"/>
      <c r="THP70" s="2"/>
      <c r="THQ70" s="2"/>
      <c r="THR70" s="2"/>
      <c r="THS70" s="2"/>
      <c r="THT70" s="2"/>
      <c r="THU70" s="2"/>
      <c r="THV70" s="2"/>
      <c r="THW70" s="2"/>
      <c r="THX70" s="2"/>
      <c r="THY70" s="2"/>
      <c r="THZ70" s="2"/>
      <c r="TIA70" s="2"/>
      <c r="TIB70" s="2"/>
      <c r="TIC70" s="2"/>
      <c r="TID70" s="2"/>
      <c r="TIE70" s="2"/>
      <c r="TIF70" s="2"/>
      <c r="TIG70" s="2"/>
      <c r="TIH70" s="2"/>
      <c r="TII70" s="2"/>
      <c r="TIJ70" s="2"/>
      <c r="TIK70" s="2"/>
      <c r="TIL70" s="2"/>
      <c r="TIM70" s="2"/>
      <c r="TIN70" s="2"/>
      <c r="TIO70" s="2"/>
      <c r="TIP70" s="2"/>
      <c r="TIQ70" s="2"/>
      <c r="TIR70" s="2"/>
      <c r="TIS70" s="2"/>
      <c r="TIT70" s="2"/>
      <c r="TIU70" s="2"/>
      <c r="TIV70" s="2"/>
      <c r="TIW70" s="2"/>
      <c r="TIX70" s="2"/>
      <c r="TIY70" s="2"/>
      <c r="TIZ70" s="2"/>
      <c r="TJA70" s="2"/>
      <c r="TJB70" s="2"/>
      <c r="TJC70" s="2"/>
      <c r="TJD70" s="2"/>
      <c r="TJE70" s="2"/>
      <c r="TJF70" s="2"/>
      <c r="TJG70" s="2"/>
      <c r="TJH70" s="2"/>
      <c r="TJI70" s="2"/>
      <c r="TJJ70" s="2"/>
      <c r="TJK70" s="2"/>
      <c r="TJL70" s="2"/>
      <c r="TJM70" s="2"/>
      <c r="TJN70" s="2"/>
      <c r="TJO70" s="2"/>
      <c r="TJP70" s="2"/>
      <c r="TJQ70" s="2"/>
      <c r="TJR70" s="2"/>
      <c r="TJS70" s="2"/>
      <c r="TJT70" s="2"/>
      <c r="TJU70" s="2"/>
      <c r="TJV70" s="2"/>
      <c r="TJW70" s="2"/>
      <c r="TJX70" s="2"/>
      <c r="TJY70" s="2"/>
      <c r="TJZ70" s="2"/>
      <c r="TKA70" s="2"/>
      <c r="TKB70" s="2"/>
      <c r="TKC70" s="2"/>
      <c r="TKD70" s="2"/>
      <c r="TKE70" s="2"/>
      <c r="TKF70" s="2"/>
      <c r="TKG70" s="2"/>
      <c r="TKH70" s="2"/>
      <c r="TKI70" s="2"/>
      <c r="TKJ70" s="2"/>
      <c r="TKK70" s="2"/>
      <c r="TKL70" s="2"/>
      <c r="TKM70" s="2"/>
      <c r="TKN70" s="2"/>
      <c r="TKO70" s="2"/>
      <c r="TKP70" s="2"/>
      <c r="TKQ70" s="2"/>
      <c r="TKR70" s="2"/>
      <c r="TKS70" s="2"/>
      <c r="TKT70" s="2"/>
      <c r="TKU70" s="2"/>
      <c r="TKV70" s="2"/>
      <c r="TKW70" s="2"/>
      <c r="TKX70" s="2"/>
      <c r="TKY70" s="2"/>
      <c r="TKZ70" s="2"/>
      <c r="TLA70" s="2"/>
      <c r="TLB70" s="2"/>
      <c r="TLC70" s="2"/>
      <c r="TLD70" s="2"/>
      <c r="TLE70" s="2"/>
      <c r="TLF70" s="2"/>
      <c r="TLG70" s="2"/>
      <c r="TLH70" s="2"/>
      <c r="TLI70" s="2"/>
      <c r="TLJ70" s="2"/>
      <c r="TLK70" s="2"/>
      <c r="TLL70" s="2"/>
      <c r="TLM70" s="2"/>
      <c r="TLN70" s="2"/>
      <c r="TLO70" s="2"/>
      <c r="TLP70" s="2"/>
      <c r="TLQ70" s="2"/>
      <c r="TLR70" s="2"/>
      <c r="TLS70" s="2"/>
      <c r="TLT70" s="2"/>
      <c r="TLU70" s="2"/>
      <c r="TLV70" s="2"/>
      <c r="TLW70" s="2"/>
      <c r="TLX70" s="2"/>
      <c r="TLY70" s="2"/>
      <c r="TLZ70" s="2"/>
      <c r="TMA70" s="2"/>
      <c r="TMB70" s="2"/>
      <c r="TMC70" s="2"/>
      <c r="TMD70" s="2"/>
      <c r="TME70" s="2"/>
      <c r="TMF70" s="2"/>
      <c r="TMG70" s="2"/>
      <c r="TMH70" s="2"/>
      <c r="TMI70" s="2"/>
      <c r="TMJ70" s="2"/>
      <c r="TMK70" s="2"/>
      <c r="TML70" s="2"/>
      <c r="TMM70" s="2"/>
      <c r="TMN70" s="2"/>
      <c r="TMO70" s="2"/>
      <c r="TMP70" s="2"/>
      <c r="TMQ70" s="2"/>
      <c r="TMR70" s="2"/>
      <c r="TMS70" s="2"/>
      <c r="TMT70" s="2"/>
      <c r="TMU70" s="2"/>
      <c r="TMV70" s="2"/>
      <c r="TMW70" s="2"/>
      <c r="TMX70" s="2"/>
      <c r="TMY70" s="2"/>
      <c r="TMZ70" s="2"/>
      <c r="TNA70" s="2"/>
      <c r="TNB70" s="2"/>
      <c r="TNC70" s="2"/>
      <c r="TND70" s="2"/>
      <c r="TNE70" s="2"/>
      <c r="TNF70" s="2"/>
      <c r="TNG70" s="2"/>
      <c r="TNH70" s="2"/>
      <c r="TNI70" s="2"/>
      <c r="TNJ70" s="2"/>
      <c r="TNK70" s="2"/>
      <c r="TNL70" s="2"/>
      <c r="TNM70" s="2"/>
      <c r="TNN70" s="2"/>
      <c r="TNO70" s="2"/>
      <c r="TNP70" s="2"/>
      <c r="TNQ70" s="2"/>
      <c r="TNR70" s="2"/>
      <c r="TNS70" s="2"/>
      <c r="TNT70" s="2"/>
      <c r="TNU70" s="2"/>
      <c r="TNV70" s="2"/>
      <c r="TNW70" s="2"/>
      <c r="TNX70" s="2"/>
      <c r="TNY70" s="2"/>
      <c r="TNZ70" s="2"/>
      <c r="TOA70" s="2"/>
      <c r="TOB70" s="2"/>
      <c r="TOC70" s="2"/>
      <c r="TOD70" s="2"/>
      <c r="TOE70" s="2"/>
      <c r="TOF70" s="2"/>
      <c r="TOG70" s="2"/>
      <c r="TOH70" s="2"/>
      <c r="TOI70" s="2"/>
      <c r="TOJ70" s="2"/>
      <c r="TOK70" s="2"/>
      <c r="TOL70" s="2"/>
      <c r="TOM70" s="2"/>
      <c r="TON70" s="2"/>
      <c r="TOO70" s="2"/>
      <c r="TOP70" s="2"/>
      <c r="TOQ70" s="2"/>
      <c r="TOR70" s="2"/>
      <c r="TOS70" s="2"/>
      <c r="TOT70" s="2"/>
      <c r="TOU70" s="2"/>
      <c r="TOV70" s="2"/>
      <c r="TOW70" s="2"/>
      <c r="TOX70" s="2"/>
      <c r="TOY70" s="2"/>
      <c r="TOZ70" s="2"/>
      <c r="TPA70" s="2"/>
      <c r="TPB70" s="2"/>
      <c r="TPC70" s="2"/>
      <c r="TPD70" s="2"/>
      <c r="TPE70" s="2"/>
      <c r="TPF70" s="2"/>
      <c r="TPG70" s="2"/>
      <c r="TPH70" s="2"/>
      <c r="TPI70" s="2"/>
      <c r="TPJ70" s="2"/>
      <c r="TPK70" s="2"/>
      <c r="TPL70" s="2"/>
      <c r="TPM70" s="2"/>
      <c r="TPN70" s="2"/>
      <c r="TPO70" s="2"/>
      <c r="TPP70" s="2"/>
      <c r="TPQ70" s="2"/>
      <c r="TPR70" s="2"/>
      <c r="TPS70" s="2"/>
      <c r="TPT70" s="2"/>
      <c r="TPU70" s="2"/>
      <c r="TPV70" s="2"/>
      <c r="TPW70" s="2"/>
      <c r="TPX70" s="2"/>
      <c r="TPY70" s="2"/>
      <c r="TPZ70" s="2"/>
      <c r="TQA70" s="2"/>
      <c r="TQB70" s="2"/>
      <c r="TQC70" s="2"/>
      <c r="TQD70" s="2"/>
      <c r="TQE70" s="2"/>
      <c r="TQF70" s="2"/>
      <c r="TQG70" s="2"/>
      <c r="TQH70" s="2"/>
      <c r="TQI70" s="2"/>
      <c r="TQJ70" s="2"/>
      <c r="TQK70" s="2"/>
      <c r="TQL70" s="2"/>
      <c r="TQM70" s="2"/>
      <c r="TQN70" s="2"/>
      <c r="TQO70" s="2"/>
      <c r="TQP70" s="2"/>
      <c r="TQQ70" s="2"/>
      <c r="TQR70" s="2"/>
      <c r="TQS70" s="2"/>
      <c r="TQT70" s="2"/>
      <c r="TQU70" s="2"/>
      <c r="TQV70" s="2"/>
      <c r="TQW70" s="2"/>
      <c r="TQX70" s="2"/>
      <c r="TQY70" s="2"/>
      <c r="TQZ70" s="2"/>
      <c r="TRA70" s="2"/>
      <c r="TRB70" s="2"/>
      <c r="TRC70" s="2"/>
      <c r="TRD70" s="2"/>
      <c r="TRE70" s="2"/>
      <c r="TRF70" s="2"/>
      <c r="TRG70" s="2"/>
      <c r="TRH70" s="2"/>
      <c r="TRI70" s="2"/>
      <c r="TRJ70" s="2"/>
      <c r="TRK70" s="2"/>
      <c r="TRL70" s="2"/>
      <c r="TRM70" s="2"/>
      <c r="TRN70" s="2"/>
      <c r="TRO70" s="2"/>
      <c r="TRP70" s="2"/>
      <c r="TRQ70" s="2"/>
      <c r="TRR70" s="2"/>
      <c r="TRS70" s="2"/>
      <c r="TRT70" s="2"/>
      <c r="TRU70" s="2"/>
      <c r="TRV70" s="2"/>
      <c r="TRW70" s="2"/>
      <c r="TRX70" s="2"/>
      <c r="TRY70" s="2"/>
      <c r="TRZ70" s="2"/>
      <c r="TSA70" s="2"/>
      <c r="TSB70" s="2"/>
      <c r="TSC70" s="2"/>
      <c r="TSD70" s="2"/>
      <c r="TSE70" s="2"/>
      <c r="TSF70" s="2"/>
      <c r="TSG70" s="2"/>
      <c r="TSH70" s="2"/>
      <c r="TSI70" s="2"/>
      <c r="TSJ70" s="2"/>
      <c r="TSK70" s="2"/>
      <c r="TSL70" s="2"/>
      <c r="TSM70" s="2"/>
      <c r="TSN70" s="2"/>
      <c r="TSO70" s="2"/>
      <c r="TSP70" s="2"/>
      <c r="TSQ70" s="2"/>
      <c r="TSR70" s="2"/>
      <c r="TSS70" s="2"/>
      <c r="TST70" s="2"/>
      <c r="TSU70" s="2"/>
      <c r="TSV70" s="2"/>
      <c r="TSW70" s="2"/>
      <c r="TSX70" s="2"/>
      <c r="TSY70" s="2"/>
      <c r="TSZ70" s="2"/>
      <c r="TTA70" s="2"/>
      <c r="TTB70" s="2"/>
      <c r="TTC70" s="2"/>
      <c r="TTD70" s="2"/>
      <c r="TTE70" s="2"/>
      <c r="TTF70" s="2"/>
      <c r="TTG70" s="2"/>
      <c r="TTH70" s="2"/>
      <c r="TTI70" s="2"/>
      <c r="TTJ70" s="2"/>
      <c r="TTK70" s="2"/>
      <c r="TTL70" s="2"/>
      <c r="TTM70" s="2"/>
      <c r="TTN70" s="2"/>
      <c r="TTO70" s="2"/>
      <c r="TTP70" s="2"/>
      <c r="TTQ70" s="2"/>
      <c r="TTR70" s="2"/>
      <c r="TTS70" s="2"/>
      <c r="TTT70" s="2"/>
      <c r="TTU70" s="2"/>
      <c r="TTV70" s="2"/>
      <c r="TTW70" s="2"/>
      <c r="TTX70" s="2"/>
      <c r="TTY70" s="2"/>
      <c r="TTZ70" s="2"/>
      <c r="TUA70" s="2"/>
      <c r="TUB70" s="2"/>
      <c r="TUC70" s="2"/>
      <c r="TUD70" s="2"/>
      <c r="TUE70" s="2"/>
      <c r="TUF70" s="2"/>
      <c r="TUG70" s="2"/>
      <c r="TUH70" s="2"/>
      <c r="TUI70" s="2"/>
      <c r="TUJ70" s="2"/>
      <c r="TUK70" s="2"/>
      <c r="TUL70" s="2"/>
      <c r="TUM70" s="2"/>
      <c r="TUN70" s="2"/>
      <c r="TUO70" s="2"/>
      <c r="TUP70" s="2"/>
      <c r="TUQ70" s="2"/>
      <c r="TUR70" s="2"/>
      <c r="TUS70" s="2"/>
      <c r="TUT70" s="2"/>
      <c r="TUU70" s="2"/>
      <c r="TUV70" s="2"/>
      <c r="TUW70" s="2"/>
      <c r="TUX70" s="2"/>
      <c r="TUY70" s="2"/>
      <c r="TUZ70" s="2"/>
      <c r="TVA70" s="2"/>
      <c r="TVB70" s="2"/>
      <c r="TVC70" s="2"/>
      <c r="TVD70" s="2"/>
      <c r="TVE70" s="2"/>
      <c r="TVF70" s="2"/>
      <c r="TVG70" s="2"/>
      <c r="TVH70" s="2"/>
      <c r="TVI70" s="2"/>
      <c r="TVJ70" s="2"/>
      <c r="TVK70" s="2"/>
      <c r="TVL70" s="2"/>
      <c r="TVM70" s="2"/>
      <c r="TVN70" s="2"/>
      <c r="TVO70" s="2"/>
      <c r="TVP70" s="2"/>
      <c r="TVQ70" s="2"/>
      <c r="TVR70" s="2"/>
      <c r="TVS70" s="2"/>
      <c r="TVT70" s="2"/>
      <c r="TVU70" s="2"/>
      <c r="TVV70" s="2"/>
      <c r="TVW70" s="2"/>
      <c r="TVX70" s="2"/>
      <c r="TVY70" s="2"/>
      <c r="TVZ70" s="2"/>
      <c r="TWA70" s="2"/>
      <c r="TWB70" s="2"/>
      <c r="TWC70" s="2"/>
      <c r="TWD70" s="2"/>
      <c r="TWE70" s="2"/>
      <c r="TWF70" s="2"/>
      <c r="TWG70" s="2"/>
      <c r="TWH70" s="2"/>
      <c r="TWI70" s="2"/>
      <c r="TWJ70" s="2"/>
      <c r="TWK70" s="2"/>
      <c r="TWL70" s="2"/>
      <c r="TWM70" s="2"/>
      <c r="TWN70" s="2"/>
      <c r="TWO70" s="2"/>
      <c r="TWP70" s="2"/>
      <c r="TWQ70" s="2"/>
      <c r="TWR70" s="2"/>
      <c r="TWS70" s="2"/>
      <c r="TWT70" s="2"/>
      <c r="TWU70" s="2"/>
      <c r="TWV70" s="2"/>
      <c r="TWW70" s="2"/>
      <c r="TWX70" s="2"/>
      <c r="TWY70" s="2"/>
      <c r="TWZ70" s="2"/>
      <c r="TXA70" s="2"/>
      <c r="TXB70" s="2"/>
      <c r="TXC70" s="2"/>
      <c r="TXD70" s="2"/>
      <c r="TXE70" s="2"/>
      <c r="TXF70" s="2"/>
      <c r="TXG70" s="2"/>
      <c r="TXH70" s="2"/>
      <c r="TXI70" s="2"/>
      <c r="TXJ70" s="2"/>
      <c r="TXK70" s="2"/>
      <c r="TXL70" s="2"/>
      <c r="TXM70" s="2"/>
      <c r="TXN70" s="2"/>
      <c r="TXO70" s="2"/>
      <c r="TXP70" s="2"/>
      <c r="TXQ70" s="2"/>
      <c r="TXR70" s="2"/>
      <c r="TXS70" s="2"/>
      <c r="TXT70" s="2"/>
      <c r="TXU70" s="2"/>
      <c r="TXV70" s="2"/>
      <c r="TXW70" s="2"/>
      <c r="TXX70" s="2"/>
      <c r="TXY70" s="2"/>
      <c r="TXZ70" s="2"/>
      <c r="TYA70" s="2"/>
      <c r="TYB70" s="2"/>
      <c r="TYC70" s="2"/>
      <c r="TYD70" s="2"/>
      <c r="TYE70" s="2"/>
      <c r="TYF70" s="2"/>
      <c r="TYG70" s="2"/>
      <c r="TYH70" s="2"/>
      <c r="TYI70" s="2"/>
      <c r="TYJ70" s="2"/>
      <c r="TYK70" s="2"/>
      <c r="TYL70" s="2"/>
      <c r="TYM70" s="2"/>
      <c r="TYN70" s="2"/>
      <c r="TYO70" s="2"/>
      <c r="TYP70" s="2"/>
      <c r="TYQ70" s="2"/>
      <c r="TYR70" s="2"/>
      <c r="TYS70" s="2"/>
      <c r="TYT70" s="2"/>
      <c r="TYU70" s="2"/>
      <c r="TYV70" s="2"/>
      <c r="TYW70" s="2"/>
      <c r="TYX70" s="2"/>
      <c r="TYY70" s="2"/>
      <c r="TYZ70" s="2"/>
      <c r="TZA70" s="2"/>
      <c r="TZB70" s="2"/>
      <c r="TZC70" s="2"/>
      <c r="TZD70" s="2"/>
      <c r="TZE70" s="2"/>
      <c r="TZF70" s="2"/>
      <c r="TZG70" s="2"/>
      <c r="TZH70" s="2"/>
      <c r="TZI70" s="2"/>
      <c r="TZJ70" s="2"/>
      <c r="TZK70" s="2"/>
      <c r="TZL70" s="2"/>
      <c r="TZM70" s="2"/>
      <c r="TZN70" s="2"/>
      <c r="TZO70" s="2"/>
      <c r="TZP70" s="2"/>
      <c r="TZQ70" s="2"/>
      <c r="TZR70" s="2"/>
      <c r="TZS70" s="2"/>
      <c r="TZT70" s="2"/>
      <c r="TZU70" s="2"/>
      <c r="TZV70" s="2"/>
      <c r="TZW70" s="2"/>
      <c r="TZX70" s="2"/>
      <c r="TZY70" s="2"/>
      <c r="TZZ70" s="2"/>
      <c r="UAA70" s="2"/>
      <c r="UAB70" s="2"/>
      <c r="UAC70" s="2"/>
      <c r="UAD70" s="2"/>
      <c r="UAE70" s="2"/>
      <c r="UAF70" s="2"/>
      <c r="UAG70" s="2"/>
      <c r="UAH70" s="2"/>
      <c r="UAI70" s="2"/>
      <c r="UAJ70" s="2"/>
      <c r="UAK70" s="2"/>
      <c r="UAL70" s="2"/>
      <c r="UAM70" s="2"/>
      <c r="UAN70" s="2"/>
      <c r="UAO70" s="2"/>
      <c r="UAP70" s="2"/>
      <c r="UAQ70" s="2"/>
      <c r="UAR70" s="2"/>
      <c r="UAS70" s="2"/>
      <c r="UAT70" s="2"/>
      <c r="UAU70" s="2"/>
      <c r="UAV70" s="2"/>
      <c r="UAW70" s="2"/>
      <c r="UAX70" s="2"/>
      <c r="UAY70" s="2"/>
      <c r="UAZ70" s="2"/>
      <c r="UBA70" s="2"/>
      <c r="UBB70" s="2"/>
      <c r="UBC70" s="2"/>
      <c r="UBD70" s="2"/>
      <c r="UBE70" s="2"/>
      <c r="UBF70" s="2"/>
      <c r="UBG70" s="2"/>
      <c r="UBH70" s="2"/>
      <c r="UBI70" s="2"/>
      <c r="UBJ70" s="2"/>
      <c r="UBK70" s="2"/>
      <c r="UBL70" s="2"/>
      <c r="UBM70" s="2"/>
      <c r="UBN70" s="2"/>
      <c r="UBO70" s="2"/>
      <c r="UBP70" s="2"/>
      <c r="UBQ70" s="2"/>
      <c r="UBR70" s="2"/>
      <c r="UBS70" s="2"/>
      <c r="UBT70" s="2"/>
      <c r="UBU70" s="2"/>
      <c r="UBV70" s="2"/>
      <c r="UBW70" s="2"/>
      <c r="UBX70" s="2"/>
      <c r="UBY70" s="2"/>
      <c r="UBZ70" s="2"/>
      <c r="UCA70" s="2"/>
      <c r="UCB70" s="2"/>
      <c r="UCC70" s="2"/>
      <c r="UCD70" s="2"/>
      <c r="UCE70" s="2"/>
      <c r="UCF70" s="2"/>
      <c r="UCG70" s="2"/>
      <c r="UCH70" s="2"/>
      <c r="UCI70" s="2"/>
      <c r="UCJ70" s="2"/>
      <c r="UCK70" s="2"/>
      <c r="UCL70" s="2"/>
      <c r="UCM70" s="2"/>
      <c r="UCN70" s="2"/>
      <c r="UCO70" s="2"/>
      <c r="UCP70" s="2"/>
      <c r="UCQ70" s="2"/>
      <c r="UCR70" s="2"/>
      <c r="UCS70" s="2"/>
      <c r="UCT70" s="2"/>
      <c r="UCU70" s="2"/>
      <c r="UCV70" s="2"/>
      <c r="UCW70" s="2"/>
      <c r="UCX70" s="2"/>
      <c r="UCY70" s="2"/>
      <c r="UCZ70" s="2"/>
      <c r="UDA70" s="2"/>
      <c r="UDB70" s="2"/>
      <c r="UDC70" s="2"/>
      <c r="UDD70" s="2"/>
      <c r="UDE70" s="2"/>
      <c r="UDF70" s="2"/>
      <c r="UDG70" s="2"/>
      <c r="UDH70" s="2"/>
      <c r="UDI70" s="2"/>
      <c r="UDJ70" s="2"/>
      <c r="UDK70" s="2"/>
      <c r="UDL70" s="2"/>
      <c r="UDM70" s="2"/>
      <c r="UDN70" s="2"/>
      <c r="UDO70" s="2"/>
      <c r="UDP70" s="2"/>
      <c r="UDQ70" s="2"/>
      <c r="UDR70" s="2"/>
      <c r="UDS70" s="2"/>
      <c r="UDT70" s="2"/>
      <c r="UDU70" s="2"/>
      <c r="UDV70" s="2"/>
      <c r="UDW70" s="2"/>
      <c r="UDX70" s="2"/>
      <c r="UDY70" s="2"/>
      <c r="UDZ70" s="2"/>
      <c r="UEA70" s="2"/>
      <c r="UEB70" s="2"/>
      <c r="UEC70" s="2"/>
      <c r="UED70" s="2"/>
      <c r="UEE70" s="2"/>
      <c r="UEF70" s="2"/>
      <c r="UEG70" s="2"/>
      <c r="UEH70" s="2"/>
      <c r="UEI70" s="2"/>
      <c r="UEJ70" s="2"/>
      <c r="UEK70" s="2"/>
      <c r="UEL70" s="2"/>
      <c r="UEM70" s="2"/>
      <c r="UEN70" s="2"/>
      <c r="UEO70" s="2"/>
      <c r="UEP70" s="2"/>
      <c r="UEQ70" s="2"/>
      <c r="UER70" s="2"/>
      <c r="UES70" s="2"/>
      <c r="UET70" s="2"/>
      <c r="UEU70" s="2"/>
      <c r="UEV70" s="2"/>
      <c r="UEW70" s="2"/>
      <c r="UEX70" s="2"/>
      <c r="UEY70" s="2"/>
      <c r="UEZ70" s="2"/>
      <c r="UFA70" s="2"/>
      <c r="UFB70" s="2"/>
      <c r="UFC70" s="2"/>
      <c r="UFD70" s="2"/>
      <c r="UFE70" s="2"/>
      <c r="UFF70" s="2"/>
      <c r="UFG70" s="2"/>
      <c r="UFH70" s="2"/>
      <c r="UFI70" s="2"/>
      <c r="UFJ70" s="2"/>
      <c r="UFK70" s="2"/>
      <c r="UFL70" s="2"/>
      <c r="UFM70" s="2"/>
      <c r="UFN70" s="2"/>
      <c r="UFO70" s="2"/>
      <c r="UFP70" s="2"/>
      <c r="UFQ70" s="2"/>
      <c r="UFR70" s="2"/>
      <c r="UFS70" s="2"/>
      <c r="UFT70" s="2"/>
      <c r="UFU70" s="2"/>
      <c r="UFV70" s="2"/>
      <c r="UFW70" s="2"/>
      <c r="UFX70" s="2"/>
      <c r="UFY70" s="2"/>
      <c r="UFZ70" s="2"/>
      <c r="UGA70" s="2"/>
      <c r="UGB70" s="2"/>
      <c r="UGC70" s="2"/>
      <c r="UGD70" s="2"/>
      <c r="UGE70" s="2"/>
      <c r="UGF70" s="2"/>
      <c r="UGG70" s="2"/>
      <c r="UGH70" s="2"/>
      <c r="UGI70" s="2"/>
      <c r="UGJ70" s="2"/>
      <c r="UGK70" s="2"/>
      <c r="UGL70" s="2"/>
      <c r="UGM70" s="2"/>
      <c r="UGN70" s="2"/>
      <c r="UGO70" s="2"/>
      <c r="UGP70" s="2"/>
      <c r="UGQ70" s="2"/>
      <c r="UGR70" s="2"/>
      <c r="UGS70" s="2"/>
      <c r="UGT70" s="2"/>
      <c r="UGU70" s="2"/>
      <c r="UGV70" s="2"/>
      <c r="UGW70" s="2"/>
      <c r="UGX70" s="2"/>
      <c r="UGY70" s="2"/>
      <c r="UGZ70" s="2"/>
      <c r="UHA70" s="2"/>
      <c r="UHB70" s="2"/>
      <c r="UHC70" s="2"/>
      <c r="UHD70" s="2"/>
      <c r="UHE70" s="2"/>
      <c r="UHF70" s="2"/>
      <c r="UHG70" s="2"/>
      <c r="UHH70" s="2"/>
      <c r="UHI70" s="2"/>
      <c r="UHJ70" s="2"/>
      <c r="UHK70" s="2"/>
      <c r="UHL70" s="2"/>
      <c r="UHM70" s="2"/>
      <c r="UHN70" s="2"/>
      <c r="UHO70" s="2"/>
      <c r="UHP70" s="2"/>
      <c r="UHQ70" s="2"/>
      <c r="UHR70" s="2"/>
      <c r="UHS70" s="2"/>
      <c r="UHT70" s="2"/>
      <c r="UHU70" s="2"/>
      <c r="UHV70" s="2"/>
      <c r="UHW70" s="2"/>
      <c r="UHX70" s="2"/>
      <c r="UHY70" s="2"/>
      <c r="UHZ70" s="2"/>
      <c r="UIA70" s="2"/>
      <c r="UIB70" s="2"/>
      <c r="UIC70" s="2"/>
      <c r="UID70" s="2"/>
      <c r="UIE70" s="2"/>
      <c r="UIF70" s="2"/>
      <c r="UIG70" s="2"/>
      <c r="UIH70" s="2"/>
      <c r="UII70" s="2"/>
      <c r="UIJ70" s="2"/>
      <c r="UIK70" s="2"/>
      <c r="UIL70" s="2"/>
      <c r="UIM70" s="2"/>
      <c r="UIN70" s="2"/>
      <c r="UIO70" s="2"/>
      <c r="UIP70" s="2"/>
      <c r="UIQ70" s="2"/>
      <c r="UIR70" s="2"/>
      <c r="UIS70" s="2"/>
      <c r="UIT70" s="2"/>
      <c r="UIU70" s="2"/>
      <c r="UIV70" s="2"/>
      <c r="UIW70" s="2"/>
      <c r="UIX70" s="2"/>
      <c r="UIY70" s="2"/>
      <c r="UIZ70" s="2"/>
      <c r="UJA70" s="2"/>
      <c r="UJB70" s="2"/>
      <c r="UJC70" s="2"/>
      <c r="UJD70" s="2"/>
      <c r="UJE70" s="2"/>
      <c r="UJF70" s="2"/>
      <c r="UJG70" s="2"/>
      <c r="UJH70" s="2"/>
      <c r="UJI70" s="2"/>
      <c r="UJJ70" s="2"/>
      <c r="UJK70" s="2"/>
      <c r="UJL70" s="2"/>
      <c r="UJM70" s="2"/>
      <c r="UJN70" s="2"/>
      <c r="UJO70" s="2"/>
      <c r="UJP70" s="2"/>
      <c r="UJQ70" s="2"/>
      <c r="UJR70" s="2"/>
      <c r="UJS70" s="2"/>
      <c r="UJT70" s="2"/>
      <c r="UJU70" s="2"/>
      <c r="UJV70" s="2"/>
      <c r="UJW70" s="2"/>
      <c r="UJX70" s="2"/>
      <c r="UJY70" s="2"/>
      <c r="UJZ70" s="2"/>
      <c r="UKA70" s="2"/>
      <c r="UKB70" s="2"/>
      <c r="UKC70" s="2"/>
      <c r="UKD70" s="2"/>
      <c r="UKE70" s="2"/>
      <c r="UKF70" s="2"/>
      <c r="UKG70" s="2"/>
      <c r="UKH70" s="2"/>
      <c r="UKI70" s="2"/>
      <c r="UKJ70" s="2"/>
      <c r="UKK70" s="2"/>
      <c r="UKL70" s="2"/>
      <c r="UKM70" s="2"/>
      <c r="UKN70" s="2"/>
      <c r="UKO70" s="2"/>
      <c r="UKP70" s="2"/>
      <c r="UKQ70" s="2"/>
      <c r="UKR70" s="2"/>
      <c r="UKS70" s="2"/>
      <c r="UKT70" s="2"/>
      <c r="UKU70" s="2"/>
      <c r="UKV70" s="2"/>
      <c r="UKW70" s="2"/>
      <c r="UKX70" s="2"/>
      <c r="UKY70" s="2"/>
      <c r="UKZ70" s="2"/>
      <c r="ULA70" s="2"/>
      <c r="ULB70" s="2"/>
      <c r="ULC70" s="2"/>
      <c r="ULD70" s="2"/>
      <c r="ULE70" s="2"/>
      <c r="ULF70" s="2"/>
      <c r="ULG70" s="2"/>
      <c r="ULH70" s="2"/>
      <c r="ULI70" s="2"/>
      <c r="ULJ70" s="2"/>
      <c r="ULK70" s="2"/>
      <c r="ULL70" s="2"/>
      <c r="ULM70" s="2"/>
      <c r="ULN70" s="2"/>
      <c r="ULO70" s="2"/>
      <c r="ULP70" s="2"/>
      <c r="ULQ70" s="2"/>
      <c r="ULR70" s="2"/>
      <c r="ULS70" s="2"/>
      <c r="ULT70" s="2"/>
      <c r="ULU70" s="2"/>
      <c r="ULV70" s="2"/>
      <c r="ULW70" s="2"/>
      <c r="ULX70" s="2"/>
      <c r="ULY70" s="2"/>
      <c r="ULZ70" s="2"/>
      <c r="UMA70" s="2"/>
      <c r="UMB70" s="2"/>
      <c r="UMC70" s="2"/>
      <c r="UMD70" s="2"/>
      <c r="UME70" s="2"/>
      <c r="UMF70" s="2"/>
      <c r="UMG70" s="2"/>
      <c r="UMH70" s="2"/>
      <c r="UMI70" s="2"/>
      <c r="UMJ70" s="2"/>
      <c r="UMK70" s="2"/>
      <c r="UML70" s="2"/>
      <c r="UMM70" s="2"/>
      <c r="UMN70" s="2"/>
      <c r="UMO70" s="2"/>
      <c r="UMP70" s="2"/>
      <c r="UMQ70" s="2"/>
      <c r="UMR70" s="2"/>
      <c r="UMS70" s="2"/>
      <c r="UMT70" s="2"/>
      <c r="UMU70" s="2"/>
      <c r="UMV70" s="2"/>
      <c r="UMW70" s="2"/>
      <c r="UMX70" s="2"/>
      <c r="UMY70" s="2"/>
      <c r="UMZ70" s="2"/>
      <c r="UNA70" s="2"/>
      <c r="UNB70" s="2"/>
      <c r="UNC70" s="2"/>
      <c r="UND70" s="2"/>
      <c r="UNE70" s="2"/>
      <c r="UNF70" s="2"/>
      <c r="UNG70" s="2"/>
      <c r="UNH70" s="2"/>
      <c r="UNI70" s="2"/>
      <c r="UNJ70" s="2"/>
      <c r="UNK70" s="2"/>
      <c r="UNL70" s="2"/>
      <c r="UNM70" s="2"/>
      <c r="UNN70" s="2"/>
      <c r="UNO70" s="2"/>
      <c r="UNP70" s="2"/>
      <c r="UNQ70" s="2"/>
      <c r="UNR70" s="2"/>
      <c r="UNS70" s="2"/>
      <c r="UNT70" s="2"/>
      <c r="UNU70" s="2"/>
      <c r="UNV70" s="2"/>
      <c r="UNW70" s="2"/>
      <c r="UNX70" s="2"/>
      <c r="UNY70" s="2"/>
      <c r="UNZ70" s="2"/>
      <c r="UOA70" s="2"/>
      <c r="UOB70" s="2"/>
      <c r="UOC70" s="2"/>
      <c r="UOD70" s="2"/>
      <c r="UOE70" s="2"/>
      <c r="UOF70" s="2"/>
      <c r="UOG70" s="2"/>
      <c r="UOH70" s="2"/>
      <c r="UOI70" s="2"/>
      <c r="UOJ70" s="2"/>
      <c r="UOK70" s="2"/>
      <c r="UOL70" s="2"/>
      <c r="UOM70" s="2"/>
      <c r="UON70" s="2"/>
      <c r="UOO70" s="2"/>
      <c r="UOP70" s="2"/>
      <c r="UOQ70" s="2"/>
      <c r="UOR70" s="2"/>
      <c r="UOS70" s="2"/>
      <c r="UOT70" s="2"/>
      <c r="UOU70" s="2"/>
      <c r="UOV70" s="2"/>
      <c r="UOW70" s="2"/>
      <c r="UOX70" s="2"/>
      <c r="UOY70" s="2"/>
      <c r="UOZ70" s="2"/>
      <c r="UPA70" s="2"/>
      <c r="UPB70" s="2"/>
      <c r="UPC70" s="2"/>
      <c r="UPD70" s="2"/>
      <c r="UPE70" s="2"/>
      <c r="UPF70" s="2"/>
      <c r="UPG70" s="2"/>
      <c r="UPH70" s="2"/>
      <c r="UPI70" s="2"/>
      <c r="UPJ70" s="2"/>
      <c r="UPK70" s="2"/>
      <c r="UPL70" s="2"/>
      <c r="UPM70" s="2"/>
      <c r="UPN70" s="2"/>
      <c r="UPO70" s="2"/>
      <c r="UPP70" s="2"/>
      <c r="UPQ70" s="2"/>
      <c r="UPR70" s="2"/>
      <c r="UPS70" s="2"/>
      <c r="UPT70" s="2"/>
      <c r="UPU70" s="2"/>
      <c r="UPV70" s="2"/>
      <c r="UPW70" s="2"/>
      <c r="UPX70" s="2"/>
      <c r="UPY70" s="2"/>
      <c r="UPZ70" s="2"/>
      <c r="UQA70" s="2"/>
      <c r="UQB70" s="2"/>
      <c r="UQC70" s="2"/>
      <c r="UQD70" s="2"/>
      <c r="UQE70" s="2"/>
      <c r="UQF70" s="2"/>
      <c r="UQG70" s="2"/>
      <c r="UQH70" s="2"/>
      <c r="UQI70" s="2"/>
      <c r="UQJ70" s="2"/>
      <c r="UQK70" s="2"/>
      <c r="UQL70" s="2"/>
      <c r="UQM70" s="2"/>
      <c r="UQN70" s="2"/>
      <c r="UQO70" s="2"/>
      <c r="UQP70" s="2"/>
      <c r="UQQ70" s="2"/>
      <c r="UQR70" s="2"/>
      <c r="UQS70" s="2"/>
      <c r="UQT70" s="2"/>
      <c r="UQU70" s="2"/>
      <c r="UQV70" s="2"/>
      <c r="UQW70" s="2"/>
      <c r="UQX70" s="2"/>
      <c r="UQY70" s="2"/>
      <c r="UQZ70" s="2"/>
      <c r="URA70" s="2"/>
      <c r="URB70" s="2"/>
      <c r="URC70" s="2"/>
      <c r="URD70" s="2"/>
      <c r="URE70" s="2"/>
      <c r="URF70" s="2"/>
      <c r="URG70" s="2"/>
      <c r="URH70" s="2"/>
      <c r="URI70" s="2"/>
      <c r="URJ70" s="2"/>
      <c r="URK70" s="2"/>
      <c r="URL70" s="2"/>
      <c r="URM70" s="2"/>
      <c r="URN70" s="2"/>
      <c r="URO70" s="2"/>
      <c r="URP70" s="2"/>
      <c r="URQ70" s="2"/>
      <c r="URR70" s="2"/>
      <c r="URS70" s="2"/>
      <c r="URT70" s="2"/>
      <c r="URU70" s="2"/>
      <c r="URV70" s="2"/>
      <c r="URW70" s="2"/>
      <c r="URX70" s="2"/>
      <c r="URY70" s="2"/>
      <c r="URZ70" s="2"/>
      <c r="USA70" s="2"/>
      <c r="USB70" s="2"/>
      <c r="USC70" s="2"/>
      <c r="USD70" s="2"/>
      <c r="USE70" s="2"/>
      <c r="USF70" s="2"/>
      <c r="USG70" s="2"/>
      <c r="USH70" s="2"/>
      <c r="USI70" s="2"/>
      <c r="USJ70" s="2"/>
      <c r="USK70" s="2"/>
      <c r="USL70" s="2"/>
      <c r="USM70" s="2"/>
      <c r="USN70" s="2"/>
      <c r="USO70" s="2"/>
      <c r="USP70" s="2"/>
      <c r="USQ70" s="2"/>
      <c r="USR70" s="2"/>
      <c r="USS70" s="2"/>
      <c r="UST70" s="2"/>
      <c r="USU70" s="2"/>
      <c r="USV70" s="2"/>
      <c r="USW70" s="2"/>
      <c r="USX70" s="2"/>
      <c r="USY70" s="2"/>
      <c r="USZ70" s="2"/>
      <c r="UTA70" s="2"/>
      <c r="UTB70" s="2"/>
      <c r="UTC70" s="2"/>
      <c r="UTD70" s="2"/>
      <c r="UTE70" s="2"/>
      <c r="UTF70" s="2"/>
      <c r="UTG70" s="2"/>
      <c r="UTH70" s="2"/>
      <c r="UTI70" s="2"/>
      <c r="UTJ70" s="2"/>
      <c r="UTK70" s="2"/>
      <c r="UTL70" s="2"/>
      <c r="UTM70" s="2"/>
      <c r="UTN70" s="2"/>
      <c r="UTO70" s="2"/>
      <c r="UTP70" s="2"/>
      <c r="UTQ70" s="2"/>
      <c r="UTR70" s="2"/>
      <c r="UTS70" s="2"/>
      <c r="UTT70" s="2"/>
      <c r="UTU70" s="2"/>
      <c r="UTV70" s="2"/>
      <c r="UTW70" s="2"/>
      <c r="UTX70" s="2"/>
      <c r="UTY70" s="2"/>
      <c r="UTZ70" s="2"/>
      <c r="UUA70" s="2"/>
      <c r="UUB70" s="2"/>
      <c r="UUC70" s="2"/>
      <c r="UUD70" s="2"/>
      <c r="UUE70" s="2"/>
      <c r="UUF70" s="2"/>
      <c r="UUG70" s="2"/>
      <c r="UUH70" s="2"/>
      <c r="UUI70" s="2"/>
      <c r="UUJ70" s="2"/>
      <c r="UUK70" s="2"/>
      <c r="UUL70" s="2"/>
      <c r="UUM70" s="2"/>
      <c r="UUN70" s="2"/>
      <c r="UUO70" s="2"/>
      <c r="UUP70" s="2"/>
      <c r="UUQ70" s="2"/>
      <c r="UUR70" s="2"/>
      <c r="UUS70" s="2"/>
      <c r="UUT70" s="2"/>
      <c r="UUU70" s="2"/>
      <c r="UUV70" s="2"/>
      <c r="UUW70" s="2"/>
      <c r="UUX70" s="2"/>
      <c r="UUY70" s="2"/>
      <c r="UUZ70" s="2"/>
      <c r="UVA70" s="2"/>
      <c r="UVB70" s="2"/>
      <c r="UVC70" s="2"/>
      <c r="UVD70" s="2"/>
      <c r="UVE70" s="2"/>
      <c r="UVF70" s="2"/>
      <c r="UVG70" s="2"/>
      <c r="UVH70" s="2"/>
      <c r="UVI70" s="2"/>
      <c r="UVJ70" s="2"/>
      <c r="UVK70" s="2"/>
      <c r="UVL70" s="2"/>
      <c r="UVM70" s="2"/>
      <c r="UVN70" s="2"/>
      <c r="UVO70" s="2"/>
      <c r="UVP70" s="2"/>
      <c r="UVQ70" s="2"/>
      <c r="UVR70" s="2"/>
      <c r="UVS70" s="2"/>
      <c r="UVT70" s="2"/>
      <c r="UVU70" s="2"/>
      <c r="UVV70" s="2"/>
      <c r="UVW70" s="2"/>
      <c r="UVX70" s="2"/>
      <c r="UVY70" s="2"/>
      <c r="UVZ70" s="2"/>
      <c r="UWA70" s="2"/>
      <c r="UWB70" s="2"/>
      <c r="UWC70" s="2"/>
      <c r="UWD70" s="2"/>
      <c r="UWE70" s="2"/>
      <c r="UWF70" s="2"/>
      <c r="UWG70" s="2"/>
      <c r="UWH70" s="2"/>
      <c r="UWI70" s="2"/>
      <c r="UWJ70" s="2"/>
      <c r="UWK70" s="2"/>
      <c r="UWL70" s="2"/>
      <c r="UWM70" s="2"/>
      <c r="UWN70" s="2"/>
      <c r="UWO70" s="2"/>
      <c r="UWP70" s="2"/>
      <c r="UWQ70" s="2"/>
      <c r="UWR70" s="2"/>
      <c r="UWS70" s="2"/>
      <c r="UWT70" s="2"/>
      <c r="UWU70" s="2"/>
      <c r="UWV70" s="2"/>
      <c r="UWW70" s="2"/>
      <c r="UWX70" s="2"/>
      <c r="UWY70" s="2"/>
      <c r="UWZ70" s="2"/>
      <c r="UXA70" s="2"/>
      <c r="UXB70" s="2"/>
      <c r="UXC70" s="2"/>
      <c r="UXD70" s="2"/>
      <c r="UXE70" s="2"/>
      <c r="UXF70" s="2"/>
      <c r="UXG70" s="2"/>
      <c r="UXH70" s="2"/>
      <c r="UXI70" s="2"/>
      <c r="UXJ70" s="2"/>
      <c r="UXK70" s="2"/>
      <c r="UXL70" s="2"/>
      <c r="UXM70" s="2"/>
      <c r="UXN70" s="2"/>
      <c r="UXO70" s="2"/>
      <c r="UXP70" s="2"/>
      <c r="UXQ70" s="2"/>
      <c r="UXR70" s="2"/>
      <c r="UXS70" s="2"/>
      <c r="UXT70" s="2"/>
      <c r="UXU70" s="2"/>
      <c r="UXV70" s="2"/>
      <c r="UXW70" s="2"/>
      <c r="UXX70" s="2"/>
      <c r="UXY70" s="2"/>
      <c r="UXZ70" s="2"/>
      <c r="UYA70" s="2"/>
      <c r="UYB70" s="2"/>
      <c r="UYC70" s="2"/>
      <c r="UYD70" s="2"/>
      <c r="UYE70" s="2"/>
      <c r="UYF70" s="2"/>
      <c r="UYG70" s="2"/>
      <c r="UYH70" s="2"/>
      <c r="UYI70" s="2"/>
      <c r="UYJ70" s="2"/>
      <c r="UYK70" s="2"/>
      <c r="UYL70" s="2"/>
      <c r="UYM70" s="2"/>
      <c r="UYN70" s="2"/>
      <c r="UYO70" s="2"/>
      <c r="UYP70" s="2"/>
      <c r="UYQ70" s="2"/>
      <c r="UYR70" s="2"/>
      <c r="UYS70" s="2"/>
      <c r="UYT70" s="2"/>
      <c r="UYU70" s="2"/>
      <c r="UYV70" s="2"/>
      <c r="UYW70" s="2"/>
      <c r="UYX70" s="2"/>
      <c r="UYY70" s="2"/>
      <c r="UYZ70" s="2"/>
      <c r="UZA70" s="2"/>
      <c r="UZB70" s="2"/>
      <c r="UZC70" s="2"/>
      <c r="UZD70" s="2"/>
      <c r="UZE70" s="2"/>
      <c r="UZF70" s="2"/>
      <c r="UZG70" s="2"/>
      <c r="UZH70" s="2"/>
      <c r="UZI70" s="2"/>
      <c r="UZJ70" s="2"/>
      <c r="UZK70" s="2"/>
      <c r="UZL70" s="2"/>
      <c r="UZM70" s="2"/>
      <c r="UZN70" s="2"/>
      <c r="UZO70" s="2"/>
      <c r="UZP70" s="2"/>
      <c r="UZQ70" s="2"/>
      <c r="UZR70" s="2"/>
      <c r="UZS70" s="2"/>
      <c r="UZT70" s="2"/>
      <c r="UZU70" s="2"/>
      <c r="UZV70" s="2"/>
      <c r="UZW70" s="2"/>
      <c r="UZX70" s="2"/>
      <c r="UZY70" s="2"/>
      <c r="UZZ70" s="2"/>
      <c r="VAA70" s="2"/>
      <c r="VAB70" s="2"/>
      <c r="VAC70" s="2"/>
      <c r="VAD70" s="2"/>
      <c r="VAE70" s="2"/>
      <c r="VAF70" s="2"/>
      <c r="VAG70" s="2"/>
      <c r="VAH70" s="2"/>
      <c r="VAI70" s="2"/>
      <c r="VAJ70" s="2"/>
      <c r="VAK70" s="2"/>
      <c r="VAL70" s="2"/>
      <c r="VAM70" s="2"/>
      <c r="VAN70" s="2"/>
      <c r="VAO70" s="2"/>
      <c r="VAP70" s="2"/>
      <c r="VAQ70" s="2"/>
      <c r="VAR70" s="2"/>
      <c r="VAS70" s="2"/>
      <c r="VAT70" s="2"/>
      <c r="VAU70" s="2"/>
      <c r="VAV70" s="2"/>
      <c r="VAW70" s="2"/>
      <c r="VAX70" s="2"/>
      <c r="VAY70" s="2"/>
      <c r="VAZ70" s="2"/>
      <c r="VBA70" s="2"/>
      <c r="VBB70" s="2"/>
      <c r="VBC70" s="2"/>
      <c r="VBD70" s="2"/>
      <c r="VBE70" s="2"/>
      <c r="VBF70" s="2"/>
      <c r="VBG70" s="2"/>
      <c r="VBH70" s="2"/>
      <c r="VBI70" s="2"/>
      <c r="VBJ70" s="2"/>
      <c r="VBK70" s="2"/>
      <c r="VBL70" s="2"/>
      <c r="VBM70" s="2"/>
      <c r="VBN70" s="2"/>
      <c r="VBO70" s="2"/>
      <c r="VBP70" s="2"/>
      <c r="VBQ70" s="2"/>
      <c r="VBR70" s="2"/>
      <c r="VBS70" s="2"/>
      <c r="VBT70" s="2"/>
      <c r="VBU70" s="2"/>
      <c r="VBV70" s="2"/>
      <c r="VBW70" s="2"/>
      <c r="VBX70" s="2"/>
      <c r="VBY70" s="2"/>
      <c r="VBZ70" s="2"/>
      <c r="VCA70" s="2"/>
      <c r="VCB70" s="2"/>
      <c r="VCC70" s="2"/>
      <c r="VCD70" s="2"/>
      <c r="VCE70" s="2"/>
      <c r="VCF70" s="2"/>
      <c r="VCG70" s="2"/>
      <c r="VCH70" s="2"/>
      <c r="VCI70" s="2"/>
      <c r="VCJ70" s="2"/>
      <c r="VCK70" s="2"/>
      <c r="VCL70" s="2"/>
      <c r="VCM70" s="2"/>
      <c r="VCN70" s="2"/>
      <c r="VCO70" s="2"/>
      <c r="VCP70" s="2"/>
      <c r="VCQ70" s="2"/>
      <c r="VCR70" s="2"/>
      <c r="VCS70" s="2"/>
      <c r="VCT70" s="2"/>
      <c r="VCU70" s="2"/>
      <c r="VCV70" s="2"/>
      <c r="VCW70" s="2"/>
      <c r="VCX70" s="2"/>
      <c r="VCY70" s="2"/>
      <c r="VCZ70" s="2"/>
      <c r="VDA70" s="2"/>
      <c r="VDB70" s="2"/>
      <c r="VDC70" s="2"/>
      <c r="VDD70" s="2"/>
      <c r="VDE70" s="2"/>
      <c r="VDF70" s="2"/>
      <c r="VDG70" s="2"/>
      <c r="VDH70" s="2"/>
      <c r="VDI70" s="2"/>
      <c r="VDJ70" s="2"/>
      <c r="VDK70" s="2"/>
      <c r="VDL70" s="2"/>
      <c r="VDM70" s="2"/>
      <c r="VDN70" s="2"/>
      <c r="VDO70" s="2"/>
      <c r="VDP70" s="2"/>
      <c r="VDQ70" s="2"/>
      <c r="VDR70" s="2"/>
      <c r="VDS70" s="2"/>
      <c r="VDT70" s="2"/>
      <c r="VDU70" s="2"/>
      <c r="VDV70" s="2"/>
      <c r="VDW70" s="2"/>
      <c r="VDX70" s="2"/>
      <c r="VDY70" s="2"/>
      <c r="VDZ70" s="2"/>
      <c r="VEA70" s="2"/>
      <c r="VEB70" s="2"/>
      <c r="VEC70" s="2"/>
      <c r="VED70" s="2"/>
      <c r="VEE70" s="2"/>
      <c r="VEF70" s="2"/>
      <c r="VEG70" s="2"/>
      <c r="VEH70" s="2"/>
      <c r="VEI70" s="2"/>
      <c r="VEJ70" s="2"/>
      <c r="VEK70" s="2"/>
      <c r="VEL70" s="2"/>
      <c r="VEM70" s="2"/>
      <c r="VEN70" s="2"/>
      <c r="VEO70" s="2"/>
      <c r="VEP70" s="2"/>
      <c r="VEQ70" s="2"/>
      <c r="VER70" s="2"/>
      <c r="VES70" s="2"/>
      <c r="VET70" s="2"/>
      <c r="VEU70" s="2"/>
      <c r="VEV70" s="2"/>
      <c r="VEW70" s="2"/>
      <c r="VEX70" s="2"/>
      <c r="VEY70" s="2"/>
      <c r="VEZ70" s="2"/>
      <c r="VFA70" s="2"/>
      <c r="VFB70" s="2"/>
      <c r="VFC70" s="2"/>
      <c r="VFD70" s="2"/>
      <c r="VFE70" s="2"/>
      <c r="VFF70" s="2"/>
      <c r="VFG70" s="2"/>
      <c r="VFH70" s="2"/>
      <c r="VFI70" s="2"/>
      <c r="VFJ70" s="2"/>
      <c r="VFK70" s="2"/>
      <c r="VFL70" s="2"/>
      <c r="VFM70" s="2"/>
      <c r="VFN70" s="2"/>
      <c r="VFO70" s="2"/>
      <c r="VFP70" s="2"/>
      <c r="VFQ70" s="2"/>
      <c r="VFR70" s="2"/>
      <c r="VFS70" s="2"/>
      <c r="VFT70" s="2"/>
      <c r="VFU70" s="2"/>
      <c r="VFV70" s="2"/>
      <c r="VFW70" s="2"/>
      <c r="VFX70" s="2"/>
      <c r="VFY70" s="2"/>
      <c r="VFZ70" s="2"/>
      <c r="VGA70" s="2"/>
      <c r="VGB70" s="2"/>
      <c r="VGC70" s="2"/>
      <c r="VGD70" s="2"/>
      <c r="VGE70" s="2"/>
      <c r="VGF70" s="2"/>
      <c r="VGG70" s="2"/>
      <c r="VGH70" s="2"/>
      <c r="VGI70" s="2"/>
      <c r="VGJ70" s="2"/>
      <c r="VGK70" s="2"/>
      <c r="VGL70" s="2"/>
      <c r="VGM70" s="2"/>
      <c r="VGN70" s="2"/>
      <c r="VGO70" s="2"/>
      <c r="VGP70" s="2"/>
      <c r="VGQ70" s="2"/>
      <c r="VGR70" s="2"/>
      <c r="VGS70" s="2"/>
      <c r="VGT70" s="2"/>
      <c r="VGU70" s="2"/>
      <c r="VGV70" s="2"/>
      <c r="VGW70" s="2"/>
      <c r="VGX70" s="2"/>
      <c r="VGY70" s="2"/>
      <c r="VGZ70" s="2"/>
      <c r="VHA70" s="2"/>
      <c r="VHB70" s="2"/>
      <c r="VHC70" s="2"/>
      <c r="VHD70" s="2"/>
      <c r="VHE70" s="2"/>
      <c r="VHF70" s="2"/>
      <c r="VHG70" s="2"/>
      <c r="VHH70" s="2"/>
      <c r="VHI70" s="2"/>
      <c r="VHJ70" s="2"/>
      <c r="VHK70" s="2"/>
      <c r="VHL70" s="2"/>
      <c r="VHM70" s="2"/>
      <c r="VHN70" s="2"/>
      <c r="VHO70" s="2"/>
      <c r="VHP70" s="2"/>
      <c r="VHQ70" s="2"/>
      <c r="VHR70" s="2"/>
      <c r="VHS70" s="2"/>
      <c r="VHT70" s="2"/>
      <c r="VHU70" s="2"/>
      <c r="VHV70" s="2"/>
      <c r="VHW70" s="2"/>
      <c r="VHX70" s="2"/>
      <c r="VHY70" s="2"/>
      <c r="VHZ70" s="2"/>
      <c r="VIA70" s="2"/>
      <c r="VIB70" s="2"/>
      <c r="VIC70" s="2"/>
      <c r="VID70" s="2"/>
      <c r="VIE70" s="2"/>
      <c r="VIF70" s="2"/>
      <c r="VIG70" s="2"/>
      <c r="VIH70" s="2"/>
      <c r="VII70" s="2"/>
      <c r="VIJ70" s="2"/>
      <c r="VIK70" s="2"/>
      <c r="VIL70" s="2"/>
      <c r="VIM70" s="2"/>
      <c r="VIN70" s="2"/>
      <c r="VIO70" s="2"/>
      <c r="VIP70" s="2"/>
      <c r="VIQ70" s="2"/>
      <c r="VIR70" s="2"/>
      <c r="VIS70" s="2"/>
      <c r="VIT70" s="2"/>
      <c r="VIU70" s="2"/>
      <c r="VIV70" s="2"/>
      <c r="VIW70" s="2"/>
      <c r="VIX70" s="2"/>
      <c r="VIY70" s="2"/>
      <c r="VIZ70" s="2"/>
      <c r="VJA70" s="2"/>
      <c r="VJB70" s="2"/>
      <c r="VJC70" s="2"/>
      <c r="VJD70" s="2"/>
      <c r="VJE70" s="2"/>
      <c r="VJF70" s="2"/>
      <c r="VJG70" s="2"/>
      <c r="VJH70" s="2"/>
      <c r="VJI70" s="2"/>
      <c r="VJJ70" s="2"/>
      <c r="VJK70" s="2"/>
      <c r="VJL70" s="2"/>
      <c r="VJM70" s="2"/>
      <c r="VJN70" s="2"/>
      <c r="VJO70" s="2"/>
      <c r="VJP70" s="2"/>
      <c r="VJQ70" s="2"/>
      <c r="VJR70" s="2"/>
      <c r="VJS70" s="2"/>
      <c r="VJT70" s="2"/>
      <c r="VJU70" s="2"/>
      <c r="VJV70" s="2"/>
      <c r="VJW70" s="2"/>
      <c r="VJX70" s="2"/>
      <c r="VJY70" s="2"/>
      <c r="VJZ70" s="2"/>
      <c r="VKA70" s="2"/>
      <c r="VKB70" s="2"/>
      <c r="VKC70" s="2"/>
      <c r="VKD70" s="2"/>
      <c r="VKE70" s="2"/>
      <c r="VKF70" s="2"/>
      <c r="VKG70" s="2"/>
      <c r="VKH70" s="2"/>
      <c r="VKI70" s="2"/>
      <c r="VKJ70" s="2"/>
      <c r="VKK70" s="2"/>
      <c r="VKL70" s="2"/>
      <c r="VKM70" s="2"/>
      <c r="VKN70" s="2"/>
      <c r="VKO70" s="2"/>
      <c r="VKP70" s="2"/>
      <c r="VKQ70" s="2"/>
      <c r="VKR70" s="2"/>
      <c r="VKS70" s="2"/>
      <c r="VKT70" s="2"/>
      <c r="VKU70" s="2"/>
      <c r="VKV70" s="2"/>
      <c r="VKW70" s="2"/>
      <c r="VKX70" s="2"/>
      <c r="VKY70" s="2"/>
      <c r="VKZ70" s="2"/>
      <c r="VLA70" s="2"/>
      <c r="VLB70" s="2"/>
      <c r="VLC70" s="2"/>
      <c r="VLD70" s="2"/>
      <c r="VLE70" s="2"/>
      <c r="VLF70" s="2"/>
      <c r="VLG70" s="2"/>
      <c r="VLH70" s="2"/>
      <c r="VLI70" s="2"/>
      <c r="VLJ70" s="2"/>
      <c r="VLK70" s="2"/>
      <c r="VLL70" s="2"/>
      <c r="VLM70" s="2"/>
      <c r="VLN70" s="2"/>
      <c r="VLO70" s="2"/>
      <c r="VLP70" s="2"/>
      <c r="VLQ70" s="2"/>
      <c r="VLR70" s="2"/>
      <c r="VLS70" s="2"/>
      <c r="VLT70" s="2"/>
      <c r="VLU70" s="2"/>
      <c r="VLV70" s="2"/>
      <c r="VLW70" s="2"/>
      <c r="VLX70" s="2"/>
      <c r="VLY70" s="2"/>
      <c r="VLZ70" s="2"/>
      <c r="VMA70" s="2"/>
      <c r="VMB70" s="2"/>
      <c r="VMC70" s="2"/>
      <c r="VMD70" s="2"/>
      <c r="VME70" s="2"/>
      <c r="VMF70" s="2"/>
      <c r="VMG70" s="2"/>
      <c r="VMH70" s="2"/>
      <c r="VMI70" s="2"/>
      <c r="VMJ70" s="2"/>
      <c r="VMK70" s="2"/>
      <c r="VML70" s="2"/>
      <c r="VMM70" s="2"/>
      <c r="VMN70" s="2"/>
      <c r="VMO70" s="2"/>
      <c r="VMP70" s="2"/>
      <c r="VMQ70" s="2"/>
      <c r="VMR70" s="2"/>
      <c r="VMS70" s="2"/>
      <c r="VMT70" s="2"/>
      <c r="VMU70" s="2"/>
      <c r="VMV70" s="2"/>
      <c r="VMW70" s="2"/>
      <c r="VMX70" s="2"/>
      <c r="VMY70" s="2"/>
      <c r="VMZ70" s="2"/>
      <c r="VNA70" s="2"/>
      <c r="VNB70" s="2"/>
      <c r="VNC70" s="2"/>
      <c r="VND70" s="2"/>
      <c r="VNE70" s="2"/>
      <c r="VNF70" s="2"/>
      <c r="VNG70" s="2"/>
      <c r="VNH70" s="2"/>
      <c r="VNI70" s="2"/>
      <c r="VNJ70" s="2"/>
      <c r="VNK70" s="2"/>
      <c r="VNL70" s="2"/>
      <c r="VNM70" s="2"/>
      <c r="VNN70" s="2"/>
      <c r="VNO70" s="2"/>
      <c r="VNP70" s="2"/>
      <c r="VNQ70" s="2"/>
      <c r="VNR70" s="2"/>
      <c r="VNS70" s="2"/>
      <c r="VNT70" s="2"/>
      <c r="VNU70" s="2"/>
      <c r="VNV70" s="2"/>
      <c r="VNW70" s="2"/>
      <c r="VNX70" s="2"/>
      <c r="VNY70" s="2"/>
      <c r="VNZ70" s="2"/>
      <c r="VOA70" s="2"/>
      <c r="VOB70" s="2"/>
      <c r="VOC70" s="2"/>
      <c r="VOD70" s="2"/>
      <c r="VOE70" s="2"/>
      <c r="VOF70" s="2"/>
      <c r="VOG70" s="2"/>
      <c r="VOH70" s="2"/>
      <c r="VOI70" s="2"/>
      <c r="VOJ70" s="2"/>
      <c r="VOK70" s="2"/>
      <c r="VOL70" s="2"/>
      <c r="VOM70" s="2"/>
      <c r="VON70" s="2"/>
      <c r="VOO70" s="2"/>
      <c r="VOP70" s="2"/>
      <c r="VOQ70" s="2"/>
      <c r="VOR70" s="2"/>
      <c r="VOS70" s="2"/>
      <c r="VOT70" s="2"/>
      <c r="VOU70" s="2"/>
      <c r="VOV70" s="2"/>
      <c r="VOW70" s="2"/>
      <c r="VOX70" s="2"/>
      <c r="VOY70" s="2"/>
      <c r="VOZ70" s="2"/>
      <c r="VPA70" s="2"/>
      <c r="VPB70" s="2"/>
      <c r="VPC70" s="2"/>
      <c r="VPD70" s="2"/>
      <c r="VPE70" s="2"/>
      <c r="VPF70" s="2"/>
      <c r="VPG70" s="2"/>
      <c r="VPH70" s="2"/>
      <c r="VPI70" s="2"/>
      <c r="VPJ70" s="2"/>
      <c r="VPK70" s="2"/>
      <c r="VPL70" s="2"/>
      <c r="VPM70" s="2"/>
      <c r="VPN70" s="2"/>
      <c r="VPO70" s="2"/>
      <c r="VPP70" s="2"/>
      <c r="VPQ70" s="2"/>
      <c r="VPR70" s="2"/>
      <c r="VPS70" s="2"/>
      <c r="VPT70" s="2"/>
      <c r="VPU70" s="2"/>
      <c r="VPV70" s="2"/>
      <c r="VPW70" s="2"/>
      <c r="VPX70" s="2"/>
      <c r="VPY70" s="2"/>
      <c r="VPZ70" s="2"/>
      <c r="VQA70" s="2"/>
      <c r="VQB70" s="2"/>
      <c r="VQC70" s="2"/>
      <c r="VQD70" s="2"/>
      <c r="VQE70" s="2"/>
      <c r="VQF70" s="2"/>
      <c r="VQG70" s="2"/>
      <c r="VQH70" s="2"/>
      <c r="VQI70" s="2"/>
      <c r="VQJ70" s="2"/>
      <c r="VQK70" s="2"/>
      <c r="VQL70" s="2"/>
      <c r="VQM70" s="2"/>
      <c r="VQN70" s="2"/>
      <c r="VQO70" s="2"/>
      <c r="VQP70" s="2"/>
      <c r="VQQ70" s="2"/>
      <c r="VQR70" s="2"/>
      <c r="VQS70" s="2"/>
      <c r="VQT70" s="2"/>
      <c r="VQU70" s="2"/>
      <c r="VQV70" s="2"/>
      <c r="VQW70" s="2"/>
      <c r="VQX70" s="2"/>
      <c r="VQY70" s="2"/>
      <c r="VQZ70" s="2"/>
      <c r="VRA70" s="2"/>
      <c r="VRB70" s="2"/>
      <c r="VRC70" s="2"/>
      <c r="VRD70" s="2"/>
      <c r="VRE70" s="2"/>
      <c r="VRF70" s="2"/>
      <c r="VRG70" s="2"/>
      <c r="VRH70" s="2"/>
      <c r="VRI70" s="2"/>
      <c r="VRJ70" s="2"/>
      <c r="VRK70" s="2"/>
      <c r="VRL70" s="2"/>
      <c r="VRM70" s="2"/>
      <c r="VRN70" s="2"/>
      <c r="VRO70" s="2"/>
      <c r="VRP70" s="2"/>
      <c r="VRQ70" s="2"/>
      <c r="VRR70" s="2"/>
      <c r="VRS70" s="2"/>
      <c r="VRT70" s="2"/>
      <c r="VRU70" s="2"/>
      <c r="VRV70" s="2"/>
      <c r="VRW70" s="2"/>
      <c r="VRX70" s="2"/>
      <c r="VRY70" s="2"/>
      <c r="VRZ70" s="2"/>
      <c r="VSA70" s="2"/>
      <c r="VSB70" s="2"/>
      <c r="VSC70" s="2"/>
      <c r="VSD70" s="2"/>
      <c r="VSE70" s="2"/>
      <c r="VSF70" s="2"/>
      <c r="VSG70" s="2"/>
      <c r="VSH70" s="2"/>
      <c r="VSI70" s="2"/>
      <c r="VSJ70" s="2"/>
      <c r="VSK70" s="2"/>
      <c r="VSL70" s="2"/>
      <c r="VSM70" s="2"/>
      <c r="VSN70" s="2"/>
      <c r="VSO70" s="2"/>
      <c r="VSP70" s="2"/>
      <c r="VSQ70" s="2"/>
      <c r="VSR70" s="2"/>
      <c r="VSS70" s="2"/>
      <c r="VST70" s="2"/>
      <c r="VSU70" s="2"/>
      <c r="VSV70" s="2"/>
      <c r="VSW70" s="2"/>
      <c r="VSX70" s="2"/>
      <c r="VSY70" s="2"/>
      <c r="VSZ70" s="2"/>
      <c r="VTA70" s="2"/>
      <c r="VTB70" s="2"/>
      <c r="VTC70" s="2"/>
      <c r="VTD70" s="2"/>
      <c r="VTE70" s="2"/>
      <c r="VTF70" s="2"/>
      <c r="VTG70" s="2"/>
      <c r="VTH70" s="2"/>
      <c r="VTI70" s="2"/>
      <c r="VTJ70" s="2"/>
      <c r="VTK70" s="2"/>
      <c r="VTL70" s="2"/>
      <c r="VTM70" s="2"/>
      <c r="VTN70" s="2"/>
      <c r="VTO70" s="2"/>
      <c r="VTP70" s="2"/>
      <c r="VTQ70" s="2"/>
      <c r="VTR70" s="2"/>
      <c r="VTS70" s="2"/>
      <c r="VTT70" s="2"/>
      <c r="VTU70" s="2"/>
      <c r="VTV70" s="2"/>
      <c r="VTW70" s="2"/>
      <c r="VTX70" s="2"/>
      <c r="VTY70" s="2"/>
      <c r="VTZ70" s="2"/>
      <c r="VUA70" s="2"/>
      <c r="VUB70" s="2"/>
      <c r="VUC70" s="2"/>
      <c r="VUD70" s="2"/>
      <c r="VUE70" s="2"/>
      <c r="VUF70" s="2"/>
      <c r="VUG70" s="2"/>
      <c r="VUH70" s="2"/>
      <c r="VUI70" s="2"/>
      <c r="VUJ70" s="2"/>
      <c r="VUK70" s="2"/>
      <c r="VUL70" s="2"/>
      <c r="VUM70" s="2"/>
      <c r="VUN70" s="2"/>
      <c r="VUO70" s="2"/>
      <c r="VUP70" s="2"/>
      <c r="VUQ70" s="2"/>
      <c r="VUR70" s="2"/>
      <c r="VUS70" s="2"/>
      <c r="VUT70" s="2"/>
      <c r="VUU70" s="2"/>
      <c r="VUV70" s="2"/>
      <c r="VUW70" s="2"/>
      <c r="VUX70" s="2"/>
      <c r="VUY70" s="2"/>
      <c r="VUZ70" s="2"/>
      <c r="VVA70" s="2"/>
      <c r="VVB70" s="2"/>
      <c r="VVC70" s="2"/>
      <c r="VVD70" s="2"/>
      <c r="VVE70" s="2"/>
      <c r="VVF70" s="2"/>
      <c r="VVG70" s="2"/>
      <c r="VVH70" s="2"/>
      <c r="VVI70" s="2"/>
      <c r="VVJ70" s="2"/>
      <c r="VVK70" s="2"/>
      <c r="VVL70" s="2"/>
      <c r="VVM70" s="2"/>
      <c r="VVN70" s="2"/>
      <c r="VVO70" s="2"/>
      <c r="VVP70" s="2"/>
      <c r="VVQ70" s="2"/>
      <c r="VVR70" s="2"/>
      <c r="VVS70" s="2"/>
      <c r="VVT70" s="2"/>
      <c r="VVU70" s="2"/>
      <c r="VVV70" s="2"/>
      <c r="VVW70" s="2"/>
      <c r="VVX70" s="2"/>
      <c r="VVY70" s="2"/>
      <c r="VVZ70" s="2"/>
      <c r="VWA70" s="2"/>
      <c r="VWB70" s="2"/>
      <c r="VWC70" s="2"/>
      <c r="VWD70" s="2"/>
      <c r="VWE70" s="2"/>
      <c r="VWF70" s="2"/>
      <c r="VWG70" s="2"/>
      <c r="VWH70" s="2"/>
      <c r="VWI70" s="2"/>
      <c r="VWJ70" s="2"/>
      <c r="VWK70" s="2"/>
      <c r="VWL70" s="2"/>
      <c r="VWM70" s="2"/>
      <c r="VWN70" s="2"/>
      <c r="VWO70" s="2"/>
      <c r="VWP70" s="2"/>
      <c r="VWQ70" s="2"/>
      <c r="VWR70" s="2"/>
      <c r="VWS70" s="2"/>
      <c r="VWT70" s="2"/>
      <c r="VWU70" s="2"/>
      <c r="VWV70" s="2"/>
      <c r="VWW70" s="2"/>
      <c r="VWX70" s="2"/>
      <c r="VWY70" s="2"/>
      <c r="VWZ70" s="2"/>
      <c r="VXA70" s="2"/>
      <c r="VXB70" s="2"/>
      <c r="VXC70" s="2"/>
      <c r="VXD70" s="2"/>
      <c r="VXE70" s="2"/>
      <c r="VXF70" s="2"/>
      <c r="VXG70" s="2"/>
      <c r="VXH70" s="2"/>
      <c r="VXI70" s="2"/>
      <c r="VXJ70" s="2"/>
      <c r="VXK70" s="2"/>
      <c r="VXL70" s="2"/>
      <c r="VXM70" s="2"/>
      <c r="VXN70" s="2"/>
      <c r="VXO70" s="2"/>
      <c r="VXP70" s="2"/>
      <c r="VXQ70" s="2"/>
      <c r="VXR70" s="2"/>
      <c r="VXS70" s="2"/>
      <c r="VXT70" s="2"/>
      <c r="VXU70" s="2"/>
      <c r="VXV70" s="2"/>
      <c r="VXW70" s="2"/>
      <c r="VXX70" s="2"/>
      <c r="VXY70" s="2"/>
      <c r="VXZ70" s="2"/>
      <c r="VYA70" s="2"/>
      <c r="VYB70" s="2"/>
      <c r="VYC70" s="2"/>
      <c r="VYD70" s="2"/>
      <c r="VYE70" s="2"/>
      <c r="VYF70" s="2"/>
      <c r="VYG70" s="2"/>
      <c r="VYH70" s="2"/>
      <c r="VYI70" s="2"/>
      <c r="VYJ70" s="2"/>
      <c r="VYK70" s="2"/>
      <c r="VYL70" s="2"/>
      <c r="VYM70" s="2"/>
      <c r="VYN70" s="2"/>
      <c r="VYO70" s="2"/>
      <c r="VYP70" s="2"/>
      <c r="VYQ70" s="2"/>
      <c r="VYR70" s="2"/>
      <c r="VYS70" s="2"/>
      <c r="VYT70" s="2"/>
      <c r="VYU70" s="2"/>
      <c r="VYV70" s="2"/>
      <c r="VYW70" s="2"/>
      <c r="VYX70" s="2"/>
      <c r="VYY70" s="2"/>
      <c r="VYZ70" s="2"/>
      <c r="VZA70" s="2"/>
      <c r="VZB70" s="2"/>
      <c r="VZC70" s="2"/>
      <c r="VZD70" s="2"/>
      <c r="VZE70" s="2"/>
      <c r="VZF70" s="2"/>
      <c r="VZG70" s="2"/>
      <c r="VZH70" s="2"/>
      <c r="VZI70" s="2"/>
      <c r="VZJ70" s="2"/>
      <c r="VZK70" s="2"/>
      <c r="VZL70" s="2"/>
      <c r="VZM70" s="2"/>
      <c r="VZN70" s="2"/>
      <c r="VZO70" s="2"/>
      <c r="VZP70" s="2"/>
      <c r="VZQ70" s="2"/>
      <c r="VZR70" s="2"/>
      <c r="VZS70" s="2"/>
      <c r="VZT70" s="2"/>
      <c r="VZU70" s="2"/>
      <c r="VZV70" s="2"/>
      <c r="VZW70" s="2"/>
      <c r="VZX70" s="2"/>
      <c r="VZY70" s="2"/>
      <c r="VZZ70" s="2"/>
      <c r="WAA70" s="2"/>
      <c r="WAB70" s="2"/>
      <c r="WAC70" s="2"/>
      <c r="WAD70" s="2"/>
      <c r="WAE70" s="2"/>
      <c r="WAF70" s="2"/>
      <c r="WAG70" s="2"/>
      <c r="WAH70" s="2"/>
      <c r="WAI70" s="2"/>
      <c r="WAJ70" s="2"/>
      <c r="WAK70" s="2"/>
      <c r="WAL70" s="2"/>
      <c r="WAM70" s="2"/>
      <c r="WAN70" s="2"/>
      <c r="WAO70" s="2"/>
      <c r="WAP70" s="2"/>
      <c r="WAQ70" s="2"/>
      <c r="WAR70" s="2"/>
      <c r="WAS70" s="2"/>
      <c r="WAT70" s="2"/>
      <c r="WAU70" s="2"/>
      <c r="WAV70" s="2"/>
      <c r="WAW70" s="2"/>
      <c r="WAX70" s="2"/>
      <c r="WAY70" s="2"/>
      <c r="WAZ70" s="2"/>
      <c r="WBA70" s="2"/>
      <c r="WBB70" s="2"/>
      <c r="WBC70" s="2"/>
      <c r="WBD70" s="2"/>
      <c r="WBE70" s="2"/>
      <c r="WBF70" s="2"/>
      <c r="WBG70" s="2"/>
      <c r="WBH70" s="2"/>
      <c r="WBI70" s="2"/>
      <c r="WBJ70" s="2"/>
      <c r="WBK70" s="2"/>
      <c r="WBL70" s="2"/>
      <c r="WBM70" s="2"/>
      <c r="WBN70" s="2"/>
      <c r="WBO70" s="2"/>
      <c r="WBP70" s="2"/>
      <c r="WBQ70" s="2"/>
      <c r="WBR70" s="2"/>
      <c r="WBS70" s="2"/>
      <c r="WBT70" s="2"/>
      <c r="WBU70" s="2"/>
      <c r="WBV70" s="2"/>
      <c r="WBW70" s="2"/>
      <c r="WBX70" s="2"/>
      <c r="WBY70" s="2"/>
      <c r="WBZ70" s="2"/>
      <c r="WCA70" s="2"/>
      <c r="WCB70" s="2"/>
      <c r="WCC70" s="2"/>
      <c r="WCD70" s="2"/>
      <c r="WCE70" s="2"/>
      <c r="WCF70" s="2"/>
      <c r="WCG70" s="2"/>
      <c r="WCH70" s="2"/>
      <c r="WCI70" s="2"/>
      <c r="WCJ70" s="2"/>
      <c r="WCK70" s="2"/>
      <c r="WCL70" s="2"/>
      <c r="WCM70" s="2"/>
      <c r="WCN70" s="2"/>
      <c r="WCO70" s="2"/>
      <c r="WCP70" s="2"/>
      <c r="WCQ70" s="2"/>
      <c r="WCR70" s="2"/>
      <c r="WCS70" s="2"/>
      <c r="WCT70" s="2"/>
      <c r="WCU70" s="2"/>
      <c r="WCV70" s="2"/>
      <c r="WCW70" s="2"/>
      <c r="WCX70" s="2"/>
      <c r="WCY70" s="2"/>
      <c r="WCZ70" s="2"/>
      <c r="WDA70" s="2"/>
      <c r="WDB70" s="2"/>
      <c r="WDC70" s="2"/>
      <c r="WDD70" s="2"/>
      <c r="WDE70" s="2"/>
      <c r="WDF70" s="2"/>
      <c r="WDG70" s="2"/>
      <c r="WDH70" s="2"/>
      <c r="WDI70" s="2"/>
      <c r="WDJ70" s="2"/>
      <c r="WDK70" s="2"/>
      <c r="WDL70" s="2"/>
      <c r="WDM70" s="2"/>
      <c r="WDN70" s="2"/>
      <c r="WDO70" s="2"/>
      <c r="WDP70" s="2"/>
      <c r="WDQ70" s="2"/>
      <c r="WDR70" s="2"/>
      <c r="WDS70" s="2"/>
      <c r="WDT70" s="2"/>
      <c r="WDU70" s="2"/>
      <c r="WDV70" s="2"/>
      <c r="WDW70" s="2"/>
      <c r="WDX70" s="2"/>
      <c r="WDY70" s="2"/>
      <c r="WDZ70" s="2"/>
      <c r="WEA70" s="2"/>
      <c r="WEB70" s="2"/>
      <c r="WEC70" s="2"/>
      <c r="WED70" s="2"/>
      <c r="WEE70" s="2"/>
      <c r="WEF70" s="2"/>
      <c r="WEG70" s="2"/>
      <c r="WEH70" s="2"/>
      <c r="WEI70" s="2"/>
      <c r="WEJ70" s="2"/>
      <c r="WEK70" s="2"/>
      <c r="WEL70" s="2"/>
      <c r="WEM70" s="2"/>
      <c r="WEN70" s="2"/>
      <c r="WEO70" s="2"/>
      <c r="WEP70" s="2"/>
      <c r="WEQ70" s="2"/>
      <c r="WER70" s="2"/>
      <c r="WES70" s="2"/>
      <c r="WET70" s="2"/>
      <c r="WEU70" s="2"/>
      <c r="WEV70" s="2"/>
      <c r="WEW70" s="2"/>
      <c r="WEX70" s="2"/>
      <c r="WEY70" s="2"/>
      <c r="WEZ70" s="2"/>
      <c r="WFA70" s="2"/>
      <c r="WFB70" s="2"/>
      <c r="WFC70" s="2"/>
      <c r="WFD70" s="2"/>
      <c r="WFE70" s="2"/>
      <c r="WFF70" s="2"/>
      <c r="WFG70" s="2"/>
      <c r="WFH70" s="2"/>
      <c r="WFI70" s="2"/>
      <c r="WFJ70" s="2"/>
      <c r="WFK70" s="2"/>
      <c r="WFL70" s="2"/>
      <c r="WFM70" s="2"/>
      <c r="WFN70" s="2"/>
      <c r="WFO70" s="2"/>
      <c r="WFP70" s="2"/>
      <c r="WFQ70" s="2"/>
      <c r="WFR70" s="2"/>
      <c r="WFS70" s="2"/>
      <c r="WFT70" s="2"/>
      <c r="WFU70" s="2"/>
      <c r="WFV70" s="2"/>
      <c r="WFW70" s="2"/>
      <c r="WFX70" s="2"/>
      <c r="WFY70" s="2"/>
      <c r="WFZ70" s="2"/>
      <c r="WGA70" s="2"/>
      <c r="WGB70" s="2"/>
      <c r="WGC70" s="2"/>
      <c r="WGD70" s="2"/>
      <c r="WGE70" s="2"/>
      <c r="WGF70" s="2"/>
      <c r="WGG70" s="2"/>
      <c r="WGH70" s="2"/>
      <c r="WGI70" s="2"/>
      <c r="WGJ70" s="2"/>
      <c r="WGK70" s="2"/>
      <c r="WGL70" s="2"/>
      <c r="WGM70" s="2"/>
      <c r="WGN70" s="2"/>
      <c r="WGO70" s="2"/>
      <c r="WGP70" s="2"/>
      <c r="WGQ70" s="2"/>
      <c r="WGR70" s="2"/>
      <c r="WGS70" s="2"/>
      <c r="WGT70" s="2"/>
      <c r="WGU70" s="2"/>
      <c r="WGV70" s="2"/>
      <c r="WGW70" s="2"/>
      <c r="WGX70" s="2"/>
      <c r="WGY70" s="2"/>
      <c r="WGZ70" s="2"/>
      <c r="WHA70" s="2"/>
      <c r="WHB70" s="2"/>
      <c r="WHC70" s="2"/>
      <c r="WHD70" s="2"/>
      <c r="WHE70" s="2"/>
      <c r="WHF70" s="2"/>
      <c r="WHG70" s="2"/>
      <c r="WHH70" s="2"/>
      <c r="WHI70" s="2"/>
      <c r="WHJ70" s="2"/>
      <c r="WHK70" s="2"/>
      <c r="WHL70" s="2"/>
      <c r="WHM70" s="2"/>
      <c r="WHN70" s="2"/>
      <c r="WHO70" s="2"/>
      <c r="WHP70" s="2"/>
      <c r="WHQ70" s="2"/>
      <c r="WHR70" s="2"/>
      <c r="WHS70" s="2"/>
      <c r="WHT70" s="2"/>
      <c r="WHU70" s="2"/>
      <c r="WHV70" s="2"/>
      <c r="WHW70" s="2"/>
      <c r="WHX70" s="2"/>
      <c r="WHY70" s="2"/>
      <c r="WHZ70" s="2"/>
      <c r="WIA70" s="2"/>
      <c r="WIB70" s="2"/>
      <c r="WIC70" s="2"/>
      <c r="WID70" s="2"/>
      <c r="WIE70" s="2"/>
      <c r="WIF70" s="2"/>
      <c r="WIG70" s="2"/>
      <c r="WIH70" s="2"/>
      <c r="WII70" s="2"/>
      <c r="WIJ70" s="2"/>
      <c r="WIK70" s="2"/>
      <c r="WIL70" s="2"/>
      <c r="WIM70" s="2"/>
      <c r="WIN70" s="2"/>
      <c r="WIO70" s="2"/>
      <c r="WIP70" s="2"/>
      <c r="WIQ70" s="2"/>
      <c r="WIR70" s="2"/>
      <c r="WIS70" s="2"/>
      <c r="WIT70" s="2"/>
      <c r="WIU70" s="2"/>
      <c r="WIV70" s="2"/>
      <c r="WIW70" s="2"/>
      <c r="WIX70" s="2"/>
      <c r="WIY70" s="2"/>
      <c r="WIZ70" s="2"/>
      <c r="WJA70" s="2"/>
      <c r="WJB70" s="2"/>
      <c r="WJC70" s="2"/>
      <c r="WJD70" s="2"/>
      <c r="WJE70" s="2"/>
      <c r="WJF70" s="2"/>
      <c r="WJG70" s="2"/>
      <c r="WJH70" s="2"/>
      <c r="WJI70" s="2"/>
      <c r="WJJ70" s="2"/>
      <c r="WJK70" s="2"/>
      <c r="WJL70" s="2"/>
      <c r="WJM70" s="2"/>
      <c r="WJN70" s="2"/>
      <c r="WJO70" s="2"/>
      <c r="WJP70" s="2"/>
      <c r="WJQ70" s="2"/>
      <c r="WJR70" s="2"/>
      <c r="WJS70" s="2"/>
      <c r="WJT70" s="2"/>
      <c r="WJU70" s="2"/>
      <c r="WJV70" s="2"/>
      <c r="WJW70" s="2"/>
      <c r="WJX70" s="2"/>
      <c r="WJY70" s="2"/>
      <c r="WJZ70" s="2"/>
      <c r="WKA70" s="2"/>
      <c r="WKB70" s="2"/>
      <c r="WKC70" s="2"/>
      <c r="WKD70" s="2"/>
      <c r="WKE70" s="2"/>
      <c r="WKF70" s="2"/>
      <c r="WKG70" s="2"/>
      <c r="WKH70" s="2"/>
      <c r="WKI70" s="2"/>
      <c r="WKJ70" s="2"/>
      <c r="WKK70" s="2"/>
      <c r="WKL70" s="2"/>
      <c r="WKM70" s="2"/>
      <c r="WKN70" s="2"/>
      <c r="WKO70" s="2"/>
      <c r="WKP70" s="2"/>
      <c r="WKQ70" s="2"/>
      <c r="WKR70" s="2"/>
      <c r="WKS70" s="2"/>
      <c r="WKT70" s="2"/>
      <c r="WKU70" s="2"/>
      <c r="WKV70" s="2"/>
      <c r="WKW70" s="2"/>
      <c r="WKX70" s="2"/>
      <c r="WKY70" s="2"/>
      <c r="WKZ70" s="2"/>
      <c r="WLA70" s="2"/>
      <c r="WLB70" s="2"/>
      <c r="WLC70" s="2"/>
      <c r="WLD70" s="2"/>
      <c r="WLE70" s="2"/>
      <c r="WLF70" s="2"/>
      <c r="WLG70" s="2"/>
      <c r="WLH70" s="2"/>
      <c r="WLI70" s="2"/>
      <c r="WLJ70" s="2"/>
      <c r="WLK70" s="2"/>
      <c r="WLL70" s="2"/>
      <c r="WLM70" s="2"/>
      <c r="WLN70" s="2"/>
      <c r="WLO70" s="2"/>
      <c r="WLP70" s="2"/>
      <c r="WLQ70" s="2"/>
      <c r="WLR70" s="2"/>
      <c r="WLS70" s="2"/>
      <c r="WLT70" s="2"/>
      <c r="WLU70" s="2"/>
      <c r="WLV70" s="2"/>
      <c r="WLW70" s="2"/>
      <c r="WLX70" s="2"/>
      <c r="WLY70" s="2"/>
      <c r="WLZ70" s="2"/>
      <c r="WMA70" s="2"/>
      <c r="WMB70" s="2"/>
      <c r="WMC70" s="2"/>
      <c r="WMD70" s="2"/>
      <c r="WME70" s="2"/>
      <c r="WMF70" s="2"/>
      <c r="WMG70" s="2"/>
      <c r="WMH70" s="2"/>
      <c r="WMI70" s="2"/>
      <c r="WMJ70" s="2"/>
      <c r="WMK70" s="2"/>
      <c r="WML70" s="2"/>
      <c r="WMM70" s="2"/>
      <c r="WMN70" s="2"/>
      <c r="WMO70" s="2"/>
      <c r="WMP70" s="2"/>
      <c r="WMQ70" s="2"/>
      <c r="WMR70" s="2"/>
      <c r="WMS70" s="2"/>
      <c r="WMT70" s="2"/>
      <c r="WMU70" s="2"/>
      <c r="WMV70" s="2"/>
      <c r="WMW70" s="2"/>
      <c r="WMX70" s="2"/>
      <c r="WMY70" s="2"/>
      <c r="WMZ70" s="2"/>
      <c r="WNA70" s="2"/>
      <c r="WNB70" s="2"/>
      <c r="WNC70" s="2"/>
      <c r="WND70" s="2"/>
      <c r="WNE70" s="2"/>
      <c r="WNF70" s="2"/>
      <c r="WNG70" s="2"/>
      <c r="WNH70" s="2"/>
      <c r="WNI70" s="2"/>
      <c r="WNJ70" s="2"/>
      <c r="WNK70" s="2"/>
      <c r="WNL70" s="2"/>
      <c r="WNM70" s="2"/>
      <c r="WNN70" s="2"/>
      <c r="WNO70" s="2"/>
      <c r="WNP70" s="2"/>
      <c r="WNQ70" s="2"/>
      <c r="WNR70" s="2"/>
      <c r="WNS70" s="2"/>
      <c r="WNT70" s="2"/>
      <c r="WNU70" s="2"/>
      <c r="WNV70" s="2"/>
      <c r="WNW70" s="2"/>
      <c r="WNX70" s="2"/>
      <c r="WNY70" s="2"/>
      <c r="WNZ70" s="2"/>
      <c r="WOA70" s="2"/>
      <c r="WOB70" s="2"/>
      <c r="WOC70" s="2"/>
      <c r="WOD70" s="2"/>
      <c r="WOE70" s="2"/>
      <c r="WOF70" s="2"/>
      <c r="WOG70" s="2"/>
      <c r="WOH70" s="2"/>
      <c r="WOI70" s="2"/>
      <c r="WOJ70" s="2"/>
      <c r="WOK70" s="2"/>
      <c r="WOL70" s="2"/>
      <c r="WOM70" s="2"/>
      <c r="WON70" s="2"/>
      <c r="WOO70" s="2"/>
      <c r="WOP70" s="2"/>
      <c r="WOQ70" s="2"/>
      <c r="WOR70" s="2"/>
      <c r="WOS70" s="2"/>
      <c r="WOT70" s="2"/>
      <c r="WOU70" s="2"/>
      <c r="WOV70" s="2"/>
      <c r="WOW70" s="2"/>
      <c r="WOX70" s="2"/>
      <c r="WOY70" s="2"/>
      <c r="WOZ70" s="2"/>
      <c r="WPA70" s="2"/>
      <c r="WPB70" s="2"/>
      <c r="WPC70" s="2"/>
      <c r="WPD70" s="2"/>
      <c r="WPE70" s="2"/>
      <c r="WPF70" s="2"/>
      <c r="WPG70" s="2"/>
      <c r="WPH70" s="2"/>
      <c r="WPI70" s="2"/>
      <c r="WPJ70" s="2"/>
      <c r="WPK70" s="2"/>
      <c r="WPL70" s="2"/>
      <c r="WPM70" s="2"/>
      <c r="WPN70" s="2"/>
      <c r="WPO70" s="2"/>
      <c r="WPP70" s="2"/>
      <c r="WPQ70" s="2"/>
      <c r="WPR70" s="2"/>
      <c r="WPS70" s="2"/>
      <c r="WPT70" s="2"/>
      <c r="WPU70" s="2"/>
      <c r="WPV70" s="2"/>
      <c r="WPW70" s="2"/>
      <c r="WPX70" s="2"/>
      <c r="WPY70" s="2"/>
      <c r="WPZ70" s="2"/>
      <c r="WQA70" s="2"/>
      <c r="WQB70" s="2"/>
      <c r="WQC70" s="2"/>
      <c r="WQD70" s="2"/>
      <c r="WQE70" s="2"/>
      <c r="WQF70" s="2"/>
      <c r="WQG70" s="2"/>
      <c r="WQH70" s="2"/>
      <c r="WQI70" s="2"/>
      <c r="WQJ70" s="2"/>
      <c r="WQK70" s="2"/>
      <c r="WQL70" s="2"/>
      <c r="WQM70" s="2"/>
      <c r="WQN70" s="2"/>
      <c r="WQO70" s="2"/>
      <c r="WQP70" s="2"/>
      <c r="WQQ70" s="2"/>
      <c r="WQR70" s="2"/>
      <c r="WQS70" s="2"/>
      <c r="WQT70" s="2"/>
      <c r="WQU70" s="2"/>
      <c r="WQV70" s="2"/>
      <c r="WQW70" s="2"/>
      <c r="WQX70" s="2"/>
      <c r="WQY70" s="2"/>
      <c r="WQZ70" s="2"/>
      <c r="WRA70" s="2"/>
      <c r="WRB70" s="2"/>
      <c r="WRC70" s="2"/>
      <c r="WRD70" s="2"/>
      <c r="WRE70" s="2"/>
      <c r="WRF70" s="2"/>
      <c r="WRG70" s="2"/>
      <c r="WRH70" s="2"/>
      <c r="WRI70" s="2"/>
      <c r="WRJ70" s="2"/>
      <c r="WRK70" s="2"/>
      <c r="WRL70" s="2"/>
      <c r="WRM70" s="2"/>
      <c r="WRN70" s="2"/>
      <c r="WRO70" s="2"/>
      <c r="WRP70" s="2"/>
      <c r="WRQ70" s="2"/>
      <c r="WRR70" s="2"/>
      <c r="WRS70" s="2"/>
      <c r="WRT70" s="2"/>
      <c r="WRU70" s="2"/>
      <c r="WRV70" s="2"/>
      <c r="WRW70" s="2"/>
      <c r="WRX70" s="2"/>
      <c r="WRY70" s="2"/>
      <c r="WRZ70" s="2"/>
      <c r="WSA70" s="2"/>
      <c r="WSB70" s="2"/>
      <c r="WSC70" s="2"/>
      <c r="WSD70" s="2"/>
      <c r="WSE70" s="2"/>
      <c r="WSF70" s="2"/>
      <c r="WSG70" s="2"/>
      <c r="WSH70" s="2"/>
      <c r="WSI70" s="2"/>
      <c r="WSJ70" s="2"/>
      <c r="WSK70" s="2"/>
      <c r="WSL70" s="2"/>
      <c r="WSM70" s="2"/>
      <c r="WSN70" s="2"/>
      <c r="WSO70" s="2"/>
      <c r="WSP70" s="2"/>
      <c r="WSQ70" s="2"/>
      <c r="WSR70" s="2"/>
      <c r="WSS70" s="2"/>
      <c r="WST70" s="2"/>
      <c r="WSU70" s="2"/>
      <c r="WSV70" s="2"/>
      <c r="WSW70" s="2"/>
      <c r="WSX70" s="2"/>
      <c r="WSY70" s="2"/>
      <c r="WSZ70" s="2"/>
      <c r="WTA70" s="2"/>
      <c r="WTB70" s="2"/>
      <c r="WTC70" s="2"/>
      <c r="WTD70" s="2"/>
      <c r="WTE70" s="2"/>
      <c r="WTF70" s="2"/>
      <c r="WTG70" s="2"/>
      <c r="WTH70" s="2"/>
      <c r="WTI70" s="2"/>
      <c r="WTJ70" s="2"/>
      <c r="WTK70" s="2"/>
      <c r="WTL70" s="2"/>
      <c r="WTM70" s="2"/>
      <c r="WTN70" s="2"/>
      <c r="WTO70" s="2"/>
      <c r="WTP70" s="2"/>
      <c r="WTQ70" s="2"/>
      <c r="WTR70" s="2"/>
      <c r="WTS70" s="2"/>
      <c r="WTT70" s="2"/>
      <c r="WTU70" s="2"/>
      <c r="WTV70" s="2"/>
      <c r="WTW70" s="2"/>
      <c r="WTX70" s="2"/>
      <c r="WTY70" s="2"/>
      <c r="WTZ70" s="2"/>
      <c r="WUA70" s="2"/>
      <c r="WUB70" s="2"/>
      <c r="WUC70" s="2"/>
      <c r="WUD70" s="2"/>
      <c r="WUE70" s="2"/>
      <c r="WUF70" s="2"/>
      <c r="WUG70" s="2"/>
      <c r="WUH70" s="2"/>
      <c r="WUI70" s="2"/>
      <c r="WUJ70" s="2"/>
      <c r="WUK70" s="2"/>
      <c r="WUL70" s="2"/>
      <c r="WUM70" s="2"/>
      <c r="WUN70" s="2"/>
      <c r="WUO70" s="2"/>
      <c r="WUP70" s="2"/>
      <c r="WUQ70" s="2"/>
      <c r="WUR70" s="2"/>
      <c r="WUS70" s="2"/>
      <c r="WUT70" s="2"/>
      <c r="WUU70" s="2"/>
      <c r="WUV70" s="2"/>
      <c r="WUW70" s="2"/>
      <c r="WUX70" s="2"/>
      <c r="WUY70" s="2"/>
      <c r="WUZ70" s="2"/>
      <c r="WVA70" s="2"/>
      <c r="WVB70" s="2"/>
      <c r="WVC70" s="2"/>
      <c r="WVD70" s="2"/>
      <c r="WVE70" s="2"/>
      <c r="WVF70" s="2"/>
      <c r="WVG70" s="2"/>
      <c r="WVH70" s="2"/>
      <c r="WVI70" s="2"/>
      <c r="WVJ70" s="2"/>
      <c r="WVK70" s="2"/>
      <c r="WVL70" s="2"/>
      <c r="WVM70" s="2"/>
      <c r="WVN70" s="2"/>
      <c r="WVO70" s="2"/>
      <c r="WVP70" s="2"/>
      <c r="WVQ70" s="2"/>
      <c r="WVR70" s="2"/>
      <c r="WVS70" s="2"/>
      <c r="WVT70" s="2"/>
      <c r="WVU70" s="2"/>
      <c r="WVV70" s="2"/>
      <c r="WVW70" s="2"/>
      <c r="WVX70" s="2"/>
      <c r="WVY70" s="2"/>
      <c r="WVZ70" s="2"/>
      <c r="WWA70" s="2"/>
      <c r="WWB70" s="2"/>
      <c r="WWC70" s="2"/>
      <c r="WWD70" s="2"/>
      <c r="WWE70" s="2"/>
      <c r="WWF70" s="2"/>
      <c r="WWG70" s="2"/>
      <c r="WWH70" s="2"/>
      <c r="WWI70" s="2"/>
      <c r="WWJ70" s="2"/>
      <c r="WWK70" s="2"/>
      <c r="WWL70" s="2"/>
      <c r="WWM70" s="2"/>
      <c r="WWN70" s="2"/>
      <c r="WWO70" s="2"/>
      <c r="WWP70" s="2"/>
      <c r="WWQ70" s="2"/>
      <c r="WWR70" s="2"/>
      <c r="WWS70" s="2"/>
      <c r="WWT70" s="2"/>
      <c r="WWU70" s="2"/>
      <c r="WWV70" s="2"/>
      <c r="WWW70" s="2"/>
      <c r="WWX70" s="2"/>
      <c r="WWY70" s="2"/>
      <c r="WWZ70" s="2"/>
      <c r="WXA70" s="2"/>
      <c r="WXB70" s="2"/>
      <c r="WXC70" s="2"/>
      <c r="WXD70" s="2"/>
      <c r="WXE70" s="2"/>
      <c r="WXF70" s="2"/>
      <c r="WXG70" s="2"/>
      <c r="WXH70" s="2"/>
      <c r="WXI70" s="2"/>
      <c r="WXJ70" s="2"/>
      <c r="WXK70" s="2"/>
      <c r="WXL70" s="2"/>
      <c r="WXM70" s="2"/>
      <c r="WXN70" s="2"/>
      <c r="WXO70" s="2"/>
      <c r="WXP70" s="2"/>
      <c r="WXQ70" s="2"/>
      <c r="WXR70" s="2"/>
      <c r="WXS70" s="2"/>
      <c r="WXT70" s="2"/>
      <c r="WXU70" s="2"/>
      <c r="WXV70" s="2"/>
      <c r="WXW70" s="2"/>
      <c r="WXX70" s="2"/>
      <c r="WXY70" s="2"/>
      <c r="WXZ70" s="2"/>
      <c r="WYA70" s="2"/>
      <c r="WYB70" s="2"/>
      <c r="WYC70" s="2"/>
      <c r="WYD70" s="2"/>
      <c r="WYE70" s="2"/>
      <c r="WYF70" s="2"/>
      <c r="WYG70" s="2"/>
      <c r="WYH70" s="2"/>
      <c r="WYI70" s="2"/>
      <c r="WYJ70" s="2"/>
      <c r="WYK70" s="2"/>
      <c r="WYL70" s="2"/>
      <c r="WYM70" s="2"/>
      <c r="WYN70" s="2"/>
      <c r="WYO70" s="2"/>
      <c r="WYP70" s="2"/>
      <c r="WYQ70" s="2"/>
      <c r="WYR70" s="2"/>
      <c r="WYS70" s="2"/>
      <c r="WYT70" s="2"/>
      <c r="WYU70" s="2"/>
      <c r="WYV70" s="2"/>
      <c r="WYW70" s="2"/>
      <c r="WYX70" s="2"/>
      <c r="WYY70" s="2"/>
      <c r="WYZ70" s="2"/>
      <c r="WZA70" s="2"/>
      <c r="WZB70" s="2"/>
      <c r="WZC70" s="2"/>
      <c r="WZD70" s="2"/>
      <c r="WZE70" s="2"/>
      <c r="WZF70" s="2"/>
      <c r="WZG70" s="2"/>
      <c r="WZH70" s="2"/>
      <c r="WZI70" s="2"/>
      <c r="WZJ70" s="2"/>
      <c r="WZK70" s="2"/>
      <c r="WZL70" s="2"/>
      <c r="WZM70" s="2"/>
      <c r="WZN70" s="2"/>
      <c r="WZO70" s="2"/>
      <c r="WZP70" s="2"/>
      <c r="WZQ70" s="2"/>
      <c r="WZR70" s="2"/>
      <c r="WZS70" s="2"/>
      <c r="WZT70" s="2"/>
      <c r="WZU70" s="2"/>
      <c r="WZV70" s="2"/>
      <c r="WZW70" s="2"/>
      <c r="WZX70" s="2"/>
      <c r="WZY70" s="2"/>
      <c r="WZZ70" s="2"/>
      <c r="XAA70" s="2"/>
      <c r="XAB70" s="2"/>
      <c r="XAC70" s="2"/>
      <c r="XAD70" s="2"/>
      <c r="XAE70" s="2"/>
      <c r="XAF70" s="2"/>
      <c r="XAG70" s="2"/>
      <c r="XAH70" s="2"/>
      <c r="XAI70" s="2"/>
      <c r="XAJ70" s="2"/>
      <c r="XAK70" s="2"/>
      <c r="XAL70" s="2"/>
      <c r="XAM70" s="2"/>
      <c r="XAN70" s="2"/>
      <c r="XAO70" s="2"/>
      <c r="XAP70" s="2"/>
      <c r="XAQ70" s="2"/>
      <c r="XAR70" s="2"/>
      <c r="XAS70" s="2"/>
      <c r="XAT70" s="2"/>
      <c r="XAU70" s="2"/>
      <c r="XAV70" s="2"/>
      <c r="XAW70" s="2"/>
      <c r="XAX70" s="2"/>
      <c r="XAY70" s="2"/>
      <c r="XAZ70" s="2"/>
      <c r="XBA70" s="2"/>
      <c r="XBB70" s="2"/>
      <c r="XBC70" s="2"/>
      <c r="XBD70" s="2"/>
      <c r="XBE70" s="2"/>
      <c r="XBF70" s="2"/>
      <c r="XBG70" s="2"/>
      <c r="XBH70" s="2"/>
      <c r="XBI70" s="2"/>
      <c r="XBJ70" s="2"/>
      <c r="XBK70" s="2"/>
      <c r="XBL70" s="2"/>
      <c r="XBM70" s="2"/>
      <c r="XBN70" s="2"/>
      <c r="XBO70" s="2"/>
      <c r="XBP70" s="2"/>
      <c r="XBQ70" s="2"/>
      <c r="XBR70" s="2"/>
      <c r="XBS70" s="2"/>
      <c r="XBT70" s="2"/>
      <c r="XBU70" s="2"/>
      <c r="XBV70" s="2"/>
      <c r="XBW70" s="2"/>
      <c r="XBX70" s="2"/>
      <c r="XBY70" s="2"/>
      <c r="XBZ70" s="2"/>
      <c r="XCA70" s="2"/>
      <c r="XCB70" s="2"/>
      <c r="XCC70" s="2"/>
      <c r="XCD70" s="2"/>
      <c r="XCE70" s="2"/>
      <c r="XCF70" s="2"/>
      <c r="XCG70" s="2"/>
      <c r="XCH70" s="2"/>
      <c r="XCI70" s="2"/>
      <c r="XCJ70" s="2"/>
      <c r="XCK70" s="2"/>
      <c r="XCL70" s="2"/>
      <c r="XCM70" s="2"/>
      <c r="XCN70" s="2"/>
      <c r="XCO70" s="2"/>
      <c r="XCP70" s="2"/>
      <c r="XCQ70" s="2"/>
      <c r="XCR70" s="2"/>
      <c r="XCS70" s="2"/>
      <c r="XCT70" s="2"/>
      <c r="XCU70" s="2"/>
      <c r="XCV70" s="2"/>
      <c r="XCW70" s="2"/>
      <c r="XCX70" s="2"/>
      <c r="XCY70" s="2"/>
      <c r="XCZ70" s="2"/>
      <c r="XDA70" s="2"/>
      <c r="XDB70" s="2"/>
      <c r="XDC70" s="2"/>
      <c r="XDD70" s="2"/>
      <c r="XDE70" s="2"/>
      <c r="XDF70" s="2"/>
      <c r="XDG70" s="2"/>
      <c r="XDH70" s="2"/>
      <c r="XDI70" s="2"/>
      <c r="XDJ70" s="2"/>
      <c r="XDK70" s="2"/>
      <c r="XDL70" s="2"/>
      <c r="XDM70" s="2"/>
      <c r="XDN70" s="2"/>
      <c r="XDO70" s="2"/>
      <c r="XDP70" s="2"/>
      <c r="XDQ70" s="2"/>
      <c r="XDR70" s="2"/>
      <c r="XDS70" s="2"/>
      <c r="XDT70" s="2"/>
      <c r="XDU70" s="2"/>
      <c r="XDV70" s="2"/>
      <c r="XDW70" s="2"/>
      <c r="XDX70" s="2"/>
      <c r="XDY70" s="2"/>
      <c r="XDZ70" s="2"/>
      <c r="XEA70" s="2"/>
      <c r="XEB70" s="2"/>
      <c r="XEC70" s="2"/>
      <c r="XED70" s="2"/>
      <c r="XEE70" s="2"/>
      <c r="XEF70" s="2"/>
      <c r="XEG70" s="2"/>
      <c r="XEH70" s="2"/>
      <c r="XEI70" s="2"/>
      <c r="XEJ70" s="2"/>
      <c r="XEK70" s="2"/>
      <c r="XEL70" s="2"/>
      <c r="XEM70" s="2"/>
      <c r="XEN70" s="2"/>
      <c r="XEO70" s="2"/>
      <c r="XEP70" s="2"/>
      <c r="XEQ70" s="2"/>
      <c r="XER70" s="2"/>
      <c r="XES70" s="2"/>
      <c r="XET70" s="2"/>
      <c r="XEU70" s="2"/>
      <c r="XEV70" s="2"/>
      <c r="XEW70" s="2"/>
      <c r="XEX70" s="2"/>
      <c r="XEY70" s="2"/>
      <c r="XEZ70" s="2"/>
      <c r="XFA70" s="2"/>
      <c r="XFB70" s="2"/>
      <c r="XFC70" s="2"/>
      <c r="XFD70" s="2"/>
    </row>
    <row r="71" spans="1:16384" x14ac:dyDescent="0.2">
      <c r="A71" s="2" t="s">
        <v>48</v>
      </c>
      <c r="B71" s="2" t="s">
        <v>219</v>
      </c>
      <c r="C71" s="62">
        <v>0.04</v>
      </c>
      <c r="D71" t="s">
        <v>5</v>
      </c>
      <c r="E71" s="2" t="s">
        <v>238</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c r="WUU71" s="2"/>
      <c r="WUV71" s="2"/>
      <c r="WUW71" s="2"/>
      <c r="WUX71" s="2"/>
      <c r="WUY71" s="2"/>
      <c r="WUZ71" s="2"/>
      <c r="WVA71" s="2"/>
      <c r="WVB71" s="2"/>
      <c r="WVC71" s="2"/>
      <c r="WVD71" s="2"/>
      <c r="WVE71" s="2"/>
      <c r="WVF71" s="2"/>
      <c r="WVG71" s="2"/>
      <c r="WVH71" s="2"/>
      <c r="WVI71" s="2"/>
      <c r="WVJ71" s="2"/>
      <c r="WVK71" s="2"/>
      <c r="WVL71" s="2"/>
      <c r="WVM71" s="2"/>
      <c r="WVN71" s="2"/>
      <c r="WVO71" s="2"/>
      <c r="WVP71" s="2"/>
      <c r="WVQ71" s="2"/>
      <c r="WVR71" s="2"/>
      <c r="WVS71" s="2"/>
      <c r="WVT71" s="2"/>
      <c r="WVU71" s="2"/>
      <c r="WVV71" s="2"/>
      <c r="WVW71" s="2"/>
      <c r="WVX71" s="2"/>
      <c r="WVY71" s="2"/>
      <c r="WVZ71" s="2"/>
      <c r="WWA71" s="2"/>
      <c r="WWB71" s="2"/>
      <c r="WWC71" s="2"/>
      <c r="WWD71" s="2"/>
      <c r="WWE71" s="2"/>
      <c r="WWF71" s="2"/>
      <c r="WWG71" s="2"/>
      <c r="WWH71" s="2"/>
      <c r="WWI71" s="2"/>
      <c r="WWJ71" s="2"/>
      <c r="WWK71" s="2"/>
      <c r="WWL71" s="2"/>
      <c r="WWM71" s="2"/>
      <c r="WWN71" s="2"/>
      <c r="WWO71" s="2"/>
      <c r="WWP71" s="2"/>
      <c r="WWQ71" s="2"/>
      <c r="WWR71" s="2"/>
      <c r="WWS71" s="2"/>
      <c r="WWT71" s="2"/>
      <c r="WWU71" s="2"/>
      <c r="WWV71" s="2"/>
      <c r="WWW71" s="2"/>
      <c r="WWX71" s="2"/>
      <c r="WWY71" s="2"/>
      <c r="WWZ71" s="2"/>
      <c r="WXA71" s="2"/>
      <c r="WXB71" s="2"/>
      <c r="WXC71" s="2"/>
      <c r="WXD71" s="2"/>
      <c r="WXE71" s="2"/>
      <c r="WXF71" s="2"/>
      <c r="WXG71" s="2"/>
      <c r="WXH71" s="2"/>
      <c r="WXI71" s="2"/>
      <c r="WXJ71" s="2"/>
      <c r="WXK71" s="2"/>
      <c r="WXL71" s="2"/>
      <c r="WXM71" s="2"/>
      <c r="WXN71" s="2"/>
      <c r="WXO71" s="2"/>
      <c r="WXP71" s="2"/>
      <c r="WXQ71" s="2"/>
      <c r="WXR71" s="2"/>
      <c r="WXS71" s="2"/>
      <c r="WXT71" s="2"/>
      <c r="WXU71" s="2"/>
      <c r="WXV71" s="2"/>
      <c r="WXW71" s="2"/>
      <c r="WXX71" s="2"/>
      <c r="WXY71" s="2"/>
      <c r="WXZ71" s="2"/>
      <c r="WYA71" s="2"/>
      <c r="WYB71" s="2"/>
      <c r="WYC71" s="2"/>
      <c r="WYD71" s="2"/>
      <c r="WYE71" s="2"/>
      <c r="WYF71" s="2"/>
      <c r="WYG71" s="2"/>
      <c r="WYH71" s="2"/>
      <c r="WYI71" s="2"/>
      <c r="WYJ71" s="2"/>
      <c r="WYK71" s="2"/>
      <c r="WYL71" s="2"/>
      <c r="WYM71" s="2"/>
      <c r="WYN71" s="2"/>
      <c r="WYO71" s="2"/>
      <c r="WYP71" s="2"/>
      <c r="WYQ71" s="2"/>
      <c r="WYR71" s="2"/>
      <c r="WYS71" s="2"/>
      <c r="WYT71" s="2"/>
      <c r="WYU71" s="2"/>
      <c r="WYV71" s="2"/>
      <c r="WYW71" s="2"/>
      <c r="WYX71" s="2"/>
      <c r="WYY71" s="2"/>
      <c r="WYZ71" s="2"/>
      <c r="WZA71" s="2"/>
      <c r="WZB71" s="2"/>
      <c r="WZC71" s="2"/>
      <c r="WZD71" s="2"/>
      <c r="WZE71" s="2"/>
      <c r="WZF71" s="2"/>
      <c r="WZG71" s="2"/>
      <c r="WZH71" s="2"/>
      <c r="WZI71" s="2"/>
      <c r="WZJ71" s="2"/>
      <c r="WZK71" s="2"/>
      <c r="WZL71" s="2"/>
      <c r="WZM71" s="2"/>
      <c r="WZN71" s="2"/>
      <c r="WZO71" s="2"/>
      <c r="WZP71" s="2"/>
      <c r="WZQ71" s="2"/>
      <c r="WZR71" s="2"/>
      <c r="WZS71" s="2"/>
      <c r="WZT71" s="2"/>
      <c r="WZU71" s="2"/>
      <c r="WZV71" s="2"/>
      <c r="WZW71" s="2"/>
      <c r="WZX71" s="2"/>
      <c r="WZY71" s="2"/>
      <c r="WZZ71" s="2"/>
      <c r="XAA71" s="2"/>
      <c r="XAB71" s="2"/>
      <c r="XAC71" s="2"/>
      <c r="XAD71" s="2"/>
      <c r="XAE71" s="2"/>
      <c r="XAF71" s="2"/>
      <c r="XAG71" s="2"/>
      <c r="XAH71" s="2"/>
      <c r="XAI71" s="2"/>
      <c r="XAJ71" s="2"/>
      <c r="XAK71" s="2"/>
      <c r="XAL71" s="2"/>
      <c r="XAM71" s="2"/>
      <c r="XAN71" s="2"/>
      <c r="XAO71" s="2"/>
      <c r="XAP71" s="2"/>
      <c r="XAQ71" s="2"/>
      <c r="XAR71" s="2"/>
      <c r="XAS71" s="2"/>
      <c r="XAT71" s="2"/>
      <c r="XAU71" s="2"/>
      <c r="XAV71" s="2"/>
      <c r="XAW71" s="2"/>
      <c r="XAX71" s="2"/>
      <c r="XAY71" s="2"/>
      <c r="XAZ71" s="2"/>
      <c r="XBA71" s="2"/>
      <c r="XBB71" s="2"/>
      <c r="XBC71" s="2"/>
      <c r="XBD71" s="2"/>
      <c r="XBE71" s="2"/>
      <c r="XBF71" s="2"/>
      <c r="XBG71" s="2"/>
      <c r="XBH71" s="2"/>
      <c r="XBI71" s="2"/>
      <c r="XBJ71" s="2"/>
      <c r="XBK71" s="2"/>
      <c r="XBL71" s="2"/>
      <c r="XBM71" s="2"/>
      <c r="XBN71" s="2"/>
      <c r="XBO71" s="2"/>
      <c r="XBP71" s="2"/>
      <c r="XBQ71" s="2"/>
      <c r="XBR71" s="2"/>
      <c r="XBS71" s="2"/>
      <c r="XBT71" s="2"/>
      <c r="XBU71" s="2"/>
      <c r="XBV71" s="2"/>
      <c r="XBW71" s="2"/>
      <c r="XBX71" s="2"/>
      <c r="XBY71" s="2"/>
      <c r="XBZ71" s="2"/>
      <c r="XCA71" s="2"/>
      <c r="XCB71" s="2"/>
      <c r="XCC71" s="2"/>
      <c r="XCD71" s="2"/>
      <c r="XCE71" s="2"/>
      <c r="XCF71" s="2"/>
      <c r="XCG71" s="2"/>
      <c r="XCH71" s="2"/>
      <c r="XCI71" s="2"/>
      <c r="XCJ71" s="2"/>
      <c r="XCK71" s="2"/>
      <c r="XCL71" s="2"/>
      <c r="XCM71" s="2"/>
      <c r="XCN71" s="2"/>
      <c r="XCO71" s="2"/>
      <c r="XCP71" s="2"/>
      <c r="XCQ71" s="2"/>
      <c r="XCR71" s="2"/>
      <c r="XCS71" s="2"/>
      <c r="XCT71" s="2"/>
      <c r="XCU71" s="2"/>
      <c r="XCV71" s="2"/>
      <c r="XCW71" s="2"/>
      <c r="XCX71" s="2"/>
      <c r="XCY71" s="2"/>
      <c r="XCZ71" s="2"/>
      <c r="XDA71" s="2"/>
      <c r="XDB71" s="2"/>
      <c r="XDC71" s="2"/>
      <c r="XDD71" s="2"/>
      <c r="XDE71" s="2"/>
      <c r="XDF71" s="2"/>
      <c r="XDG71" s="2"/>
      <c r="XDH71" s="2"/>
      <c r="XDI71" s="2"/>
      <c r="XDJ71" s="2"/>
      <c r="XDK71" s="2"/>
      <c r="XDL71" s="2"/>
      <c r="XDM71" s="2"/>
      <c r="XDN71" s="2"/>
      <c r="XDO71" s="2"/>
      <c r="XDP71" s="2"/>
      <c r="XDQ71" s="2"/>
      <c r="XDR71" s="2"/>
      <c r="XDS71" s="2"/>
      <c r="XDT71" s="2"/>
      <c r="XDU71" s="2"/>
      <c r="XDV71" s="2"/>
      <c r="XDW71" s="2"/>
      <c r="XDX71" s="2"/>
      <c r="XDY71" s="2"/>
      <c r="XDZ71" s="2"/>
      <c r="XEA71" s="2"/>
      <c r="XEB71" s="2"/>
      <c r="XEC71" s="2"/>
      <c r="XED71" s="2"/>
      <c r="XEE71" s="2"/>
      <c r="XEF71" s="2"/>
      <c r="XEG71" s="2"/>
      <c r="XEH71" s="2"/>
      <c r="XEI71" s="2"/>
      <c r="XEJ71" s="2"/>
      <c r="XEK71" s="2"/>
      <c r="XEL71" s="2"/>
      <c r="XEM71" s="2"/>
      <c r="XEN71" s="2"/>
      <c r="XEO71" s="2"/>
      <c r="XEP71" s="2"/>
      <c r="XEQ71" s="2"/>
      <c r="XER71" s="2"/>
      <c r="XES71" s="2"/>
      <c r="XET71" s="2"/>
      <c r="XEU71" s="2"/>
      <c r="XEV71" s="2"/>
      <c r="XEW71" s="2"/>
      <c r="XEX71" s="2"/>
      <c r="XEY71" s="2"/>
      <c r="XEZ71" s="2"/>
      <c r="XFA71" s="2"/>
      <c r="XFB71" s="2"/>
      <c r="XFC71" s="2"/>
      <c r="XFD71" s="2"/>
    </row>
    <row r="72" spans="1:16384" x14ac:dyDescent="0.2">
      <c r="A72" s="2" t="s">
        <v>223</v>
      </c>
      <c r="B72" s="2" t="s">
        <v>220</v>
      </c>
      <c r="C72" s="179">
        <v>1.6</v>
      </c>
      <c r="D72" s="77" t="s">
        <v>501</v>
      </c>
      <c r="E72" t="s">
        <v>500</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c r="WUU72" s="2"/>
      <c r="WUV72" s="2"/>
      <c r="WUW72" s="2"/>
      <c r="WUX72" s="2"/>
      <c r="WUY72" s="2"/>
      <c r="WUZ72" s="2"/>
      <c r="WVA72" s="2"/>
      <c r="WVB72" s="2"/>
      <c r="WVC72" s="2"/>
      <c r="WVD72" s="2"/>
      <c r="WVE72" s="2"/>
      <c r="WVF72" s="2"/>
      <c r="WVG72" s="2"/>
      <c r="WVH72" s="2"/>
      <c r="WVI72" s="2"/>
      <c r="WVJ72" s="2"/>
      <c r="WVK72" s="2"/>
      <c r="WVL72" s="2"/>
      <c r="WVM72" s="2"/>
      <c r="WVN72" s="2"/>
      <c r="WVO72" s="2"/>
      <c r="WVP72" s="2"/>
      <c r="WVQ72" s="2"/>
      <c r="WVR72" s="2"/>
      <c r="WVS72" s="2"/>
      <c r="WVT72" s="2"/>
      <c r="WVU72" s="2"/>
      <c r="WVV72" s="2"/>
      <c r="WVW72" s="2"/>
      <c r="WVX72" s="2"/>
      <c r="WVY72" s="2"/>
      <c r="WVZ72" s="2"/>
      <c r="WWA72" s="2"/>
      <c r="WWB72" s="2"/>
      <c r="WWC72" s="2"/>
      <c r="WWD72" s="2"/>
      <c r="WWE72" s="2"/>
      <c r="WWF72" s="2"/>
      <c r="WWG72" s="2"/>
      <c r="WWH72" s="2"/>
      <c r="WWI72" s="2"/>
      <c r="WWJ72" s="2"/>
      <c r="WWK72" s="2"/>
      <c r="WWL72" s="2"/>
      <c r="WWM72" s="2"/>
      <c r="WWN72" s="2"/>
      <c r="WWO72" s="2"/>
      <c r="WWP72" s="2"/>
      <c r="WWQ72" s="2"/>
      <c r="WWR72" s="2"/>
      <c r="WWS72" s="2"/>
      <c r="WWT72" s="2"/>
      <c r="WWU72" s="2"/>
      <c r="WWV72" s="2"/>
      <c r="WWW72" s="2"/>
      <c r="WWX72" s="2"/>
      <c r="WWY72" s="2"/>
      <c r="WWZ72" s="2"/>
      <c r="WXA72" s="2"/>
      <c r="WXB72" s="2"/>
      <c r="WXC72" s="2"/>
      <c r="WXD72" s="2"/>
      <c r="WXE72" s="2"/>
      <c r="WXF72" s="2"/>
      <c r="WXG72" s="2"/>
      <c r="WXH72" s="2"/>
      <c r="WXI72" s="2"/>
      <c r="WXJ72" s="2"/>
      <c r="WXK72" s="2"/>
      <c r="WXL72" s="2"/>
      <c r="WXM72" s="2"/>
      <c r="WXN72" s="2"/>
      <c r="WXO72" s="2"/>
      <c r="WXP72" s="2"/>
      <c r="WXQ72" s="2"/>
      <c r="WXR72" s="2"/>
      <c r="WXS72" s="2"/>
      <c r="WXT72" s="2"/>
      <c r="WXU72" s="2"/>
      <c r="WXV72" s="2"/>
      <c r="WXW72" s="2"/>
      <c r="WXX72" s="2"/>
      <c r="WXY72" s="2"/>
      <c r="WXZ72" s="2"/>
      <c r="WYA72" s="2"/>
      <c r="WYB72" s="2"/>
      <c r="WYC72" s="2"/>
      <c r="WYD72" s="2"/>
      <c r="WYE72" s="2"/>
      <c r="WYF72" s="2"/>
      <c r="WYG72" s="2"/>
      <c r="WYH72" s="2"/>
      <c r="WYI72" s="2"/>
      <c r="WYJ72" s="2"/>
      <c r="WYK72" s="2"/>
      <c r="WYL72" s="2"/>
      <c r="WYM72" s="2"/>
      <c r="WYN72" s="2"/>
      <c r="WYO72" s="2"/>
      <c r="WYP72" s="2"/>
      <c r="WYQ72" s="2"/>
      <c r="WYR72" s="2"/>
      <c r="WYS72" s="2"/>
      <c r="WYT72" s="2"/>
      <c r="WYU72" s="2"/>
      <c r="WYV72" s="2"/>
      <c r="WYW72" s="2"/>
      <c r="WYX72" s="2"/>
      <c r="WYY72" s="2"/>
      <c r="WYZ72" s="2"/>
      <c r="WZA72" s="2"/>
      <c r="WZB72" s="2"/>
      <c r="WZC72" s="2"/>
      <c r="WZD72" s="2"/>
      <c r="WZE72" s="2"/>
      <c r="WZF72" s="2"/>
      <c r="WZG72" s="2"/>
      <c r="WZH72" s="2"/>
      <c r="WZI72" s="2"/>
      <c r="WZJ72" s="2"/>
      <c r="WZK72" s="2"/>
      <c r="WZL72" s="2"/>
      <c r="WZM72" s="2"/>
      <c r="WZN72" s="2"/>
      <c r="WZO72" s="2"/>
      <c r="WZP72" s="2"/>
      <c r="WZQ72" s="2"/>
      <c r="WZR72" s="2"/>
      <c r="WZS72" s="2"/>
      <c r="WZT72" s="2"/>
      <c r="WZU72" s="2"/>
      <c r="WZV72" s="2"/>
      <c r="WZW72" s="2"/>
      <c r="WZX72" s="2"/>
      <c r="WZY72" s="2"/>
      <c r="WZZ72" s="2"/>
      <c r="XAA72" s="2"/>
      <c r="XAB72" s="2"/>
      <c r="XAC72" s="2"/>
      <c r="XAD72" s="2"/>
      <c r="XAE72" s="2"/>
      <c r="XAF72" s="2"/>
      <c r="XAG72" s="2"/>
      <c r="XAH72" s="2"/>
      <c r="XAI72" s="2"/>
      <c r="XAJ72" s="2"/>
      <c r="XAK72" s="2"/>
      <c r="XAL72" s="2"/>
      <c r="XAM72" s="2"/>
      <c r="XAN72" s="2"/>
      <c r="XAO72" s="2"/>
      <c r="XAP72" s="2"/>
      <c r="XAQ72" s="2"/>
      <c r="XAR72" s="2"/>
      <c r="XAS72" s="2"/>
      <c r="XAT72" s="2"/>
      <c r="XAU72" s="2"/>
      <c r="XAV72" s="2"/>
      <c r="XAW72" s="2"/>
      <c r="XAX72" s="2"/>
      <c r="XAY72" s="2"/>
      <c r="XAZ72" s="2"/>
      <c r="XBA72" s="2"/>
      <c r="XBB72" s="2"/>
      <c r="XBC72" s="2"/>
      <c r="XBD72" s="2"/>
      <c r="XBE72" s="2"/>
      <c r="XBF72" s="2"/>
      <c r="XBG72" s="2"/>
      <c r="XBH72" s="2"/>
      <c r="XBI72" s="2"/>
      <c r="XBJ72" s="2"/>
      <c r="XBK72" s="2"/>
      <c r="XBL72" s="2"/>
      <c r="XBM72" s="2"/>
      <c r="XBN72" s="2"/>
      <c r="XBO72" s="2"/>
      <c r="XBP72" s="2"/>
      <c r="XBQ72" s="2"/>
      <c r="XBR72" s="2"/>
      <c r="XBS72" s="2"/>
      <c r="XBT72" s="2"/>
      <c r="XBU72" s="2"/>
      <c r="XBV72" s="2"/>
      <c r="XBW72" s="2"/>
      <c r="XBX72" s="2"/>
      <c r="XBY72" s="2"/>
      <c r="XBZ72" s="2"/>
      <c r="XCA72" s="2"/>
      <c r="XCB72" s="2"/>
      <c r="XCC72" s="2"/>
      <c r="XCD72" s="2"/>
      <c r="XCE72" s="2"/>
      <c r="XCF72" s="2"/>
      <c r="XCG72" s="2"/>
      <c r="XCH72" s="2"/>
      <c r="XCI72" s="2"/>
      <c r="XCJ72" s="2"/>
      <c r="XCK72" s="2"/>
      <c r="XCL72" s="2"/>
      <c r="XCM72" s="2"/>
      <c r="XCN72" s="2"/>
      <c r="XCO72" s="2"/>
      <c r="XCP72" s="2"/>
      <c r="XCQ72" s="2"/>
      <c r="XCR72" s="2"/>
      <c r="XCS72" s="2"/>
      <c r="XCT72" s="2"/>
      <c r="XCU72" s="2"/>
      <c r="XCV72" s="2"/>
      <c r="XCW72" s="2"/>
      <c r="XCX72" s="2"/>
      <c r="XCY72" s="2"/>
      <c r="XCZ72" s="2"/>
      <c r="XDA72" s="2"/>
      <c r="XDB72" s="2"/>
      <c r="XDC72" s="2"/>
      <c r="XDD72" s="2"/>
      <c r="XDE72" s="2"/>
      <c r="XDF72" s="2"/>
      <c r="XDG72" s="2"/>
      <c r="XDH72" s="2"/>
      <c r="XDI72" s="2"/>
      <c r="XDJ72" s="2"/>
      <c r="XDK72" s="2"/>
      <c r="XDL72" s="2"/>
      <c r="XDM72" s="2"/>
      <c r="XDN72" s="2"/>
      <c r="XDO72" s="2"/>
      <c r="XDP72" s="2"/>
      <c r="XDQ72" s="2"/>
      <c r="XDR72" s="2"/>
      <c r="XDS72" s="2"/>
      <c r="XDT72" s="2"/>
      <c r="XDU72" s="2"/>
      <c r="XDV72" s="2"/>
      <c r="XDW72" s="2"/>
      <c r="XDX72" s="2"/>
      <c r="XDY72" s="2"/>
      <c r="XDZ72" s="2"/>
      <c r="XEA72" s="2"/>
      <c r="XEB72" s="2"/>
      <c r="XEC72" s="2"/>
      <c r="XED72" s="2"/>
      <c r="XEE72" s="2"/>
      <c r="XEF72" s="2"/>
      <c r="XEG72" s="2"/>
      <c r="XEH72" s="2"/>
      <c r="XEI72" s="2"/>
      <c r="XEJ72" s="2"/>
      <c r="XEK72" s="2"/>
      <c r="XEL72" s="2"/>
      <c r="XEM72" s="2"/>
      <c r="XEN72" s="2"/>
      <c r="XEO72" s="2"/>
      <c r="XEP72" s="2"/>
      <c r="XEQ72" s="2"/>
      <c r="XER72" s="2"/>
      <c r="XES72" s="2"/>
      <c r="XET72" s="2"/>
      <c r="XEU72" s="2"/>
      <c r="XEV72" s="2"/>
      <c r="XEW72" s="2"/>
      <c r="XEX72" s="2"/>
      <c r="XEY72" s="2"/>
      <c r="XEZ72" s="2"/>
      <c r="XFA72" s="2"/>
      <c r="XFB72" s="2"/>
      <c r="XFC72" s="2"/>
      <c r="XFD72" s="2"/>
    </row>
    <row r="73" spans="1:16384" x14ac:dyDescent="0.2">
      <c r="A73" s="2" t="s">
        <v>498</v>
      </c>
      <c r="B73" s="2" t="s">
        <v>499</v>
      </c>
      <c r="C73" s="179">
        <v>0.4</v>
      </c>
      <c r="D73" s="77" t="s">
        <v>502</v>
      </c>
      <c r="E73" t="s">
        <v>500</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x14ac:dyDescent="0.2">
      <c r="A74" s="2" t="s">
        <v>82</v>
      </c>
      <c r="B74" s="2" t="s">
        <v>227</v>
      </c>
      <c r="C74" s="62">
        <v>12</v>
      </c>
      <c r="D74" s="2" t="s">
        <v>6</v>
      </c>
      <c r="E74" s="2" t="s">
        <v>238</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c r="XFD74" s="2"/>
    </row>
    <row r="75" spans="1:16384" x14ac:dyDescent="0.2">
      <c r="A75" s="2"/>
      <c r="B75" s="2"/>
      <c r="C75" s="6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c r="XFD75" s="2"/>
    </row>
    <row r="76" spans="1:16384" x14ac:dyDescent="0.2">
      <c r="A76" s="3" t="s">
        <v>503</v>
      </c>
      <c r="B76" s="3"/>
      <c r="C76" s="3"/>
      <c r="D76" s="3"/>
      <c r="E76" s="3"/>
      <c r="F76" s="3"/>
    </row>
    <row r="77" spans="1:16384" x14ac:dyDescent="0.2">
      <c r="A77" t="s">
        <v>511</v>
      </c>
      <c r="B77" s="2" t="s">
        <v>504</v>
      </c>
      <c r="C77" s="65">
        <v>1000000</v>
      </c>
      <c r="D77" s="19" t="s">
        <v>105</v>
      </c>
    </row>
    <row r="78" spans="1:16384" x14ac:dyDescent="0.2">
      <c r="A78" t="s">
        <v>512</v>
      </c>
      <c r="B78" s="2" t="s">
        <v>505</v>
      </c>
      <c r="C78" s="66">
        <v>0</v>
      </c>
      <c r="D78" s="19" t="s">
        <v>105</v>
      </c>
    </row>
    <row r="79" spans="1:16384" x14ac:dyDescent="0.2">
      <c r="A79" s="2" t="s">
        <v>47</v>
      </c>
      <c r="B79" s="2" t="s">
        <v>507</v>
      </c>
      <c r="C79" s="62">
        <v>100</v>
      </c>
      <c r="D79" s="2" t="s">
        <v>514</v>
      </c>
      <c r="E79" s="2" t="s">
        <v>238</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c r="WUU79" s="2"/>
      <c r="WUV79" s="2"/>
      <c r="WUW79" s="2"/>
      <c r="WUX79" s="2"/>
      <c r="WUY79" s="2"/>
      <c r="WUZ79" s="2"/>
      <c r="WVA79" s="2"/>
      <c r="WVB79" s="2"/>
      <c r="WVC79" s="2"/>
      <c r="WVD79" s="2"/>
      <c r="WVE79" s="2"/>
      <c r="WVF79" s="2"/>
      <c r="WVG79" s="2"/>
      <c r="WVH79" s="2"/>
      <c r="WVI79" s="2"/>
      <c r="WVJ79" s="2"/>
      <c r="WVK79" s="2"/>
      <c r="WVL79" s="2"/>
      <c r="WVM79" s="2"/>
      <c r="WVN79" s="2"/>
      <c r="WVO79" s="2"/>
      <c r="WVP79" s="2"/>
      <c r="WVQ79" s="2"/>
      <c r="WVR79" s="2"/>
      <c r="WVS79" s="2"/>
      <c r="WVT79" s="2"/>
      <c r="WVU79" s="2"/>
      <c r="WVV79" s="2"/>
      <c r="WVW79" s="2"/>
      <c r="WVX79" s="2"/>
      <c r="WVY79" s="2"/>
      <c r="WVZ79" s="2"/>
      <c r="WWA79" s="2"/>
      <c r="WWB79" s="2"/>
      <c r="WWC79" s="2"/>
      <c r="WWD79" s="2"/>
      <c r="WWE79" s="2"/>
      <c r="WWF79" s="2"/>
      <c r="WWG79" s="2"/>
      <c r="WWH79" s="2"/>
      <c r="WWI79" s="2"/>
      <c r="WWJ79" s="2"/>
      <c r="WWK79" s="2"/>
      <c r="WWL79" s="2"/>
      <c r="WWM79" s="2"/>
      <c r="WWN79" s="2"/>
      <c r="WWO79" s="2"/>
      <c r="WWP79" s="2"/>
      <c r="WWQ79" s="2"/>
      <c r="WWR79" s="2"/>
      <c r="WWS79" s="2"/>
      <c r="WWT79" s="2"/>
      <c r="WWU79" s="2"/>
      <c r="WWV79" s="2"/>
      <c r="WWW79" s="2"/>
      <c r="WWX79" s="2"/>
      <c r="WWY79" s="2"/>
      <c r="WWZ79" s="2"/>
      <c r="WXA79" s="2"/>
      <c r="WXB79" s="2"/>
      <c r="WXC79" s="2"/>
      <c r="WXD79" s="2"/>
      <c r="WXE79" s="2"/>
      <c r="WXF79" s="2"/>
      <c r="WXG79" s="2"/>
      <c r="WXH79" s="2"/>
      <c r="WXI79" s="2"/>
      <c r="WXJ79" s="2"/>
      <c r="WXK79" s="2"/>
      <c r="WXL79" s="2"/>
      <c r="WXM79" s="2"/>
      <c r="WXN79" s="2"/>
      <c r="WXO79" s="2"/>
      <c r="WXP79" s="2"/>
      <c r="WXQ79" s="2"/>
      <c r="WXR79" s="2"/>
      <c r="WXS79" s="2"/>
      <c r="WXT79" s="2"/>
      <c r="WXU79" s="2"/>
      <c r="WXV79" s="2"/>
      <c r="WXW79" s="2"/>
      <c r="WXX79" s="2"/>
      <c r="WXY79" s="2"/>
      <c r="WXZ79" s="2"/>
      <c r="WYA79" s="2"/>
      <c r="WYB79" s="2"/>
      <c r="WYC79" s="2"/>
      <c r="WYD79" s="2"/>
      <c r="WYE79" s="2"/>
      <c r="WYF79" s="2"/>
      <c r="WYG79" s="2"/>
      <c r="WYH79" s="2"/>
      <c r="WYI79" s="2"/>
      <c r="WYJ79" s="2"/>
      <c r="WYK79" s="2"/>
      <c r="WYL79" s="2"/>
      <c r="WYM79" s="2"/>
      <c r="WYN79" s="2"/>
      <c r="WYO79" s="2"/>
      <c r="WYP79" s="2"/>
      <c r="WYQ79" s="2"/>
      <c r="WYR79" s="2"/>
      <c r="WYS79" s="2"/>
      <c r="WYT79" s="2"/>
      <c r="WYU79" s="2"/>
      <c r="WYV79" s="2"/>
      <c r="WYW79" s="2"/>
      <c r="WYX79" s="2"/>
      <c r="WYY79" s="2"/>
      <c r="WYZ79" s="2"/>
      <c r="WZA79" s="2"/>
      <c r="WZB79" s="2"/>
      <c r="WZC79" s="2"/>
      <c r="WZD79" s="2"/>
      <c r="WZE79" s="2"/>
      <c r="WZF79" s="2"/>
      <c r="WZG79" s="2"/>
      <c r="WZH79" s="2"/>
      <c r="WZI79" s="2"/>
      <c r="WZJ79" s="2"/>
      <c r="WZK79" s="2"/>
      <c r="WZL79" s="2"/>
      <c r="WZM79" s="2"/>
      <c r="WZN79" s="2"/>
      <c r="WZO79" s="2"/>
      <c r="WZP79" s="2"/>
      <c r="WZQ79" s="2"/>
      <c r="WZR79" s="2"/>
      <c r="WZS79" s="2"/>
      <c r="WZT79" s="2"/>
      <c r="WZU79" s="2"/>
      <c r="WZV79" s="2"/>
      <c r="WZW79" s="2"/>
      <c r="WZX79" s="2"/>
      <c r="WZY79" s="2"/>
      <c r="WZZ79" s="2"/>
      <c r="XAA79" s="2"/>
      <c r="XAB79" s="2"/>
      <c r="XAC79" s="2"/>
      <c r="XAD79" s="2"/>
      <c r="XAE79" s="2"/>
      <c r="XAF79" s="2"/>
      <c r="XAG79" s="2"/>
      <c r="XAH79" s="2"/>
      <c r="XAI79" s="2"/>
      <c r="XAJ79" s="2"/>
      <c r="XAK79" s="2"/>
      <c r="XAL79" s="2"/>
      <c r="XAM79" s="2"/>
      <c r="XAN79" s="2"/>
      <c r="XAO79" s="2"/>
      <c r="XAP79" s="2"/>
      <c r="XAQ79" s="2"/>
      <c r="XAR79" s="2"/>
      <c r="XAS79" s="2"/>
      <c r="XAT79" s="2"/>
      <c r="XAU79" s="2"/>
      <c r="XAV79" s="2"/>
      <c r="XAW79" s="2"/>
      <c r="XAX79" s="2"/>
      <c r="XAY79" s="2"/>
      <c r="XAZ79" s="2"/>
      <c r="XBA79" s="2"/>
      <c r="XBB79" s="2"/>
      <c r="XBC79" s="2"/>
      <c r="XBD79" s="2"/>
      <c r="XBE79" s="2"/>
      <c r="XBF79" s="2"/>
      <c r="XBG79" s="2"/>
      <c r="XBH79" s="2"/>
      <c r="XBI79" s="2"/>
      <c r="XBJ79" s="2"/>
      <c r="XBK79" s="2"/>
      <c r="XBL79" s="2"/>
      <c r="XBM79" s="2"/>
      <c r="XBN79" s="2"/>
      <c r="XBO79" s="2"/>
      <c r="XBP79" s="2"/>
      <c r="XBQ79" s="2"/>
      <c r="XBR79" s="2"/>
      <c r="XBS79" s="2"/>
      <c r="XBT79" s="2"/>
      <c r="XBU79" s="2"/>
      <c r="XBV79" s="2"/>
      <c r="XBW79" s="2"/>
      <c r="XBX79" s="2"/>
      <c r="XBY79" s="2"/>
      <c r="XBZ79" s="2"/>
      <c r="XCA79" s="2"/>
      <c r="XCB79" s="2"/>
      <c r="XCC79" s="2"/>
      <c r="XCD79" s="2"/>
      <c r="XCE79" s="2"/>
      <c r="XCF79" s="2"/>
      <c r="XCG79" s="2"/>
      <c r="XCH79" s="2"/>
      <c r="XCI79" s="2"/>
      <c r="XCJ79" s="2"/>
      <c r="XCK79" s="2"/>
      <c r="XCL79" s="2"/>
      <c r="XCM79" s="2"/>
      <c r="XCN79" s="2"/>
      <c r="XCO79" s="2"/>
      <c r="XCP79" s="2"/>
      <c r="XCQ79" s="2"/>
      <c r="XCR79" s="2"/>
      <c r="XCS79" s="2"/>
      <c r="XCT79" s="2"/>
      <c r="XCU79" s="2"/>
      <c r="XCV79" s="2"/>
      <c r="XCW79" s="2"/>
      <c r="XCX79" s="2"/>
      <c r="XCY79" s="2"/>
      <c r="XCZ79" s="2"/>
      <c r="XDA79" s="2"/>
      <c r="XDB79" s="2"/>
      <c r="XDC79" s="2"/>
      <c r="XDD79" s="2"/>
      <c r="XDE79" s="2"/>
      <c r="XDF79" s="2"/>
      <c r="XDG79" s="2"/>
      <c r="XDH79" s="2"/>
      <c r="XDI79" s="2"/>
      <c r="XDJ79" s="2"/>
      <c r="XDK79" s="2"/>
      <c r="XDL79" s="2"/>
      <c r="XDM79" s="2"/>
      <c r="XDN79" s="2"/>
      <c r="XDO79" s="2"/>
      <c r="XDP79" s="2"/>
      <c r="XDQ79" s="2"/>
      <c r="XDR79" s="2"/>
      <c r="XDS79" s="2"/>
      <c r="XDT79" s="2"/>
      <c r="XDU79" s="2"/>
      <c r="XDV79" s="2"/>
      <c r="XDW79" s="2"/>
      <c r="XDX79" s="2"/>
      <c r="XDY79" s="2"/>
      <c r="XDZ79" s="2"/>
      <c r="XEA79" s="2"/>
      <c r="XEB79" s="2"/>
      <c r="XEC79" s="2"/>
      <c r="XED79" s="2"/>
      <c r="XEE79" s="2"/>
      <c r="XEF79" s="2"/>
      <c r="XEG79" s="2"/>
      <c r="XEH79" s="2"/>
      <c r="XEI79" s="2"/>
      <c r="XEJ79" s="2"/>
      <c r="XEK79" s="2"/>
      <c r="XEL79" s="2"/>
      <c r="XEM79" s="2"/>
      <c r="XEN79" s="2"/>
      <c r="XEO79" s="2"/>
      <c r="XEP79" s="2"/>
      <c r="XEQ79" s="2"/>
      <c r="XER79" s="2"/>
      <c r="XES79" s="2"/>
      <c r="XET79" s="2"/>
      <c r="XEU79" s="2"/>
      <c r="XEV79" s="2"/>
      <c r="XEW79" s="2"/>
      <c r="XEX79" s="2"/>
      <c r="XEY79" s="2"/>
      <c r="XEZ79" s="2"/>
      <c r="XFA79" s="2"/>
      <c r="XFB79" s="2"/>
      <c r="XFC79" s="2"/>
      <c r="XFD79" s="2"/>
    </row>
    <row r="80" spans="1:16384" x14ac:dyDescent="0.2">
      <c r="A80" s="2" t="s">
        <v>48</v>
      </c>
      <c r="B80" s="2" t="s">
        <v>508</v>
      </c>
      <c r="C80" s="62">
        <v>0.01</v>
      </c>
      <c r="D80" t="s">
        <v>5</v>
      </c>
      <c r="E80" s="2" t="s">
        <v>238</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c r="WUU80" s="2"/>
      <c r="WUV80" s="2"/>
      <c r="WUW80" s="2"/>
      <c r="WUX80" s="2"/>
      <c r="WUY80" s="2"/>
      <c r="WUZ80" s="2"/>
      <c r="WVA80" s="2"/>
      <c r="WVB80" s="2"/>
      <c r="WVC80" s="2"/>
      <c r="WVD80" s="2"/>
      <c r="WVE80" s="2"/>
      <c r="WVF80" s="2"/>
      <c r="WVG80" s="2"/>
      <c r="WVH80" s="2"/>
      <c r="WVI80" s="2"/>
      <c r="WVJ80" s="2"/>
      <c r="WVK80" s="2"/>
      <c r="WVL80" s="2"/>
      <c r="WVM80" s="2"/>
      <c r="WVN80" s="2"/>
      <c r="WVO80" s="2"/>
      <c r="WVP80" s="2"/>
      <c r="WVQ80" s="2"/>
      <c r="WVR80" s="2"/>
      <c r="WVS80" s="2"/>
      <c r="WVT80" s="2"/>
      <c r="WVU80" s="2"/>
      <c r="WVV80" s="2"/>
      <c r="WVW80" s="2"/>
      <c r="WVX80" s="2"/>
      <c r="WVY80" s="2"/>
      <c r="WVZ80" s="2"/>
      <c r="WWA80" s="2"/>
      <c r="WWB80" s="2"/>
      <c r="WWC80" s="2"/>
      <c r="WWD80" s="2"/>
      <c r="WWE80" s="2"/>
      <c r="WWF80" s="2"/>
      <c r="WWG80" s="2"/>
      <c r="WWH80" s="2"/>
      <c r="WWI80" s="2"/>
      <c r="WWJ80" s="2"/>
      <c r="WWK80" s="2"/>
      <c r="WWL80" s="2"/>
      <c r="WWM80" s="2"/>
      <c r="WWN80" s="2"/>
      <c r="WWO80" s="2"/>
      <c r="WWP80" s="2"/>
      <c r="WWQ80" s="2"/>
      <c r="WWR80" s="2"/>
      <c r="WWS80" s="2"/>
      <c r="WWT80" s="2"/>
      <c r="WWU80" s="2"/>
      <c r="WWV80" s="2"/>
      <c r="WWW80" s="2"/>
      <c r="WWX80" s="2"/>
      <c r="WWY80" s="2"/>
      <c r="WWZ80" s="2"/>
      <c r="WXA80" s="2"/>
      <c r="WXB80" s="2"/>
      <c r="WXC80" s="2"/>
      <c r="WXD80" s="2"/>
      <c r="WXE80" s="2"/>
      <c r="WXF80" s="2"/>
      <c r="WXG80" s="2"/>
      <c r="WXH80" s="2"/>
      <c r="WXI80" s="2"/>
      <c r="WXJ80" s="2"/>
      <c r="WXK80" s="2"/>
      <c r="WXL80" s="2"/>
      <c r="WXM80" s="2"/>
      <c r="WXN80" s="2"/>
      <c r="WXO80" s="2"/>
      <c r="WXP80" s="2"/>
      <c r="WXQ80" s="2"/>
      <c r="WXR80" s="2"/>
      <c r="WXS80" s="2"/>
      <c r="WXT80" s="2"/>
      <c r="WXU80" s="2"/>
      <c r="WXV80" s="2"/>
      <c r="WXW80" s="2"/>
      <c r="WXX80" s="2"/>
      <c r="WXY80" s="2"/>
      <c r="WXZ80" s="2"/>
      <c r="WYA80" s="2"/>
      <c r="WYB80" s="2"/>
      <c r="WYC80" s="2"/>
      <c r="WYD80" s="2"/>
      <c r="WYE80" s="2"/>
      <c r="WYF80" s="2"/>
      <c r="WYG80" s="2"/>
      <c r="WYH80" s="2"/>
      <c r="WYI80" s="2"/>
      <c r="WYJ80" s="2"/>
      <c r="WYK80" s="2"/>
      <c r="WYL80" s="2"/>
      <c r="WYM80" s="2"/>
      <c r="WYN80" s="2"/>
      <c r="WYO80" s="2"/>
      <c r="WYP80" s="2"/>
      <c r="WYQ80" s="2"/>
      <c r="WYR80" s="2"/>
      <c r="WYS80" s="2"/>
      <c r="WYT80" s="2"/>
      <c r="WYU80" s="2"/>
      <c r="WYV80" s="2"/>
      <c r="WYW80" s="2"/>
      <c r="WYX80" s="2"/>
      <c r="WYY80" s="2"/>
      <c r="WYZ80" s="2"/>
      <c r="WZA80" s="2"/>
      <c r="WZB80" s="2"/>
      <c r="WZC80" s="2"/>
      <c r="WZD80" s="2"/>
      <c r="WZE80" s="2"/>
      <c r="WZF80" s="2"/>
      <c r="WZG80" s="2"/>
      <c r="WZH80" s="2"/>
      <c r="WZI80" s="2"/>
      <c r="WZJ80" s="2"/>
      <c r="WZK80" s="2"/>
      <c r="WZL80" s="2"/>
      <c r="WZM80" s="2"/>
      <c r="WZN80" s="2"/>
      <c r="WZO80" s="2"/>
      <c r="WZP80" s="2"/>
      <c r="WZQ80" s="2"/>
      <c r="WZR80" s="2"/>
      <c r="WZS80" s="2"/>
      <c r="WZT80" s="2"/>
      <c r="WZU80" s="2"/>
      <c r="WZV80" s="2"/>
      <c r="WZW80" s="2"/>
      <c r="WZX80" s="2"/>
      <c r="WZY80" s="2"/>
      <c r="WZZ80" s="2"/>
      <c r="XAA80" s="2"/>
      <c r="XAB80" s="2"/>
      <c r="XAC80" s="2"/>
      <c r="XAD80" s="2"/>
      <c r="XAE80" s="2"/>
      <c r="XAF80" s="2"/>
      <c r="XAG80" s="2"/>
      <c r="XAH80" s="2"/>
      <c r="XAI80" s="2"/>
      <c r="XAJ80" s="2"/>
      <c r="XAK80" s="2"/>
      <c r="XAL80" s="2"/>
      <c r="XAM80" s="2"/>
      <c r="XAN80" s="2"/>
      <c r="XAO80" s="2"/>
      <c r="XAP80" s="2"/>
      <c r="XAQ80" s="2"/>
      <c r="XAR80" s="2"/>
      <c r="XAS80" s="2"/>
      <c r="XAT80" s="2"/>
      <c r="XAU80" s="2"/>
      <c r="XAV80" s="2"/>
      <c r="XAW80" s="2"/>
      <c r="XAX80" s="2"/>
      <c r="XAY80" s="2"/>
      <c r="XAZ80" s="2"/>
      <c r="XBA80" s="2"/>
      <c r="XBB80" s="2"/>
      <c r="XBC80" s="2"/>
      <c r="XBD80" s="2"/>
      <c r="XBE80" s="2"/>
      <c r="XBF80" s="2"/>
      <c r="XBG80" s="2"/>
      <c r="XBH80" s="2"/>
      <c r="XBI80" s="2"/>
      <c r="XBJ80" s="2"/>
      <c r="XBK80" s="2"/>
      <c r="XBL80" s="2"/>
      <c r="XBM80" s="2"/>
      <c r="XBN80" s="2"/>
      <c r="XBO80" s="2"/>
      <c r="XBP80" s="2"/>
      <c r="XBQ80" s="2"/>
      <c r="XBR80" s="2"/>
      <c r="XBS80" s="2"/>
      <c r="XBT80" s="2"/>
      <c r="XBU80" s="2"/>
      <c r="XBV80" s="2"/>
      <c r="XBW80" s="2"/>
      <c r="XBX80" s="2"/>
      <c r="XBY80" s="2"/>
      <c r="XBZ80" s="2"/>
      <c r="XCA80" s="2"/>
      <c r="XCB80" s="2"/>
      <c r="XCC80" s="2"/>
      <c r="XCD80" s="2"/>
      <c r="XCE80" s="2"/>
      <c r="XCF80" s="2"/>
      <c r="XCG80" s="2"/>
      <c r="XCH80" s="2"/>
      <c r="XCI80" s="2"/>
      <c r="XCJ80" s="2"/>
      <c r="XCK80" s="2"/>
      <c r="XCL80" s="2"/>
      <c r="XCM80" s="2"/>
      <c r="XCN80" s="2"/>
      <c r="XCO80" s="2"/>
      <c r="XCP80" s="2"/>
      <c r="XCQ80" s="2"/>
      <c r="XCR80" s="2"/>
      <c r="XCS80" s="2"/>
      <c r="XCT80" s="2"/>
      <c r="XCU80" s="2"/>
      <c r="XCV80" s="2"/>
      <c r="XCW80" s="2"/>
      <c r="XCX80" s="2"/>
      <c r="XCY80" s="2"/>
      <c r="XCZ80" s="2"/>
      <c r="XDA80" s="2"/>
      <c r="XDB80" s="2"/>
      <c r="XDC80" s="2"/>
      <c r="XDD80" s="2"/>
      <c r="XDE80" s="2"/>
      <c r="XDF80" s="2"/>
      <c r="XDG80" s="2"/>
      <c r="XDH80" s="2"/>
      <c r="XDI80" s="2"/>
      <c r="XDJ80" s="2"/>
      <c r="XDK80" s="2"/>
      <c r="XDL80" s="2"/>
      <c r="XDM80" s="2"/>
      <c r="XDN80" s="2"/>
      <c r="XDO80" s="2"/>
      <c r="XDP80" s="2"/>
      <c r="XDQ80" s="2"/>
      <c r="XDR80" s="2"/>
      <c r="XDS80" s="2"/>
      <c r="XDT80" s="2"/>
      <c r="XDU80" s="2"/>
      <c r="XDV80" s="2"/>
      <c r="XDW80" s="2"/>
      <c r="XDX80" s="2"/>
      <c r="XDY80" s="2"/>
      <c r="XDZ80" s="2"/>
      <c r="XEA80" s="2"/>
      <c r="XEB80" s="2"/>
      <c r="XEC80" s="2"/>
      <c r="XED80" s="2"/>
      <c r="XEE80" s="2"/>
      <c r="XEF80" s="2"/>
      <c r="XEG80" s="2"/>
      <c r="XEH80" s="2"/>
      <c r="XEI80" s="2"/>
      <c r="XEJ80" s="2"/>
      <c r="XEK80" s="2"/>
      <c r="XEL80" s="2"/>
      <c r="XEM80" s="2"/>
      <c r="XEN80" s="2"/>
      <c r="XEO80" s="2"/>
      <c r="XEP80" s="2"/>
      <c r="XEQ80" s="2"/>
      <c r="XER80" s="2"/>
      <c r="XES80" s="2"/>
      <c r="XET80" s="2"/>
      <c r="XEU80" s="2"/>
      <c r="XEV80" s="2"/>
      <c r="XEW80" s="2"/>
      <c r="XEX80" s="2"/>
      <c r="XEY80" s="2"/>
      <c r="XEZ80" s="2"/>
      <c r="XFA80" s="2"/>
      <c r="XFB80" s="2"/>
      <c r="XFC80" s="2"/>
      <c r="XFD80" s="2"/>
    </row>
    <row r="81" spans="1:16384" x14ac:dyDescent="0.2">
      <c r="A81" s="2" t="s">
        <v>223</v>
      </c>
      <c r="B81" s="2" t="s">
        <v>509</v>
      </c>
      <c r="C81" s="179">
        <v>1</v>
      </c>
      <c r="D81" s="77" t="s">
        <v>513</v>
      </c>
      <c r="E81" t="s">
        <v>500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c r="XEV81" s="2"/>
      <c r="XEW81" s="2"/>
      <c r="XEX81" s="2"/>
      <c r="XEY81" s="2"/>
      <c r="XEZ81" s="2"/>
      <c r="XFA81" s="2"/>
      <c r="XFB81" s="2"/>
      <c r="XFC81" s="2"/>
      <c r="XFD81" s="2"/>
    </row>
    <row r="82" spans="1:16384" x14ac:dyDescent="0.2">
      <c r="A82" s="2" t="s">
        <v>82</v>
      </c>
      <c r="B82" s="2" t="s">
        <v>510</v>
      </c>
      <c r="C82" s="62">
        <v>20</v>
      </c>
      <c r="D82" s="2" t="s">
        <v>6</v>
      </c>
      <c r="E82" s="2" t="s">
        <v>238</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c r="XEV82" s="2"/>
      <c r="XEW82" s="2"/>
      <c r="XEX82" s="2"/>
      <c r="XEY82" s="2"/>
      <c r="XEZ82" s="2"/>
      <c r="XFA82" s="2"/>
      <c r="XFB82" s="2"/>
      <c r="XFC82" s="2"/>
      <c r="XFD82" s="2"/>
    </row>
    <row r="83" spans="1:16384"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c r="BEC83" s="2"/>
      <c r="BED83" s="2"/>
      <c r="BEE83" s="2"/>
      <c r="BEF83" s="2"/>
      <c r="BEG83" s="2"/>
      <c r="BEH83" s="2"/>
      <c r="BEI83" s="2"/>
      <c r="BEJ83" s="2"/>
      <c r="BEK83" s="2"/>
      <c r="BEL83" s="2"/>
      <c r="BEM83" s="2"/>
      <c r="BEN83" s="2"/>
      <c r="BEO83" s="2"/>
      <c r="BEP83" s="2"/>
      <c r="BEQ83" s="2"/>
      <c r="BER83" s="2"/>
      <c r="BES83" s="2"/>
      <c r="BET83" s="2"/>
      <c r="BEU83" s="2"/>
      <c r="BEV83" s="2"/>
      <c r="BEW83" s="2"/>
      <c r="BEX83" s="2"/>
      <c r="BEY83" s="2"/>
      <c r="BEZ83" s="2"/>
      <c r="BFA83" s="2"/>
      <c r="BFB83" s="2"/>
      <c r="BFC83" s="2"/>
      <c r="BFD83" s="2"/>
      <c r="BFE83" s="2"/>
      <c r="BFF83" s="2"/>
      <c r="BFG83" s="2"/>
      <c r="BFH83" s="2"/>
      <c r="BFI83" s="2"/>
      <c r="BFJ83" s="2"/>
      <c r="BFK83" s="2"/>
      <c r="BFL83" s="2"/>
      <c r="BFM83" s="2"/>
      <c r="BFN83" s="2"/>
      <c r="BFO83" s="2"/>
      <c r="BFP83" s="2"/>
      <c r="BFQ83" s="2"/>
      <c r="BFR83" s="2"/>
      <c r="BFS83" s="2"/>
      <c r="BFT83" s="2"/>
      <c r="BFU83" s="2"/>
      <c r="BFV83" s="2"/>
      <c r="BFW83" s="2"/>
      <c r="BFX83" s="2"/>
      <c r="BFY83" s="2"/>
      <c r="BFZ83" s="2"/>
      <c r="BGA83" s="2"/>
      <c r="BGB83" s="2"/>
      <c r="BGC83" s="2"/>
      <c r="BGD83" s="2"/>
      <c r="BGE83" s="2"/>
      <c r="BGF83" s="2"/>
      <c r="BGG83" s="2"/>
      <c r="BGH83" s="2"/>
      <c r="BGI83" s="2"/>
      <c r="BGJ83" s="2"/>
      <c r="BGK83" s="2"/>
      <c r="BGL83" s="2"/>
      <c r="BGM83" s="2"/>
      <c r="BGN83" s="2"/>
      <c r="BGO83" s="2"/>
      <c r="BGP83" s="2"/>
      <c r="BGQ83" s="2"/>
      <c r="BGR83" s="2"/>
      <c r="BGS83" s="2"/>
      <c r="BGT83" s="2"/>
      <c r="BGU83" s="2"/>
      <c r="BGV83" s="2"/>
      <c r="BGW83" s="2"/>
      <c r="BGX83" s="2"/>
      <c r="BGY83" s="2"/>
      <c r="BGZ83" s="2"/>
      <c r="BHA83" s="2"/>
      <c r="BHB83" s="2"/>
      <c r="BHC83" s="2"/>
      <c r="BHD83" s="2"/>
      <c r="BHE83" s="2"/>
      <c r="BHF83" s="2"/>
      <c r="BHG83" s="2"/>
      <c r="BHH83" s="2"/>
      <c r="BHI83" s="2"/>
      <c r="BHJ83" s="2"/>
      <c r="BHK83" s="2"/>
      <c r="BHL83" s="2"/>
      <c r="BHM83" s="2"/>
      <c r="BHN83" s="2"/>
      <c r="BHO83" s="2"/>
      <c r="BHP83" s="2"/>
      <c r="BHQ83" s="2"/>
      <c r="BHR83" s="2"/>
      <c r="BHS83" s="2"/>
      <c r="BHT83" s="2"/>
      <c r="BHU83" s="2"/>
      <c r="BHV83" s="2"/>
      <c r="BHW83" s="2"/>
      <c r="BHX83" s="2"/>
      <c r="BHY83" s="2"/>
      <c r="BHZ83" s="2"/>
      <c r="BIA83" s="2"/>
      <c r="BIB83" s="2"/>
      <c r="BIC83" s="2"/>
      <c r="BID83" s="2"/>
      <c r="BIE83" s="2"/>
      <c r="BIF83" s="2"/>
      <c r="BIG83" s="2"/>
      <c r="BIH83" s="2"/>
      <c r="BII83" s="2"/>
      <c r="BIJ83" s="2"/>
      <c r="BIK83" s="2"/>
      <c r="BIL83" s="2"/>
      <c r="BIM83" s="2"/>
      <c r="BIN83" s="2"/>
      <c r="BIO83" s="2"/>
      <c r="BIP83" s="2"/>
      <c r="BIQ83" s="2"/>
      <c r="BIR83" s="2"/>
      <c r="BIS83" s="2"/>
      <c r="BIT83" s="2"/>
      <c r="BIU83" s="2"/>
      <c r="BIV83" s="2"/>
      <c r="BIW83" s="2"/>
      <c r="BIX83" s="2"/>
      <c r="BIY83" s="2"/>
      <c r="BIZ83" s="2"/>
      <c r="BJA83" s="2"/>
      <c r="BJB83" s="2"/>
      <c r="BJC83" s="2"/>
      <c r="BJD83" s="2"/>
      <c r="BJE83" s="2"/>
      <c r="BJF83" s="2"/>
      <c r="BJG83" s="2"/>
      <c r="BJH83" s="2"/>
      <c r="BJI83" s="2"/>
      <c r="BJJ83" s="2"/>
      <c r="BJK83" s="2"/>
      <c r="BJL83" s="2"/>
      <c r="BJM83" s="2"/>
      <c r="BJN83" s="2"/>
      <c r="BJO83" s="2"/>
      <c r="BJP83" s="2"/>
      <c r="BJQ83" s="2"/>
      <c r="BJR83" s="2"/>
      <c r="BJS83" s="2"/>
      <c r="BJT83" s="2"/>
      <c r="BJU83" s="2"/>
      <c r="BJV83" s="2"/>
      <c r="BJW83" s="2"/>
      <c r="BJX83" s="2"/>
      <c r="BJY83" s="2"/>
      <c r="BJZ83" s="2"/>
      <c r="BKA83" s="2"/>
      <c r="BKB83" s="2"/>
      <c r="BKC83" s="2"/>
      <c r="BKD83" s="2"/>
      <c r="BKE83" s="2"/>
      <c r="BKF83" s="2"/>
      <c r="BKG83" s="2"/>
      <c r="BKH83" s="2"/>
      <c r="BKI83" s="2"/>
      <c r="BKJ83" s="2"/>
      <c r="BKK83" s="2"/>
      <c r="BKL83" s="2"/>
      <c r="BKM83" s="2"/>
      <c r="BKN83" s="2"/>
      <c r="BKO83" s="2"/>
      <c r="BKP83" s="2"/>
      <c r="BKQ83" s="2"/>
      <c r="BKR83" s="2"/>
      <c r="BKS83" s="2"/>
      <c r="BKT83" s="2"/>
      <c r="BKU83" s="2"/>
      <c r="BKV83" s="2"/>
      <c r="BKW83" s="2"/>
      <c r="BKX83" s="2"/>
      <c r="BKY83" s="2"/>
      <c r="BKZ83" s="2"/>
      <c r="BLA83" s="2"/>
      <c r="BLB83" s="2"/>
      <c r="BLC83" s="2"/>
      <c r="BLD83" s="2"/>
      <c r="BLE83" s="2"/>
      <c r="BLF83" s="2"/>
      <c r="BLG83" s="2"/>
      <c r="BLH83" s="2"/>
      <c r="BLI83" s="2"/>
      <c r="BLJ83" s="2"/>
      <c r="BLK83" s="2"/>
      <c r="BLL83" s="2"/>
      <c r="BLM83" s="2"/>
      <c r="BLN83" s="2"/>
      <c r="BLO83" s="2"/>
      <c r="BLP83" s="2"/>
      <c r="BLQ83" s="2"/>
      <c r="BLR83" s="2"/>
      <c r="BLS83" s="2"/>
      <c r="BLT83" s="2"/>
      <c r="BLU83" s="2"/>
      <c r="BLV83" s="2"/>
      <c r="BLW83" s="2"/>
      <c r="BLX83" s="2"/>
      <c r="BLY83" s="2"/>
      <c r="BLZ83" s="2"/>
      <c r="BMA83" s="2"/>
      <c r="BMB83" s="2"/>
      <c r="BMC83" s="2"/>
      <c r="BMD83" s="2"/>
      <c r="BME83" s="2"/>
      <c r="BMF83" s="2"/>
      <c r="BMG83" s="2"/>
      <c r="BMH83" s="2"/>
      <c r="BMI83" s="2"/>
      <c r="BMJ83" s="2"/>
      <c r="BMK83" s="2"/>
      <c r="BML83" s="2"/>
      <c r="BMM83" s="2"/>
      <c r="BMN83" s="2"/>
      <c r="BMO83" s="2"/>
      <c r="BMP83" s="2"/>
      <c r="BMQ83" s="2"/>
      <c r="BMR83" s="2"/>
      <c r="BMS83" s="2"/>
      <c r="BMT83" s="2"/>
      <c r="BMU83" s="2"/>
      <c r="BMV83" s="2"/>
      <c r="BMW83" s="2"/>
      <c r="BMX83" s="2"/>
      <c r="BMY83" s="2"/>
      <c r="BMZ83" s="2"/>
      <c r="BNA83" s="2"/>
      <c r="BNB83" s="2"/>
      <c r="BNC83" s="2"/>
      <c r="BND83" s="2"/>
      <c r="BNE83" s="2"/>
      <c r="BNF83" s="2"/>
      <c r="BNG83" s="2"/>
      <c r="BNH83" s="2"/>
      <c r="BNI83" s="2"/>
      <c r="BNJ83" s="2"/>
      <c r="BNK83" s="2"/>
      <c r="BNL83" s="2"/>
      <c r="BNM83" s="2"/>
      <c r="BNN83" s="2"/>
      <c r="BNO83" s="2"/>
      <c r="BNP83" s="2"/>
      <c r="BNQ83" s="2"/>
      <c r="BNR83" s="2"/>
      <c r="BNS83" s="2"/>
      <c r="BNT83" s="2"/>
      <c r="BNU83" s="2"/>
      <c r="BNV83" s="2"/>
      <c r="BNW83" s="2"/>
      <c r="BNX83" s="2"/>
      <c r="BNY83" s="2"/>
      <c r="BNZ83" s="2"/>
      <c r="BOA83" s="2"/>
      <c r="BOB83" s="2"/>
      <c r="BOC83" s="2"/>
      <c r="BOD83" s="2"/>
      <c r="BOE83" s="2"/>
      <c r="BOF83" s="2"/>
      <c r="BOG83" s="2"/>
      <c r="BOH83" s="2"/>
      <c r="BOI83" s="2"/>
      <c r="BOJ83" s="2"/>
      <c r="BOK83" s="2"/>
      <c r="BOL83" s="2"/>
      <c r="BOM83" s="2"/>
      <c r="BON83" s="2"/>
      <c r="BOO83" s="2"/>
      <c r="BOP83" s="2"/>
      <c r="BOQ83" s="2"/>
      <c r="BOR83" s="2"/>
      <c r="BOS83" s="2"/>
      <c r="BOT83" s="2"/>
      <c r="BOU83" s="2"/>
      <c r="BOV83" s="2"/>
      <c r="BOW83" s="2"/>
      <c r="BOX83" s="2"/>
      <c r="BOY83" s="2"/>
      <c r="BOZ83" s="2"/>
      <c r="BPA83" s="2"/>
      <c r="BPB83" s="2"/>
      <c r="BPC83" s="2"/>
      <c r="BPD83" s="2"/>
      <c r="BPE83" s="2"/>
      <c r="BPF83" s="2"/>
      <c r="BPG83" s="2"/>
      <c r="BPH83" s="2"/>
      <c r="BPI83" s="2"/>
      <c r="BPJ83" s="2"/>
      <c r="BPK83" s="2"/>
      <c r="BPL83" s="2"/>
      <c r="BPM83" s="2"/>
      <c r="BPN83" s="2"/>
      <c r="BPO83" s="2"/>
      <c r="BPP83" s="2"/>
      <c r="BPQ83" s="2"/>
      <c r="BPR83" s="2"/>
      <c r="BPS83" s="2"/>
      <c r="BPT83" s="2"/>
      <c r="BPU83" s="2"/>
      <c r="BPV83" s="2"/>
      <c r="BPW83" s="2"/>
      <c r="BPX83" s="2"/>
      <c r="BPY83" s="2"/>
      <c r="BPZ83" s="2"/>
      <c r="BQA83" s="2"/>
      <c r="BQB83" s="2"/>
      <c r="BQC83" s="2"/>
      <c r="BQD83" s="2"/>
      <c r="BQE83" s="2"/>
      <c r="BQF83" s="2"/>
      <c r="BQG83" s="2"/>
      <c r="BQH83" s="2"/>
      <c r="BQI83" s="2"/>
      <c r="BQJ83" s="2"/>
      <c r="BQK83" s="2"/>
      <c r="BQL83" s="2"/>
      <c r="BQM83" s="2"/>
      <c r="BQN83" s="2"/>
      <c r="BQO83" s="2"/>
      <c r="BQP83" s="2"/>
      <c r="BQQ83" s="2"/>
      <c r="BQR83" s="2"/>
      <c r="BQS83" s="2"/>
      <c r="BQT83" s="2"/>
      <c r="BQU83" s="2"/>
      <c r="BQV83" s="2"/>
      <c r="BQW83" s="2"/>
      <c r="BQX83" s="2"/>
      <c r="BQY83" s="2"/>
      <c r="BQZ83" s="2"/>
      <c r="BRA83" s="2"/>
      <c r="BRB83" s="2"/>
      <c r="BRC83" s="2"/>
      <c r="BRD83" s="2"/>
      <c r="BRE83" s="2"/>
      <c r="BRF83" s="2"/>
      <c r="BRG83" s="2"/>
      <c r="BRH83" s="2"/>
      <c r="BRI83" s="2"/>
      <c r="BRJ83" s="2"/>
      <c r="BRK83" s="2"/>
      <c r="BRL83" s="2"/>
      <c r="BRM83" s="2"/>
      <c r="BRN83" s="2"/>
      <c r="BRO83" s="2"/>
      <c r="BRP83" s="2"/>
      <c r="BRQ83" s="2"/>
      <c r="BRR83" s="2"/>
      <c r="BRS83" s="2"/>
      <c r="BRT83" s="2"/>
      <c r="BRU83" s="2"/>
      <c r="BRV83" s="2"/>
      <c r="BRW83" s="2"/>
      <c r="BRX83" s="2"/>
      <c r="BRY83" s="2"/>
      <c r="BRZ83" s="2"/>
      <c r="BSA83" s="2"/>
      <c r="BSB83" s="2"/>
      <c r="BSC83" s="2"/>
      <c r="BSD83" s="2"/>
      <c r="BSE83" s="2"/>
      <c r="BSF83" s="2"/>
      <c r="BSG83" s="2"/>
      <c r="BSH83" s="2"/>
      <c r="BSI83" s="2"/>
      <c r="BSJ83" s="2"/>
      <c r="BSK83" s="2"/>
      <c r="BSL83" s="2"/>
      <c r="BSM83" s="2"/>
      <c r="BSN83" s="2"/>
      <c r="BSO83" s="2"/>
      <c r="BSP83" s="2"/>
      <c r="BSQ83" s="2"/>
      <c r="BSR83" s="2"/>
      <c r="BSS83" s="2"/>
      <c r="BST83" s="2"/>
      <c r="BSU83" s="2"/>
      <c r="BSV83" s="2"/>
      <c r="BSW83" s="2"/>
      <c r="BSX83" s="2"/>
      <c r="BSY83" s="2"/>
      <c r="BSZ83" s="2"/>
      <c r="BTA83" s="2"/>
      <c r="BTB83" s="2"/>
      <c r="BTC83" s="2"/>
      <c r="BTD83" s="2"/>
      <c r="BTE83" s="2"/>
      <c r="BTF83" s="2"/>
      <c r="BTG83" s="2"/>
      <c r="BTH83" s="2"/>
      <c r="BTI83" s="2"/>
      <c r="BTJ83" s="2"/>
      <c r="BTK83" s="2"/>
      <c r="BTL83" s="2"/>
      <c r="BTM83" s="2"/>
      <c r="BTN83" s="2"/>
      <c r="BTO83" s="2"/>
      <c r="BTP83" s="2"/>
      <c r="BTQ83" s="2"/>
      <c r="BTR83" s="2"/>
      <c r="BTS83" s="2"/>
      <c r="BTT83" s="2"/>
      <c r="BTU83" s="2"/>
      <c r="BTV83" s="2"/>
      <c r="BTW83" s="2"/>
      <c r="BTX83" s="2"/>
      <c r="BTY83" s="2"/>
      <c r="BTZ83" s="2"/>
      <c r="BUA83" s="2"/>
      <c r="BUB83" s="2"/>
      <c r="BUC83" s="2"/>
      <c r="BUD83" s="2"/>
      <c r="BUE83" s="2"/>
      <c r="BUF83" s="2"/>
      <c r="BUG83" s="2"/>
      <c r="BUH83" s="2"/>
      <c r="BUI83" s="2"/>
      <c r="BUJ83" s="2"/>
      <c r="BUK83" s="2"/>
      <c r="BUL83" s="2"/>
      <c r="BUM83" s="2"/>
      <c r="BUN83" s="2"/>
      <c r="BUO83" s="2"/>
      <c r="BUP83" s="2"/>
      <c r="BUQ83" s="2"/>
      <c r="BUR83" s="2"/>
      <c r="BUS83" s="2"/>
      <c r="BUT83" s="2"/>
      <c r="BUU83" s="2"/>
      <c r="BUV83" s="2"/>
      <c r="BUW83" s="2"/>
      <c r="BUX83" s="2"/>
      <c r="BUY83" s="2"/>
      <c r="BUZ83" s="2"/>
      <c r="BVA83" s="2"/>
      <c r="BVB83" s="2"/>
      <c r="BVC83" s="2"/>
      <c r="BVD83" s="2"/>
      <c r="BVE83" s="2"/>
      <c r="BVF83" s="2"/>
      <c r="BVG83" s="2"/>
      <c r="BVH83" s="2"/>
      <c r="BVI83" s="2"/>
      <c r="BVJ83" s="2"/>
      <c r="BVK83" s="2"/>
      <c r="BVL83" s="2"/>
      <c r="BVM83" s="2"/>
      <c r="BVN83" s="2"/>
      <c r="BVO83" s="2"/>
      <c r="BVP83" s="2"/>
      <c r="BVQ83" s="2"/>
      <c r="BVR83" s="2"/>
      <c r="BVS83" s="2"/>
      <c r="BVT83" s="2"/>
      <c r="BVU83" s="2"/>
      <c r="BVV83" s="2"/>
      <c r="BVW83" s="2"/>
      <c r="BVX83" s="2"/>
      <c r="BVY83" s="2"/>
      <c r="BVZ83" s="2"/>
      <c r="BWA83" s="2"/>
      <c r="BWB83" s="2"/>
      <c r="BWC83" s="2"/>
      <c r="BWD83" s="2"/>
      <c r="BWE83" s="2"/>
      <c r="BWF83" s="2"/>
      <c r="BWG83" s="2"/>
      <c r="BWH83" s="2"/>
      <c r="BWI83" s="2"/>
      <c r="BWJ83" s="2"/>
      <c r="BWK83" s="2"/>
      <c r="BWL83" s="2"/>
      <c r="BWM83" s="2"/>
      <c r="BWN83" s="2"/>
      <c r="BWO83" s="2"/>
      <c r="BWP83" s="2"/>
      <c r="BWQ83" s="2"/>
      <c r="BWR83" s="2"/>
      <c r="BWS83" s="2"/>
      <c r="BWT83" s="2"/>
      <c r="BWU83" s="2"/>
      <c r="BWV83" s="2"/>
      <c r="BWW83" s="2"/>
      <c r="BWX83" s="2"/>
      <c r="BWY83" s="2"/>
      <c r="BWZ83" s="2"/>
      <c r="BXA83" s="2"/>
      <c r="BXB83" s="2"/>
      <c r="BXC83" s="2"/>
      <c r="BXD83" s="2"/>
      <c r="BXE83" s="2"/>
      <c r="BXF83" s="2"/>
      <c r="BXG83" s="2"/>
      <c r="BXH83" s="2"/>
      <c r="BXI83" s="2"/>
      <c r="BXJ83" s="2"/>
      <c r="BXK83" s="2"/>
      <c r="BXL83" s="2"/>
      <c r="BXM83" s="2"/>
      <c r="BXN83" s="2"/>
      <c r="BXO83" s="2"/>
      <c r="BXP83" s="2"/>
      <c r="BXQ83" s="2"/>
      <c r="BXR83" s="2"/>
      <c r="BXS83" s="2"/>
      <c r="BXT83" s="2"/>
      <c r="BXU83" s="2"/>
      <c r="BXV83" s="2"/>
      <c r="BXW83" s="2"/>
      <c r="BXX83" s="2"/>
      <c r="BXY83" s="2"/>
      <c r="BXZ83" s="2"/>
      <c r="BYA83" s="2"/>
      <c r="BYB83" s="2"/>
      <c r="BYC83" s="2"/>
      <c r="BYD83" s="2"/>
      <c r="BYE83" s="2"/>
      <c r="BYF83" s="2"/>
      <c r="BYG83" s="2"/>
      <c r="BYH83" s="2"/>
      <c r="BYI83" s="2"/>
      <c r="BYJ83" s="2"/>
      <c r="BYK83" s="2"/>
      <c r="BYL83" s="2"/>
      <c r="BYM83" s="2"/>
      <c r="BYN83" s="2"/>
      <c r="BYO83" s="2"/>
      <c r="BYP83" s="2"/>
      <c r="BYQ83" s="2"/>
      <c r="BYR83" s="2"/>
      <c r="BYS83" s="2"/>
      <c r="BYT83" s="2"/>
      <c r="BYU83" s="2"/>
      <c r="BYV83" s="2"/>
      <c r="BYW83" s="2"/>
      <c r="BYX83" s="2"/>
      <c r="BYY83" s="2"/>
      <c r="BYZ83" s="2"/>
      <c r="BZA83" s="2"/>
      <c r="BZB83" s="2"/>
      <c r="BZC83" s="2"/>
      <c r="BZD83" s="2"/>
      <c r="BZE83" s="2"/>
      <c r="BZF83" s="2"/>
      <c r="BZG83" s="2"/>
      <c r="BZH83" s="2"/>
      <c r="BZI83" s="2"/>
      <c r="BZJ83" s="2"/>
      <c r="BZK83" s="2"/>
      <c r="BZL83" s="2"/>
      <c r="BZM83" s="2"/>
      <c r="BZN83" s="2"/>
      <c r="BZO83" s="2"/>
      <c r="BZP83" s="2"/>
      <c r="BZQ83" s="2"/>
      <c r="BZR83" s="2"/>
      <c r="BZS83" s="2"/>
      <c r="BZT83" s="2"/>
      <c r="BZU83" s="2"/>
      <c r="BZV83" s="2"/>
      <c r="BZW83" s="2"/>
      <c r="BZX83" s="2"/>
      <c r="BZY83" s="2"/>
      <c r="BZZ83" s="2"/>
      <c r="CAA83" s="2"/>
      <c r="CAB83" s="2"/>
      <c r="CAC83" s="2"/>
      <c r="CAD83" s="2"/>
      <c r="CAE83" s="2"/>
      <c r="CAF83" s="2"/>
      <c r="CAG83" s="2"/>
      <c r="CAH83" s="2"/>
      <c r="CAI83" s="2"/>
      <c r="CAJ83" s="2"/>
      <c r="CAK83" s="2"/>
      <c r="CAL83" s="2"/>
      <c r="CAM83" s="2"/>
      <c r="CAN83" s="2"/>
      <c r="CAO83" s="2"/>
      <c r="CAP83" s="2"/>
      <c r="CAQ83" s="2"/>
      <c r="CAR83" s="2"/>
      <c r="CAS83" s="2"/>
      <c r="CAT83" s="2"/>
      <c r="CAU83" s="2"/>
      <c r="CAV83" s="2"/>
      <c r="CAW83" s="2"/>
      <c r="CAX83" s="2"/>
      <c r="CAY83" s="2"/>
      <c r="CAZ83" s="2"/>
      <c r="CBA83" s="2"/>
      <c r="CBB83" s="2"/>
      <c r="CBC83" s="2"/>
      <c r="CBD83" s="2"/>
      <c r="CBE83" s="2"/>
      <c r="CBF83" s="2"/>
      <c r="CBG83" s="2"/>
      <c r="CBH83" s="2"/>
      <c r="CBI83" s="2"/>
      <c r="CBJ83" s="2"/>
      <c r="CBK83" s="2"/>
      <c r="CBL83" s="2"/>
      <c r="CBM83" s="2"/>
      <c r="CBN83" s="2"/>
      <c r="CBO83" s="2"/>
      <c r="CBP83" s="2"/>
      <c r="CBQ83" s="2"/>
      <c r="CBR83" s="2"/>
      <c r="CBS83" s="2"/>
      <c r="CBT83" s="2"/>
      <c r="CBU83" s="2"/>
      <c r="CBV83" s="2"/>
      <c r="CBW83" s="2"/>
      <c r="CBX83" s="2"/>
      <c r="CBY83" s="2"/>
      <c r="CBZ83" s="2"/>
      <c r="CCA83" s="2"/>
      <c r="CCB83" s="2"/>
      <c r="CCC83" s="2"/>
      <c r="CCD83" s="2"/>
      <c r="CCE83" s="2"/>
      <c r="CCF83" s="2"/>
      <c r="CCG83" s="2"/>
      <c r="CCH83" s="2"/>
      <c r="CCI83" s="2"/>
      <c r="CCJ83" s="2"/>
      <c r="CCK83" s="2"/>
      <c r="CCL83" s="2"/>
      <c r="CCM83" s="2"/>
      <c r="CCN83" s="2"/>
      <c r="CCO83" s="2"/>
      <c r="CCP83" s="2"/>
      <c r="CCQ83" s="2"/>
      <c r="CCR83" s="2"/>
      <c r="CCS83" s="2"/>
      <c r="CCT83" s="2"/>
      <c r="CCU83" s="2"/>
      <c r="CCV83" s="2"/>
      <c r="CCW83" s="2"/>
      <c r="CCX83" s="2"/>
      <c r="CCY83" s="2"/>
      <c r="CCZ83" s="2"/>
      <c r="CDA83" s="2"/>
      <c r="CDB83" s="2"/>
      <c r="CDC83" s="2"/>
      <c r="CDD83" s="2"/>
      <c r="CDE83" s="2"/>
      <c r="CDF83" s="2"/>
      <c r="CDG83" s="2"/>
      <c r="CDH83" s="2"/>
      <c r="CDI83" s="2"/>
      <c r="CDJ83" s="2"/>
      <c r="CDK83" s="2"/>
      <c r="CDL83" s="2"/>
      <c r="CDM83" s="2"/>
      <c r="CDN83" s="2"/>
      <c r="CDO83" s="2"/>
      <c r="CDP83" s="2"/>
      <c r="CDQ83" s="2"/>
      <c r="CDR83" s="2"/>
      <c r="CDS83" s="2"/>
      <c r="CDT83" s="2"/>
      <c r="CDU83" s="2"/>
      <c r="CDV83" s="2"/>
      <c r="CDW83" s="2"/>
      <c r="CDX83" s="2"/>
      <c r="CDY83" s="2"/>
      <c r="CDZ83" s="2"/>
      <c r="CEA83" s="2"/>
      <c r="CEB83" s="2"/>
      <c r="CEC83" s="2"/>
      <c r="CED83" s="2"/>
      <c r="CEE83" s="2"/>
      <c r="CEF83" s="2"/>
      <c r="CEG83" s="2"/>
      <c r="CEH83" s="2"/>
      <c r="CEI83" s="2"/>
      <c r="CEJ83" s="2"/>
      <c r="CEK83" s="2"/>
      <c r="CEL83" s="2"/>
      <c r="CEM83" s="2"/>
      <c r="CEN83" s="2"/>
      <c r="CEO83" s="2"/>
      <c r="CEP83" s="2"/>
      <c r="CEQ83" s="2"/>
      <c r="CER83" s="2"/>
      <c r="CES83" s="2"/>
      <c r="CET83" s="2"/>
      <c r="CEU83" s="2"/>
      <c r="CEV83" s="2"/>
      <c r="CEW83" s="2"/>
      <c r="CEX83" s="2"/>
      <c r="CEY83" s="2"/>
      <c r="CEZ83" s="2"/>
      <c r="CFA83" s="2"/>
      <c r="CFB83" s="2"/>
      <c r="CFC83" s="2"/>
      <c r="CFD83" s="2"/>
      <c r="CFE83" s="2"/>
      <c r="CFF83" s="2"/>
      <c r="CFG83" s="2"/>
      <c r="CFH83" s="2"/>
      <c r="CFI83" s="2"/>
      <c r="CFJ83" s="2"/>
      <c r="CFK83" s="2"/>
      <c r="CFL83" s="2"/>
      <c r="CFM83" s="2"/>
      <c r="CFN83" s="2"/>
      <c r="CFO83" s="2"/>
      <c r="CFP83" s="2"/>
      <c r="CFQ83" s="2"/>
      <c r="CFR83" s="2"/>
      <c r="CFS83" s="2"/>
      <c r="CFT83" s="2"/>
      <c r="CFU83" s="2"/>
      <c r="CFV83" s="2"/>
      <c r="CFW83" s="2"/>
      <c r="CFX83" s="2"/>
      <c r="CFY83" s="2"/>
      <c r="CFZ83" s="2"/>
      <c r="CGA83" s="2"/>
      <c r="CGB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A83" s="2"/>
      <c r="CHB83" s="2"/>
      <c r="CHC83" s="2"/>
      <c r="CHD83" s="2"/>
      <c r="CHE83" s="2"/>
      <c r="CHF83" s="2"/>
      <c r="CHG83" s="2"/>
      <c r="CHH83" s="2"/>
      <c r="CHI83" s="2"/>
      <c r="CHJ83" s="2"/>
      <c r="CHK83" s="2"/>
      <c r="CHL83" s="2"/>
      <c r="CHM83" s="2"/>
      <c r="CHN83" s="2"/>
      <c r="CHO83" s="2"/>
      <c r="CHP83" s="2"/>
      <c r="CHQ83" s="2"/>
      <c r="CHR83" s="2"/>
      <c r="CHS83" s="2"/>
      <c r="CHT83" s="2"/>
      <c r="CHU83" s="2"/>
      <c r="CHV83" s="2"/>
      <c r="CHW83" s="2"/>
      <c r="CHX83" s="2"/>
      <c r="CHY83" s="2"/>
      <c r="CHZ83" s="2"/>
      <c r="CIA83" s="2"/>
      <c r="CIB83" s="2"/>
      <c r="CIC83" s="2"/>
      <c r="CID83" s="2"/>
      <c r="CIE83" s="2"/>
      <c r="CIF83" s="2"/>
      <c r="CIG83" s="2"/>
      <c r="CIH83" s="2"/>
      <c r="CII83" s="2"/>
      <c r="CIJ83" s="2"/>
      <c r="CIK83" s="2"/>
      <c r="CIL83" s="2"/>
      <c r="CIM83" s="2"/>
      <c r="CIN83" s="2"/>
      <c r="CIO83" s="2"/>
      <c r="CIP83" s="2"/>
      <c r="CIQ83" s="2"/>
      <c r="CIR83" s="2"/>
      <c r="CIS83" s="2"/>
      <c r="CIT83" s="2"/>
      <c r="CIU83" s="2"/>
      <c r="CIV83" s="2"/>
      <c r="CIW83" s="2"/>
      <c r="CIX83" s="2"/>
      <c r="CIY83" s="2"/>
      <c r="CIZ83" s="2"/>
      <c r="CJA83" s="2"/>
      <c r="CJB83" s="2"/>
      <c r="CJC83" s="2"/>
      <c r="CJD83" s="2"/>
      <c r="CJE83" s="2"/>
      <c r="CJF83" s="2"/>
      <c r="CJG83" s="2"/>
      <c r="CJH83" s="2"/>
      <c r="CJI83" s="2"/>
      <c r="CJJ83" s="2"/>
      <c r="CJK83" s="2"/>
      <c r="CJL83" s="2"/>
      <c r="CJM83" s="2"/>
      <c r="CJN83" s="2"/>
      <c r="CJO83" s="2"/>
      <c r="CJP83" s="2"/>
      <c r="CJQ83" s="2"/>
      <c r="CJR83" s="2"/>
      <c r="CJS83" s="2"/>
      <c r="CJT83" s="2"/>
      <c r="CJU83" s="2"/>
      <c r="CJV83" s="2"/>
      <c r="CJW83" s="2"/>
      <c r="CJX83" s="2"/>
      <c r="CJY83" s="2"/>
      <c r="CJZ83" s="2"/>
      <c r="CKA83" s="2"/>
      <c r="CKB83" s="2"/>
      <c r="CKC83" s="2"/>
      <c r="CKD83" s="2"/>
      <c r="CKE83" s="2"/>
      <c r="CKF83" s="2"/>
      <c r="CKG83" s="2"/>
      <c r="CKH83" s="2"/>
      <c r="CKI83" s="2"/>
      <c r="CKJ83" s="2"/>
      <c r="CKK83" s="2"/>
      <c r="CKL83" s="2"/>
      <c r="CKM83" s="2"/>
      <c r="CKN83" s="2"/>
      <c r="CKO83" s="2"/>
      <c r="CKP83" s="2"/>
      <c r="CKQ83" s="2"/>
      <c r="CKR83" s="2"/>
      <c r="CKS83" s="2"/>
      <c r="CKT83" s="2"/>
      <c r="CKU83" s="2"/>
      <c r="CKV83" s="2"/>
      <c r="CKW83" s="2"/>
      <c r="CKX83" s="2"/>
      <c r="CKY83" s="2"/>
      <c r="CKZ83" s="2"/>
      <c r="CLA83" s="2"/>
      <c r="CLB83" s="2"/>
      <c r="CLC83" s="2"/>
      <c r="CLD83" s="2"/>
      <c r="CLE83" s="2"/>
      <c r="CLF83" s="2"/>
      <c r="CLG83" s="2"/>
      <c r="CLH83" s="2"/>
      <c r="CLI83" s="2"/>
      <c r="CLJ83" s="2"/>
      <c r="CLK83" s="2"/>
      <c r="CLL83" s="2"/>
      <c r="CLM83" s="2"/>
      <c r="CLN83" s="2"/>
      <c r="CLO83" s="2"/>
      <c r="CLP83" s="2"/>
      <c r="CLQ83" s="2"/>
      <c r="CLR83" s="2"/>
      <c r="CLS83" s="2"/>
      <c r="CLT83" s="2"/>
      <c r="CLU83" s="2"/>
      <c r="CLV83" s="2"/>
      <c r="CLW83" s="2"/>
      <c r="CLX83" s="2"/>
      <c r="CLY83" s="2"/>
      <c r="CLZ83" s="2"/>
      <c r="CMA83" s="2"/>
      <c r="CMB83" s="2"/>
      <c r="CMC83" s="2"/>
      <c r="CMD83" s="2"/>
      <c r="CME83" s="2"/>
      <c r="CMF83" s="2"/>
      <c r="CMG83" s="2"/>
      <c r="CMH83" s="2"/>
      <c r="CMI83" s="2"/>
      <c r="CMJ83" s="2"/>
      <c r="CMK83" s="2"/>
      <c r="CML83" s="2"/>
      <c r="CMM83" s="2"/>
      <c r="CMN83" s="2"/>
      <c r="CMO83" s="2"/>
      <c r="CMP83" s="2"/>
      <c r="CMQ83" s="2"/>
      <c r="CMR83" s="2"/>
      <c r="CMS83" s="2"/>
      <c r="CMT83" s="2"/>
      <c r="CMU83" s="2"/>
      <c r="CMV83" s="2"/>
      <c r="CMW83" s="2"/>
      <c r="CMX83" s="2"/>
      <c r="CMY83" s="2"/>
      <c r="CMZ83" s="2"/>
      <c r="CNA83" s="2"/>
      <c r="CNB83" s="2"/>
      <c r="CNC83" s="2"/>
      <c r="CND83" s="2"/>
      <c r="CNE83" s="2"/>
      <c r="CNF83" s="2"/>
      <c r="CNG83" s="2"/>
      <c r="CNH83" s="2"/>
      <c r="CNI83" s="2"/>
      <c r="CNJ83" s="2"/>
      <c r="CNK83" s="2"/>
      <c r="CNL83" s="2"/>
      <c r="CNM83" s="2"/>
      <c r="CNN83" s="2"/>
      <c r="CNO83" s="2"/>
      <c r="CNP83" s="2"/>
      <c r="CNQ83" s="2"/>
      <c r="CNR83" s="2"/>
      <c r="CNS83" s="2"/>
      <c r="CNT83" s="2"/>
      <c r="CNU83" s="2"/>
      <c r="CNV83" s="2"/>
      <c r="CNW83" s="2"/>
      <c r="CNX83" s="2"/>
      <c r="CNY83" s="2"/>
      <c r="CNZ83" s="2"/>
      <c r="COA83" s="2"/>
      <c r="COB83" s="2"/>
      <c r="COC83" s="2"/>
      <c r="COD83" s="2"/>
      <c r="COE83" s="2"/>
      <c r="COF83" s="2"/>
      <c r="COG83" s="2"/>
      <c r="COH83" s="2"/>
      <c r="COI83" s="2"/>
      <c r="COJ83" s="2"/>
      <c r="COK83" s="2"/>
      <c r="COL83" s="2"/>
      <c r="COM83" s="2"/>
      <c r="CON83" s="2"/>
      <c r="COO83" s="2"/>
      <c r="COP83" s="2"/>
      <c r="COQ83" s="2"/>
      <c r="COR83" s="2"/>
      <c r="COS83" s="2"/>
      <c r="COT83" s="2"/>
      <c r="COU83" s="2"/>
      <c r="COV83" s="2"/>
      <c r="COW83" s="2"/>
      <c r="COX83" s="2"/>
      <c r="COY83" s="2"/>
      <c r="COZ83" s="2"/>
      <c r="CPA83" s="2"/>
      <c r="CPB83" s="2"/>
      <c r="CPC83" s="2"/>
      <c r="CPD83" s="2"/>
      <c r="CPE83" s="2"/>
      <c r="CPF83" s="2"/>
      <c r="CPG83" s="2"/>
      <c r="CPH83" s="2"/>
      <c r="CPI83" s="2"/>
      <c r="CPJ83" s="2"/>
      <c r="CPK83" s="2"/>
      <c r="CPL83" s="2"/>
      <c r="CPM83" s="2"/>
      <c r="CPN83" s="2"/>
      <c r="CPO83" s="2"/>
      <c r="CPP83" s="2"/>
      <c r="CPQ83" s="2"/>
      <c r="CPR83" s="2"/>
      <c r="CPS83" s="2"/>
      <c r="CPT83" s="2"/>
      <c r="CPU83" s="2"/>
      <c r="CPV83" s="2"/>
      <c r="CPW83" s="2"/>
      <c r="CPX83" s="2"/>
      <c r="CPY83" s="2"/>
      <c r="CPZ83" s="2"/>
      <c r="CQA83" s="2"/>
      <c r="CQB83" s="2"/>
      <c r="CQC83" s="2"/>
      <c r="CQD83" s="2"/>
      <c r="CQE83" s="2"/>
      <c r="CQF83" s="2"/>
      <c r="CQG83" s="2"/>
      <c r="CQH83" s="2"/>
      <c r="CQI83" s="2"/>
      <c r="CQJ83" s="2"/>
      <c r="CQK83" s="2"/>
      <c r="CQL83" s="2"/>
      <c r="CQM83" s="2"/>
      <c r="CQN83" s="2"/>
      <c r="CQO83" s="2"/>
      <c r="CQP83" s="2"/>
      <c r="CQQ83" s="2"/>
      <c r="CQR83" s="2"/>
      <c r="CQS83" s="2"/>
      <c r="CQT83" s="2"/>
      <c r="CQU83" s="2"/>
      <c r="CQV83" s="2"/>
      <c r="CQW83" s="2"/>
      <c r="CQX83" s="2"/>
      <c r="CQY83" s="2"/>
      <c r="CQZ83" s="2"/>
      <c r="CRA83" s="2"/>
      <c r="CRB83" s="2"/>
      <c r="CRC83" s="2"/>
      <c r="CRD83" s="2"/>
      <c r="CRE83" s="2"/>
      <c r="CRF83" s="2"/>
      <c r="CRG83" s="2"/>
      <c r="CRH83" s="2"/>
      <c r="CRI83" s="2"/>
      <c r="CRJ83" s="2"/>
      <c r="CRK83" s="2"/>
      <c r="CRL83" s="2"/>
      <c r="CRM83" s="2"/>
      <c r="CRN83" s="2"/>
      <c r="CRO83" s="2"/>
      <c r="CRP83" s="2"/>
      <c r="CRQ83" s="2"/>
      <c r="CRR83" s="2"/>
      <c r="CRS83" s="2"/>
      <c r="CRT83" s="2"/>
      <c r="CRU83" s="2"/>
      <c r="CRV83" s="2"/>
      <c r="CRW83" s="2"/>
      <c r="CRX83" s="2"/>
      <c r="CRY83" s="2"/>
      <c r="CRZ83" s="2"/>
      <c r="CSA83" s="2"/>
      <c r="CSB83" s="2"/>
      <c r="CSC83" s="2"/>
      <c r="CSD83" s="2"/>
      <c r="CSE83" s="2"/>
      <c r="CSF83" s="2"/>
      <c r="CSG83" s="2"/>
      <c r="CSH83" s="2"/>
      <c r="CSI83" s="2"/>
      <c r="CSJ83" s="2"/>
      <c r="CSK83" s="2"/>
      <c r="CSL83" s="2"/>
      <c r="CSM83" s="2"/>
      <c r="CSN83" s="2"/>
      <c r="CSO83" s="2"/>
      <c r="CSP83" s="2"/>
      <c r="CSQ83" s="2"/>
      <c r="CSR83" s="2"/>
      <c r="CSS83" s="2"/>
      <c r="CST83" s="2"/>
      <c r="CSU83" s="2"/>
      <c r="CSV83" s="2"/>
      <c r="CSW83" s="2"/>
      <c r="CSX83" s="2"/>
      <c r="CSY83" s="2"/>
      <c r="CSZ83" s="2"/>
      <c r="CTA83" s="2"/>
      <c r="CTB83" s="2"/>
      <c r="CTC83" s="2"/>
      <c r="CTD83" s="2"/>
      <c r="CTE83" s="2"/>
      <c r="CTF83" s="2"/>
      <c r="CTG83" s="2"/>
      <c r="CTH83" s="2"/>
      <c r="CTI83" s="2"/>
      <c r="CTJ83" s="2"/>
      <c r="CTK83" s="2"/>
      <c r="CTL83" s="2"/>
      <c r="CTM83" s="2"/>
      <c r="CTN83" s="2"/>
      <c r="CTO83" s="2"/>
      <c r="CTP83" s="2"/>
      <c r="CTQ83" s="2"/>
      <c r="CTR83" s="2"/>
      <c r="CTS83" s="2"/>
      <c r="CTT83" s="2"/>
      <c r="CTU83" s="2"/>
      <c r="CTV83" s="2"/>
      <c r="CTW83" s="2"/>
      <c r="CTX83" s="2"/>
      <c r="CTY83" s="2"/>
      <c r="CTZ83" s="2"/>
      <c r="CUA83" s="2"/>
      <c r="CUB83" s="2"/>
      <c r="CUC83" s="2"/>
      <c r="CUD83" s="2"/>
      <c r="CUE83" s="2"/>
      <c r="CUF83" s="2"/>
      <c r="CUG83" s="2"/>
      <c r="CUH83" s="2"/>
      <c r="CUI83" s="2"/>
      <c r="CUJ83" s="2"/>
      <c r="CUK83" s="2"/>
      <c r="CUL83" s="2"/>
      <c r="CUM83" s="2"/>
      <c r="CUN83" s="2"/>
      <c r="CUO83" s="2"/>
      <c r="CUP83" s="2"/>
      <c r="CUQ83" s="2"/>
      <c r="CUR83" s="2"/>
      <c r="CUS83" s="2"/>
      <c r="CUT83" s="2"/>
      <c r="CUU83" s="2"/>
      <c r="CUV83" s="2"/>
      <c r="CUW83" s="2"/>
      <c r="CUX83" s="2"/>
      <c r="CUY83" s="2"/>
      <c r="CUZ83" s="2"/>
      <c r="CVA83" s="2"/>
      <c r="CVB83" s="2"/>
      <c r="CVC83" s="2"/>
      <c r="CVD83" s="2"/>
      <c r="CVE83" s="2"/>
      <c r="CVF83" s="2"/>
      <c r="CVG83" s="2"/>
      <c r="CVH83" s="2"/>
      <c r="CVI83" s="2"/>
      <c r="CVJ83" s="2"/>
      <c r="CVK83" s="2"/>
      <c r="CVL83" s="2"/>
      <c r="CVM83" s="2"/>
      <c r="CVN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O83" s="2"/>
      <c r="CWP83" s="2"/>
      <c r="CWQ83" s="2"/>
      <c r="CWR83" s="2"/>
      <c r="CWS83" s="2"/>
      <c r="CWT83" s="2"/>
      <c r="CWU83" s="2"/>
      <c r="CWV83" s="2"/>
      <c r="CWW83" s="2"/>
      <c r="CWX83" s="2"/>
      <c r="CWY83" s="2"/>
      <c r="CWZ83" s="2"/>
      <c r="CXA83" s="2"/>
      <c r="CXB83" s="2"/>
      <c r="CXC83" s="2"/>
      <c r="CXD83" s="2"/>
      <c r="CXE83" s="2"/>
      <c r="CXF83" s="2"/>
      <c r="CXG83" s="2"/>
      <c r="CXH83" s="2"/>
      <c r="CXI83" s="2"/>
      <c r="CXJ83" s="2"/>
      <c r="CXK83" s="2"/>
      <c r="CXL83" s="2"/>
      <c r="CXM83" s="2"/>
      <c r="CXN83" s="2"/>
      <c r="CXO83" s="2"/>
      <c r="CXP83" s="2"/>
      <c r="CXQ83" s="2"/>
      <c r="CXR83" s="2"/>
      <c r="CXS83" s="2"/>
      <c r="CXT83" s="2"/>
      <c r="CXU83" s="2"/>
      <c r="CXV83" s="2"/>
      <c r="CXW83" s="2"/>
      <c r="CXX83" s="2"/>
      <c r="CXY83" s="2"/>
      <c r="CXZ83" s="2"/>
      <c r="CYA83" s="2"/>
      <c r="CYB83" s="2"/>
      <c r="CYC83" s="2"/>
      <c r="CYD83" s="2"/>
      <c r="CYE83" s="2"/>
      <c r="CYF83" s="2"/>
      <c r="CYG83" s="2"/>
      <c r="CYH83" s="2"/>
      <c r="CYI83" s="2"/>
      <c r="CYJ83" s="2"/>
      <c r="CYK83" s="2"/>
      <c r="CYL83" s="2"/>
      <c r="CYM83" s="2"/>
      <c r="CYN83" s="2"/>
      <c r="CYO83" s="2"/>
      <c r="CYP83" s="2"/>
      <c r="CYQ83" s="2"/>
      <c r="CYR83" s="2"/>
      <c r="CYS83" s="2"/>
      <c r="CYT83" s="2"/>
      <c r="CYU83" s="2"/>
      <c r="CYV83" s="2"/>
      <c r="CYW83" s="2"/>
      <c r="CYX83" s="2"/>
      <c r="CYY83" s="2"/>
      <c r="CYZ83" s="2"/>
      <c r="CZA83" s="2"/>
      <c r="CZB83" s="2"/>
      <c r="CZC83" s="2"/>
      <c r="CZD83" s="2"/>
      <c r="CZE83" s="2"/>
      <c r="CZF83" s="2"/>
      <c r="CZG83" s="2"/>
      <c r="CZH83" s="2"/>
      <c r="CZI83" s="2"/>
      <c r="CZJ83" s="2"/>
      <c r="CZK83" s="2"/>
      <c r="CZL83" s="2"/>
      <c r="CZM83" s="2"/>
      <c r="CZN83" s="2"/>
      <c r="CZO83" s="2"/>
      <c r="CZP83" s="2"/>
      <c r="CZQ83" s="2"/>
      <c r="CZR83" s="2"/>
      <c r="CZS83" s="2"/>
      <c r="CZT83" s="2"/>
      <c r="CZU83" s="2"/>
      <c r="CZV83" s="2"/>
      <c r="CZW83" s="2"/>
      <c r="CZX83" s="2"/>
      <c r="CZY83" s="2"/>
      <c r="CZZ83" s="2"/>
      <c r="DAA83" s="2"/>
      <c r="DAB83" s="2"/>
      <c r="DAC83" s="2"/>
      <c r="DAD83" s="2"/>
      <c r="DAE83" s="2"/>
      <c r="DAF83" s="2"/>
      <c r="DAG83" s="2"/>
      <c r="DAH83" s="2"/>
      <c r="DAI83" s="2"/>
      <c r="DAJ83" s="2"/>
      <c r="DAK83" s="2"/>
      <c r="DAL83" s="2"/>
      <c r="DAM83" s="2"/>
      <c r="DAN83" s="2"/>
      <c r="DAO83" s="2"/>
      <c r="DAP83" s="2"/>
      <c r="DAQ83" s="2"/>
      <c r="DAR83" s="2"/>
      <c r="DAS83" s="2"/>
      <c r="DAT83" s="2"/>
      <c r="DAU83" s="2"/>
      <c r="DAV83" s="2"/>
      <c r="DAW83" s="2"/>
      <c r="DAX83" s="2"/>
      <c r="DAY83" s="2"/>
      <c r="DAZ83" s="2"/>
      <c r="DBA83" s="2"/>
      <c r="DBB83" s="2"/>
      <c r="DBC83" s="2"/>
      <c r="DBD83" s="2"/>
      <c r="DBE83" s="2"/>
      <c r="DBF83" s="2"/>
      <c r="DBG83" s="2"/>
      <c r="DBH83" s="2"/>
      <c r="DBI83" s="2"/>
      <c r="DBJ83" s="2"/>
      <c r="DBK83" s="2"/>
      <c r="DBL83" s="2"/>
      <c r="DBM83" s="2"/>
      <c r="DBN83" s="2"/>
      <c r="DBO83" s="2"/>
      <c r="DBP83" s="2"/>
      <c r="DBQ83" s="2"/>
      <c r="DBR83" s="2"/>
      <c r="DBS83" s="2"/>
      <c r="DBT83" s="2"/>
      <c r="DBU83" s="2"/>
      <c r="DBV83" s="2"/>
      <c r="DBW83" s="2"/>
      <c r="DBX83" s="2"/>
      <c r="DBY83" s="2"/>
      <c r="DBZ83" s="2"/>
      <c r="DCA83" s="2"/>
      <c r="DCB83" s="2"/>
      <c r="DCC83" s="2"/>
      <c r="DCD83" s="2"/>
      <c r="DCE83" s="2"/>
      <c r="DCF83" s="2"/>
      <c r="DCG83" s="2"/>
      <c r="DCH83" s="2"/>
      <c r="DCI83" s="2"/>
      <c r="DCJ83" s="2"/>
      <c r="DCK83" s="2"/>
      <c r="DCL83" s="2"/>
      <c r="DCM83" s="2"/>
      <c r="DCN83" s="2"/>
      <c r="DCO83" s="2"/>
      <c r="DCP83" s="2"/>
      <c r="DCQ83" s="2"/>
      <c r="DCR83" s="2"/>
      <c r="DCS83" s="2"/>
      <c r="DCT83" s="2"/>
      <c r="DCU83" s="2"/>
      <c r="DCV83" s="2"/>
      <c r="DCW83" s="2"/>
      <c r="DCX83" s="2"/>
      <c r="DCY83" s="2"/>
      <c r="DCZ83" s="2"/>
      <c r="DDA83" s="2"/>
      <c r="DDB83" s="2"/>
      <c r="DDC83" s="2"/>
      <c r="DDD83" s="2"/>
      <c r="DDE83" s="2"/>
      <c r="DDF83" s="2"/>
      <c r="DDG83" s="2"/>
      <c r="DDH83" s="2"/>
      <c r="DDI83" s="2"/>
      <c r="DDJ83" s="2"/>
      <c r="DDK83" s="2"/>
      <c r="DDL83" s="2"/>
      <c r="DDM83" s="2"/>
      <c r="DDN83" s="2"/>
      <c r="DDO83" s="2"/>
      <c r="DDP83" s="2"/>
      <c r="DDQ83" s="2"/>
      <c r="DDR83" s="2"/>
      <c r="DDS83" s="2"/>
      <c r="DDT83" s="2"/>
      <c r="DDU83" s="2"/>
      <c r="DDV83" s="2"/>
      <c r="DDW83" s="2"/>
      <c r="DDX83" s="2"/>
      <c r="DDY83" s="2"/>
      <c r="DDZ83" s="2"/>
      <c r="DEA83" s="2"/>
      <c r="DEB83" s="2"/>
      <c r="DEC83" s="2"/>
      <c r="DED83" s="2"/>
      <c r="DEE83" s="2"/>
      <c r="DEF83" s="2"/>
      <c r="DEG83" s="2"/>
      <c r="DEH83" s="2"/>
      <c r="DEI83" s="2"/>
      <c r="DEJ83" s="2"/>
      <c r="DEK83" s="2"/>
      <c r="DEL83" s="2"/>
      <c r="DEM83" s="2"/>
      <c r="DEN83" s="2"/>
      <c r="DEO83" s="2"/>
      <c r="DEP83" s="2"/>
      <c r="DEQ83" s="2"/>
      <c r="DER83" s="2"/>
      <c r="DES83" s="2"/>
      <c r="DET83" s="2"/>
      <c r="DEU83" s="2"/>
      <c r="DEV83" s="2"/>
      <c r="DEW83" s="2"/>
      <c r="DEX83" s="2"/>
      <c r="DEY83" s="2"/>
      <c r="DEZ83" s="2"/>
      <c r="DFA83" s="2"/>
      <c r="DFB83" s="2"/>
      <c r="DFC83" s="2"/>
      <c r="DFD83" s="2"/>
      <c r="DFE83" s="2"/>
      <c r="DFF83" s="2"/>
      <c r="DFG83" s="2"/>
      <c r="DFH83" s="2"/>
      <c r="DFI83" s="2"/>
      <c r="DFJ83" s="2"/>
      <c r="DFK83" s="2"/>
      <c r="DFL83" s="2"/>
      <c r="DFM83" s="2"/>
      <c r="DFN83" s="2"/>
      <c r="DFO83" s="2"/>
      <c r="DFP83" s="2"/>
      <c r="DFQ83" s="2"/>
      <c r="DFR83" s="2"/>
      <c r="DFS83" s="2"/>
      <c r="DFT83" s="2"/>
      <c r="DFU83" s="2"/>
      <c r="DFV83" s="2"/>
      <c r="DFW83" s="2"/>
      <c r="DFX83" s="2"/>
      <c r="DFY83" s="2"/>
      <c r="DFZ83" s="2"/>
      <c r="DGA83" s="2"/>
      <c r="DGB83" s="2"/>
      <c r="DGC83" s="2"/>
      <c r="DGD83" s="2"/>
      <c r="DGE83" s="2"/>
      <c r="DGF83" s="2"/>
      <c r="DGG83" s="2"/>
      <c r="DGH83" s="2"/>
      <c r="DGI83" s="2"/>
      <c r="DGJ83" s="2"/>
      <c r="DGK83" s="2"/>
      <c r="DGL83" s="2"/>
      <c r="DGM83" s="2"/>
      <c r="DGN83" s="2"/>
      <c r="DGO83" s="2"/>
      <c r="DGP83" s="2"/>
      <c r="DGQ83" s="2"/>
      <c r="DGR83" s="2"/>
      <c r="DGS83" s="2"/>
      <c r="DGT83" s="2"/>
      <c r="DGU83" s="2"/>
      <c r="DGV83" s="2"/>
      <c r="DGW83" s="2"/>
      <c r="DGX83" s="2"/>
      <c r="DGY83" s="2"/>
      <c r="DGZ83" s="2"/>
      <c r="DHA83" s="2"/>
      <c r="DHB83" s="2"/>
      <c r="DHC83" s="2"/>
      <c r="DHD83" s="2"/>
      <c r="DHE83" s="2"/>
      <c r="DHF83" s="2"/>
      <c r="DHG83" s="2"/>
      <c r="DHH83" s="2"/>
      <c r="DHI83" s="2"/>
      <c r="DHJ83" s="2"/>
      <c r="DHK83" s="2"/>
      <c r="DHL83" s="2"/>
      <c r="DHM83" s="2"/>
      <c r="DHN83" s="2"/>
      <c r="DHO83" s="2"/>
      <c r="DHP83" s="2"/>
      <c r="DHQ83" s="2"/>
      <c r="DHR83" s="2"/>
      <c r="DHS83" s="2"/>
      <c r="DHT83" s="2"/>
      <c r="DHU83" s="2"/>
      <c r="DHV83" s="2"/>
      <c r="DHW83" s="2"/>
      <c r="DHX83" s="2"/>
      <c r="DHY83" s="2"/>
      <c r="DHZ83" s="2"/>
      <c r="DIA83" s="2"/>
      <c r="DIB83" s="2"/>
      <c r="DIC83" s="2"/>
      <c r="DID83" s="2"/>
      <c r="DIE83" s="2"/>
      <c r="DIF83" s="2"/>
      <c r="DIG83" s="2"/>
      <c r="DIH83" s="2"/>
      <c r="DII83" s="2"/>
      <c r="DIJ83" s="2"/>
      <c r="DIK83" s="2"/>
      <c r="DIL83" s="2"/>
      <c r="DIM83" s="2"/>
      <c r="DIN83" s="2"/>
      <c r="DIO83" s="2"/>
      <c r="DIP83" s="2"/>
      <c r="DIQ83" s="2"/>
      <c r="DIR83" s="2"/>
      <c r="DIS83" s="2"/>
      <c r="DIT83" s="2"/>
      <c r="DIU83" s="2"/>
      <c r="DIV83" s="2"/>
      <c r="DIW83" s="2"/>
      <c r="DIX83" s="2"/>
      <c r="DIY83" s="2"/>
      <c r="DIZ83" s="2"/>
      <c r="DJA83" s="2"/>
      <c r="DJB83" s="2"/>
      <c r="DJC83" s="2"/>
      <c r="DJD83" s="2"/>
      <c r="DJE83" s="2"/>
      <c r="DJF83" s="2"/>
      <c r="DJG83" s="2"/>
      <c r="DJH83" s="2"/>
      <c r="DJI83" s="2"/>
      <c r="DJJ83" s="2"/>
      <c r="DJK83" s="2"/>
      <c r="DJL83" s="2"/>
      <c r="DJM83" s="2"/>
      <c r="DJN83" s="2"/>
      <c r="DJO83" s="2"/>
      <c r="DJP83" s="2"/>
      <c r="DJQ83" s="2"/>
      <c r="DJR83" s="2"/>
      <c r="DJS83" s="2"/>
      <c r="DJT83" s="2"/>
      <c r="DJU83" s="2"/>
      <c r="DJV83" s="2"/>
      <c r="DJW83" s="2"/>
      <c r="DJX83" s="2"/>
      <c r="DJY83" s="2"/>
      <c r="DJZ83" s="2"/>
      <c r="DKA83" s="2"/>
      <c r="DKB83" s="2"/>
      <c r="DKC83" s="2"/>
      <c r="DKD83" s="2"/>
      <c r="DKE83" s="2"/>
      <c r="DKF83" s="2"/>
      <c r="DKG83" s="2"/>
      <c r="DKH83" s="2"/>
      <c r="DKI83" s="2"/>
      <c r="DKJ83" s="2"/>
      <c r="DKK83" s="2"/>
      <c r="DKL83" s="2"/>
      <c r="DKM83" s="2"/>
      <c r="DKN83" s="2"/>
      <c r="DKO83" s="2"/>
      <c r="DKP83" s="2"/>
      <c r="DKQ83" s="2"/>
      <c r="DKR83" s="2"/>
      <c r="DKS83" s="2"/>
      <c r="DKT83" s="2"/>
      <c r="DKU83" s="2"/>
      <c r="DKV83" s="2"/>
      <c r="DKW83" s="2"/>
      <c r="DKX83" s="2"/>
      <c r="DKY83" s="2"/>
      <c r="DKZ83" s="2"/>
      <c r="DLA83" s="2"/>
      <c r="DLB83" s="2"/>
      <c r="DLC83" s="2"/>
      <c r="DLD83" s="2"/>
      <c r="DLE83" s="2"/>
      <c r="DLF83" s="2"/>
      <c r="DLG83" s="2"/>
      <c r="DLH83" s="2"/>
      <c r="DLI83" s="2"/>
      <c r="DLJ83" s="2"/>
      <c r="DLK83" s="2"/>
      <c r="DLL83" s="2"/>
      <c r="DLM83" s="2"/>
      <c r="DLN83" s="2"/>
      <c r="DLO83" s="2"/>
      <c r="DLP83" s="2"/>
      <c r="DLQ83" s="2"/>
      <c r="DLR83" s="2"/>
      <c r="DLS83" s="2"/>
      <c r="DLT83" s="2"/>
      <c r="DLU83" s="2"/>
      <c r="DLV83" s="2"/>
      <c r="DLW83" s="2"/>
      <c r="DLX83" s="2"/>
      <c r="DLY83" s="2"/>
      <c r="DLZ83" s="2"/>
      <c r="DMA83" s="2"/>
      <c r="DMB83" s="2"/>
      <c r="DMC83" s="2"/>
      <c r="DMD83" s="2"/>
      <c r="DME83" s="2"/>
      <c r="DMF83" s="2"/>
      <c r="DMG83" s="2"/>
      <c r="DMH83" s="2"/>
      <c r="DMI83" s="2"/>
      <c r="DMJ83" s="2"/>
      <c r="DMK83" s="2"/>
      <c r="DML83" s="2"/>
      <c r="DMM83" s="2"/>
      <c r="DMN83" s="2"/>
      <c r="DMO83" s="2"/>
      <c r="DMP83" s="2"/>
      <c r="DMQ83" s="2"/>
      <c r="DMR83" s="2"/>
      <c r="DMS83" s="2"/>
      <c r="DMT83" s="2"/>
      <c r="DMU83" s="2"/>
      <c r="DMV83" s="2"/>
      <c r="DMW83" s="2"/>
      <c r="DMX83" s="2"/>
      <c r="DMY83" s="2"/>
      <c r="DMZ83" s="2"/>
      <c r="DNA83" s="2"/>
      <c r="DNB83" s="2"/>
      <c r="DNC83" s="2"/>
      <c r="DND83" s="2"/>
      <c r="DNE83" s="2"/>
      <c r="DNF83" s="2"/>
      <c r="DNG83" s="2"/>
      <c r="DNH83" s="2"/>
      <c r="DNI83" s="2"/>
      <c r="DNJ83" s="2"/>
      <c r="DNK83" s="2"/>
      <c r="DNL83" s="2"/>
      <c r="DNM83" s="2"/>
      <c r="DNN83" s="2"/>
      <c r="DNO83" s="2"/>
      <c r="DNP83" s="2"/>
      <c r="DNQ83" s="2"/>
      <c r="DNR83" s="2"/>
      <c r="DNS83" s="2"/>
      <c r="DNT83" s="2"/>
      <c r="DNU83" s="2"/>
      <c r="DNV83" s="2"/>
      <c r="DNW83" s="2"/>
      <c r="DNX83" s="2"/>
      <c r="DNY83" s="2"/>
      <c r="DNZ83" s="2"/>
      <c r="DOA83" s="2"/>
      <c r="DOB83" s="2"/>
      <c r="DOC83" s="2"/>
      <c r="DOD83" s="2"/>
      <c r="DOE83" s="2"/>
      <c r="DOF83" s="2"/>
      <c r="DOG83" s="2"/>
      <c r="DOH83" s="2"/>
      <c r="DOI83" s="2"/>
      <c r="DOJ83" s="2"/>
      <c r="DOK83" s="2"/>
      <c r="DOL83" s="2"/>
      <c r="DOM83" s="2"/>
      <c r="DON83" s="2"/>
      <c r="DOO83" s="2"/>
      <c r="DOP83" s="2"/>
      <c r="DOQ83" s="2"/>
      <c r="DOR83" s="2"/>
      <c r="DOS83" s="2"/>
      <c r="DOT83" s="2"/>
      <c r="DOU83" s="2"/>
      <c r="DOV83" s="2"/>
      <c r="DOW83" s="2"/>
      <c r="DOX83" s="2"/>
      <c r="DOY83" s="2"/>
      <c r="DOZ83" s="2"/>
      <c r="DPA83" s="2"/>
      <c r="DPB83" s="2"/>
      <c r="DPC83" s="2"/>
      <c r="DPD83" s="2"/>
      <c r="DPE83" s="2"/>
      <c r="DPF83" s="2"/>
      <c r="DPG83" s="2"/>
      <c r="DPH83" s="2"/>
      <c r="DPI83" s="2"/>
      <c r="DPJ83" s="2"/>
      <c r="DPK83" s="2"/>
      <c r="DPL83" s="2"/>
      <c r="DPM83" s="2"/>
      <c r="DPN83" s="2"/>
      <c r="DPO83" s="2"/>
      <c r="DPP83" s="2"/>
      <c r="DPQ83" s="2"/>
      <c r="DPR83" s="2"/>
      <c r="DPS83" s="2"/>
      <c r="DPT83" s="2"/>
      <c r="DPU83" s="2"/>
      <c r="DPV83" s="2"/>
      <c r="DPW83" s="2"/>
      <c r="DPX83" s="2"/>
      <c r="DPY83" s="2"/>
      <c r="DPZ83" s="2"/>
      <c r="DQA83" s="2"/>
      <c r="DQB83" s="2"/>
      <c r="DQC83" s="2"/>
      <c r="DQD83" s="2"/>
      <c r="DQE83" s="2"/>
      <c r="DQF83" s="2"/>
      <c r="DQG83" s="2"/>
      <c r="DQH83" s="2"/>
      <c r="DQI83" s="2"/>
      <c r="DQJ83" s="2"/>
      <c r="DQK83" s="2"/>
      <c r="DQL83" s="2"/>
      <c r="DQM83" s="2"/>
      <c r="DQN83" s="2"/>
      <c r="DQO83" s="2"/>
      <c r="DQP83" s="2"/>
      <c r="DQQ83" s="2"/>
      <c r="DQR83" s="2"/>
      <c r="DQS83" s="2"/>
      <c r="DQT83" s="2"/>
      <c r="DQU83" s="2"/>
      <c r="DQV83" s="2"/>
      <c r="DQW83" s="2"/>
      <c r="DQX83" s="2"/>
      <c r="DQY83" s="2"/>
      <c r="DQZ83" s="2"/>
      <c r="DRA83" s="2"/>
      <c r="DRB83" s="2"/>
      <c r="DRC83" s="2"/>
      <c r="DRD83" s="2"/>
      <c r="DRE83" s="2"/>
      <c r="DRF83" s="2"/>
      <c r="DRG83" s="2"/>
      <c r="DRH83" s="2"/>
      <c r="DRI83" s="2"/>
      <c r="DRJ83" s="2"/>
      <c r="DRK83" s="2"/>
      <c r="DRL83" s="2"/>
      <c r="DRM83" s="2"/>
      <c r="DRN83" s="2"/>
      <c r="DRO83" s="2"/>
      <c r="DRP83" s="2"/>
      <c r="DRQ83" s="2"/>
      <c r="DRR83" s="2"/>
      <c r="DRS83" s="2"/>
      <c r="DRT83" s="2"/>
      <c r="DRU83" s="2"/>
      <c r="DRV83" s="2"/>
      <c r="DRW83" s="2"/>
      <c r="DRX83" s="2"/>
      <c r="DRY83" s="2"/>
      <c r="DRZ83" s="2"/>
      <c r="DSA83" s="2"/>
      <c r="DSB83" s="2"/>
      <c r="DSC83" s="2"/>
      <c r="DSD83" s="2"/>
      <c r="DSE83" s="2"/>
      <c r="DSF83" s="2"/>
      <c r="DSG83" s="2"/>
      <c r="DSH83" s="2"/>
      <c r="DSI83" s="2"/>
      <c r="DSJ83" s="2"/>
      <c r="DSK83" s="2"/>
      <c r="DSL83" s="2"/>
      <c r="DSM83" s="2"/>
      <c r="DSN83" s="2"/>
      <c r="DSO83" s="2"/>
      <c r="DSP83" s="2"/>
      <c r="DSQ83" s="2"/>
      <c r="DSR83" s="2"/>
      <c r="DSS83" s="2"/>
      <c r="DST83" s="2"/>
      <c r="DSU83" s="2"/>
      <c r="DSV83" s="2"/>
      <c r="DSW83" s="2"/>
      <c r="DSX83" s="2"/>
      <c r="DSY83" s="2"/>
      <c r="DSZ83" s="2"/>
      <c r="DTA83" s="2"/>
      <c r="DTB83" s="2"/>
      <c r="DTC83" s="2"/>
      <c r="DTD83" s="2"/>
      <c r="DTE83" s="2"/>
      <c r="DTF83" s="2"/>
      <c r="DTG83" s="2"/>
      <c r="DTH83" s="2"/>
      <c r="DTI83" s="2"/>
      <c r="DTJ83" s="2"/>
      <c r="DTK83" s="2"/>
      <c r="DTL83" s="2"/>
      <c r="DTM83" s="2"/>
      <c r="DTN83" s="2"/>
      <c r="DTO83" s="2"/>
      <c r="DTP83" s="2"/>
      <c r="DTQ83" s="2"/>
      <c r="DTR83" s="2"/>
      <c r="DTS83" s="2"/>
      <c r="DTT83" s="2"/>
      <c r="DTU83" s="2"/>
      <c r="DTV83" s="2"/>
      <c r="DTW83" s="2"/>
      <c r="DTX83" s="2"/>
      <c r="DTY83" s="2"/>
      <c r="DTZ83" s="2"/>
      <c r="DUA83" s="2"/>
      <c r="DUB83" s="2"/>
      <c r="DUC83" s="2"/>
      <c r="DUD83" s="2"/>
      <c r="DUE83" s="2"/>
      <c r="DUF83" s="2"/>
      <c r="DUG83" s="2"/>
      <c r="DUH83" s="2"/>
      <c r="DUI83" s="2"/>
      <c r="DUJ83" s="2"/>
      <c r="DUK83" s="2"/>
      <c r="DUL83" s="2"/>
      <c r="DUM83" s="2"/>
      <c r="DUN83" s="2"/>
      <c r="DUO83" s="2"/>
      <c r="DUP83" s="2"/>
      <c r="DUQ83" s="2"/>
      <c r="DUR83" s="2"/>
      <c r="DUS83" s="2"/>
      <c r="DUT83" s="2"/>
      <c r="DUU83" s="2"/>
      <c r="DUV83" s="2"/>
      <c r="DUW83" s="2"/>
      <c r="DUX83" s="2"/>
      <c r="DUY83" s="2"/>
      <c r="DUZ83" s="2"/>
      <c r="DVA83" s="2"/>
      <c r="DVB83" s="2"/>
      <c r="DVC83" s="2"/>
      <c r="DVD83" s="2"/>
      <c r="DVE83" s="2"/>
      <c r="DVF83" s="2"/>
      <c r="DVG83" s="2"/>
      <c r="DVH83" s="2"/>
      <c r="DVI83" s="2"/>
      <c r="DVJ83" s="2"/>
      <c r="DVK83" s="2"/>
      <c r="DVL83" s="2"/>
      <c r="DVM83" s="2"/>
      <c r="DVN83" s="2"/>
      <c r="DVO83" s="2"/>
      <c r="DVP83" s="2"/>
      <c r="DVQ83" s="2"/>
      <c r="DVR83" s="2"/>
      <c r="DVS83" s="2"/>
      <c r="DVT83" s="2"/>
      <c r="DVU83" s="2"/>
      <c r="DVV83" s="2"/>
      <c r="DVW83" s="2"/>
      <c r="DVX83" s="2"/>
      <c r="DVY83" s="2"/>
      <c r="DVZ83" s="2"/>
      <c r="DWA83" s="2"/>
      <c r="DWB83" s="2"/>
      <c r="DWC83" s="2"/>
      <c r="DWD83" s="2"/>
      <c r="DWE83" s="2"/>
      <c r="DWF83" s="2"/>
      <c r="DWG83" s="2"/>
      <c r="DWH83" s="2"/>
      <c r="DWI83" s="2"/>
      <c r="DWJ83" s="2"/>
      <c r="DWK83" s="2"/>
      <c r="DWL83" s="2"/>
      <c r="DWM83" s="2"/>
      <c r="DWN83" s="2"/>
      <c r="DWO83" s="2"/>
      <c r="DWP83" s="2"/>
      <c r="DWQ83" s="2"/>
      <c r="DWR83" s="2"/>
      <c r="DWS83" s="2"/>
      <c r="DWT83" s="2"/>
      <c r="DWU83" s="2"/>
      <c r="DWV83" s="2"/>
      <c r="DWW83" s="2"/>
      <c r="DWX83" s="2"/>
      <c r="DWY83" s="2"/>
      <c r="DWZ83" s="2"/>
      <c r="DXA83" s="2"/>
      <c r="DXB83" s="2"/>
      <c r="DXC83" s="2"/>
      <c r="DXD83" s="2"/>
      <c r="DXE83" s="2"/>
      <c r="DXF83" s="2"/>
      <c r="DXG83" s="2"/>
      <c r="DXH83" s="2"/>
      <c r="DXI83" s="2"/>
      <c r="DXJ83" s="2"/>
      <c r="DXK83" s="2"/>
      <c r="DXL83" s="2"/>
      <c r="DXM83" s="2"/>
      <c r="DXN83" s="2"/>
      <c r="DXO83" s="2"/>
      <c r="DXP83" s="2"/>
      <c r="DXQ83" s="2"/>
      <c r="DXR83" s="2"/>
      <c r="DXS83" s="2"/>
      <c r="DXT83" s="2"/>
      <c r="DXU83" s="2"/>
      <c r="DXV83" s="2"/>
      <c r="DXW83" s="2"/>
      <c r="DXX83" s="2"/>
      <c r="DXY83" s="2"/>
      <c r="DXZ83" s="2"/>
      <c r="DYA83" s="2"/>
      <c r="DYB83" s="2"/>
      <c r="DYC83" s="2"/>
      <c r="DYD83" s="2"/>
      <c r="DYE83" s="2"/>
      <c r="DYF83" s="2"/>
      <c r="DYG83" s="2"/>
      <c r="DYH83" s="2"/>
      <c r="DYI83" s="2"/>
      <c r="DYJ83" s="2"/>
      <c r="DYK83" s="2"/>
      <c r="DYL83" s="2"/>
      <c r="DYM83" s="2"/>
      <c r="DYN83" s="2"/>
      <c r="DYO83" s="2"/>
      <c r="DYP83" s="2"/>
      <c r="DYQ83" s="2"/>
      <c r="DYR83" s="2"/>
      <c r="DYS83" s="2"/>
      <c r="DYT83" s="2"/>
      <c r="DYU83" s="2"/>
      <c r="DYV83" s="2"/>
      <c r="DYW83" s="2"/>
      <c r="DYX83" s="2"/>
      <c r="DYY83" s="2"/>
      <c r="DYZ83" s="2"/>
      <c r="DZA83" s="2"/>
      <c r="DZB83" s="2"/>
      <c r="DZC83" s="2"/>
      <c r="DZD83" s="2"/>
      <c r="DZE83" s="2"/>
      <c r="DZF83" s="2"/>
      <c r="DZG83" s="2"/>
      <c r="DZH83" s="2"/>
      <c r="DZI83" s="2"/>
      <c r="DZJ83" s="2"/>
      <c r="DZK83" s="2"/>
      <c r="DZL83" s="2"/>
      <c r="DZM83" s="2"/>
      <c r="DZN83" s="2"/>
      <c r="DZO83" s="2"/>
      <c r="DZP83" s="2"/>
      <c r="DZQ83" s="2"/>
      <c r="DZR83" s="2"/>
      <c r="DZS83" s="2"/>
      <c r="DZT83" s="2"/>
      <c r="DZU83" s="2"/>
      <c r="DZV83" s="2"/>
      <c r="DZW83" s="2"/>
      <c r="DZX83" s="2"/>
      <c r="DZY83" s="2"/>
      <c r="DZZ83" s="2"/>
      <c r="EAA83" s="2"/>
      <c r="EAB83" s="2"/>
      <c r="EAC83" s="2"/>
      <c r="EAD83" s="2"/>
      <c r="EAE83" s="2"/>
      <c r="EAF83" s="2"/>
      <c r="EAG83" s="2"/>
      <c r="EAH83" s="2"/>
      <c r="EAI83" s="2"/>
      <c r="EAJ83" s="2"/>
      <c r="EAK83" s="2"/>
      <c r="EAL83" s="2"/>
      <c r="EAM83" s="2"/>
      <c r="EAN83" s="2"/>
      <c r="EAO83" s="2"/>
      <c r="EAP83" s="2"/>
      <c r="EAQ83" s="2"/>
      <c r="EAR83" s="2"/>
      <c r="EAS83" s="2"/>
      <c r="EAT83" s="2"/>
      <c r="EAU83" s="2"/>
      <c r="EAV83" s="2"/>
      <c r="EAW83" s="2"/>
      <c r="EAX83" s="2"/>
      <c r="EAY83" s="2"/>
      <c r="EAZ83" s="2"/>
      <c r="EBA83" s="2"/>
      <c r="EBB83" s="2"/>
      <c r="EBC83" s="2"/>
      <c r="EBD83" s="2"/>
      <c r="EBE83" s="2"/>
      <c r="EBF83" s="2"/>
      <c r="EBG83" s="2"/>
      <c r="EBH83" s="2"/>
      <c r="EBI83" s="2"/>
      <c r="EBJ83" s="2"/>
      <c r="EBK83" s="2"/>
      <c r="EBL83" s="2"/>
      <c r="EBM83" s="2"/>
      <c r="EBN83" s="2"/>
      <c r="EBO83" s="2"/>
      <c r="EBP83" s="2"/>
      <c r="EBQ83" s="2"/>
      <c r="EBR83" s="2"/>
      <c r="EBS83" s="2"/>
      <c r="EBT83" s="2"/>
      <c r="EBU83" s="2"/>
      <c r="EBV83" s="2"/>
      <c r="EBW83" s="2"/>
      <c r="EBX83" s="2"/>
      <c r="EBY83" s="2"/>
      <c r="EBZ83" s="2"/>
      <c r="ECA83" s="2"/>
      <c r="ECB83" s="2"/>
      <c r="ECC83" s="2"/>
      <c r="ECD83" s="2"/>
      <c r="ECE83" s="2"/>
      <c r="ECF83" s="2"/>
      <c r="ECG83" s="2"/>
      <c r="ECH83" s="2"/>
      <c r="ECI83" s="2"/>
      <c r="ECJ83" s="2"/>
      <c r="ECK83" s="2"/>
      <c r="ECL83" s="2"/>
      <c r="ECM83" s="2"/>
      <c r="ECN83" s="2"/>
      <c r="ECO83" s="2"/>
      <c r="ECP83" s="2"/>
      <c r="ECQ83" s="2"/>
      <c r="ECR83" s="2"/>
      <c r="ECS83" s="2"/>
      <c r="ECT83" s="2"/>
      <c r="ECU83" s="2"/>
      <c r="ECV83" s="2"/>
      <c r="ECW83" s="2"/>
      <c r="ECX83" s="2"/>
      <c r="ECY83" s="2"/>
      <c r="ECZ83" s="2"/>
      <c r="EDA83" s="2"/>
      <c r="EDB83" s="2"/>
      <c r="EDC83" s="2"/>
      <c r="EDD83" s="2"/>
      <c r="EDE83" s="2"/>
      <c r="EDF83" s="2"/>
      <c r="EDG83" s="2"/>
      <c r="EDH83" s="2"/>
      <c r="EDI83" s="2"/>
      <c r="EDJ83" s="2"/>
      <c r="EDK83" s="2"/>
      <c r="EDL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K83" s="2"/>
      <c r="EEL83" s="2"/>
      <c r="EEM83" s="2"/>
      <c r="EEN83" s="2"/>
      <c r="EEO83" s="2"/>
      <c r="EEP83" s="2"/>
      <c r="EEQ83" s="2"/>
      <c r="EER83" s="2"/>
      <c r="EES83" s="2"/>
      <c r="EET83" s="2"/>
      <c r="EEU83" s="2"/>
      <c r="EEV83" s="2"/>
      <c r="EEW83" s="2"/>
      <c r="EEX83" s="2"/>
      <c r="EEY83" s="2"/>
      <c r="EEZ83" s="2"/>
      <c r="EFA83" s="2"/>
      <c r="EFB83" s="2"/>
      <c r="EFC83" s="2"/>
      <c r="EFD83" s="2"/>
      <c r="EFE83" s="2"/>
      <c r="EFF83" s="2"/>
      <c r="EFG83" s="2"/>
      <c r="EFH83" s="2"/>
      <c r="EFI83" s="2"/>
      <c r="EFJ83" s="2"/>
      <c r="EFK83" s="2"/>
      <c r="EFL83" s="2"/>
      <c r="EFM83" s="2"/>
      <c r="EFN83" s="2"/>
      <c r="EFO83" s="2"/>
      <c r="EFP83" s="2"/>
      <c r="EFQ83" s="2"/>
      <c r="EFR83" s="2"/>
      <c r="EFS83" s="2"/>
      <c r="EFT83" s="2"/>
      <c r="EFU83" s="2"/>
      <c r="EFV83" s="2"/>
      <c r="EFW83" s="2"/>
      <c r="EFX83" s="2"/>
      <c r="EFY83" s="2"/>
      <c r="EFZ83" s="2"/>
      <c r="EGA83" s="2"/>
      <c r="EGB83" s="2"/>
      <c r="EGC83" s="2"/>
      <c r="EGD83" s="2"/>
      <c r="EGE83" s="2"/>
      <c r="EGF83" s="2"/>
      <c r="EGG83" s="2"/>
      <c r="EGH83" s="2"/>
      <c r="EGI83" s="2"/>
      <c r="EGJ83" s="2"/>
      <c r="EGK83" s="2"/>
      <c r="EGL83" s="2"/>
      <c r="EGM83" s="2"/>
      <c r="EGN83" s="2"/>
      <c r="EGO83" s="2"/>
      <c r="EGP83" s="2"/>
      <c r="EGQ83" s="2"/>
      <c r="EGR83" s="2"/>
      <c r="EGS83" s="2"/>
      <c r="EGT83" s="2"/>
      <c r="EGU83" s="2"/>
      <c r="EGV83" s="2"/>
      <c r="EGW83" s="2"/>
      <c r="EGX83" s="2"/>
      <c r="EGY83" s="2"/>
      <c r="EGZ83" s="2"/>
      <c r="EHA83" s="2"/>
      <c r="EHB83" s="2"/>
      <c r="EHC83" s="2"/>
      <c r="EHD83" s="2"/>
      <c r="EHE83" s="2"/>
      <c r="EHF83" s="2"/>
      <c r="EHG83" s="2"/>
      <c r="EHH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K83" s="2"/>
      <c r="EIL83" s="2"/>
      <c r="EIM83" s="2"/>
      <c r="EIN83" s="2"/>
      <c r="EIO83" s="2"/>
      <c r="EIP83" s="2"/>
      <c r="EIQ83" s="2"/>
      <c r="EIR83" s="2"/>
      <c r="EIS83" s="2"/>
      <c r="EIT83" s="2"/>
      <c r="EIU83" s="2"/>
      <c r="EIV83" s="2"/>
      <c r="EIW83" s="2"/>
      <c r="EIX83" s="2"/>
      <c r="EIY83" s="2"/>
      <c r="EIZ83" s="2"/>
      <c r="EJA83" s="2"/>
      <c r="EJB83" s="2"/>
      <c r="EJC83" s="2"/>
      <c r="EJD83" s="2"/>
      <c r="EJE83" s="2"/>
      <c r="EJF83" s="2"/>
      <c r="EJG83" s="2"/>
      <c r="EJH83" s="2"/>
      <c r="EJI83" s="2"/>
      <c r="EJJ83" s="2"/>
      <c r="EJK83" s="2"/>
      <c r="EJL83" s="2"/>
      <c r="EJM83" s="2"/>
      <c r="EJN83" s="2"/>
      <c r="EJO83" s="2"/>
      <c r="EJP83" s="2"/>
      <c r="EJQ83" s="2"/>
      <c r="EJR83" s="2"/>
      <c r="EJS83" s="2"/>
      <c r="EJT83" s="2"/>
      <c r="EJU83" s="2"/>
      <c r="EJV83" s="2"/>
      <c r="EJW83" s="2"/>
      <c r="EJX83" s="2"/>
      <c r="EJY83" s="2"/>
      <c r="EJZ83" s="2"/>
      <c r="EKA83" s="2"/>
      <c r="EKB83" s="2"/>
      <c r="EKC83" s="2"/>
      <c r="EKD83" s="2"/>
      <c r="EKE83" s="2"/>
      <c r="EKF83" s="2"/>
      <c r="EKG83" s="2"/>
      <c r="EKH83" s="2"/>
      <c r="EKI83" s="2"/>
      <c r="EKJ83" s="2"/>
      <c r="EKK83" s="2"/>
      <c r="EKL83" s="2"/>
      <c r="EKM83" s="2"/>
      <c r="EKN83" s="2"/>
      <c r="EKO83" s="2"/>
      <c r="EKP83" s="2"/>
      <c r="EKQ83" s="2"/>
      <c r="EKR83" s="2"/>
      <c r="EKS83" s="2"/>
      <c r="EKT83" s="2"/>
      <c r="EKU83" s="2"/>
      <c r="EKV83" s="2"/>
      <c r="EKW83" s="2"/>
      <c r="EKX83" s="2"/>
      <c r="EKY83" s="2"/>
      <c r="EKZ83" s="2"/>
      <c r="ELA83" s="2"/>
      <c r="ELB83" s="2"/>
      <c r="ELC83" s="2"/>
      <c r="ELD83" s="2"/>
      <c r="ELE83" s="2"/>
      <c r="ELF83" s="2"/>
      <c r="ELG83" s="2"/>
      <c r="ELH83" s="2"/>
      <c r="ELI83" s="2"/>
      <c r="ELJ83" s="2"/>
      <c r="ELK83" s="2"/>
      <c r="ELL83" s="2"/>
      <c r="ELM83" s="2"/>
      <c r="ELN83" s="2"/>
      <c r="ELO83" s="2"/>
      <c r="ELP83" s="2"/>
      <c r="ELQ83" s="2"/>
      <c r="ELR83" s="2"/>
      <c r="ELS83" s="2"/>
      <c r="ELT83" s="2"/>
      <c r="ELU83" s="2"/>
      <c r="ELV83" s="2"/>
      <c r="ELW83" s="2"/>
      <c r="ELX83" s="2"/>
      <c r="ELY83" s="2"/>
      <c r="ELZ83" s="2"/>
      <c r="EMA83" s="2"/>
      <c r="EMB83" s="2"/>
      <c r="EMC83" s="2"/>
      <c r="EMD83" s="2"/>
      <c r="EME83" s="2"/>
      <c r="EMF83" s="2"/>
      <c r="EMG83" s="2"/>
      <c r="EMH83" s="2"/>
      <c r="EMI83" s="2"/>
      <c r="EMJ83" s="2"/>
      <c r="EMK83" s="2"/>
      <c r="EML83" s="2"/>
      <c r="EMM83" s="2"/>
      <c r="EMN83" s="2"/>
      <c r="EMO83" s="2"/>
      <c r="EMP83" s="2"/>
      <c r="EMQ83" s="2"/>
      <c r="EMR83" s="2"/>
      <c r="EMS83" s="2"/>
      <c r="EMT83" s="2"/>
      <c r="EMU83" s="2"/>
      <c r="EMV83" s="2"/>
      <c r="EMW83" s="2"/>
      <c r="EMX83" s="2"/>
      <c r="EMY83" s="2"/>
      <c r="EMZ83" s="2"/>
      <c r="ENA83" s="2"/>
      <c r="ENB83" s="2"/>
      <c r="ENC83" s="2"/>
      <c r="END83" s="2"/>
      <c r="ENE83" s="2"/>
      <c r="ENF83" s="2"/>
      <c r="ENG83" s="2"/>
      <c r="ENH83" s="2"/>
      <c r="ENI83" s="2"/>
      <c r="ENJ83" s="2"/>
      <c r="ENK83" s="2"/>
      <c r="ENL83" s="2"/>
      <c r="ENM83" s="2"/>
      <c r="ENN83" s="2"/>
      <c r="ENO83" s="2"/>
      <c r="ENP83" s="2"/>
      <c r="ENQ83" s="2"/>
      <c r="ENR83" s="2"/>
      <c r="ENS83" s="2"/>
      <c r="ENT83" s="2"/>
      <c r="ENU83" s="2"/>
      <c r="ENV83" s="2"/>
      <c r="ENW83" s="2"/>
      <c r="ENX83" s="2"/>
      <c r="ENY83" s="2"/>
      <c r="ENZ83" s="2"/>
      <c r="EOA83" s="2"/>
      <c r="EOB83" s="2"/>
      <c r="EOC83" s="2"/>
      <c r="EOD83" s="2"/>
      <c r="EOE83" s="2"/>
      <c r="EOF83" s="2"/>
      <c r="EOG83" s="2"/>
      <c r="EOH83" s="2"/>
      <c r="EOI83" s="2"/>
      <c r="EOJ83" s="2"/>
      <c r="EOK83" s="2"/>
      <c r="EOL83" s="2"/>
      <c r="EOM83" s="2"/>
      <c r="EON83" s="2"/>
      <c r="EOO83" s="2"/>
      <c r="EOP83" s="2"/>
      <c r="EOQ83" s="2"/>
      <c r="EOR83" s="2"/>
      <c r="EOS83" s="2"/>
      <c r="EOT83" s="2"/>
      <c r="EOU83" s="2"/>
      <c r="EOV83" s="2"/>
      <c r="EOW83" s="2"/>
      <c r="EOX83" s="2"/>
      <c r="EOY83" s="2"/>
      <c r="EOZ83" s="2"/>
      <c r="EPA83" s="2"/>
      <c r="EPB83" s="2"/>
      <c r="EPC83" s="2"/>
      <c r="EPD83" s="2"/>
      <c r="EPE83" s="2"/>
      <c r="EPF83" s="2"/>
      <c r="EPG83" s="2"/>
      <c r="EPH83" s="2"/>
      <c r="EPI83" s="2"/>
      <c r="EPJ83" s="2"/>
      <c r="EPK83" s="2"/>
      <c r="EPL83" s="2"/>
      <c r="EPM83" s="2"/>
      <c r="EPN83" s="2"/>
      <c r="EPO83" s="2"/>
      <c r="EPP83" s="2"/>
      <c r="EPQ83" s="2"/>
      <c r="EPR83" s="2"/>
      <c r="EPS83" s="2"/>
      <c r="EPT83" s="2"/>
      <c r="EPU83" s="2"/>
      <c r="EPV83" s="2"/>
      <c r="EPW83" s="2"/>
      <c r="EPX83" s="2"/>
      <c r="EPY83" s="2"/>
      <c r="EPZ83" s="2"/>
      <c r="EQA83" s="2"/>
      <c r="EQB83" s="2"/>
      <c r="EQC83" s="2"/>
      <c r="EQD83" s="2"/>
      <c r="EQE83" s="2"/>
      <c r="EQF83" s="2"/>
      <c r="EQG83" s="2"/>
      <c r="EQH83" s="2"/>
      <c r="EQI83" s="2"/>
      <c r="EQJ83" s="2"/>
      <c r="EQK83" s="2"/>
      <c r="EQL83" s="2"/>
      <c r="EQM83" s="2"/>
      <c r="EQN83" s="2"/>
      <c r="EQO83" s="2"/>
      <c r="EQP83" s="2"/>
      <c r="EQQ83" s="2"/>
      <c r="EQR83" s="2"/>
      <c r="EQS83" s="2"/>
      <c r="EQT83" s="2"/>
      <c r="EQU83" s="2"/>
      <c r="EQV83" s="2"/>
      <c r="EQW83" s="2"/>
      <c r="EQX83" s="2"/>
      <c r="EQY83" s="2"/>
      <c r="EQZ83" s="2"/>
      <c r="ERA83" s="2"/>
      <c r="ERB83" s="2"/>
      <c r="ERC83" s="2"/>
      <c r="ERD83" s="2"/>
      <c r="ERE83" s="2"/>
      <c r="ERF83" s="2"/>
      <c r="ERG83" s="2"/>
      <c r="ERH83" s="2"/>
      <c r="ERI83" s="2"/>
      <c r="ERJ83" s="2"/>
      <c r="ERK83" s="2"/>
      <c r="ERL83" s="2"/>
      <c r="ERM83" s="2"/>
      <c r="ERN83" s="2"/>
      <c r="ERO83" s="2"/>
      <c r="ERP83" s="2"/>
      <c r="ERQ83" s="2"/>
      <c r="ERR83" s="2"/>
      <c r="ERS83" s="2"/>
      <c r="ERT83" s="2"/>
      <c r="ERU83" s="2"/>
      <c r="ERV83" s="2"/>
      <c r="ERW83" s="2"/>
      <c r="ERX83" s="2"/>
      <c r="ERY83" s="2"/>
      <c r="ERZ83" s="2"/>
      <c r="ESA83" s="2"/>
      <c r="ESB83" s="2"/>
      <c r="ESC83" s="2"/>
      <c r="ESD83" s="2"/>
      <c r="ESE83" s="2"/>
      <c r="ESF83" s="2"/>
      <c r="ESG83" s="2"/>
      <c r="ESH83" s="2"/>
      <c r="ESI83" s="2"/>
      <c r="ESJ83" s="2"/>
      <c r="ESK83" s="2"/>
      <c r="ESL83" s="2"/>
      <c r="ESM83" s="2"/>
      <c r="ESN83" s="2"/>
      <c r="ESO83" s="2"/>
      <c r="ESP83" s="2"/>
      <c r="ESQ83" s="2"/>
      <c r="ESR83" s="2"/>
      <c r="ESS83" s="2"/>
      <c r="EST83" s="2"/>
      <c r="ESU83" s="2"/>
      <c r="ESV83" s="2"/>
      <c r="ESW83" s="2"/>
      <c r="ESX83" s="2"/>
      <c r="ESY83" s="2"/>
      <c r="ESZ83" s="2"/>
      <c r="ETA83" s="2"/>
      <c r="ETB83" s="2"/>
      <c r="ETC83" s="2"/>
      <c r="ETD83" s="2"/>
      <c r="ETE83" s="2"/>
      <c r="ETF83" s="2"/>
      <c r="ETG83" s="2"/>
      <c r="ETH83" s="2"/>
      <c r="ETI83" s="2"/>
      <c r="ETJ83" s="2"/>
      <c r="ETK83" s="2"/>
      <c r="ETL83" s="2"/>
      <c r="ETM83" s="2"/>
      <c r="ETN83" s="2"/>
      <c r="ETO83" s="2"/>
      <c r="ETP83" s="2"/>
      <c r="ETQ83" s="2"/>
      <c r="ETR83" s="2"/>
      <c r="ETS83" s="2"/>
      <c r="ETT83" s="2"/>
      <c r="ETU83" s="2"/>
      <c r="ETV83" s="2"/>
      <c r="ETW83" s="2"/>
      <c r="ETX83" s="2"/>
      <c r="ETY83" s="2"/>
      <c r="ETZ83" s="2"/>
      <c r="EUA83" s="2"/>
      <c r="EUB83" s="2"/>
      <c r="EUC83" s="2"/>
      <c r="EUD83" s="2"/>
      <c r="EUE83" s="2"/>
      <c r="EUF83" s="2"/>
      <c r="EUG83" s="2"/>
      <c r="EUH83" s="2"/>
      <c r="EUI83" s="2"/>
      <c r="EUJ83" s="2"/>
      <c r="EUK83" s="2"/>
      <c r="EUL83" s="2"/>
      <c r="EUM83" s="2"/>
      <c r="EUN83" s="2"/>
      <c r="EUO83" s="2"/>
      <c r="EUP83" s="2"/>
      <c r="EUQ83" s="2"/>
      <c r="EUR83" s="2"/>
      <c r="EUS83" s="2"/>
      <c r="EUT83" s="2"/>
      <c r="EUU83" s="2"/>
      <c r="EUV83" s="2"/>
      <c r="EUW83" s="2"/>
      <c r="EUX83" s="2"/>
      <c r="EUY83" s="2"/>
      <c r="EUZ83" s="2"/>
      <c r="EVA83" s="2"/>
      <c r="EVB83" s="2"/>
      <c r="EVC83" s="2"/>
      <c r="EVD83" s="2"/>
      <c r="EVE83" s="2"/>
      <c r="EVF83" s="2"/>
      <c r="EVG83" s="2"/>
      <c r="EVH83" s="2"/>
      <c r="EVI83" s="2"/>
      <c r="EVJ83" s="2"/>
      <c r="EVK83" s="2"/>
      <c r="EVL83" s="2"/>
      <c r="EVM83" s="2"/>
      <c r="EVN83" s="2"/>
      <c r="EVO83" s="2"/>
      <c r="EVP83" s="2"/>
      <c r="EVQ83" s="2"/>
      <c r="EVR83" s="2"/>
      <c r="EVS83" s="2"/>
      <c r="EVT83" s="2"/>
      <c r="EVU83" s="2"/>
      <c r="EVV83" s="2"/>
      <c r="EVW83" s="2"/>
      <c r="EVX83" s="2"/>
      <c r="EVY83" s="2"/>
      <c r="EVZ83" s="2"/>
      <c r="EWA83" s="2"/>
      <c r="EWB83" s="2"/>
      <c r="EWC83" s="2"/>
      <c r="EWD83" s="2"/>
      <c r="EWE83" s="2"/>
      <c r="EWF83" s="2"/>
      <c r="EWG83" s="2"/>
      <c r="EWH83" s="2"/>
      <c r="EWI83" s="2"/>
      <c r="EWJ83" s="2"/>
      <c r="EWK83" s="2"/>
      <c r="EWL83" s="2"/>
      <c r="EWM83" s="2"/>
      <c r="EWN83" s="2"/>
      <c r="EWO83" s="2"/>
      <c r="EWP83" s="2"/>
      <c r="EWQ83" s="2"/>
      <c r="EWR83" s="2"/>
      <c r="EWS83" s="2"/>
      <c r="EWT83" s="2"/>
      <c r="EWU83" s="2"/>
      <c r="EWV83" s="2"/>
      <c r="EWW83" s="2"/>
      <c r="EWX83" s="2"/>
      <c r="EWY83" s="2"/>
      <c r="EWZ83" s="2"/>
      <c r="EXA83" s="2"/>
      <c r="EXB83" s="2"/>
      <c r="EXC83" s="2"/>
      <c r="EXD83" s="2"/>
      <c r="EXE83" s="2"/>
      <c r="EXF83" s="2"/>
      <c r="EXG83" s="2"/>
      <c r="EXH83" s="2"/>
      <c r="EXI83" s="2"/>
      <c r="EXJ83" s="2"/>
      <c r="EXK83" s="2"/>
      <c r="EXL83" s="2"/>
      <c r="EXM83" s="2"/>
      <c r="EXN83" s="2"/>
      <c r="EXO83" s="2"/>
      <c r="EXP83" s="2"/>
      <c r="EXQ83" s="2"/>
      <c r="EXR83" s="2"/>
      <c r="EXS83" s="2"/>
      <c r="EXT83" s="2"/>
      <c r="EXU83" s="2"/>
      <c r="EXV83" s="2"/>
      <c r="EXW83" s="2"/>
      <c r="EXX83" s="2"/>
      <c r="EXY83" s="2"/>
      <c r="EXZ83" s="2"/>
      <c r="EYA83" s="2"/>
      <c r="EYB83" s="2"/>
      <c r="EYC83" s="2"/>
      <c r="EYD83" s="2"/>
      <c r="EYE83" s="2"/>
      <c r="EYF83" s="2"/>
      <c r="EYG83" s="2"/>
      <c r="EYH83" s="2"/>
      <c r="EYI83" s="2"/>
      <c r="EYJ83" s="2"/>
      <c r="EYK83" s="2"/>
      <c r="EYL83" s="2"/>
      <c r="EYM83" s="2"/>
      <c r="EYN83" s="2"/>
      <c r="EYO83" s="2"/>
      <c r="EYP83" s="2"/>
      <c r="EYQ83" s="2"/>
      <c r="EYR83" s="2"/>
      <c r="EYS83" s="2"/>
      <c r="EYT83" s="2"/>
      <c r="EYU83" s="2"/>
      <c r="EYV83" s="2"/>
      <c r="EYW83" s="2"/>
      <c r="EYX83" s="2"/>
      <c r="EYY83" s="2"/>
      <c r="EYZ83" s="2"/>
      <c r="EZA83" s="2"/>
      <c r="EZB83" s="2"/>
      <c r="EZC83" s="2"/>
      <c r="EZD83" s="2"/>
      <c r="EZE83" s="2"/>
      <c r="EZF83" s="2"/>
      <c r="EZG83" s="2"/>
      <c r="EZH83" s="2"/>
      <c r="EZI83" s="2"/>
      <c r="EZJ83" s="2"/>
      <c r="EZK83" s="2"/>
      <c r="EZL83" s="2"/>
      <c r="EZM83" s="2"/>
      <c r="EZN83" s="2"/>
      <c r="EZO83" s="2"/>
      <c r="EZP83" s="2"/>
      <c r="EZQ83" s="2"/>
      <c r="EZR83" s="2"/>
      <c r="EZS83" s="2"/>
      <c r="EZT83" s="2"/>
      <c r="EZU83" s="2"/>
      <c r="EZV83" s="2"/>
      <c r="EZW83" s="2"/>
      <c r="EZX83" s="2"/>
      <c r="EZY83" s="2"/>
      <c r="EZZ83" s="2"/>
      <c r="FAA83" s="2"/>
      <c r="FAB83" s="2"/>
      <c r="FAC83" s="2"/>
      <c r="FAD83" s="2"/>
      <c r="FAE83" s="2"/>
      <c r="FAF83" s="2"/>
      <c r="FAG83" s="2"/>
      <c r="FAH83" s="2"/>
      <c r="FAI83" s="2"/>
      <c r="FAJ83" s="2"/>
      <c r="FAK83" s="2"/>
      <c r="FAL83" s="2"/>
      <c r="FAM83" s="2"/>
      <c r="FAN83" s="2"/>
      <c r="FAO83" s="2"/>
      <c r="FAP83" s="2"/>
      <c r="FAQ83" s="2"/>
      <c r="FAR83" s="2"/>
      <c r="FAS83" s="2"/>
      <c r="FAT83" s="2"/>
      <c r="FAU83" s="2"/>
      <c r="FAV83" s="2"/>
      <c r="FAW83" s="2"/>
      <c r="FAX83" s="2"/>
      <c r="FAY83" s="2"/>
      <c r="FAZ83" s="2"/>
      <c r="FBA83" s="2"/>
      <c r="FBB83" s="2"/>
      <c r="FBC83" s="2"/>
      <c r="FBD83" s="2"/>
      <c r="FBE83" s="2"/>
      <c r="FBF83" s="2"/>
      <c r="FBG83" s="2"/>
      <c r="FBH83" s="2"/>
      <c r="FBI83" s="2"/>
      <c r="FBJ83" s="2"/>
      <c r="FBK83" s="2"/>
      <c r="FBL83" s="2"/>
      <c r="FBM83" s="2"/>
      <c r="FBN83" s="2"/>
      <c r="FBO83" s="2"/>
      <c r="FBP83" s="2"/>
      <c r="FBQ83" s="2"/>
      <c r="FBR83" s="2"/>
      <c r="FBS83" s="2"/>
      <c r="FBT83" s="2"/>
      <c r="FBU83" s="2"/>
      <c r="FBV83" s="2"/>
      <c r="FBW83" s="2"/>
      <c r="FBX83" s="2"/>
      <c r="FBY83" s="2"/>
      <c r="FBZ83" s="2"/>
      <c r="FCA83" s="2"/>
      <c r="FCB83" s="2"/>
      <c r="FCC83" s="2"/>
      <c r="FCD83" s="2"/>
      <c r="FCE83" s="2"/>
      <c r="FCF83" s="2"/>
      <c r="FCG83" s="2"/>
      <c r="FCH83" s="2"/>
      <c r="FCI83" s="2"/>
      <c r="FCJ83" s="2"/>
      <c r="FCK83" s="2"/>
      <c r="FCL83" s="2"/>
      <c r="FCM83" s="2"/>
      <c r="FCN83" s="2"/>
      <c r="FCO83" s="2"/>
      <c r="FCP83" s="2"/>
      <c r="FCQ83" s="2"/>
      <c r="FCR83" s="2"/>
      <c r="FCS83" s="2"/>
      <c r="FCT83" s="2"/>
      <c r="FCU83" s="2"/>
      <c r="FCV83" s="2"/>
      <c r="FCW83" s="2"/>
      <c r="FCX83" s="2"/>
      <c r="FCY83" s="2"/>
      <c r="FCZ83" s="2"/>
      <c r="FDA83" s="2"/>
      <c r="FDB83" s="2"/>
      <c r="FDC83" s="2"/>
      <c r="FDD83" s="2"/>
      <c r="FDE83" s="2"/>
      <c r="FDF83" s="2"/>
      <c r="FDG83" s="2"/>
      <c r="FDH83" s="2"/>
      <c r="FDI83" s="2"/>
      <c r="FDJ83" s="2"/>
      <c r="FDK83" s="2"/>
      <c r="FDL83" s="2"/>
      <c r="FDM83" s="2"/>
      <c r="FDN83" s="2"/>
      <c r="FDO83" s="2"/>
      <c r="FDP83" s="2"/>
      <c r="FDQ83" s="2"/>
      <c r="FDR83" s="2"/>
      <c r="FDS83" s="2"/>
      <c r="FDT83" s="2"/>
      <c r="FDU83" s="2"/>
      <c r="FDV83" s="2"/>
      <c r="FDW83" s="2"/>
      <c r="FDX83" s="2"/>
      <c r="FDY83" s="2"/>
      <c r="FDZ83" s="2"/>
      <c r="FEA83" s="2"/>
      <c r="FEB83" s="2"/>
      <c r="FEC83" s="2"/>
      <c r="FED83" s="2"/>
      <c r="FEE83" s="2"/>
      <c r="FEF83" s="2"/>
      <c r="FEG83" s="2"/>
      <c r="FEH83" s="2"/>
      <c r="FEI83" s="2"/>
      <c r="FEJ83" s="2"/>
      <c r="FEK83" s="2"/>
      <c r="FEL83" s="2"/>
      <c r="FEM83" s="2"/>
      <c r="FEN83" s="2"/>
      <c r="FEO83" s="2"/>
      <c r="FEP83" s="2"/>
      <c r="FEQ83" s="2"/>
      <c r="FER83" s="2"/>
      <c r="FES83" s="2"/>
      <c r="FET83" s="2"/>
      <c r="FEU83" s="2"/>
      <c r="FEV83" s="2"/>
      <c r="FEW83" s="2"/>
      <c r="FEX83" s="2"/>
      <c r="FEY83" s="2"/>
      <c r="FEZ83" s="2"/>
      <c r="FFA83" s="2"/>
      <c r="FFB83" s="2"/>
      <c r="FFC83" s="2"/>
      <c r="FFD83" s="2"/>
      <c r="FFE83" s="2"/>
      <c r="FFF83" s="2"/>
      <c r="FFG83" s="2"/>
      <c r="FFH83" s="2"/>
      <c r="FFI83" s="2"/>
      <c r="FFJ83" s="2"/>
      <c r="FFK83" s="2"/>
      <c r="FFL83" s="2"/>
      <c r="FFM83" s="2"/>
      <c r="FFN83" s="2"/>
      <c r="FFO83" s="2"/>
      <c r="FFP83" s="2"/>
      <c r="FFQ83" s="2"/>
      <c r="FFR83" s="2"/>
      <c r="FFS83" s="2"/>
      <c r="FFT83" s="2"/>
      <c r="FFU83" s="2"/>
      <c r="FFV83" s="2"/>
      <c r="FFW83" s="2"/>
      <c r="FFX83" s="2"/>
      <c r="FFY83" s="2"/>
      <c r="FFZ83" s="2"/>
      <c r="FGA83" s="2"/>
      <c r="FGB83" s="2"/>
      <c r="FGC83" s="2"/>
      <c r="FGD83" s="2"/>
      <c r="FGE83" s="2"/>
      <c r="FGF83" s="2"/>
      <c r="FGG83" s="2"/>
      <c r="FGH83" s="2"/>
      <c r="FGI83" s="2"/>
      <c r="FGJ83" s="2"/>
      <c r="FGK83" s="2"/>
      <c r="FGL83" s="2"/>
      <c r="FGM83" s="2"/>
      <c r="FGN83" s="2"/>
      <c r="FGO83" s="2"/>
      <c r="FGP83" s="2"/>
      <c r="FGQ83" s="2"/>
      <c r="FGR83" s="2"/>
      <c r="FGS83" s="2"/>
      <c r="FGT83" s="2"/>
      <c r="FGU83" s="2"/>
      <c r="FGV83" s="2"/>
      <c r="FGW83" s="2"/>
      <c r="FGX83" s="2"/>
      <c r="FGY83" s="2"/>
      <c r="FGZ83" s="2"/>
      <c r="FHA83" s="2"/>
      <c r="FHB83" s="2"/>
      <c r="FHC83" s="2"/>
      <c r="FHD83" s="2"/>
      <c r="FHE83" s="2"/>
      <c r="FHF83" s="2"/>
      <c r="FHG83" s="2"/>
      <c r="FHH83" s="2"/>
      <c r="FHI83" s="2"/>
      <c r="FHJ83" s="2"/>
      <c r="FHK83" s="2"/>
      <c r="FHL83" s="2"/>
      <c r="FHM83" s="2"/>
      <c r="FHN83" s="2"/>
      <c r="FHO83" s="2"/>
      <c r="FHP83" s="2"/>
      <c r="FHQ83" s="2"/>
      <c r="FHR83" s="2"/>
      <c r="FHS83" s="2"/>
      <c r="FHT83" s="2"/>
      <c r="FHU83" s="2"/>
      <c r="FHV83" s="2"/>
      <c r="FHW83" s="2"/>
      <c r="FHX83" s="2"/>
      <c r="FHY83" s="2"/>
      <c r="FHZ83" s="2"/>
      <c r="FIA83" s="2"/>
      <c r="FIB83" s="2"/>
      <c r="FIC83" s="2"/>
      <c r="FID83" s="2"/>
      <c r="FIE83" s="2"/>
      <c r="FIF83" s="2"/>
      <c r="FIG83" s="2"/>
      <c r="FIH83" s="2"/>
      <c r="FII83" s="2"/>
      <c r="FIJ83" s="2"/>
      <c r="FIK83" s="2"/>
      <c r="FIL83" s="2"/>
      <c r="FIM83" s="2"/>
      <c r="FIN83" s="2"/>
      <c r="FIO83" s="2"/>
      <c r="FIP83" s="2"/>
      <c r="FIQ83" s="2"/>
      <c r="FIR83" s="2"/>
      <c r="FIS83" s="2"/>
      <c r="FIT83" s="2"/>
      <c r="FIU83" s="2"/>
      <c r="FIV83" s="2"/>
      <c r="FIW83" s="2"/>
      <c r="FIX83" s="2"/>
      <c r="FIY83" s="2"/>
      <c r="FIZ83" s="2"/>
      <c r="FJA83" s="2"/>
      <c r="FJB83" s="2"/>
      <c r="FJC83" s="2"/>
      <c r="FJD83" s="2"/>
      <c r="FJE83" s="2"/>
      <c r="FJF83" s="2"/>
      <c r="FJG83" s="2"/>
      <c r="FJH83" s="2"/>
      <c r="FJI83" s="2"/>
      <c r="FJJ83" s="2"/>
      <c r="FJK83" s="2"/>
      <c r="FJL83" s="2"/>
      <c r="FJM83" s="2"/>
      <c r="FJN83" s="2"/>
      <c r="FJO83" s="2"/>
      <c r="FJP83" s="2"/>
      <c r="FJQ83" s="2"/>
      <c r="FJR83" s="2"/>
      <c r="FJS83" s="2"/>
      <c r="FJT83" s="2"/>
      <c r="FJU83" s="2"/>
      <c r="FJV83" s="2"/>
      <c r="FJW83" s="2"/>
      <c r="FJX83" s="2"/>
      <c r="FJY83" s="2"/>
      <c r="FJZ83" s="2"/>
      <c r="FKA83" s="2"/>
      <c r="FKB83" s="2"/>
      <c r="FKC83" s="2"/>
      <c r="FKD83" s="2"/>
      <c r="FKE83" s="2"/>
      <c r="FKF83" s="2"/>
      <c r="FKG83" s="2"/>
      <c r="FKH83" s="2"/>
      <c r="FKI83" s="2"/>
      <c r="FKJ83" s="2"/>
      <c r="FKK83" s="2"/>
      <c r="FKL83" s="2"/>
      <c r="FKM83" s="2"/>
      <c r="FKN83" s="2"/>
      <c r="FKO83" s="2"/>
      <c r="FKP83" s="2"/>
      <c r="FKQ83" s="2"/>
      <c r="FKR83" s="2"/>
      <c r="FKS83" s="2"/>
      <c r="FKT83" s="2"/>
      <c r="FKU83" s="2"/>
      <c r="FKV83" s="2"/>
      <c r="FKW83" s="2"/>
      <c r="FKX83" s="2"/>
      <c r="FKY83" s="2"/>
      <c r="FKZ83" s="2"/>
      <c r="FLA83" s="2"/>
      <c r="FLB83" s="2"/>
      <c r="FLC83" s="2"/>
      <c r="FLD83" s="2"/>
      <c r="FLE83" s="2"/>
      <c r="FLF83" s="2"/>
      <c r="FLG83" s="2"/>
      <c r="FLH83" s="2"/>
      <c r="FLI83" s="2"/>
      <c r="FLJ83" s="2"/>
      <c r="FLK83" s="2"/>
      <c r="FLL83" s="2"/>
      <c r="FLM83" s="2"/>
      <c r="FLN83" s="2"/>
      <c r="FLO83" s="2"/>
      <c r="FLP83" s="2"/>
      <c r="FLQ83" s="2"/>
      <c r="FLR83" s="2"/>
      <c r="FLS83" s="2"/>
      <c r="FLT83" s="2"/>
      <c r="FLU83" s="2"/>
      <c r="FLV83" s="2"/>
      <c r="FLW83" s="2"/>
      <c r="FLX83" s="2"/>
      <c r="FLY83" s="2"/>
      <c r="FLZ83" s="2"/>
      <c r="FMA83" s="2"/>
      <c r="FMB83" s="2"/>
      <c r="FMC83" s="2"/>
      <c r="FMD83" s="2"/>
      <c r="FME83" s="2"/>
      <c r="FMF83" s="2"/>
      <c r="FMG83" s="2"/>
      <c r="FMH83" s="2"/>
      <c r="FMI83" s="2"/>
      <c r="FMJ83" s="2"/>
      <c r="FMK83" s="2"/>
      <c r="FML83" s="2"/>
      <c r="FMM83" s="2"/>
      <c r="FMN83" s="2"/>
      <c r="FMO83" s="2"/>
      <c r="FMP83" s="2"/>
      <c r="FMQ83" s="2"/>
      <c r="FMR83" s="2"/>
      <c r="FMS83" s="2"/>
      <c r="FMT83" s="2"/>
      <c r="FMU83" s="2"/>
      <c r="FMV83" s="2"/>
      <c r="FMW83" s="2"/>
      <c r="FMX83" s="2"/>
      <c r="FMY83" s="2"/>
      <c r="FMZ83" s="2"/>
      <c r="FNA83" s="2"/>
      <c r="FNB83" s="2"/>
      <c r="FNC83" s="2"/>
      <c r="FND83" s="2"/>
      <c r="FNE83" s="2"/>
      <c r="FNF83" s="2"/>
      <c r="FNG83" s="2"/>
      <c r="FNH83" s="2"/>
      <c r="FNI83" s="2"/>
      <c r="FNJ83" s="2"/>
      <c r="FNK83" s="2"/>
      <c r="FNL83" s="2"/>
      <c r="FNM83" s="2"/>
      <c r="FNN83" s="2"/>
      <c r="FNO83" s="2"/>
      <c r="FNP83" s="2"/>
      <c r="FNQ83" s="2"/>
      <c r="FNR83" s="2"/>
      <c r="FNS83" s="2"/>
      <c r="FNT83" s="2"/>
      <c r="FNU83" s="2"/>
      <c r="FNV83" s="2"/>
      <c r="FNW83" s="2"/>
      <c r="FNX83" s="2"/>
      <c r="FNY83" s="2"/>
      <c r="FNZ83" s="2"/>
      <c r="FOA83" s="2"/>
      <c r="FOB83" s="2"/>
      <c r="FOC83" s="2"/>
      <c r="FOD83" s="2"/>
      <c r="FOE83" s="2"/>
      <c r="FOF83" s="2"/>
      <c r="FOG83" s="2"/>
      <c r="FOH83" s="2"/>
      <c r="FOI83" s="2"/>
      <c r="FOJ83" s="2"/>
      <c r="FOK83" s="2"/>
      <c r="FOL83" s="2"/>
      <c r="FOM83" s="2"/>
      <c r="FON83" s="2"/>
      <c r="FOO83" s="2"/>
      <c r="FOP83" s="2"/>
      <c r="FOQ83" s="2"/>
      <c r="FOR83" s="2"/>
      <c r="FOS83" s="2"/>
      <c r="FOT83" s="2"/>
      <c r="FOU83" s="2"/>
      <c r="FOV83" s="2"/>
      <c r="FOW83" s="2"/>
      <c r="FOX83" s="2"/>
      <c r="FOY83" s="2"/>
      <c r="FOZ83" s="2"/>
      <c r="FPA83" s="2"/>
      <c r="FPB83" s="2"/>
      <c r="FPC83" s="2"/>
      <c r="FPD83" s="2"/>
      <c r="FPE83" s="2"/>
      <c r="FPF83" s="2"/>
      <c r="FPG83" s="2"/>
      <c r="FPH83" s="2"/>
      <c r="FPI83" s="2"/>
      <c r="FPJ83" s="2"/>
      <c r="FPK83" s="2"/>
      <c r="FPL83" s="2"/>
      <c r="FPM83" s="2"/>
      <c r="FPN83" s="2"/>
      <c r="FPO83" s="2"/>
      <c r="FPP83" s="2"/>
      <c r="FPQ83" s="2"/>
      <c r="FPR83" s="2"/>
      <c r="FPS83" s="2"/>
      <c r="FPT83" s="2"/>
      <c r="FPU83" s="2"/>
      <c r="FPV83" s="2"/>
      <c r="FPW83" s="2"/>
      <c r="FPX83" s="2"/>
      <c r="FPY83" s="2"/>
      <c r="FPZ83" s="2"/>
      <c r="FQA83" s="2"/>
      <c r="FQB83" s="2"/>
      <c r="FQC83" s="2"/>
      <c r="FQD83" s="2"/>
      <c r="FQE83" s="2"/>
      <c r="FQF83" s="2"/>
      <c r="FQG83" s="2"/>
      <c r="FQH83" s="2"/>
      <c r="FQI83" s="2"/>
      <c r="FQJ83" s="2"/>
      <c r="FQK83" s="2"/>
      <c r="FQL83" s="2"/>
      <c r="FQM83" s="2"/>
      <c r="FQN83" s="2"/>
      <c r="FQO83" s="2"/>
      <c r="FQP83" s="2"/>
      <c r="FQQ83" s="2"/>
      <c r="FQR83" s="2"/>
      <c r="FQS83" s="2"/>
      <c r="FQT83" s="2"/>
      <c r="FQU83" s="2"/>
      <c r="FQV83" s="2"/>
      <c r="FQW83" s="2"/>
      <c r="FQX83" s="2"/>
      <c r="FQY83" s="2"/>
      <c r="FQZ83" s="2"/>
      <c r="FRA83" s="2"/>
      <c r="FRB83" s="2"/>
      <c r="FRC83" s="2"/>
      <c r="FRD83" s="2"/>
      <c r="FRE83" s="2"/>
      <c r="FRF83" s="2"/>
      <c r="FRG83" s="2"/>
      <c r="FRH83" s="2"/>
      <c r="FRI83" s="2"/>
      <c r="FRJ83" s="2"/>
      <c r="FRK83" s="2"/>
      <c r="FRL83" s="2"/>
      <c r="FRM83" s="2"/>
      <c r="FRN83" s="2"/>
      <c r="FRO83" s="2"/>
      <c r="FRP83" s="2"/>
      <c r="FRQ83" s="2"/>
      <c r="FRR83" s="2"/>
      <c r="FRS83" s="2"/>
      <c r="FRT83" s="2"/>
      <c r="FRU83" s="2"/>
      <c r="FRV83" s="2"/>
      <c r="FRW83" s="2"/>
      <c r="FRX83" s="2"/>
      <c r="FRY83" s="2"/>
      <c r="FRZ83" s="2"/>
      <c r="FSA83" s="2"/>
      <c r="FSB83" s="2"/>
      <c r="FSC83" s="2"/>
      <c r="FSD83" s="2"/>
      <c r="FSE83" s="2"/>
      <c r="FSF83" s="2"/>
      <c r="FSG83" s="2"/>
      <c r="FSH83" s="2"/>
      <c r="FSI83" s="2"/>
      <c r="FSJ83" s="2"/>
      <c r="FSK83" s="2"/>
      <c r="FSL83" s="2"/>
      <c r="FSM83" s="2"/>
      <c r="FSN83" s="2"/>
      <c r="FSO83" s="2"/>
      <c r="FSP83" s="2"/>
      <c r="FSQ83" s="2"/>
      <c r="FSR83" s="2"/>
      <c r="FSS83" s="2"/>
      <c r="FST83" s="2"/>
      <c r="FSU83" s="2"/>
      <c r="FSV83" s="2"/>
      <c r="FSW83" s="2"/>
      <c r="FSX83" s="2"/>
      <c r="FSY83" s="2"/>
      <c r="FSZ83" s="2"/>
      <c r="FTA83" s="2"/>
      <c r="FTB83" s="2"/>
      <c r="FTC83" s="2"/>
      <c r="FTD83" s="2"/>
      <c r="FTE83" s="2"/>
      <c r="FTF83" s="2"/>
      <c r="FTG83" s="2"/>
      <c r="FTH83" s="2"/>
      <c r="FTI83" s="2"/>
      <c r="FTJ83" s="2"/>
      <c r="FTK83" s="2"/>
      <c r="FTL83" s="2"/>
      <c r="FTM83" s="2"/>
      <c r="FTN83" s="2"/>
      <c r="FTO83" s="2"/>
      <c r="FTP83" s="2"/>
      <c r="FTQ83" s="2"/>
      <c r="FTR83" s="2"/>
      <c r="FTS83" s="2"/>
      <c r="FTT83" s="2"/>
      <c r="FTU83" s="2"/>
      <c r="FTV83" s="2"/>
      <c r="FTW83" s="2"/>
      <c r="FTX83" s="2"/>
      <c r="FTY83" s="2"/>
      <c r="FTZ83" s="2"/>
      <c r="FUA83" s="2"/>
      <c r="FUB83" s="2"/>
      <c r="FUC83" s="2"/>
      <c r="FUD83" s="2"/>
      <c r="FUE83" s="2"/>
      <c r="FUF83" s="2"/>
      <c r="FUG83" s="2"/>
      <c r="FUH83" s="2"/>
      <c r="FUI83" s="2"/>
      <c r="FUJ83" s="2"/>
      <c r="FUK83" s="2"/>
      <c r="FUL83" s="2"/>
      <c r="FUM83" s="2"/>
      <c r="FUN83" s="2"/>
      <c r="FUO83" s="2"/>
      <c r="FUP83" s="2"/>
      <c r="FUQ83" s="2"/>
      <c r="FUR83" s="2"/>
      <c r="FUS83" s="2"/>
      <c r="FUT83" s="2"/>
      <c r="FUU83" s="2"/>
      <c r="FUV83" s="2"/>
      <c r="FUW83" s="2"/>
      <c r="FUX83" s="2"/>
      <c r="FUY83" s="2"/>
      <c r="FUZ83" s="2"/>
      <c r="FVA83" s="2"/>
      <c r="FVB83" s="2"/>
      <c r="FVC83" s="2"/>
      <c r="FVD83" s="2"/>
      <c r="FVE83" s="2"/>
      <c r="FVF83" s="2"/>
      <c r="FVG83" s="2"/>
      <c r="FVH83" s="2"/>
      <c r="FVI83" s="2"/>
      <c r="FVJ83" s="2"/>
      <c r="FVK83" s="2"/>
      <c r="FVL83" s="2"/>
      <c r="FVM83" s="2"/>
      <c r="FVN83" s="2"/>
      <c r="FVO83" s="2"/>
      <c r="FVP83" s="2"/>
      <c r="FVQ83" s="2"/>
      <c r="FVR83" s="2"/>
      <c r="FVS83" s="2"/>
      <c r="FVT83" s="2"/>
      <c r="FVU83" s="2"/>
      <c r="FVV83" s="2"/>
      <c r="FVW83" s="2"/>
      <c r="FVX83" s="2"/>
      <c r="FVY83" s="2"/>
      <c r="FVZ83" s="2"/>
      <c r="FWA83" s="2"/>
      <c r="FWB83" s="2"/>
      <c r="FWC83" s="2"/>
      <c r="FWD83" s="2"/>
      <c r="FWE83" s="2"/>
      <c r="FWF83" s="2"/>
      <c r="FWG83" s="2"/>
      <c r="FWH83" s="2"/>
      <c r="FWI83" s="2"/>
      <c r="FWJ83" s="2"/>
      <c r="FWK83" s="2"/>
      <c r="FWL83" s="2"/>
      <c r="FWM83" s="2"/>
      <c r="FWN83" s="2"/>
      <c r="FWO83" s="2"/>
      <c r="FWP83" s="2"/>
      <c r="FWQ83" s="2"/>
      <c r="FWR83" s="2"/>
      <c r="FWS83" s="2"/>
      <c r="FWT83" s="2"/>
      <c r="FWU83" s="2"/>
      <c r="FWV83" s="2"/>
      <c r="FWW83" s="2"/>
      <c r="FWX83" s="2"/>
      <c r="FWY83" s="2"/>
      <c r="FWZ83" s="2"/>
      <c r="FXA83" s="2"/>
      <c r="FXB83" s="2"/>
      <c r="FXC83" s="2"/>
      <c r="FXD83" s="2"/>
      <c r="FXE83" s="2"/>
      <c r="FXF83" s="2"/>
      <c r="FXG83" s="2"/>
      <c r="FXH83" s="2"/>
      <c r="FXI83" s="2"/>
      <c r="FXJ83" s="2"/>
      <c r="FXK83" s="2"/>
      <c r="FXL83" s="2"/>
      <c r="FXM83" s="2"/>
      <c r="FXN83" s="2"/>
      <c r="FXO83" s="2"/>
      <c r="FXP83" s="2"/>
      <c r="FXQ83" s="2"/>
      <c r="FXR83" s="2"/>
      <c r="FXS83" s="2"/>
      <c r="FXT83" s="2"/>
      <c r="FXU83" s="2"/>
      <c r="FXV83" s="2"/>
      <c r="FXW83" s="2"/>
      <c r="FXX83" s="2"/>
      <c r="FXY83" s="2"/>
      <c r="FXZ83" s="2"/>
      <c r="FYA83" s="2"/>
      <c r="FYB83" s="2"/>
      <c r="FYC83" s="2"/>
      <c r="FYD83" s="2"/>
      <c r="FYE83" s="2"/>
      <c r="FYF83" s="2"/>
      <c r="FYG83" s="2"/>
      <c r="FYH83" s="2"/>
      <c r="FYI83" s="2"/>
      <c r="FYJ83" s="2"/>
      <c r="FYK83" s="2"/>
      <c r="FYL83" s="2"/>
      <c r="FYM83" s="2"/>
      <c r="FYN83" s="2"/>
      <c r="FYO83" s="2"/>
      <c r="FYP83" s="2"/>
      <c r="FYQ83" s="2"/>
      <c r="FYR83" s="2"/>
      <c r="FYS83" s="2"/>
      <c r="FYT83" s="2"/>
      <c r="FYU83" s="2"/>
      <c r="FYV83" s="2"/>
      <c r="FYW83" s="2"/>
      <c r="FYX83" s="2"/>
      <c r="FYY83" s="2"/>
      <c r="FYZ83" s="2"/>
      <c r="FZA83" s="2"/>
      <c r="FZB83" s="2"/>
      <c r="FZC83" s="2"/>
      <c r="FZD83" s="2"/>
      <c r="FZE83" s="2"/>
      <c r="FZF83" s="2"/>
      <c r="FZG83" s="2"/>
      <c r="FZH83" s="2"/>
      <c r="FZI83" s="2"/>
      <c r="FZJ83" s="2"/>
      <c r="FZK83" s="2"/>
      <c r="FZL83" s="2"/>
      <c r="FZM83" s="2"/>
      <c r="FZN83" s="2"/>
      <c r="FZO83" s="2"/>
      <c r="FZP83" s="2"/>
      <c r="FZQ83" s="2"/>
      <c r="FZR83" s="2"/>
      <c r="FZS83" s="2"/>
      <c r="FZT83" s="2"/>
      <c r="FZU83" s="2"/>
      <c r="FZV83" s="2"/>
      <c r="FZW83" s="2"/>
      <c r="FZX83" s="2"/>
      <c r="FZY83" s="2"/>
      <c r="FZZ83" s="2"/>
      <c r="GAA83" s="2"/>
      <c r="GAB83" s="2"/>
      <c r="GAC83" s="2"/>
      <c r="GAD83" s="2"/>
      <c r="GAE83" s="2"/>
      <c r="GAF83" s="2"/>
      <c r="GAG83" s="2"/>
      <c r="GAH83" s="2"/>
      <c r="GAI83" s="2"/>
      <c r="GAJ83" s="2"/>
      <c r="GAK83" s="2"/>
      <c r="GAL83" s="2"/>
      <c r="GAM83" s="2"/>
      <c r="GAN83" s="2"/>
      <c r="GAO83" s="2"/>
      <c r="GAP83" s="2"/>
      <c r="GAQ83" s="2"/>
      <c r="GAR83" s="2"/>
      <c r="GAS83" s="2"/>
      <c r="GAT83" s="2"/>
      <c r="GAU83" s="2"/>
      <c r="GAV83" s="2"/>
      <c r="GAW83" s="2"/>
      <c r="GAX83" s="2"/>
      <c r="GAY83" s="2"/>
      <c r="GAZ83" s="2"/>
      <c r="GBA83" s="2"/>
      <c r="GBB83" s="2"/>
      <c r="GBC83" s="2"/>
      <c r="GBD83" s="2"/>
      <c r="GBE83" s="2"/>
      <c r="GBF83" s="2"/>
      <c r="GBG83" s="2"/>
      <c r="GBH83" s="2"/>
      <c r="GBI83" s="2"/>
      <c r="GBJ83" s="2"/>
      <c r="GBK83" s="2"/>
      <c r="GBL83" s="2"/>
      <c r="GBM83" s="2"/>
      <c r="GBN83" s="2"/>
      <c r="GBO83" s="2"/>
      <c r="GBP83" s="2"/>
      <c r="GBQ83" s="2"/>
      <c r="GBR83" s="2"/>
      <c r="GBS83" s="2"/>
      <c r="GBT83" s="2"/>
      <c r="GBU83" s="2"/>
      <c r="GBV83" s="2"/>
      <c r="GBW83" s="2"/>
      <c r="GBX83" s="2"/>
      <c r="GBY83" s="2"/>
      <c r="GBZ83" s="2"/>
      <c r="GCA83" s="2"/>
      <c r="GCB83" s="2"/>
      <c r="GCC83" s="2"/>
      <c r="GCD83" s="2"/>
      <c r="GCE83" s="2"/>
      <c r="GCF83" s="2"/>
      <c r="GCG83" s="2"/>
      <c r="GCH83" s="2"/>
      <c r="GCI83" s="2"/>
      <c r="GCJ83" s="2"/>
      <c r="GCK83" s="2"/>
      <c r="GCL83" s="2"/>
      <c r="GCM83" s="2"/>
      <c r="GCN83" s="2"/>
      <c r="GCO83" s="2"/>
      <c r="GCP83" s="2"/>
      <c r="GCQ83" s="2"/>
      <c r="GCR83" s="2"/>
      <c r="GCS83" s="2"/>
      <c r="GCT83" s="2"/>
      <c r="GCU83" s="2"/>
      <c r="GCV83" s="2"/>
      <c r="GCW83" s="2"/>
      <c r="GCX83" s="2"/>
      <c r="GCY83" s="2"/>
      <c r="GCZ83" s="2"/>
      <c r="GDA83" s="2"/>
      <c r="GDB83" s="2"/>
      <c r="GDC83" s="2"/>
      <c r="GDD83" s="2"/>
      <c r="GDE83" s="2"/>
      <c r="GDF83" s="2"/>
      <c r="GDG83" s="2"/>
      <c r="GDH83" s="2"/>
      <c r="GDI83" s="2"/>
      <c r="GDJ83" s="2"/>
      <c r="GDK83" s="2"/>
      <c r="GDL83" s="2"/>
      <c r="GDM83" s="2"/>
      <c r="GDN83" s="2"/>
      <c r="GDO83" s="2"/>
      <c r="GDP83" s="2"/>
      <c r="GDQ83" s="2"/>
      <c r="GDR83" s="2"/>
      <c r="GDS83" s="2"/>
      <c r="GDT83" s="2"/>
      <c r="GDU83" s="2"/>
      <c r="GDV83" s="2"/>
      <c r="GDW83" s="2"/>
      <c r="GDX83" s="2"/>
      <c r="GDY83" s="2"/>
      <c r="GDZ83" s="2"/>
      <c r="GEA83" s="2"/>
      <c r="GEB83" s="2"/>
      <c r="GEC83" s="2"/>
      <c r="GED83" s="2"/>
      <c r="GEE83" s="2"/>
      <c r="GEF83" s="2"/>
      <c r="GEG83" s="2"/>
      <c r="GEH83" s="2"/>
      <c r="GEI83" s="2"/>
      <c r="GEJ83" s="2"/>
      <c r="GEK83" s="2"/>
      <c r="GEL83" s="2"/>
      <c r="GEM83" s="2"/>
      <c r="GEN83" s="2"/>
      <c r="GEO83" s="2"/>
      <c r="GEP83" s="2"/>
      <c r="GEQ83" s="2"/>
      <c r="GER83" s="2"/>
      <c r="GES83" s="2"/>
      <c r="GET83" s="2"/>
      <c r="GEU83" s="2"/>
      <c r="GEV83" s="2"/>
      <c r="GEW83" s="2"/>
      <c r="GEX83" s="2"/>
      <c r="GEY83" s="2"/>
      <c r="GEZ83" s="2"/>
      <c r="GFA83" s="2"/>
      <c r="GFB83" s="2"/>
      <c r="GFC83" s="2"/>
      <c r="GFD83" s="2"/>
      <c r="GFE83" s="2"/>
      <c r="GFF83" s="2"/>
      <c r="GFG83" s="2"/>
      <c r="GFH83" s="2"/>
      <c r="GFI83" s="2"/>
      <c r="GFJ83" s="2"/>
      <c r="GFK83" s="2"/>
      <c r="GFL83" s="2"/>
      <c r="GFM83" s="2"/>
      <c r="GFN83" s="2"/>
      <c r="GFO83" s="2"/>
      <c r="GFP83" s="2"/>
      <c r="GFQ83" s="2"/>
      <c r="GFR83" s="2"/>
      <c r="GFS83" s="2"/>
      <c r="GFT83" s="2"/>
      <c r="GFU83" s="2"/>
      <c r="GFV83" s="2"/>
      <c r="GFW83" s="2"/>
      <c r="GFX83" s="2"/>
      <c r="GFY83" s="2"/>
      <c r="GFZ83" s="2"/>
      <c r="GGA83" s="2"/>
      <c r="GGB83" s="2"/>
      <c r="GGC83" s="2"/>
      <c r="GGD83" s="2"/>
      <c r="GGE83" s="2"/>
      <c r="GGF83" s="2"/>
      <c r="GGG83" s="2"/>
      <c r="GGH83" s="2"/>
      <c r="GGI83" s="2"/>
      <c r="GGJ83" s="2"/>
      <c r="GGK83" s="2"/>
      <c r="GGL83" s="2"/>
      <c r="GGM83" s="2"/>
      <c r="GGN83" s="2"/>
      <c r="GGO83" s="2"/>
      <c r="GGP83" s="2"/>
      <c r="GGQ83" s="2"/>
      <c r="GGR83" s="2"/>
      <c r="GGS83" s="2"/>
      <c r="GGT83" s="2"/>
      <c r="GGU83" s="2"/>
      <c r="GGV83" s="2"/>
      <c r="GGW83" s="2"/>
      <c r="GGX83" s="2"/>
      <c r="GGY83" s="2"/>
      <c r="GGZ83" s="2"/>
      <c r="GHA83" s="2"/>
      <c r="GHB83" s="2"/>
      <c r="GHC83" s="2"/>
      <c r="GHD83" s="2"/>
      <c r="GHE83" s="2"/>
      <c r="GHF83" s="2"/>
      <c r="GHG83" s="2"/>
      <c r="GHH83" s="2"/>
      <c r="GHI83" s="2"/>
      <c r="GHJ83" s="2"/>
      <c r="GHK83" s="2"/>
      <c r="GHL83" s="2"/>
      <c r="GHM83" s="2"/>
      <c r="GHN83" s="2"/>
      <c r="GHO83" s="2"/>
      <c r="GHP83" s="2"/>
      <c r="GHQ83" s="2"/>
      <c r="GHR83" s="2"/>
      <c r="GHS83" s="2"/>
      <c r="GHT83" s="2"/>
      <c r="GHU83" s="2"/>
      <c r="GHV83" s="2"/>
      <c r="GHW83" s="2"/>
      <c r="GHX83" s="2"/>
      <c r="GHY83" s="2"/>
      <c r="GHZ83" s="2"/>
      <c r="GIA83" s="2"/>
      <c r="GIB83" s="2"/>
      <c r="GIC83" s="2"/>
      <c r="GID83" s="2"/>
      <c r="GIE83" s="2"/>
      <c r="GIF83" s="2"/>
      <c r="GIG83" s="2"/>
      <c r="GIH83" s="2"/>
      <c r="GII83" s="2"/>
      <c r="GIJ83" s="2"/>
      <c r="GIK83" s="2"/>
      <c r="GIL83" s="2"/>
      <c r="GIM83" s="2"/>
      <c r="GIN83" s="2"/>
      <c r="GIO83" s="2"/>
      <c r="GIP83" s="2"/>
      <c r="GIQ83" s="2"/>
      <c r="GIR83" s="2"/>
      <c r="GIS83" s="2"/>
      <c r="GIT83" s="2"/>
      <c r="GIU83" s="2"/>
      <c r="GIV83" s="2"/>
      <c r="GIW83" s="2"/>
      <c r="GIX83" s="2"/>
      <c r="GIY83" s="2"/>
      <c r="GIZ83" s="2"/>
      <c r="GJA83" s="2"/>
      <c r="GJB83" s="2"/>
      <c r="GJC83" s="2"/>
      <c r="GJD83" s="2"/>
      <c r="GJE83" s="2"/>
      <c r="GJF83" s="2"/>
      <c r="GJG83" s="2"/>
      <c r="GJH83" s="2"/>
      <c r="GJI83" s="2"/>
      <c r="GJJ83" s="2"/>
      <c r="GJK83" s="2"/>
      <c r="GJL83" s="2"/>
      <c r="GJM83" s="2"/>
      <c r="GJN83" s="2"/>
      <c r="GJO83" s="2"/>
      <c r="GJP83" s="2"/>
      <c r="GJQ83" s="2"/>
      <c r="GJR83" s="2"/>
      <c r="GJS83" s="2"/>
      <c r="GJT83" s="2"/>
      <c r="GJU83" s="2"/>
      <c r="GJV83" s="2"/>
      <c r="GJW83" s="2"/>
      <c r="GJX83" s="2"/>
      <c r="GJY83" s="2"/>
      <c r="GJZ83" s="2"/>
      <c r="GKA83" s="2"/>
      <c r="GKB83" s="2"/>
      <c r="GKC83" s="2"/>
      <c r="GKD83" s="2"/>
      <c r="GKE83" s="2"/>
      <c r="GKF83" s="2"/>
      <c r="GKG83" s="2"/>
      <c r="GKH83" s="2"/>
      <c r="GKI83" s="2"/>
      <c r="GKJ83" s="2"/>
      <c r="GKK83" s="2"/>
      <c r="GKL83" s="2"/>
      <c r="GKM83" s="2"/>
      <c r="GKN83" s="2"/>
      <c r="GKO83" s="2"/>
      <c r="GKP83" s="2"/>
      <c r="GKQ83" s="2"/>
      <c r="GKR83" s="2"/>
      <c r="GKS83" s="2"/>
      <c r="GKT83" s="2"/>
      <c r="GKU83" s="2"/>
      <c r="GKV83" s="2"/>
      <c r="GKW83" s="2"/>
      <c r="GKX83" s="2"/>
      <c r="GKY83" s="2"/>
      <c r="GKZ83" s="2"/>
      <c r="GLA83" s="2"/>
      <c r="GLB83" s="2"/>
      <c r="GLC83" s="2"/>
      <c r="GLD83" s="2"/>
      <c r="GLE83" s="2"/>
      <c r="GLF83" s="2"/>
      <c r="GLG83" s="2"/>
      <c r="GLH83" s="2"/>
      <c r="GLI83" s="2"/>
      <c r="GLJ83" s="2"/>
      <c r="GLK83" s="2"/>
      <c r="GLL83" s="2"/>
      <c r="GLM83" s="2"/>
      <c r="GLN83" s="2"/>
      <c r="GLO83" s="2"/>
      <c r="GLP83" s="2"/>
      <c r="GLQ83" s="2"/>
      <c r="GLR83" s="2"/>
      <c r="GLS83" s="2"/>
      <c r="GLT83" s="2"/>
      <c r="GLU83" s="2"/>
      <c r="GLV83" s="2"/>
      <c r="GLW83" s="2"/>
      <c r="GLX83" s="2"/>
      <c r="GLY83" s="2"/>
      <c r="GLZ83" s="2"/>
      <c r="GMA83" s="2"/>
      <c r="GMB83" s="2"/>
      <c r="GMC83" s="2"/>
      <c r="GMD83" s="2"/>
      <c r="GME83" s="2"/>
      <c r="GMF83" s="2"/>
      <c r="GMG83" s="2"/>
      <c r="GMH83" s="2"/>
      <c r="GMI83" s="2"/>
      <c r="GMJ83" s="2"/>
      <c r="GMK83" s="2"/>
      <c r="GML83" s="2"/>
      <c r="GMM83" s="2"/>
      <c r="GMN83" s="2"/>
      <c r="GMO83" s="2"/>
      <c r="GMP83" s="2"/>
      <c r="GMQ83" s="2"/>
      <c r="GMR83" s="2"/>
      <c r="GMS83" s="2"/>
      <c r="GMT83" s="2"/>
      <c r="GMU83" s="2"/>
      <c r="GMV83" s="2"/>
      <c r="GMW83" s="2"/>
      <c r="GMX83" s="2"/>
      <c r="GMY83" s="2"/>
      <c r="GMZ83" s="2"/>
      <c r="GNA83" s="2"/>
      <c r="GNB83" s="2"/>
      <c r="GNC83" s="2"/>
      <c r="GND83" s="2"/>
      <c r="GNE83" s="2"/>
      <c r="GNF83" s="2"/>
      <c r="GNG83" s="2"/>
      <c r="GNH83" s="2"/>
      <c r="GNI83" s="2"/>
      <c r="GNJ83" s="2"/>
      <c r="GNK83" s="2"/>
      <c r="GNL83" s="2"/>
      <c r="GNM83" s="2"/>
      <c r="GNN83" s="2"/>
      <c r="GNO83" s="2"/>
      <c r="GNP83" s="2"/>
      <c r="GNQ83" s="2"/>
      <c r="GNR83" s="2"/>
      <c r="GNS83" s="2"/>
      <c r="GNT83" s="2"/>
      <c r="GNU83" s="2"/>
      <c r="GNV83" s="2"/>
      <c r="GNW83" s="2"/>
      <c r="GNX83" s="2"/>
      <c r="GNY83" s="2"/>
      <c r="GNZ83" s="2"/>
      <c r="GOA83" s="2"/>
      <c r="GOB83" s="2"/>
      <c r="GOC83" s="2"/>
      <c r="GOD83" s="2"/>
      <c r="GOE83" s="2"/>
      <c r="GOF83" s="2"/>
      <c r="GOG83" s="2"/>
      <c r="GOH83" s="2"/>
      <c r="GOI83" s="2"/>
      <c r="GOJ83" s="2"/>
      <c r="GOK83" s="2"/>
      <c r="GOL83" s="2"/>
      <c r="GOM83" s="2"/>
      <c r="GON83" s="2"/>
      <c r="GOO83" s="2"/>
      <c r="GOP83" s="2"/>
      <c r="GOQ83" s="2"/>
      <c r="GOR83" s="2"/>
      <c r="GOS83" s="2"/>
      <c r="GOT83" s="2"/>
      <c r="GOU83" s="2"/>
      <c r="GOV83" s="2"/>
      <c r="GOW83" s="2"/>
      <c r="GOX83" s="2"/>
      <c r="GOY83" s="2"/>
      <c r="GOZ83" s="2"/>
      <c r="GPA83" s="2"/>
      <c r="GPB83" s="2"/>
      <c r="GPC83" s="2"/>
      <c r="GPD83" s="2"/>
      <c r="GPE83" s="2"/>
      <c r="GPF83" s="2"/>
      <c r="GPG83" s="2"/>
      <c r="GPH83" s="2"/>
      <c r="GPI83" s="2"/>
      <c r="GPJ83" s="2"/>
      <c r="GPK83" s="2"/>
      <c r="GPL83" s="2"/>
      <c r="GPM83" s="2"/>
      <c r="GPN83" s="2"/>
      <c r="GPO83" s="2"/>
      <c r="GPP83" s="2"/>
      <c r="GPQ83" s="2"/>
      <c r="GPR83" s="2"/>
      <c r="GPS83" s="2"/>
      <c r="GPT83" s="2"/>
      <c r="GPU83" s="2"/>
      <c r="GPV83" s="2"/>
      <c r="GPW83" s="2"/>
      <c r="GPX83" s="2"/>
      <c r="GPY83" s="2"/>
      <c r="GPZ83" s="2"/>
      <c r="GQA83" s="2"/>
      <c r="GQB83" s="2"/>
      <c r="GQC83" s="2"/>
      <c r="GQD83" s="2"/>
      <c r="GQE83" s="2"/>
      <c r="GQF83" s="2"/>
      <c r="GQG83" s="2"/>
      <c r="GQH83" s="2"/>
      <c r="GQI83" s="2"/>
      <c r="GQJ83" s="2"/>
      <c r="GQK83" s="2"/>
      <c r="GQL83" s="2"/>
      <c r="GQM83" s="2"/>
      <c r="GQN83" s="2"/>
      <c r="GQO83" s="2"/>
      <c r="GQP83" s="2"/>
      <c r="GQQ83" s="2"/>
      <c r="GQR83" s="2"/>
      <c r="GQS83" s="2"/>
      <c r="GQT83" s="2"/>
      <c r="GQU83" s="2"/>
      <c r="GQV83" s="2"/>
      <c r="GQW83" s="2"/>
      <c r="GQX83" s="2"/>
      <c r="GQY83" s="2"/>
      <c r="GQZ83" s="2"/>
      <c r="GRA83" s="2"/>
      <c r="GRB83" s="2"/>
      <c r="GRC83" s="2"/>
      <c r="GRD83" s="2"/>
      <c r="GRE83" s="2"/>
      <c r="GRF83" s="2"/>
      <c r="GRG83" s="2"/>
      <c r="GRH83" s="2"/>
      <c r="GRI83" s="2"/>
      <c r="GRJ83" s="2"/>
      <c r="GRK83" s="2"/>
      <c r="GRL83" s="2"/>
      <c r="GRM83" s="2"/>
      <c r="GRN83" s="2"/>
      <c r="GRO83" s="2"/>
      <c r="GRP83" s="2"/>
      <c r="GRQ83" s="2"/>
      <c r="GRR83" s="2"/>
      <c r="GRS83" s="2"/>
      <c r="GRT83" s="2"/>
      <c r="GRU83" s="2"/>
      <c r="GRV83" s="2"/>
      <c r="GRW83" s="2"/>
      <c r="GRX83" s="2"/>
      <c r="GRY83" s="2"/>
      <c r="GRZ83" s="2"/>
      <c r="GSA83" s="2"/>
      <c r="GSB83" s="2"/>
      <c r="GSC83" s="2"/>
      <c r="GSD83" s="2"/>
      <c r="GSE83" s="2"/>
      <c r="GSF83" s="2"/>
      <c r="GSG83" s="2"/>
      <c r="GSH83" s="2"/>
      <c r="GSI83" s="2"/>
      <c r="GSJ83" s="2"/>
      <c r="GSK83" s="2"/>
      <c r="GSL83" s="2"/>
      <c r="GSM83" s="2"/>
      <c r="GSN83" s="2"/>
      <c r="GSO83" s="2"/>
      <c r="GSP83" s="2"/>
      <c r="GSQ83" s="2"/>
      <c r="GSR83" s="2"/>
      <c r="GSS83" s="2"/>
      <c r="GST83" s="2"/>
      <c r="GSU83" s="2"/>
      <c r="GSV83" s="2"/>
      <c r="GSW83" s="2"/>
      <c r="GSX83" s="2"/>
      <c r="GSY83" s="2"/>
      <c r="GSZ83" s="2"/>
      <c r="GTA83" s="2"/>
      <c r="GTB83" s="2"/>
      <c r="GTC83" s="2"/>
      <c r="GTD83" s="2"/>
      <c r="GTE83" s="2"/>
      <c r="GTF83" s="2"/>
      <c r="GTG83" s="2"/>
      <c r="GTH83" s="2"/>
      <c r="GTI83" s="2"/>
      <c r="GTJ83" s="2"/>
      <c r="GTK83" s="2"/>
      <c r="GTL83" s="2"/>
      <c r="GTM83" s="2"/>
      <c r="GTN83" s="2"/>
      <c r="GTO83" s="2"/>
      <c r="GTP83" s="2"/>
      <c r="GTQ83" s="2"/>
      <c r="GTR83" s="2"/>
      <c r="GTS83" s="2"/>
      <c r="GTT83" s="2"/>
      <c r="GTU83" s="2"/>
      <c r="GTV83" s="2"/>
      <c r="GTW83" s="2"/>
      <c r="GTX83" s="2"/>
      <c r="GTY83" s="2"/>
      <c r="GTZ83" s="2"/>
      <c r="GUA83" s="2"/>
      <c r="GUB83" s="2"/>
      <c r="GUC83" s="2"/>
      <c r="GUD83" s="2"/>
      <c r="GUE83" s="2"/>
      <c r="GUF83" s="2"/>
      <c r="GUG83" s="2"/>
      <c r="GUH83" s="2"/>
      <c r="GUI83" s="2"/>
      <c r="GUJ83" s="2"/>
      <c r="GUK83" s="2"/>
      <c r="GUL83" s="2"/>
      <c r="GUM83" s="2"/>
      <c r="GUN83" s="2"/>
      <c r="GUO83" s="2"/>
      <c r="GUP83" s="2"/>
      <c r="GUQ83" s="2"/>
      <c r="GUR83" s="2"/>
      <c r="GUS83" s="2"/>
      <c r="GUT83" s="2"/>
      <c r="GUU83" s="2"/>
      <c r="GUV83" s="2"/>
      <c r="GUW83" s="2"/>
      <c r="GUX83" s="2"/>
      <c r="GUY83" s="2"/>
      <c r="GUZ83" s="2"/>
      <c r="GVA83" s="2"/>
      <c r="GVB83" s="2"/>
      <c r="GVC83" s="2"/>
      <c r="GVD83" s="2"/>
      <c r="GVE83" s="2"/>
      <c r="GVF83" s="2"/>
      <c r="GVG83" s="2"/>
      <c r="GVH83" s="2"/>
      <c r="GVI83" s="2"/>
      <c r="GVJ83" s="2"/>
      <c r="GVK83" s="2"/>
      <c r="GVL83" s="2"/>
      <c r="GVM83" s="2"/>
      <c r="GVN83" s="2"/>
      <c r="GVO83" s="2"/>
      <c r="GVP83" s="2"/>
      <c r="GVQ83" s="2"/>
      <c r="GVR83" s="2"/>
      <c r="GVS83" s="2"/>
      <c r="GVT83" s="2"/>
      <c r="GVU83" s="2"/>
      <c r="GVV83" s="2"/>
      <c r="GVW83" s="2"/>
      <c r="GVX83" s="2"/>
      <c r="GVY83" s="2"/>
      <c r="GVZ83" s="2"/>
      <c r="GWA83" s="2"/>
      <c r="GWB83" s="2"/>
      <c r="GWC83" s="2"/>
      <c r="GWD83" s="2"/>
      <c r="GWE83" s="2"/>
      <c r="GWF83" s="2"/>
      <c r="GWG83" s="2"/>
      <c r="GWH83" s="2"/>
      <c r="GWI83" s="2"/>
      <c r="GWJ83" s="2"/>
      <c r="GWK83" s="2"/>
      <c r="GWL83" s="2"/>
      <c r="GWM83" s="2"/>
      <c r="GWN83" s="2"/>
      <c r="GWO83" s="2"/>
      <c r="GWP83" s="2"/>
      <c r="GWQ83" s="2"/>
      <c r="GWR83" s="2"/>
      <c r="GWS83" s="2"/>
      <c r="GWT83" s="2"/>
      <c r="GWU83" s="2"/>
      <c r="GWV83" s="2"/>
      <c r="GWW83" s="2"/>
      <c r="GWX83" s="2"/>
      <c r="GWY83" s="2"/>
      <c r="GWZ83" s="2"/>
      <c r="GXA83" s="2"/>
      <c r="GXB83" s="2"/>
      <c r="GXC83" s="2"/>
      <c r="GXD83" s="2"/>
      <c r="GXE83" s="2"/>
      <c r="GXF83" s="2"/>
      <c r="GXG83" s="2"/>
      <c r="GXH83" s="2"/>
      <c r="GXI83" s="2"/>
      <c r="GXJ83" s="2"/>
      <c r="GXK83" s="2"/>
      <c r="GXL83" s="2"/>
      <c r="GXM83" s="2"/>
      <c r="GXN83" s="2"/>
      <c r="GXO83" s="2"/>
      <c r="GXP83" s="2"/>
      <c r="GXQ83" s="2"/>
      <c r="GXR83" s="2"/>
      <c r="GXS83" s="2"/>
      <c r="GXT83" s="2"/>
      <c r="GXU83" s="2"/>
      <c r="GXV83" s="2"/>
      <c r="GXW83" s="2"/>
      <c r="GXX83" s="2"/>
      <c r="GXY83" s="2"/>
      <c r="GXZ83" s="2"/>
      <c r="GYA83" s="2"/>
      <c r="GYB83" s="2"/>
      <c r="GYC83" s="2"/>
      <c r="GYD83" s="2"/>
      <c r="GYE83" s="2"/>
      <c r="GYF83" s="2"/>
      <c r="GYG83" s="2"/>
      <c r="GYH83" s="2"/>
      <c r="GYI83" s="2"/>
      <c r="GYJ83" s="2"/>
      <c r="GYK83" s="2"/>
      <c r="GYL83" s="2"/>
      <c r="GYM83" s="2"/>
      <c r="GYN83" s="2"/>
      <c r="GYO83" s="2"/>
      <c r="GYP83" s="2"/>
      <c r="GYQ83" s="2"/>
      <c r="GYR83" s="2"/>
      <c r="GYS83" s="2"/>
      <c r="GYT83" s="2"/>
      <c r="GYU83" s="2"/>
      <c r="GYV83" s="2"/>
      <c r="GYW83" s="2"/>
      <c r="GYX83" s="2"/>
      <c r="GYY83" s="2"/>
      <c r="GYZ83" s="2"/>
      <c r="GZA83" s="2"/>
      <c r="GZB83" s="2"/>
      <c r="GZC83" s="2"/>
      <c r="GZD83" s="2"/>
      <c r="GZE83" s="2"/>
      <c r="GZF83" s="2"/>
      <c r="GZG83" s="2"/>
      <c r="GZH83" s="2"/>
      <c r="GZI83" s="2"/>
      <c r="GZJ83" s="2"/>
      <c r="GZK83" s="2"/>
      <c r="GZL83" s="2"/>
      <c r="GZM83" s="2"/>
      <c r="GZN83" s="2"/>
      <c r="GZO83" s="2"/>
      <c r="GZP83" s="2"/>
      <c r="GZQ83" s="2"/>
      <c r="GZR83" s="2"/>
      <c r="GZS83" s="2"/>
      <c r="GZT83" s="2"/>
      <c r="GZU83" s="2"/>
      <c r="GZV83" s="2"/>
      <c r="GZW83" s="2"/>
      <c r="GZX83" s="2"/>
      <c r="GZY83" s="2"/>
      <c r="GZZ83" s="2"/>
      <c r="HAA83" s="2"/>
      <c r="HAB83" s="2"/>
      <c r="HAC83" s="2"/>
      <c r="HAD83" s="2"/>
      <c r="HAE83" s="2"/>
      <c r="HAF83" s="2"/>
      <c r="HAG83" s="2"/>
      <c r="HAH83" s="2"/>
      <c r="HAI83" s="2"/>
      <c r="HAJ83" s="2"/>
      <c r="HAK83" s="2"/>
      <c r="HAL83" s="2"/>
      <c r="HAM83" s="2"/>
      <c r="HAN83" s="2"/>
      <c r="HAO83" s="2"/>
      <c r="HAP83" s="2"/>
      <c r="HAQ83" s="2"/>
      <c r="HAR83" s="2"/>
      <c r="HAS83" s="2"/>
      <c r="HAT83" s="2"/>
      <c r="HAU83" s="2"/>
      <c r="HAV83" s="2"/>
      <c r="HAW83" s="2"/>
      <c r="HAX83" s="2"/>
      <c r="HAY83" s="2"/>
      <c r="HAZ83" s="2"/>
      <c r="HBA83" s="2"/>
      <c r="HBB83" s="2"/>
      <c r="HBC83" s="2"/>
      <c r="HBD83" s="2"/>
      <c r="HBE83" s="2"/>
      <c r="HBF83" s="2"/>
      <c r="HBG83" s="2"/>
      <c r="HBH83" s="2"/>
      <c r="HBI83" s="2"/>
      <c r="HBJ83" s="2"/>
      <c r="HBK83" s="2"/>
      <c r="HBL83" s="2"/>
      <c r="HBM83" s="2"/>
      <c r="HBN83" s="2"/>
      <c r="HBO83" s="2"/>
      <c r="HBP83" s="2"/>
      <c r="HBQ83" s="2"/>
      <c r="HBR83" s="2"/>
      <c r="HBS83" s="2"/>
      <c r="HBT83" s="2"/>
      <c r="HBU83" s="2"/>
      <c r="HBV83" s="2"/>
      <c r="HBW83" s="2"/>
      <c r="HBX83" s="2"/>
      <c r="HBY83" s="2"/>
      <c r="HBZ83" s="2"/>
      <c r="HCA83" s="2"/>
      <c r="HCB83" s="2"/>
      <c r="HCC83" s="2"/>
      <c r="HCD83" s="2"/>
      <c r="HCE83" s="2"/>
      <c r="HCF83" s="2"/>
      <c r="HCG83" s="2"/>
      <c r="HCH83" s="2"/>
      <c r="HCI83" s="2"/>
      <c r="HCJ83" s="2"/>
      <c r="HCK83" s="2"/>
      <c r="HCL83" s="2"/>
      <c r="HCM83" s="2"/>
      <c r="HCN83" s="2"/>
      <c r="HCO83" s="2"/>
      <c r="HCP83" s="2"/>
      <c r="HCQ83" s="2"/>
      <c r="HCR83" s="2"/>
      <c r="HCS83" s="2"/>
      <c r="HCT83" s="2"/>
      <c r="HCU83" s="2"/>
      <c r="HCV83" s="2"/>
      <c r="HCW83" s="2"/>
      <c r="HCX83" s="2"/>
      <c r="HCY83" s="2"/>
      <c r="HCZ83" s="2"/>
      <c r="HDA83" s="2"/>
      <c r="HDB83" s="2"/>
      <c r="HDC83" s="2"/>
      <c r="HDD83" s="2"/>
      <c r="HDE83" s="2"/>
      <c r="HDF83" s="2"/>
      <c r="HDG83" s="2"/>
      <c r="HDH83" s="2"/>
      <c r="HDI83" s="2"/>
      <c r="HDJ83" s="2"/>
      <c r="HDK83" s="2"/>
      <c r="HDL83" s="2"/>
      <c r="HDM83" s="2"/>
      <c r="HDN83" s="2"/>
      <c r="HDO83" s="2"/>
      <c r="HDP83" s="2"/>
      <c r="HDQ83" s="2"/>
      <c r="HDR83" s="2"/>
      <c r="HDS83" s="2"/>
      <c r="HDT83" s="2"/>
      <c r="HDU83" s="2"/>
      <c r="HDV83" s="2"/>
      <c r="HDW83" s="2"/>
      <c r="HDX83" s="2"/>
      <c r="HDY83" s="2"/>
      <c r="HDZ83" s="2"/>
      <c r="HEA83" s="2"/>
      <c r="HEB83" s="2"/>
      <c r="HEC83" s="2"/>
      <c r="HED83" s="2"/>
      <c r="HEE83" s="2"/>
      <c r="HEF83" s="2"/>
      <c r="HEG83" s="2"/>
      <c r="HEH83" s="2"/>
      <c r="HEI83" s="2"/>
      <c r="HEJ83" s="2"/>
      <c r="HEK83" s="2"/>
      <c r="HEL83" s="2"/>
      <c r="HEM83" s="2"/>
      <c r="HEN83" s="2"/>
      <c r="HEO83" s="2"/>
      <c r="HEP83" s="2"/>
      <c r="HEQ83" s="2"/>
      <c r="HER83" s="2"/>
      <c r="HES83" s="2"/>
      <c r="HET83" s="2"/>
      <c r="HEU83" s="2"/>
      <c r="HEV83" s="2"/>
      <c r="HEW83" s="2"/>
      <c r="HEX83" s="2"/>
      <c r="HEY83" s="2"/>
      <c r="HEZ83" s="2"/>
      <c r="HFA83" s="2"/>
      <c r="HFB83" s="2"/>
      <c r="HFC83" s="2"/>
      <c r="HFD83" s="2"/>
      <c r="HFE83" s="2"/>
      <c r="HFF83" s="2"/>
      <c r="HFG83" s="2"/>
      <c r="HFH83" s="2"/>
      <c r="HFI83" s="2"/>
      <c r="HFJ83" s="2"/>
      <c r="HFK83" s="2"/>
      <c r="HFL83" s="2"/>
      <c r="HFM83" s="2"/>
      <c r="HFN83" s="2"/>
      <c r="HFO83" s="2"/>
      <c r="HFP83" s="2"/>
      <c r="HFQ83" s="2"/>
      <c r="HFR83" s="2"/>
      <c r="HFS83" s="2"/>
      <c r="HFT83" s="2"/>
      <c r="HFU83" s="2"/>
      <c r="HFV83" s="2"/>
      <c r="HFW83" s="2"/>
      <c r="HFX83" s="2"/>
      <c r="HFY83" s="2"/>
      <c r="HFZ83" s="2"/>
      <c r="HGA83" s="2"/>
      <c r="HGB83" s="2"/>
      <c r="HGC83" s="2"/>
      <c r="HGD83" s="2"/>
      <c r="HGE83" s="2"/>
      <c r="HGF83" s="2"/>
      <c r="HGG83" s="2"/>
      <c r="HGH83" s="2"/>
      <c r="HGI83" s="2"/>
      <c r="HGJ83" s="2"/>
      <c r="HGK83" s="2"/>
      <c r="HGL83" s="2"/>
      <c r="HGM83" s="2"/>
      <c r="HGN83" s="2"/>
      <c r="HGO83" s="2"/>
      <c r="HGP83" s="2"/>
      <c r="HGQ83" s="2"/>
      <c r="HGR83" s="2"/>
      <c r="HGS83" s="2"/>
      <c r="HGT83" s="2"/>
      <c r="HGU83" s="2"/>
      <c r="HGV83" s="2"/>
      <c r="HGW83" s="2"/>
      <c r="HGX83" s="2"/>
      <c r="HGY83" s="2"/>
      <c r="HGZ83" s="2"/>
      <c r="HHA83" s="2"/>
      <c r="HHB83" s="2"/>
      <c r="HHC83" s="2"/>
      <c r="HHD83" s="2"/>
      <c r="HHE83" s="2"/>
      <c r="HHF83" s="2"/>
      <c r="HHG83" s="2"/>
      <c r="HHH83" s="2"/>
      <c r="HHI83" s="2"/>
      <c r="HHJ83" s="2"/>
      <c r="HHK83" s="2"/>
      <c r="HHL83" s="2"/>
      <c r="HHM83" s="2"/>
      <c r="HHN83" s="2"/>
      <c r="HHO83" s="2"/>
      <c r="HHP83" s="2"/>
      <c r="HHQ83" s="2"/>
      <c r="HHR83" s="2"/>
      <c r="HHS83" s="2"/>
      <c r="HHT83" s="2"/>
      <c r="HHU83" s="2"/>
      <c r="HHV83" s="2"/>
      <c r="HHW83" s="2"/>
      <c r="HHX83" s="2"/>
      <c r="HHY83" s="2"/>
      <c r="HHZ83" s="2"/>
      <c r="HIA83" s="2"/>
      <c r="HIB83" s="2"/>
      <c r="HIC83" s="2"/>
      <c r="HID83" s="2"/>
      <c r="HIE83" s="2"/>
      <c r="HIF83" s="2"/>
      <c r="HIG83" s="2"/>
      <c r="HIH83" s="2"/>
      <c r="HII83" s="2"/>
      <c r="HIJ83" s="2"/>
      <c r="HIK83" s="2"/>
      <c r="HIL83" s="2"/>
      <c r="HIM83" s="2"/>
      <c r="HIN83" s="2"/>
      <c r="HIO83" s="2"/>
      <c r="HIP83" s="2"/>
      <c r="HIQ83" s="2"/>
      <c r="HIR83" s="2"/>
      <c r="HIS83" s="2"/>
      <c r="HIT83" s="2"/>
      <c r="HIU83" s="2"/>
      <c r="HIV83" s="2"/>
      <c r="HIW83" s="2"/>
      <c r="HIX83" s="2"/>
      <c r="HIY83" s="2"/>
      <c r="HIZ83" s="2"/>
      <c r="HJA83" s="2"/>
      <c r="HJB83" s="2"/>
      <c r="HJC83" s="2"/>
      <c r="HJD83" s="2"/>
      <c r="HJE83" s="2"/>
      <c r="HJF83" s="2"/>
      <c r="HJG83" s="2"/>
      <c r="HJH83" s="2"/>
      <c r="HJI83" s="2"/>
      <c r="HJJ83" s="2"/>
      <c r="HJK83" s="2"/>
      <c r="HJL83" s="2"/>
      <c r="HJM83" s="2"/>
      <c r="HJN83" s="2"/>
      <c r="HJO83" s="2"/>
      <c r="HJP83" s="2"/>
      <c r="HJQ83" s="2"/>
      <c r="HJR83" s="2"/>
      <c r="HJS83" s="2"/>
      <c r="HJT83" s="2"/>
      <c r="HJU83" s="2"/>
      <c r="HJV83" s="2"/>
      <c r="HJW83" s="2"/>
      <c r="HJX83" s="2"/>
      <c r="HJY83" s="2"/>
      <c r="HJZ83" s="2"/>
      <c r="HKA83" s="2"/>
      <c r="HKB83" s="2"/>
      <c r="HKC83" s="2"/>
      <c r="HKD83" s="2"/>
      <c r="HKE83" s="2"/>
      <c r="HKF83" s="2"/>
      <c r="HKG83" s="2"/>
      <c r="HKH83" s="2"/>
      <c r="HKI83" s="2"/>
      <c r="HKJ83" s="2"/>
      <c r="HKK83" s="2"/>
      <c r="HKL83" s="2"/>
      <c r="HKM83" s="2"/>
      <c r="HKN83" s="2"/>
      <c r="HKO83" s="2"/>
      <c r="HKP83" s="2"/>
      <c r="HKQ83" s="2"/>
      <c r="HKR83" s="2"/>
      <c r="HKS83" s="2"/>
      <c r="HKT83" s="2"/>
      <c r="HKU83" s="2"/>
      <c r="HKV83" s="2"/>
      <c r="HKW83" s="2"/>
      <c r="HKX83" s="2"/>
      <c r="HKY83" s="2"/>
      <c r="HKZ83" s="2"/>
      <c r="HLA83" s="2"/>
      <c r="HLB83" s="2"/>
      <c r="HLC83" s="2"/>
      <c r="HLD83" s="2"/>
      <c r="HLE83" s="2"/>
      <c r="HLF83" s="2"/>
      <c r="HLG83" s="2"/>
      <c r="HLH83" s="2"/>
      <c r="HLI83" s="2"/>
      <c r="HLJ83" s="2"/>
      <c r="HLK83" s="2"/>
      <c r="HLL83" s="2"/>
      <c r="HLM83" s="2"/>
      <c r="HLN83" s="2"/>
      <c r="HLO83" s="2"/>
      <c r="HLP83" s="2"/>
      <c r="HLQ83" s="2"/>
      <c r="HLR83" s="2"/>
      <c r="HLS83" s="2"/>
      <c r="HLT83" s="2"/>
      <c r="HLU83" s="2"/>
      <c r="HLV83" s="2"/>
      <c r="HLW83" s="2"/>
      <c r="HLX83" s="2"/>
      <c r="HLY83" s="2"/>
      <c r="HLZ83" s="2"/>
      <c r="HMA83" s="2"/>
      <c r="HMB83" s="2"/>
      <c r="HMC83" s="2"/>
      <c r="HMD83" s="2"/>
      <c r="HME83" s="2"/>
      <c r="HMF83" s="2"/>
      <c r="HMG83" s="2"/>
      <c r="HMH83" s="2"/>
      <c r="HMI83" s="2"/>
      <c r="HMJ83" s="2"/>
      <c r="HMK83" s="2"/>
      <c r="HML83" s="2"/>
      <c r="HMM83" s="2"/>
      <c r="HMN83" s="2"/>
      <c r="HMO83" s="2"/>
      <c r="HMP83" s="2"/>
      <c r="HMQ83" s="2"/>
      <c r="HMR83" s="2"/>
      <c r="HMS83" s="2"/>
      <c r="HMT83" s="2"/>
      <c r="HMU83" s="2"/>
      <c r="HMV83" s="2"/>
      <c r="HMW83" s="2"/>
      <c r="HMX83" s="2"/>
      <c r="HMY83" s="2"/>
      <c r="HMZ83" s="2"/>
      <c r="HNA83" s="2"/>
      <c r="HNB83" s="2"/>
      <c r="HNC83" s="2"/>
      <c r="HND83" s="2"/>
      <c r="HNE83" s="2"/>
      <c r="HNF83" s="2"/>
      <c r="HNG83" s="2"/>
      <c r="HNH83" s="2"/>
      <c r="HNI83" s="2"/>
      <c r="HNJ83" s="2"/>
      <c r="HNK83" s="2"/>
      <c r="HNL83" s="2"/>
      <c r="HNM83" s="2"/>
      <c r="HNN83" s="2"/>
      <c r="HNO83" s="2"/>
      <c r="HNP83" s="2"/>
      <c r="HNQ83" s="2"/>
      <c r="HNR83" s="2"/>
      <c r="HNS83" s="2"/>
      <c r="HNT83" s="2"/>
      <c r="HNU83" s="2"/>
      <c r="HNV83" s="2"/>
      <c r="HNW83" s="2"/>
      <c r="HNX83" s="2"/>
      <c r="HNY83" s="2"/>
      <c r="HNZ83" s="2"/>
      <c r="HOA83" s="2"/>
      <c r="HOB83" s="2"/>
      <c r="HOC83" s="2"/>
      <c r="HOD83" s="2"/>
      <c r="HOE83" s="2"/>
      <c r="HOF83" s="2"/>
      <c r="HOG83" s="2"/>
      <c r="HOH83" s="2"/>
      <c r="HOI83" s="2"/>
      <c r="HOJ83" s="2"/>
      <c r="HOK83" s="2"/>
      <c r="HOL83" s="2"/>
      <c r="HOM83" s="2"/>
      <c r="HON83" s="2"/>
      <c r="HOO83" s="2"/>
      <c r="HOP83" s="2"/>
      <c r="HOQ83" s="2"/>
      <c r="HOR83" s="2"/>
      <c r="HOS83" s="2"/>
      <c r="HOT83" s="2"/>
      <c r="HOU83" s="2"/>
      <c r="HOV83" s="2"/>
      <c r="HOW83" s="2"/>
      <c r="HOX83" s="2"/>
      <c r="HOY83" s="2"/>
      <c r="HOZ83" s="2"/>
      <c r="HPA83" s="2"/>
      <c r="HPB83" s="2"/>
      <c r="HPC83" s="2"/>
      <c r="HPD83" s="2"/>
      <c r="HPE83" s="2"/>
      <c r="HPF83" s="2"/>
      <c r="HPG83" s="2"/>
      <c r="HPH83" s="2"/>
      <c r="HPI83" s="2"/>
      <c r="HPJ83" s="2"/>
      <c r="HPK83" s="2"/>
      <c r="HPL83" s="2"/>
      <c r="HPM83" s="2"/>
      <c r="HPN83" s="2"/>
      <c r="HPO83" s="2"/>
      <c r="HPP83" s="2"/>
      <c r="HPQ83" s="2"/>
      <c r="HPR83" s="2"/>
      <c r="HPS83" s="2"/>
      <c r="HPT83" s="2"/>
      <c r="HPU83" s="2"/>
      <c r="HPV83" s="2"/>
      <c r="HPW83" s="2"/>
      <c r="HPX83" s="2"/>
      <c r="HPY83" s="2"/>
      <c r="HPZ83" s="2"/>
      <c r="HQA83" s="2"/>
      <c r="HQB83" s="2"/>
      <c r="HQC83" s="2"/>
      <c r="HQD83" s="2"/>
      <c r="HQE83" s="2"/>
      <c r="HQF83" s="2"/>
      <c r="HQG83" s="2"/>
      <c r="HQH83" s="2"/>
      <c r="HQI83" s="2"/>
      <c r="HQJ83" s="2"/>
      <c r="HQK83" s="2"/>
      <c r="HQL83" s="2"/>
      <c r="HQM83" s="2"/>
      <c r="HQN83" s="2"/>
      <c r="HQO83" s="2"/>
      <c r="HQP83" s="2"/>
      <c r="HQQ83" s="2"/>
      <c r="HQR83" s="2"/>
      <c r="HQS83" s="2"/>
      <c r="HQT83" s="2"/>
      <c r="HQU83" s="2"/>
      <c r="HQV83" s="2"/>
      <c r="HQW83" s="2"/>
      <c r="HQX83" s="2"/>
      <c r="HQY83" s="2"/>
      <c r="HQZ83" s="2"/>
      <c r="HRA83" s="2"/>
      <c r="HRB83" s="2"/>
      <c r="HRC83" s="2"/>
      <c r="HRD83" s="2"/>
      <c r="HRE83" s="2"/>
      <c r="HRF83" s="2"/>
      <c r="HRG83" s="2"/>
      <c r="HRH83" s="2"/>
      <c r="HRI83" s="2"/>
      <c r="HRJ83" s="2"/>
      <c r="HRK83" s="2"/>
      <c r="HRL83" s="2"/>
      <c r="HRM83" s="2"/>
      <c r="HRN83" s="2"/>
      <c r="HRO83" s="2"/>
      <c r="HRP83" s="2"/>
      <c r="HRQ83" s="2"/>
      <c r="HRR83" s="2"/>
      <c r="HRS83" s="2"/>
      <c r="HRT83" s="2"/>
      <c r="HRU83" s="2"/>
      <c r="HRV83" s="2"/>
      <c r="HRW83" s="2"/>
      <c r="HRX83" s="2"/>
      <c r="HRY83" s="2"/>
      <c r="HRZ83" s="2"/>
      <c r="HSA83" s="2"/>
      <c r="HSB83" s="2"/>
      <c r="HSC83" s="2"/>
      <c r="HSD83" s="2"/>
      <c r="HSE83" s="2"/>
      <c r="HSF83" s="2"/>
      <c r="HSG83" s="2"/>
      <c r="HSH83" s="2"/>
      <c r="HSI83" s="2"/>
      <c r="HSJ83" s="2"/>
      <c r="HSK83" s="2"/>
      <c r="HSL83" s="2"/>
      <c r="HSM83" s="2"/>
      <c r="HSN83" s="2"/>
      <c r="HSO83" s="2"/>
      <c r="HSP83" s="2"/>
      <c r="HSQ83" s="2"/>
      <c r="HSR83" s="2"/>
      <c r="HSS83" s="2"/>
      <c r="HST83" s="2"/>
      <c r="HSU83" s="2"/>
      <c r="HSV83" s="2"/>
      <c r="HSW83" s="2"/>
      <c r="HSX83" s="2"/>
      <c r="HSY83" s="2"/>
      <c r="HSZ83" s="2"/>
      <c r="HTA83" s="2"/>
      <c r="HTB83" s="2"/>
      <c r="HTC83" s="2"/>
      <c r="HTD83" s="2"/>
      <c r="HTE83" s="2"/>
      <c r="HTF83" s="2"/>
      <c r="HTG83" s="2"/>
      <c r="HTH83" s="2"/>
      <c r="HTI83" s="2"/>
      <c r="HTJ83" s="2"/>
      <c r="HTK83" s="2"/>
      <c r="HTL83" s="2"/>
      <c r="HTM83" s="2"/>
      <c r="HTN83" s="2"/>
      <c r="HTO83" s="2"/>
      <c r="HTP83" s="2"/>
      <c r="HTQ83" s="2"/>
      <c r="HTR83" s="2"/>
      <c r="HTS83" s="2"/>
      <c r="HTT83" s="2"/>
      <c r="HTU83" s="2"/>
      <c r="HTV83" s="2"/>
      <c r="HTW83" s="2"/>
      <c r="HTX83" s="2"/>
      <c r="HTY83" s="2"/>
      <c r="HTZ83" s="2"/>
      <c r="HUA83" s="2"/>
      <c r="HUB83" s="2"/>
      <c r="HUC83" s="2"/>
      <c r="HUD83" s="2"/>
      <c r="HUE83" s="2"/>
      <c r="HUF83" s="2"/>
      <c r="HUG83" s="2"/>
      <c r="HUH83" s="2"/>
      <c r="HUI83" s="2"/>
      <c r="HUJ83" s="2"/>
      <c r="HUK83" s="2"/>
      <c r="HUL83" s="2"/>
      <c r="HUM83" s="2"/>
      <c r="HUN83" s="2"/>
      <c r="HUO83" s="2"/>
      <c r="HUP83" s="2"/>
      <c r="HUQ83" s="2"/>
      <c r="HUR83" s="2"/>
      <c r="HUS83" s="2"/>
      <c r="HUT83" s="2"/>
      <c r="HUU83" s="2"/>
      <c r="HUV83" s="2"/>
      <c r="HUW83" s="2"/>
      <c r="HUX83" s="2"/>
      <c r="HUY83" s="2"/>
      <c r="HUZ83" s="2"/>
      <c r="HVA83" s="2"/>
      <c r="HVB83" s="2"/>
      <c r="HVC83" s="2"/>
      <c r="HVD83" s="2"/>
      <c r="HVE83" s="2"/>
      <c r="HVF83" s="2"/>
      <c r="HVG83" s="2"/>
      <c r="HVH83" s="2"/>
      <c r="HVI83" s="2"/>
      <c r="HVJ83" s="2"/>
      <c r="HVK83" s="2"/>
      <c r="HVL83" s="2"/>
      <c r="HVM83" s="2"/>
      <c r="HVN83" s="2"/>
      <c r="HVO83" s="2"/>
      <c r="HVP83" s="2"/>
      <c r="HVQ83" s="2"/>
      <c r="HVR83" s="2"/>
      <c r="HVS83" s="2"/>
      <c r="HVT83" s="2"/>
      <c r="HVU83" s="2"/>
      <c r="HVV83" s="2"/>
      <c r="HVW83" s="2"/>
      <c r="HVX83" s="2"/>
      <c r="HVY83" s="2"/>
      <c r="HVZ83" s="2"/>
      <c r="HWA83" s="2"/>
      <c r="HWB83" s="2"/>
      <c r="HWC83" s="2"/>
      <c r="HWD83" s="2"/>
      <c r="HWE83" s="2"/>
      <c r="HWF83" s="2"/>
      <c r="HWG83" s="2"/>
      <c r="HWH83" s="2"/>
      <c r="HWI83" s="2"/>
      <c r="HWJ83" s="2"/>
      <c r="HWK83" s="2"/>
      <c r="HWL83" s="2"/>
      <c r="HWM83" s="2"/>
      <c r="HWN83" s="2"/>
      <c r="HWO83" s="2"/>
      <c r="HWP83" s="2"/>
      <c r="HWQ83" s="2"/>
      <c r="HWR83" s="2"/>
      <c r="HWS83" s="2"/>
      <c r="HWT83" s="2"/>
      <c r="HWU83" s="2"/>
      <c r="HWV83" s="2"/>
      <c r="HWW83" s="2"/>
      <c r="HWX83" s="2"/>
      <c r="HWY83" s="2"/>
      <c r="HWZ83" s="2"/>
      <c r="HXA83" s="2"/>
      <c r="HXB83" s="2"/>
      <c r="HXC83" s="2"/>
      <c r="HXD83" s="2"/>
      <c r="HXE83" s="2"/>
      <c r="HXF83" s="2"/>
      <c r="HXG83" s="2"/>
      <c r="HXH83" s="2"/>
      <c r="HXI83" s="2"/>
      <c r="HXJ83" s="2"/>
      <c r="HXK83" s="2"/>
      <c r="HXL83" s="2"/>
      <c r="HXM83" s="2"/>
      <c r="HXN83" s="2"/>
      <c r="HXO83" s="2"/>
      <c r="HXP83" s="2"/>
      <c r="HXQ83" s="2"/>
      <c r="HXR83" s="2"/>
      <c r="HXS83" s="2"/>
      <c r="HXT83" s="2"/>
      <c r="HXU83" s="2"/>
      <c r="HXV83" s="2"/>
      <c r="HXW83" s="2"/>
      <c r="HXX83" s="2"/>
      <c r="HXY83" s="2"/>
      <c r="HXZ83" s="2"/>
      <c r="HYA83" s="2"/>
      <c r="HYB83" s="2"/>
      <c r="HYC83" s="2"/>
      <c r="HYD83" s="2"/>
      <c r="HYE83" s="2"/>
      <c r="HYF83" s="2"/>
      <c r="HYG83" s="2"/>
      <c r="HYH83" s="2"/>
      <c r="HYI83" s="2"/>
      <c r="HYJ83" s="2"/>
      <c r="HYK83" s="2"/>
      <c r="HYL83" s="2"/>
      <c r="HYM83" s="2"/>
      <c r="HYN83" s="2"/>
      <c r="HYO83" s="2"/>
      <c r="HYP83" s="2"/>
      <c r="HYQ83" s="2"/>
      <c r="HYR83" s="2"/>
      <c r="HYS83" s="2"/>
      <c r="HYT83" s="2"/>
      <c r="HYU83" s="2"/>
      <c r="HYV83" s="2"/>
      <c r="HYW83" s="2"/>
      <c r="HYX83" s="2"/>
      <c r="HYY83" s="2"/>
      <c r="HYZ83" s="2"/>
      <c r="HZA83" s="2"/>
      <c r="HZB83" s="2"/>
      <c r="HZC83" s="2"/>
      <c r="HZD83" s="2"/>
      <c r="HZE83" s="2"/>
      <c r="HZF83" s="2"/>
      <c r="HZG83" s="2"/>
      <c r="HZH83" s="2"/>
      <c r="HZI83" s="2"/>
      <c r="HZJ83" s="2"/>
      <c r="HZK83" s="2"/>
      <c r="HZL83" s="2"/>
      <c r="HZM83" s="2"/>
      <c r="HZN83" s="2"/>
      <c r="HZO83" s="2"/>
      <c r="HZP83" s="2"/>
      <c r="HZQ83" s="2"/>
      <c r="HZR83" s="2"/>
      <c r="HZS83" s="2"/>
      <c r="HZT83" s="2"/>
      <c r="HZU83" s="2"/>
      <c r="HZV83" s="2"/>
      <c r="HZW83" s="2"/>
      <c r="HZX83" s="2"/>
      <c r="HZY83" s="2"/>
      <c r="HZZ83" s="2"/>
      <c r="IAA83" s="2"/>
      <c r="IAB83" s="2"/>
      <c r="IAC83" s="2"/>
      <c r="IAD83" s="2"/>
      <c r="IAE83" s="2"/>
      <c r="IAF83" s="2"/>
      <c r="IAG83" s="2"/>
      <c r="IAH83" s="2"/>
      <c r="IAI83" s="2"/>
      <c r="IAJ83" s="2"/>
      <c r="IAK83" s="2"/>
      <c r="IAL83" s="2"/>
      <c r="IAM83" s="2"/>
      <c r="IAN83" s="2"/>
      <c r="IAO83" s="2"/>
      <c r="IAP83" s="2"/>
      <c r="IAQ83" s="2"/>
      <c r="IAR83" s="2"/>
      <c r="IAS83" s="2"/>
      <c r="IAT83" s="2"/>
      <c r="IAU83" s="2"/>
      <c r="IAV83" s="2"/>
      <c r="IAW83" s="2"/>
      <c r="IAX83" s="2"/>
      <c r="IAY83" s="2"/>
      <c r="IAZ83" s="2"/>
      <c r="IBA83" s="2"/>
      <c r="IBB83" s="2"/>
      <c r="IBC83" s="2"/>
      <c r="IBD83" s="2"/>
      <c r="IBE83" s="2"/>
      <c r="IBF83" s="2"/>
      <c r="IBG83" s="2"/>
      <c r="IBH83" s="2"/>
      <c r="IBI83" s="2"/>
      <c r="IBJ83" s="2"/>
      <c r="IBK83" s="2"/>
      <c r="IBL83" s="2"/>
      <c r="IBM83" s="2"/>
      <c r="IBN83" s="2"/>
      <c r="IBO83" s="2"/>
      <c r="IBP83" s="2"/>
      <c r="IBQ83" s="2"/>
      <c r="IBR83" s="2"/>
      <c r="IBS83" s="2"/>
      <c r="IBT83" s="2"/>
      <c r="IBU83" s="2"/>
      <c r="IBV83" s="2"/>
      <c r="IBW83" s="2"/>
      <c r="IBX83" s="2"/>
      <c r="IBY83" s="2"/>
      <c r="IBZ83" s="2"/>
      <c r="ICA83" s="2"/>
      <c r="ICB83" s="2"/>
      <c r="ICC83" s="2"/>
      <c r="ICD83" s="2"/>
      <c r="ICE83" s="2"/>
      <c r="ICF83" s="2"/>
      <c r="ICG83" s="2"/>
      <c r="ICH83" s="2"/>
      <c r="ICI83" s="2"/>
      <c r="ICJ83" s="2"/>
      <c r="ICK83" s="2"/>
      <c r="ICL83" s="2"/>
      <c r="ICM83" s="2"/>
      <c r="ICN83" s="2"/>
      <c r="ICO83" s="2"/>
      <c r="ICP83" s="2"/>
      <c r="ICQ83" s="2"/>
      <c r="ICR83" s="2"/>
      <c r="ICS83" s="2"/>
      <c r="ICT83" s="2"/>
      <c r="ICU83" s="2"/>
      <c r="ICV83" s="2"/>
      <c r="ICW83" s="2"/>
      <c r="ICX83" s="2"/>
      <c r="ICY83" s="2"/>
      <c r="ICZ83" s="2"/>
      <c r="IDA83" s="2"/>
      <c r="IDB83" s="2"/>
      <c r="IDC83" s="2"/>
      <c r="IDD83" s="2"/>
      <c r="IDE83" s="2"/>
      <c r="IDF83" s="2"/>
      <c r="IDG83" s="2"/>
      <c r="IDH83" s="2"/>
      <c r="IDI83" s="2"/>
      <c r="IDJ83" s="2"/>
      <c r="IDK83" s="2"/>
      <c r="IDL83" s="2"/>
      <c r="IDM83" s="2"/>
      <c r="IDN83" s="2"/>
      <c r="IDO83" s="2"/>
      <c r="IDP83" s="2"/>
      <c r="IDQ83" s="2"/>
      <c r="IDR83" s="2"/>
      <c r="IDS83" s="2"/>
      <c r="IDT83" s="2"/>
      <c r="IDU83" s="2"/>
      <c r="IDV83" s="2"/>
      <c r="IDW83" s="2"/>
      <c r="IDX83" s="2"/>
      <c r="IDY83" s="2"/>
      <c r="IDZ83" s="2"/>
      <c r="IEA83" s="2"/>
      <c r="IEB83" s="2"/>
      <c r="IEC83" s="2"/>
      <c r="IED83" s="2"/>
      <c r="IEE83" s="2"/>
      <c r="IEF83" s="2"/>
      <c r="IEG83" s="2"/>
      <c r="IEH83" s="2"/>
      <c r="IEI83" s="2"/>
      <c r="IEJ83" s="2"/>
      <c r="IEK83" s="2"/>
      <c r="IEL83" s="2"/>
      <c r="IEM83" s="2"/>
      <c r="IEN83" s="2"/>
      <c r="IEO83" s="2"/>
      <c r="IEP83" s="2"/>
      <c r="IEQ83" s="2"/>
      <c r="IER83" s="2"/>
      <c r="IES83" s="2"/>
      <c r="IET83" s="2"/>
      <c r="IEU83" s="2"/>
      <c r="IEV83" s="2"/>
      <c r="IEW83" s="2"/>
      <c r="IEX83" s="2"/>
      <c r="IEY83" s="2"/>
      <c r="IEZ83" s="2"/>
      <c r="IFA83" s="2"/>
      <c r="IFB83" s="2"/>
      <c r="IFC83" s="2"/>
      <c r="IFD83" s="2"/>
      <c r="IFE83" s="2"/>
      <c r="IFF83" s="2"/>
      <c r="IFG83" s="2"/>
      <c r="IFH83" s="2"/>
      <c r="IFI83" s="2"/>
      <c r="IFJ83" s="2"/>
      <c r="IFK83" s="2"/>
      <c r="IFL83" s="2"/>
      <c r="IFM83" s="2"/>
      <c r="IFN83" s="2"/>
      <c r="IFO83" s="2"/>
      <c r="IFP83" s="2"/>
      <c r="IFQ83" s="2"/>
      <c r="IFR83" s="2"/>
      <c r="IFS83" s="2"/>
      <c r="IFT83" s="2"/>
      <c r="IFU83" s="2"/>
      <c r="IFV83" s="2"/>
      <c r="IFW83" s="2"/>
      <c r="IFX83" s="2"/>
      <c r="IFY83" s="2"/>
      <c r="IFZ83" s="2"/>
      <c r="IGA83" s="2"/>
      <c r="IGB83" s="2"/>
      <c r="IGC83" s="2"/>
      <c r="IGD83" s="2"/>
      <c r="IGE83" s="2"/>
      <c r="IGF83" s="2"/>
      <c r="IGG83" s="2"/>
      <c r="IGH83" s="2"/>
      <c r="IGI83" s="2"/>
      <c r="IGJ83" s="2"/>
      <c r="IGK83" s="2"/>
      <c r="IGL83" s="2"/>
      <c r="IGM83" s="2"/>
      <c r="IGN83" s="2"/>
      <c r="IGO83" s="2"/>
      <c r="IGP83" s="2"/>
      <c r="IGQ83" s="2"/>
      <c r="IGR83" s="2"/>
      <c r="IGS83" s="2"/>
      <c r="IGT83" s="2"/>
      <c r="IGU83" s="2"/>
      <c r="IGV83" s="2"/>
      <c r="IGW83" s="2"/>
      <c r="IGX83" s="2"/>
      <c r="IGY83" s="2"/>
      <c r="IGZ83" s="2"/>
      <c r="IHA83" s="2"/>
      <c r="IHB83" s="2"/>
      <c r="IHC83" s="2"/>
      <c r="IHD83" s="2"/>
      <c r="IHE83" s="2"/>
      <c r="IHF83" s="2"/>
      <c r="IHG83" s="2"/>
      <c r="IHH83" s="2"/>
      <c r="IHI83" s="2"/>
      <c r="IHJ83" s="2"/>
      <c r="IHK83" s="2"/>
      <c r="IHL83" s="2"/>
      <c r="IHM83" s="2"/>
      <c r="IHN83" s="2"/>
      <c r="IHO83" s="2"/>
      <c r="IHP83" s="2"/>
      <c r="IHQ83" s="2"/>
      <c r="IHR83" s="2"/>
      <c r="IHS83" s="2"/>
      <c r="IHT83" s="2"/>
      <c r="IHU83" s="2"/>
      <c r="IHV83" s="2"/>
      <c r="IHW83" s="2"/>
      <c r="IHX83" s="2"/>
      <c r="IHY83" s="2"/>
      <c r="IHZ83" s="2"/>
      <c r="IIA83" s="2"/>
      <c r="IIB83" s="2"/>
      <c r="IIC83" s="2"/>
      <c r="IID83" s="2"/>
      <c r="IIE83" s="2"/>
      <c r="IIF83" s="2"/>
      <c r="IIG83" s="2"/>
      <c r="IIH83" s="2"/>
      <c r="III83" s="2"/>
      <c r="IIJ83" s="2"/>
      <c r="IIK83" s="2"/>
      <c r="IIL83" s="2"/>
      <c r="IIM83" s="2"/>
      <c r="IIN83" s="2"/>
      <c r="IIO83" s="2"/>
      <c r="IIP83" s="2"/>
      <c r="IIQ83" s="2"/>
      <c r="IIR83" s="2"/>
      <c r="IIS83" s="2"/>
      <c r="IIT83" s="2"/>
      <c r="IIU83" s="2"/>
      <c r="IIV83" s="2"/>
      <c r="IIW83" s="2"/>
      <c r="IIX83" s="2"/>
      <c r="IIY83" s="2"/>
      <c r="IIZ83" s="2"/>
      <c r="IJA83" s="2"/>
      <c r="IJB83" s="2"/>
      <c r="IJC83" s="2"/>
      <c r="IJD83" s="2"/>
      <c r="IJE83" s="2"/>
      <c r="IJF83" s="2"/>
      <c r="IJG83" s="2"/>
      <c r="IJH83" s="2"/>
      <c r="IJI83" s="2"/>
      <c r="IJJ83" s="2"/>
      <c r="IJK83" s="2"/>
      <c r="IJL83" s="2"/>
      <c r="IJM83" s="2"/>
      <c r="IJN83" s="2"/>
      <c r="IJO83" s="2"/>
      <c r="IJP83" s="2"/>
      <c r="IJQ83" s="2"/>
      <c r="IJR83" s="2"/>
      <c r="IJS83" s="2"/>
      <c r="IJT83" s="2"/>
      <c r="IJU83" s="2"/>
      <c r="IJV83" s="2"/>
      <c r="IJW83" s="2"/>
      <c r="IJX83" s="2"/>
      <c r="IJY83" s="2"/>
      <c r="IJZ83" s="2"/>
      <c r="IKA83" s="2"/>
      <c r="IKB83" s="2"/>
      <c r="IKC83" s="2"/>
      <c r="IKD83" s="2"/>
      <c r="IKE83" s="2"/>
      <c r="IKF83" s="2"/>
      <c r="IKG83" s="2"/>
      <c r="IKH83" s="2"/>
      <c r="IKI83" s="2"/>
      <c r="IKJ83" s="2"/>
      <c r="IKK83" s="2"/>
      <c r="IKL83" s="2"/>
      <c r="IKM83" s="2"/>
      <c r="IKN83" s="2"/>
      <c r="IKO83" s="2"/>
      <c r="IKP83" s="2"/>
      <c r="IKQ83" s="2"/>
      <c r="IKR83" s="2"/>
      <c r="IKS83" s="2"/>
      <c r="IKT83" s="2"/>
      <c r="IKU83" s="2"/>
      <c r="IKV83" s="2"/>
      <c r="IKW83" s="2"/>
      <c r="IKX83" s="2"/>
      <c r="IKY83" s="2"/>
      <c r="IKZ83" s="2"/>
      <c r="ILA83" s="2"/>
      <c r="ILB83" s="2"/>
      <c r="ILC83" s="2"/>
      <c r="ILD83" s="2"/>
      <c r="ILE83" s="2"/>
      <c r="ILF83" s="2"/>
      <c r="ILG83" s="2"/>
      <c r="ILH83" s="2"/>
      <c r="ILI83" s="2"/>
      <c r="ILJ83" s="2"/>
      <c r="ILK83" s="2"/>
      <c r="ILL83" s="2"/>
      <c r="ILM83" s="2"/>
      <c r="ILN83" s="2"/>
      <c r="ILO83" s="2"/>
      <c r="ILP83" s="2"/>
      <c r="ILQ83" s="2"/>
      <c r="ILR83" s="2"/>
      <c r="ILS83" s="2"/>
      <c r="ILT83" s="2"/>
      <c r="ILU83" s="2"/>
      <c r="ILV83" s="2"/>
      <c r="ILW83" s="2"/>
      <c r="ILX83" s="2"/>
      <c r="ILY83" s="2"/>
      <c r="ILZ83" s="2"/>
      <c r="IMA83" s="2"/>
      <c r="IMB83" s="2"/>
      <c r="IMC83" s="2"/>
      <c r="IMD83" s="2"/>
      <c r="IME83" s="2"/>
      <c r="IMF83" s="2"/>
      <c r="IMG83" s="2"/>
      <c r="IMH83" s="2"/>
      <c r="IMI83" s="2"/>
      <c r="IMJ83" s="2"/>
      <c r="IMK83" s="2"/>
      <c r="IML83" s="2"/>
      <c r="IMM83" s="2"/>
      <c r="IMN83" s="2"/>
      <c r="IMO83" s="2"/>
      <c r="IMP83" s="2"/>
      <c r="IMQ83" s="2"/>
      <c r="IMR83" s="2"/>
      <c r="IMS83" s="2"/>
      <c r="IMT83" s="2"/>
      <c r="IMU83" s="2"/>
      <c r="IMV83" s="2"/>
      <c r="IMW83" s="2"/>
      <c r="IMX83" s="2"/>
      <c r="IMY83" s="2"/>
      <c r="IMZ83" s="2"/>
      <c r="INA83" s="2"/>
      <c r="INB83" s="2"/>
      <c r="INC83" s="2"/>
      <c r="IND83" s="2"/>
      <c r="INE83" s="2"/>
      <c r="INF83" s="2"/>
      <c r="ING83" s="2"/>
      <c r="INH83" s="2"/>
      <c r="INI83" s="2"/>
      <c r="INJ83" s="2"/>
      <c r="INK83" s="2"/>
      <c r="INL83" s="2"/>
      <c r="INM83" s="2"/>
      <c r="INN83" s="2"/>
      <c r="INO83" s="2"/>
      <c r="INP83" s="2"/>
      <c r="INQ83" s="2"/>
      <c r="INR83" s="2"/>
      <c r="INS83" s="2"/>
      <c r="INT83" s="2"/>
      <c r="INU83" s="2"/>
      <c r="INV83" s="2"/>
      <c r="INW83" s="2"/>
      <c r="INX83" s="2"/>
      <c r="INY83" s="2"/>
      <c r="INZ83" s="2"/>
      <c r="IOA83" s="2"/>
      <c r="IOB83" s="2"/>
      <c r="IOC83" s="2"/>
      <c r="IOD83" s="2"/>
      <c r="IOE83" s="2"/>
      <c r="IOF83" s="2"/>
      <c r="IOG83" s="2"/>
      <c r="IOH83" s="2"/>
      <c r="IOI83" s="2"/>
      <c r="IOJ83" s="2"/>
      <c r="IOK83" s="2"/>
      <c r="IOL83" s="2"/>
      <c r="IOM83" s="2"/>
      <c r="ION83" s="2"/>
      <c r="IOO83" s="2"/>
      <c r="IOP83" s="2"/>
      <c r="IOQ83" s="2"/>
      <c r="IOR83" s="2"/>
      <c r="IOS83" s="2"/>
      <c r="IOT83" s="2"/>
      <c r="IOU83" s="2"/>
      <c r="IOV83" s="2"/>
      <c r="IOW83" s="2"/>
      <c r="IOX83" s="2"/>
      <c r="IOY83" s="2"/>
      <c r="IOZ83" s="2"/>
      <c r="IPA83" s="2"/>
      <c r="IPB83" s="2"/>
      <c r="IPC83" s="2"/>
      <c r="IPD83" s="2"/>
      <c r="IPE83" s="2"/>
      <c r="IPF83" s="2"/>
      <c r="IPG83" s="2"/>
      <c r="IPH83" s="2"/>
      <c r="IPI83" s="2"/>
      <c r="IPJ83" s="2"/>
      <c r="IPK83" s="2"/>
      <c r="IPL83" s="2"/>
      <c r="IPM83" s="2"/>
      <c r="IPN83" s="2"/>
      <c r="IPO83" s="2"/>
      <c r="IPP83" s="2"/>
      <c r="IPQ83" s="2"/>
      <c r="IPR83" s="2"/>
      <c r="IPS83" s="2"/>
      <c r="IPT83" s="2"/>
      <c r="IPU83" s="2"/>
      <c r="IPV83" s="2"/>
      <c r="IPW83" s="2"/>
      <c r="IPX83" s="2"/>
      <c r="IPY83" s="2"/>
      <c r="IPZ83" s="2"/>
      <c r="IQA83" s="2"/>
      <c r="IQB83" s="2"/>
      <c r="IQC83" s="2"/>
      <c r="IQD83" s="2"/>
      <c r="IQE83" s="2"/>
      <c r="IQF83" s="2"/>
      <c r="IQG83" s="2"/>
      <c r="IQH83" s="2"/>
      <c r="IQI83" s="2"/>
      <c r="IQJ83" s="2"/>
      <c r="IQK83" s="2"/>
      <c r="IQL83" s="2"/>
      <c r="IQM83" s="2"/>
      <c r="IQN83" s="2"/>
      <c r="IQO83" s="2"/>
      <c r="IQP83" s="2"/>
      <c r="IQQ83" s="2"/>
      <c r="IQR83" s="2"/>
      <c r="IQS83" s="2"/>
      <c r="IQT83" s="2"/>
      <c r="IQU83" s="2"/>
      <c r="IQV83" s="2"/>
      <c r="IQW83" s="2"/>
      <c r="IQX83" s="2"/>
      <c r="IQY83" s="2"/>
      <c r="IQZ83" s="2"/>
      <c r="IRA83" s="2"/>
      <c r="IRB83" s="2"/>
      <c r="IRC83" s="2"/>
      <c r="IRD83" s="2"/>
      <c r="IRE83" s="2"/>
      <c r="IRF83" s="2"/>
      <c r="IRG83" s="2"/>
      <c r="IRH83" s="2"/>
      <c r="IRI83" s="2"/>
      <c r="IRJ83" s="2"/>
      <c r="IRK83" s="2"/>
      <c r="IRL83" s="2"/>
      <c r="IRM83" s="2"/>
      <c r="IRN83" s="2"/>
      <c r="IRO83" s="2"/>
      <c r="IRP83" s="2"/>
      <c r="IRQ83" s="2"/>
      <c r="IRR83" s="2"/>
      <c r="IRS83" s="2"/>
      <c r="IRT83" s="2"/>
      <c r="IRU83" s="2"/>
      <c r="IRV83" s="2"/>
      <c r="IRW83" s="2"/>
      <c r="IRX83" s="2"/>
      <c r="IRY83" s="2"/>
      <c r="IRZ83" s="2"/>
      <c r="ISA83" s="2"/>
      <c r="ISB83" s="2"/>
      <c r="ISC83" s="2"/>
      <c r="ISD83" s="2"/>
      <c r="ISE83" s="2"/>
      <c r="ISF83" s="2"/>
      <c r="ISG83" s="2"/>
      <c r="ISH83" s="2"/>
      <c r="ISI83" s="2"/>
      <c r="ISJ83" s="2"/>
      <c r="ISK83" s="2"/>
      <c r="ISL83" s="2"/>
      <c r="ISM83" s="2"/>
      <c r="ISN83" s="2"/>
      <c r="ISO83" s="2"/>
      <c r="ISP83" s="2"/>
      <c r="ISQ83" s="2"/>
      <c r="ISR83" s="2"/>
      <c r="ISS83" s="2"/>
      <c r="IST83" s="2"/>
      <c r="ISU83" s="2"/>
      <c r="ISV83" s="2"/>
      <c r="ISW83" s="2"/>
      <c r="ISX83" s="2"/>
      <c r="ISY83" s="2"/>
      <c r="ISZ83" s="2"/>
      <c r="ITA83" s="2"/>
      <c r="ITB83" s="2"/>
      <c r="ITC83" s="2"/>
      <c r="ITD83" s="2"/>
      <c r="ITE83" s="2"/>
      <c r="ITF83" s="2"/>
      <c r="ITG83" s="2"/>
      <c r="ITH83" s="2"/>
      <c r="ITI83" s="2"/>
      <c r="ITJ83" s="2"/>
      <c r="ITK83" s="2"/>
      <c r="ITL83" s="2"/>
      <c r="ITM83" s="2"/>
      <c r="ITN83" s="2"/>
      <c r="ITO83" s="2"/>
      <c r="ITP83" s="2"/>
      <c r="ITQ83" s="2"/>
      <c r="ITR83" s="2"/>
      <c r="ITS83" s="2"/>
      <c r="ITT83" s="2"/>
      <c r="ITU83" s="2"/>
      <c r="ITV83" s="2"/>
      <c r="ITW83" s="2"/>
      <c r="ITX83" s="2"/>
      <c r="ITY83" s="2"/>
      <c r="ITZ83" s="2"/>
      <c r="IUA83" s="2"/>
      <c r="IUB83" s="2"/>
      <c r="IUC83" s="2"/>
      <c r="IUD83" s="2"/>
      <c r="IUE83" s="2"/>
      <c r="IUF83" s="2"/>
      <c r="IUG83" s="2"/>
      <c r="IUH83" s="2"/>
      <c r="IUI83" s="2"/>
      <c r="IUJ83" s="2"/>
      <c r="IUK83" s="2"/>
      <c r="IUL83" s="2"/>
      <c r="IUM83" s="2"/>
      <c r="IUN83" s="2"/>
      <c r="IUO83" s="2"/>
      <c r="IUP83" s="2"/>
      <c r="IUQ83" s="2"/>
      <c r="IUR83" s="2"/>
      <c r="IUS83" s="2"/>
      <c r="IUT83" s="2"/>
      <c r="IUU83" s="2"/>
      <c r="IUV83" s="2"/>
      <c r="IUW83" s="2"/>
      <c r="IUX83" s="2"/>
      <c r="IUY83" s="2"/>
      <c r="IUZ83" s="2"/>
      <c r="IVA83" s="2"/>
      <c r="IVB83" s="2"/>
      <c r="IVC83" s="2"/>
      <c r="IVD83" s="2"/>
      <c r="IVE83" s="2"/>
      <c r="IVF83" s="2"/>
      <c r="IVG83" s="2"/>
      <c r="IVH83" s="2"/>
      <c r="IVI83" s="2"/>
      <c r="IVJ83" s="2"/>
      <c r="IVK83" s="2"/>
      <c r="IVL83" s="2"/>
      <c r="IVM83" s="2"/>
      <c r="IVN83" s="2"/>
      <c r="IVO83" s="2"/>
      <c r="IVP83" s="2"/>
      <c r="IVQ83" s="2"/>
      <c r="IVR83" s="2"/>
      <c r="IVS83" s="2"/>
      <c r="IVT83" s="2"/>
      <c r="IVU83" s="2"/>
      <c r="IVV83" s="2"/>
      <c r="IVW83" s="2"/>
      <c r="IVX83" s="2"/>
      <c r="IVY83" s="2"/>
      <c r="IVZ83" s="2"/>
      <c r="IWA83" s="2"/>
      <c r="IWB83" s="2"/>
      <c r="IWC83" s="2"/>
      <c r="IWD83" s="2"/>
      <c r="IWE83" s="2"/>
      <c r="IWF83" s="2"/>
      <c r="IWG83" s="2"/>
      <c r="IWH83" s="2"/>
      <c r="IWI83" s="2"/>
      <c r="IWJ83" s="2"/>
      <c r="IWK83" s="2"/>
      <c r="IWL83" s="2"/>
      <c r="IWM83" s="2"/>
      <c r="IWN83" s="2"/>
      <c r="IWO83" s="2"/>
      <c r="IWP83" s="2"/>
      <c r="IWQ83" s="2"/>
      <c r="IWR83" s="2"/>
      <c r="IWS83" s="2"/>
      <c r="IWT83" s="2"/>
      <c r="IWU83" s="2"/>
      <c r="IWV83" s="2"/>
      <c r="IWW83" s="2"/>
      <c r="IWX83" s="2"/>
      <c r="IWY83" s="2"/>
      <c r="IWZ83" s="2"/>
      <c r="IXA83" s="2"/>
      <c r="IXB83" s="2"/>
      <c r="IXC83" s="2"/>
      <c r="IXD83" s="2"/>
      <c r="IXE83" s="2"/>
      <c r="IXF83" s="2"/>
      <c r="IXG83" s="2"/>
      <c r="IXH83" s="2"/>
      <c r="IXI83" s="2"/>
      <c r="IXJ83" s="2"/>
      <c r="IXK83" s="2"/>
      <c r="IXL83" s="2"/>
      <c r="IXM83" s="2"/>
      <c r="IXN83" s="2"/>
      <c r="IXO83" s="2"/>
      <c r="IXP83" s="2"/>
      <c r="IXQ83" s="2"/>
      <c r="IXR83" s="2"/>
      <c r="IXS83" s="2"/>
      <c r="IXT83" s="2"/>
      <c r="IXU83" s="2"/>
      <c r="IXV83" s="2"/>
      <c r="IXW83" s="2"/>
      <c r="IXX83" s="2"/>
      <c r="IXY83" s="2"/>
      <c r="IXZ83" s="2"/>
      <c r="IYA83" s="2"/>
      <c r="IYB83" s="2"/>
      <c r="IYC83" s="2"/>
      <c r="IYD83" s="2"/>
      <c r="IYE83" s="2"/>
      <c r="IYF83" s="2"/>
      <c r="IYG83" s="2"/>
      <c r="IYH83" s="2"/>
      <c r="IYI83" s="2"/>
      <c r="IYJ83" s="2"/>
      <c r="IYK83" s="2"/>
      <c r="IYL83" s="2"/>
      <c r="IYM83" s="2"/>
      <c r="IYN83" s="2"/>
      <c r="IYO83" s="2"/>
      <c r="IYP83" s="2"/>
      <c r="IYQ83" s="2"/>
      <c r="IYR83" s="2"/>
      <c r="IYS83" s="2"/>
      <c r="IYT83" s="2"/>
      <c r="IYU83" s="2"/>
      <c r="IYV83" s="2"/>
      <c r="IYW83" s="2"/>
      <c r="IYX83" s="2"/>
      <c r="IYY83" s="2"/>
      <c r="IYZ83" s="2"/>
      <c r="IZA83" s="2"/>
      <c r="IZB83" s="2"/>
      <c r="IZC83" s="2"/>
      <c r="IZD83" s="2"/>
      <c r="IZE83" s="2"/>
      <c r="IZF83" s="2"/>
      <c r="IZG83" s="2"/>
      <c r="IZH83" s="2"/>
      <c r="IZI83" s="2"/>
      <c r="IZJ83" s="2"/>
      <c r="IZK83" s="2"/>
      <c r="IZL83" s="2"/>
      <c r="IZM83" s="2"/>
      <c r="IZN83" s="2"/>
      <c r="IZO83" s="2"/>
      <c r="IZP83" s="2"/>
      <c r="IZQ83" s="2"/>
      <c r="IZR83" s="2"/>
      <c r="IZS83" s="2"/>
      <c r="IZT83" s="2"/>
      <c r="IZU83" s="2"/>
      <c r="IZV83" s="2"/>
      <c r="IZW83" s="2"/>
      <c r="IZX83" s="2"/>
      <c r="IZY83" s="2"/>
      <c r="IZZ83" s="2"/>
      <c r="JAA83" s="2"/>
      <c r="JAB83" s="2"/>
      <c r="JAC83" s="2"/>
      <c r="JAD83" s="2"/>
      <c r="JAE83" s="2"/>
      <c r="JAF83" s="2"/>
      <c r="JAG83" s="2"/>
      <c r="JAH83" s="2"/>
      <c r="JAI83" s="2"/>
      <c r="JAJ83" s="2"/>
      <c r="JAK83" s="2"/>
      <c r="JAL83" s="2"/>
      <c r="JAM83" s="2"/>
      <c r="JAN83" s="2"/>
      <c r="JAO83" s="2"/>
      <c r="JAP83" s="2"/>
      <c r="JAQ83" s="2"/>
      <c r="JAR83" s="2"/>
      <c r="JAS83" s="2"/>
      <c r="JAT83" s="2"/>
      <c r="JAU83" s="2"/>
      <c r="JAV83" s="2"/>
      <c r="JAW83" s="2"/>
      <c r="JAX83" s="2"/>
      <c r="JAY83" s="2"/>
      <c r="JAZ83" s="2"/>
      <c r="JBA83" s="2"/>
      <c r="JBB83" s="2"/>
      <c r="JBC83" s="2"/>
      <c r="JBD83" s="2"/>
      <c r="JBE83" s="2"/>
      <c r="JBF83" s="2"/>
      <c r="JBG83" s="2"/>
      <c r="JBH83" s="2"/>
      <c r="JBI83" s="2"/>
      <c r="JBJ83" s="2"/>
      <c r="JBK83" s="2"/>
      <c r="JBL83" s="2"/>
      <c r="JBM83" s="2"/>
      <c r="JBN83" s="2"/>
      <c r="JBO83" s="2"/>
      <c r="JBP83" s="2"/>
      <c r="JBQ83" s="2"/>
      <c r="JBR83" s="2"/>
      <c r="JBS83" s="2"/>
      <c r="JBT83" s="2"/>
      <c r="JBU83" s="2"/>
      <c r="JBV83" s="2"/>
      <c r="JBW83" s="2"/>
      <c r="JBX83" s="2"/>
      <c r="JBY83" s="2"/>
      <c r="JBZ83" s="2"/>
      <c r="JCA83" s="2"/>
      <c r="JCB83" s="2"/>
      <c r="JCC83" s="2"/>
      <c r="JCD83" s="2"/>
      <c r="JCE83" s="2"/>
      <c r="JCF83" s="2"/>
      <c r="JCG83" s="2"/>
      <c r="JCH83" s="2"/>
      <c r="JCI83" s="2"/>
      <c r="JCJ83" s="2"/>
      <c r="JCK83" s="2"/>
      <c r="JCL83" s="2"/>
      <c r="JCM83" s="2"/>
      <c r="JCN83" s="2"/>
      <c r="JCO83" s="2"/>
      <c r="JCP83" s="2"/>
      <c r="JCQ83" s="2"/>
      <c r="JCR83" s="2"/>
      <c r="JCS83" s="2"/>
      <c r="JCT83" s="2"/>
      <c r="JCU83" s="2"/>
      <c r="JCV83" s="2"/>
      <c r="JCW83" s="2"/>
      <c r="JCX83" s="2"/>
      <c r="JCY83" s="2"/>
      <c r="JCZ83" s="2"/>
      <c r="JDA83" s="2"/>
      <c r="JDB83" s="2"/>
      <c r="JDC83" s="2"/>
      <c r="JDD83" s="2"/>
      <c r="JDE83" s="2"/>
      <c r="JDF83" s="2"/>
      <c r="JDG83" s="2"/>
      <c r="JDH83" s="2"/>
      <c r="JDI83" s="2"/>
      <c r="JDJ83" s="2"/>
      <c r="JDK83" s="2"/>
      <c r="JDL83" s="2"/>
      <c r="JDM83" s="2"/>
      <c r="JDN83" s="2"/>
      <c r="JDO83" s="2"/>
      <c r="JDP83" s="2"/>
      <c r="JDQ83" s="2"/>
      <c r="JDR83" s="2"/>
      <c r="JDS83" s="2"/>
      <c r="JDT83" s="2"/>
      <c r="JDU83" s="2"/>
      <c r="JDV83" s="2"/>
      <c r="JDW83" s="2"/>
      <c r="JDX83" s="2"/>
      <c r="JDY83" s="2"/>
      <c r="JDZ83" s="2"/>
      <c r="JEA83" s="2"/>
      <c r="JEB83" s="2"/>
      <c r="JEC83" s="2"/>
      <c r="JED83" s="2"/>
      <c r="JEE83" s="2"/>
      <c r="JEF83" s="2"/>
      <c r="JEG83" s="2"/>
      <c r="JEH83" s="2"/>
      <c r="JEI83" s="2"/>
      <c r="JEJ83" s="2"/>
      <c r="JEK83" s="2"/>
      <c r="JEL83" s="2"/>
      <c r="JEM83" s="2"/>
      <c r="JEN83" s="2"/>
      <c r="JEO83" s="2"/>
      <c r="JEP83" s="2"/>
      <c r="JEQ83" s="2"/>
      <c r="JER83" s="2"/>
      <c r="JES83" s="2"/>
      <c r="JET83" s="2"/>
      <c r="JEU83" s="2"/>
      <c r="JEV83" s="2"/>
      <c r="JEW83" s="2"/>
      <c r="JEX83" s="2"/>
      <c r="JEY83" s="2"/>
      <c r="JEZ83" s="2"/>
      <c r="JFA83" s="2"/>
      <c r="JFB83" s="2"/>
      <c r="JFC83" s="2"/>
      <c r="JFD83" s="2"/>
      <c r="JFE83" s="2"/>
      <c r="JFF83" s="2"/>
      <c r="JFG83" s="2"/>
      <c r="JFH83" s="2"/>
      <c r="JFI83" s="2"/>
      <c r="JFJ83" s="2"/>
      <c r="JFK83" s="2"/>
      <c r="JFL83" s="2"/>
      <c r="JFM83" s="2"/>
      <c r="JFN83" s="2"/>
      <c r="JFO83" s="2"/>
      <c r="JFP83" s="2"/>
      <c r="JFQ83" s="2"/>
      <c r="JFR83" s="2"/>
      <c r="JFS83" s="2"/>
      <c r="JFT83" s="2"/>
      <c r="JFU83" s="2"/>
      <c r="JFV83" s="2"/>
      <c r="JFW83" s="2"/>
      <c r="JFX83" s="2"/>
      <c r="JFY83" s="2"/>
      <c r="JFZ83" s="2"/>
      <c r="JGA83" s="2"/>
      <c r="JGB83" s="2"/>
      <c r="JGC83" s="2"/>
      <c r="JGD83" s="2"/>
      <c r="JGE83" s="2"/>
      <c r="JGF83" s="2"/>
      <c r="JGG83" s="2"/>
      <c r="JGH83" s="2"/>
      <c r="JGI83" s="2"/>
      <c r="JGJ83" s="2"/>
      <c r="JGK83" s="2"/>
      <c r="JGL83" s="2"/>
      <c r="JGM83" s="2"/>
      <c r="JGN83" s="2"/>
      <c r="JGO83" s="2"/>
      <c r="JGP83" s="2"/>
      <c r="JGQ83" s="2"/>
      <c r="JGR83" s="2"/>
      <c r="JGS83" s="2"/>
      <c r="JGT83" s="2"/>
      <c r="JGU83" s="2"/>
      <c r="JGV83" s="2"/>
      <c r="JGW83" s="2"/>
      <c r="JGX83" s="2"/>
      <c r="JGY83" s="2"/>
      <c r="JGZ83" s="2"/>
      <c r="JHA83" s="2"/>
      <c r="JHB83" s="2"/>
      <c r="JHC83" s="2"/>
      <c r="JHD83" s="2"/>
      <c r="JHE83" s="2"/>
      <c r="JHF83" s="2"/>
      <c r="JHG83" s="2"/>
      <c r="JHH83" s="2"/>
      <c r="JHI83" s="2"/>
      <c r="JHJ83" s="2"/>
      <c r="JHK83" s="2"/>
      <c r="JHL83" s="2"/>
      <c r="JHM83" s="2"/>
      <c r="JHN83" s="2"/>
      <c r="JHO83" s="2"/>
      <c r="JHP83" s="2"/>
      <c r="JHQ83" s="2"/>
      <c r="JHR83" s="2"/>
      <c r="JHS83" s="2"/>
      <c r="JHT83" s="2"/>
      <c r="JHU83" s="2"/>
      <c r="JHV83" s="2"/>
      <c r="JHW83" s="2"/>
      <c r="JHX83" s="2"/>
      <c r="JHY83" s="2"/>
      <c r="JHZ83" s="2"/>
      <c r="JIA83" s="2"/>
      <c r="JIB83" s="2"/>
      <c r="JIC83" s="2"/>
      <c r="JID83" s="2"/>
      <c r="JIE83" s="2"/>
      <c r="JIF83" s="2"/>
      <c r="JIG83" s="2"/>
      <c r="JIH83" s="2"/>
      <c r="JII83" s="2"/>
      <c r="JIJ83" s="2"/>
      <c r="JIK83" s="2"/>
      <c r="JIL83" s="2"/>
      <c r="JIM83" s="2"/>
      <c r="JIN83" s="2"/>
      <c r="JIO83" s="2"/>
      <c r="JIP83" s="2"/>
      <c r="JIQ83" s="2"/>
      <c r="JIR83" s="2"/>
      <c r="JIS83" s="2"/>
      <c r="JIT83" s="2"/>
      <c r="JIU83" s="2"/>
      <c r="JIV83" s="2"/>
      <c r="JIW83" s="2"/>
      <c r="JIX83" s="2"/>
      <c r="JIY83" s="2"/>
      <c r="JIZ83" s="2"/>
      <c r="JJA83" s="2"/>
      <c r="JJB83" s="2"/>
      <c r="JJC83" s="2"/>
      <c r="JJD83" s="2"/>
      <c r="JJE83" s="2"/>
      <c r="JJF83" s="2"/>
      <c r="JJG83" s="2"/>
      <c r="JJH83" s="2"/>
      <c r="JJI83" s="2"/>
      <c r="JJJ83" s="2"/>
      <c r="JJK83" s="2"/>
      <c r="JJL83" s="2"/>
      <c r="JJM83" s="2"/>
      <c r="JJN83" s="2"/>
      <c r="JJO83" s="2"/>
      <c r="JJP83" s="2"/>
      <c r="JJQ83" s="2"/>
      <c r="JJR83" s="2"/>
      <c r="JJS83" s="2"/>
      <c r="JJT83" s="2"/>
      <c r="JJU83" s="2"/>
      <c r="JJV83" s="2"/>
      <c r="JJW83" s="2"/>
      <c r="JJX83" s="2"/>
      <c r="JJY83" s="2"/>
      <c r="JJZ83" s="2"/>
      <c r="JKA83" s="2"/>
      <c r="JKB83" s="2"/>
      <c r="JKC83" s="2"/>
      <c r="JKD83" s="2"/>
      <c r="JKE83" s="2"/>
      <c r="JKF83" s="2"/>
      <c r="JKG83" s="2"/>
      <c r="JKH83" s="2"/>
      <c r="JKI83" s="2"/>
      <c r="JKJ83" s="2"/>
      <c r="JKK83" s="2"/>
      <c r="JKL83" s="2"/>
      <c r="JKM83" s="2"/>
      <c r="JKN83" s="2"/>
      <c r="JKO83" s="2"/>
      <c r="JKP83" s="2"/>
      <c r="JKQ83" s="2"/>
      <c r="JKR83" s="2"/>
      <c r="JKS83" s="2"/>
      <c r="JKT83" s="2"/>
      <c r="JKU83" s="2"/>
      <c r="JKV83" s="2"/>
      <c r="JKW83" s="2"/>
      <c r="JKX83" s="2"/>
      <c r="JKY83" s="2"/>
      <c r="JKZ83" s="2"/>
      <c r="JLA83" s="2"/>
      <c r="JLB83" s="2"/>
      <c r="JLC83" s="2"/>
      <c r="JLD83" s="2"/>
      <c r="JLE83" s="2"/>
      <c r="JLF83" s="2"/>
      <c r="JLG83" s="2"/>
      <c r="JLH83" s="2"/>
      <c r="JLI83" s="2"/>
      <c r="JLJ83" s="2"/>
      <c r="JLK83" s="2"/>
      <c r="JLL83" s="2"/>
      <c r="JLM83" s="2"/>
      <c r="JLN83" s="2"/>
      <c r="JLO83" s="2"/>
      <c r="JLP83" s="2"/>
      <c r="JLQ83" s="2"/>
      <c r="JLR83" s="2"/>
      <c r="JLS83" s="2"/>
      <c r="JLT83" s="2"/>
      <c r="JLU83" s="2"/>
      <c r="JLV83" s="2"/>
      <c r="JLW83" s="2"/>
      <c r="JLX83" s="2"/>
      <c r="JLY83" s="2"/>
      <c r="JLZ83" s="2"/>
      <c r="JMA83" s="2"/>
      <c r="JMB83" s="2"/>
      <c r="JMC83" s="2"/>
      <c r="JMD83" s="2"/>
      <c r="JME83" s="2"/>
      <c r="JMF83" s="2"/>
      <c r="JMG83" s="2"/>
      <c r="JMH83" s="2"/>
      <c r="JMI83" s="2"/>
      <c r="JMJ83" s="2"/>
      <c r="JMK83" s="2"/>
      <c r="JML83" s="2"/>
      <c r="JMM83" s="2"/>
      <c r="JMN83" s="2"/>
      <c r="JMO83" s="2"/>
      <c r="JMP83" s="2"/>
      <c r="JMQ83" s="2"/>
      <c r="JMR83" s="2"/>
      <c r="JMS83" s="2"/>
      <c r="JMT83" s="2"/>
      <c r="JMU83" s="2"/>
      <c r="JMV83" s="2"/>
      <c r="JMW83" s="2"/>
      <c r="JMX83" s="2"/>
      <c r="JMY83" s="2"/>
      <c r="JMZ83" s="2"/>
      <c r="JNA83" s="2"/>
      <c r="JNB83" s="2"/>
      <c r="JNC83" s="2"/>
      <c r="JND83" s="2"/>
      <c r="JNE83" s="2"/>
      <c r="JNF83" s="2"/>
      <c r="JNG83" s="2"/>
      <c r="JNH83" s="2"/>
      <c r="JNI83" s="2"/>
      <c r="JNJ83" s="2"/>
      <c r="JNK83" s="2"/>
      <c r="JNL83" s="2"/>
      <c r="JNM83" s="2"/>
      <c r="JNN83" s="2"/>
      <c r="JNO83" s="2"/>
      <c r="JNP83" s="2"/>
      <c r="JNQ83" s="2"/>
      <c r="JNR83" s="2"/>
      <c r="JNS83" s="2"/>
      <c r="JNT83" s="2"/>
      <c r="JNU83" s="2"/>
      <c r="JNV83" s="2"/>
      <c r="JNW83" s="2"/>
      <c r="JNX83" s="2"/>
      <c r="JNY83" s="2"/>
      <c r="JNZ83" s="2"/>
      <c r="JOA83" s="2"/>
      <c r="JOB83" s="2"/>
      <c r="JOC83" s="2"/>
      <c r="JOD83" s="2"/>
      <c r="JOE83" s="2"/>
      <c r="JOF83" s="2"/>
      <c r="JOG83" s="2"/>
      <c r="JOH83" s="2"/>
      <c r="JOI83" s="2"/>
      <c r="JOJ83" s="2"/>
      <c r="JOK83" s="2"/>
      <c r="JOL83" s="2"/>
      <c r="JOM83" s="2"/>
      <c r="JON83" s="2"/>
      <c r="JOO83" s="2"/>
      <c r="JOP83" s="2"/>
      <c r="JOQ83" s="2"/>
      <c r="JOR83" s="2"/>
      <c r="JOS83" s="2"/>
      <c r="JOT83" s="2"/>
      <c r="JOU83" s="2"/>
      <c r="JOV83" s="2"/>
      <c r="JOW83" s="2"/>
      <c r="JOX83" s="2"/>
      <c r="JOY83" s="2"/>
      <c r="JOZ83" s="2"/>
      <c r="JPA83" s="2"/>
      <c r="JPB83" s="2"/>
      <c r="JPC83" s="2"/>
      <c r="JPD83" s="2"/>
      <c r="JPE83" s="2"/>
      <c r="JPF83" s="2"/>
      <c r="JPG83" s="2"/>
      <c r="JPH83" s="2"/>
      <c r="JPI83" s="2"/>
      <c r="JPJ83" s="2"/>
      <c r="JPK83" s="2"/>
      <c r="JPL83" s="2"/>
      <c r="JPM83" s="2"/>
      <c r="JPN83" s="2"/>
      <c r="JPO83" s="2"/>
      <c r="JPP83" s="2"/>
      <c r="JPQ83" s="2"/>
      <c r="JPR83" s="2"/>
      <c r="JPS83" s="2"/>
      <c r="JPT83" s="2"/>
      <c r="JPU83" s="2"/>
      <c r="JPV83" s="2"/>
      <c r="JPW83" s="2"/>
      <c r="JPX83" s="2"/>
      <c r="JPY83" s="2"/>
      <c r="JPZ83" s="2"/>
      <c r="JQA83" s="2"/>
      <c r="JQB83" s="2"/>
      <c r="JQC83" s="2"/>
      <c r="JQD83" s="2"/>
      <c r="JQE83" s="2"/>
      <c r="JQF83" s="2"/>
      <c r="JQG83" s="2"/>
      <c r="JQH83" s="2"/>
      <c r="JQI83" s="2"/>
      <c r="JQJ83" s="2"/>
      <c r="JQK83" s="2"/>
      <c r="JQL83" s="2"/>
      <c r="JQM83" s="2"/>
      <c r="JQN83" s="2"/>
      <c r="JQO83" s="2"/>
      <c r="JQP83" s="2"/>
      <c r="JQQ83" s="2"/>
      <c r="JQR83" s="2"/>
      <c r="JQS83" s="2"/>
      <c r="JQT83" s="2"/>
      <c r="JQU83" s="2"/>
      <c r="JQV83" s="2"/>
      <c r="JQW83" s="2"/>
      <c r="JQX83" s="2"/>
      <c r="JQY83" s="2"/>
      <c r="JQZ83" s="2"/>
      <c r="JRA83" s="2"/>
      <c r="JRB83" s="2"/>
      <c r="JRC83" s="2"/>
      <c r="JRD83" s="2"/>
      <c r="JRE83" s="2"/>
      <c r="JRF83" s="2"/>
      <c r="JRG83" s="2"/>
      <c r="JRH83" s="2"/>
      <c r="JRI83" s="2"/>
      <c r="JRJ83" s="2"/>
      <c r="JRK83" s="2"/>
      <c r="JRL83" s="2"/>
      <c r="JRM83" s="2"/>
      <c r="JRN83" s="2"/>
      <c r="JRO83" s="2"/>
      <c r="JRP83" s="2"/>
      <c r="JRQ83" s="2"/>
      <c r="JRR83" s="2"/>
      <c r="JRS83" s="2"/>
      <c r="JRT83" s="2"/>
      <c r="JRU83" s="2"/>
      <c r="JRV83" s="2"/>
      <c r="JRW83" s="2"/>
      <c r="JRX83" s="2"/>
      <c r="JRY83" s="2"/>
      <c r="JRZ83" s="2"/>
      <c r="JSA83" s="2"/>
      <c r="JSB83" s="2"/>
      <c r="JSC83" s="2"/>
      <c r="JSD83" s="2"/>
      <c r="JSE83" s="2"/>
      <c r="JSF83" s="2"/>
      <c r="JSG83" s="2"/>
      <c r="JSH83" s="2"/>
      <c r="JSI83" s="2"/>
      <c r="JSJ83" s="2"/>
      <c r="JSK83" s="2"/>
      <c r="JSL83" s="2"/>
      <c r="JSM83" s="2"/>
      <c r="JSN83" s="2"/>
      <c r="JSO83" s="2"/>
      <c r="JSP83" s="2"/>
      <c r="JSQ83" s="2"/>
      <c r="JSR83" s="2"/>
      <c r="JSS83" s="2"/>
      <c r="JST83" s="2"/>
      <c r="JSU83" s="2"/>
      <c r="JSV83" s="2"/>
      <c r="JSW83" s="2"/>
      <c r="JSX83" s="2"/>
      <c r="JSY83" s="2"/>
      <c r="JSZ83" s="2"/>
      <c r="JTA83" s="2"/>
      <c r="JTB83" s="2"/>
      <c r="JTC83" s="2"/>
      <c r="JTD83" s="2"/>
      <c r="JTE83" s="2"/>
      <c r="JTF83" s="2"/>
      <c r="JTG83" s="2"/>
      <c r="JTH83" s="2"/>
      <c r="JTI83" s="2"/>
      <c r="JTJ83" s="2"/>
      <c r="JTK83" s="2"/>
      <c r="JTL83" s="2"/>
      <c r="JTM83" s="2"/>
      <c r="JTN83" s="2"/>
      <c r="JTO83" s="2"/>
      <c r="JTP83" s="2"/>
      <c r="JTQ83" s="2"/>
      <c r="JTR83" s="2"/>
      <c r="JTS83" s="2"/>
      <c r="JTT83" s="2"/>
      <c r="JTU83" s="2"/>
      <c r="JTV83" s="2"/>
      <c r="JTW83" s="2"/>
      <c r="JTX83" s="2"/>
      <c r="JTY83" s="2"/>
      <c r="JTZ83" s="2"/>
      <c r="JUA83" s="2"/>
      <c r="JUB83" s="2"/>
      <c r="JUC83" s="2"/>
      <c r="JUD83" s="2"/>
      <c r="JUE83" s="2"/>
      <c r="JUF83" s="2"/>
      <c r="JUG83" s="2"/>
      <c r="JUH83" s="2"/>
      <c r="JUI83" s="2"/>
      <c r="JUJ83" s="2"/>
      <c r="JUK83" s="2"/>
      <c r="JUL83" s="2"/>
      <c r="JUM83" s="2"/>
      <c r="JUN83" s="2"/>
      <c r="JUO83" s="2"/>
      <c r="JUP83" s="2"/>
      <c r="JUQ83" s="2"/>
      <c r="JUR83" s="2"/>
      <c r="JUS83" s="2"/>
      <c r="JUT83" s="2"/>
      <c r="JUU83" s="2"/>
      <c r="JUV83" s="2"/>
      <c r="JUW83" s="2"/>
      <c r="JUX83" s="2"/>
      <c r="JUY83" s="2"/>
      <c r="JUZ83" s="2"/>
      <c r="JVA83" s="2"/>
      <c r="JVB83" s="2"/>
      <c r="JVC83" s="2"/>
      <c r="JVD83" s="2"/>
      <c r="JVE83" s="2"/>
      <c r="JVF83" s="2"/>
      <c r="JVG83" s="2"/>
      <c r="JVH83" s="2"/>
      <c r="JVI83" s="2"/>
      <c r="JVJ83" s="2"/>
      <c r="JVK83" s="2"/>
      <c r="JVL83" s="2"/>
      <c r="JVM83" s="2"/>
      <c r="JVN83" s="2"/>
      <c r="JVO83" s="2"/>
      <c r="JVP83" s="2"/>
      <c r="JVQ83" s="2"/>
      <c r="JVR83" s="2"/>
      <c r="JVS83" s="2"/>
      <c r="JVT83" s="2"/>
      <c r="JVU83" s="2"/>
      <c r="JVV83" s="2"/>
      <c r="JVW83" s="2"/>
      <c r="JVX83" s="2"/>
      <c r="JVY83" s="2"/>
      <c r="JVZ83" s="2"/>
      <c r="JWA83" s="2"/>
      <c r="JWB83" s="2"/>
      <c r="JWC83" s="2"/>
      <c r="JWD83" s="2"/>
      <c r="JWE83" s="2"/>
      <c r="JWF83" s="2"/>
      <c r="JWG83" s="2"/>
      <c r="JWH83" s="2"/>
      <c r="JWI83" s="2"/>
      <c r="JWJ83" s="2"/>
      <c r="JWK83" s="2"/>
      <c r="JWL83" s="2"/>
      <c r="JWM83" s="2"/>
      <c r="JWN83" s="2"/>
      <c r="JWO83" s="2"/>
      <c r="JWP83" s="2"/>
      <c r="JWQ83" s="2"/>
      <c r="JWR83" s="2"/>
      <c r="JWS83" s="2"/>
      <c r="JWT83" s="2"/>
      <c r="JWU83" s="2"/>
      <c r="JWV83" s="2"/>
      <c r="JWW83" s="2"/>
      <c r="JWX83" s="2"/>
      <c r="JWY83" s="2"/>
      <c r="JWZ83" s="2"/>
      <c r="JXA83" s="2"/>
      <c r="JXB83" s="2"/>
      <c r="JXC83" s="2"/>
      <c r="JXD83" s="2"/>
      <c r="JXE83" s="2"/>
      <c r="JXF83" s="2"/>
      <c r="JXG83" s="2"/>
      <c r="JXH83" s="2"/>
      <c r="JXI83" s="2"/>
      <c r="JXJ83" s="2"/>
      <c r="JXK83" s="2"/>
      <c r="JXL83" s="2"/>
      <c r="JXM83" s="2"/>
      <c r="JXN83" s="2"/>
      <c r="JXO83" s="2"/>
      <c r="JXP83" s="2"/>
      <c r="JXQ83" s="2"/>
      <c r="JXR83" s="2"/>
      <c r="JXS83" s="2"/>
      <c r="JXT83" s="2"/>
      <c r="JXU83" s="2"/>
      <c r="JXV83" s="2"/>
      <c r="JXW83" s="2"/>
      <c r="JXX83" s="2"/>
      <c r="JXY83" s="2"/>
      <c r="JXZ83" s="2"/>
      <c r="JYA83" s="2"/>
      <c r="JYB83" s="2"/>
      <c r="JYC83" s="2"/>
      <c r="JYD83" s="2"/>
      <c r="JYE83" s="2"/>
      <c r="JYF83" s="2"/>
      <c r="JYG83" s="2"/>
      <c r="JYH83" s="2"/>
      <c r="JYI83" s="2"/>
      <c r="JYJ83" s="2"/>
      <c r="JYK83" s="2"/>
      <c r="JYL83" s="2"/>
      <c r="JYM83" s="2"/>
      <c r="JYN83" s="2"/>
      <c r="JYO83" s="2"/>
      <c r="JYP83" s="2"/>
      <c r="JYQ83" s="2"/>
      <c r="JYR83" s="2"/>
      <c r="JYS83" s="2"/>
      <c r="JYT83" s="2"/>
      <c r="JYU83" s="2"/>
      <c r="JYV83" s="2"/>
      <c r="JYW83" s="2"/>
      <c r="JYX83" s="2"/>
      <c r="JYY83" s="2"/>
      <c r="JYZ83" s="2"/>
      <c r="JZA83" s="2"/>
      <c r="JZB83" s="2"/>
      <c r="JZC83" s="2"/>
      <c r="JZD83" s="2"/>
      <c r="JZE83" s="2"/>
      <c r="JZF83" s="2"/>
      <c r="JZG83" s="2"/>
      <c r="JZH83" s="2"/>
      <c r="JZI83" s="2"/>
      <c r="JZJ83" s="2"/>
      <c r="JZK83" s="2"/>
      <c r="JZL83" s="2"/>
      <c r="JZM83" s="2"/>
      <c r="JZN83" s="2"/>
      <c r="JZO83" s="2"/>
      <c r="JZP83" s="2"/>
      <c r="JZQ83" s="2"/>
      <c r="JZR83" s="2"/>
      <c r="JZS83" s="2"/>
      <c r="JZT83" s="2"/>
      <c r="JZU83" s="2"/>
      <c r="JZV83" s="2"/>
      <c r="JZW83" s="2"/>
      <c r="JZX83" s="2"/>
      <c r="JZY83" s="2"/>
      <c r="JZZ83" s="2"/>
      <c r="KAA83" s="2"/>
      <c r="KAB83" s="2"/>
      <c r="KAC83" s="2"/>
      <c r="KAD83" s="2"/>
      <c r="KAE83" s="2"/>
      <c r="KAF83" s="2"/>
      <c r="KAG83" s="2"/>
      <c r="KAH83" s="2"/>
      <c r="KAI83" s="2"/>
      <c r="KAJ83" s="2"/>
      <c r="KAK83" s="2"/>
      <c r="KAL83" s="2"/>
      <c r="KAM83" s="2"/>
      <c r="KAN83" s="2"/>
      <c r="KAO83" s="2"/>
      <c r="KAP83" s="2"/>
      <c r="KAQ83" s="2"/>
      <c r="KAR83" s="2"/>
      <c r="KAS83" s="2"/>
      <c r="KAT83" s="2"/>
      <c r="KAU83" s="2"/>
      <c r="KAV83" s="2"/>
      <c r="KAW83" s="2"/>
      <c r="KAX83" s="2"/>
      <c r="KAY83" s="2"/>
      <c r="KAZ83" s="2"/>
      <c r="KBA83" s="2"/>
      <c r="KBB83" s="2"/>
      <c r="KBC83" s="2"/>
      <c r="KBD83" s="2"/>
      <c r="KBE83" s="2"/>
      <c r="KBF83" s="2"/>
      <c r="KBG83" s="2"/>
      <c r="KBH83" s="2"/>
      <c r="KBI83" s="2"/>
      <c r="KBJ83" s="2"/>
      <c r="KBK83" s="2"/>
      <c r="KBL83" s="2"/>
      <c r="KBM83" s="2"/>
      <c r="KBN83" s="2"/>
      <c r="KBO83" s="2"/>
      <c r="KBP83" s="2"/>
      <c r="KBQ83" s="2"/>
      <c r="KBR83" s="2"/>
      <c r="KBS83" s="2"/>
      <c r="KBT83" s="2"/>
      <c r="KBU83" s="2"/>
      <c r="KBV83" s="2"/>
      <c r="KBW83" s="2"/>
      <c r="KBX83" s="2"/>
      <c r="KBY83" s="2"/>
      <c r="KBZ83" s="2"/>
      <c r="KCA83" s="2"/>
      <c r="KCB83" s="2"/>
      <c r="KCC83" s="2"/>
      <c r="KCD83" s="2"/>
      <c r="KCE83" s="2"/>
      <c r="KCF83" s="2"/>
      <c r="KCG83" s="2"/>
      <c r="KCH83" s="2"/>
      <c r="KCI83" s="2"/>
      <c r="KCJ83" s="2"/>
      <c r="KCK83" s="2"/>
      <c r="KCL83" s="2"/>
      <c r="KCM83" s="2"/>
      <c r="KCN83" s="2"/>
      <c r="KCO83" s="2"/>
      <c r="KCP83" s="2"/>
      <c r="KCQ83" s="2"/>
      <c r="KCR83" s="2"/>
      <c r="KCS83" s="2"/>
      <c r="KCT83" s="2"/>
      <c r="KCU83" s="2"/>
      <c r="KCV83" s="2"/>
      <c r="KCW83" s="2"/>
      <c r="KCX83" s="2"/>
      <c r="KCY83" s="2"/>
      <c r="KCZ83" s="2"/>
      <c r="KDA83" s="2"/>
      <c r="KDB83" s="2"/>
      <c r="KDC83" s="2"/>
      <c r="KDD83" s="2"/>
      <c r="KDE83" s="2"/>
      <c r="KDF83" s="2"/>
      <c r="KDG83" s="2"/>
      <c r="KDH83" s="2"/>
      <c r="KDI83" s="2"/>
      <c r="KDJ83" s="2"/>
      <c r="KDK83" s="2"/>
      <c r="KDL83" s="2"/>
      <c r="KDM83" s="2"/>
      <c r="KDN83" s="2"/>
      <c r="KDO83" s="2"/>
      <c r="KDP83" s="2"/>
      <c r="KDQ83" s="2"/>
      <c r="KDR83" s="2"/>
      <c r="KDS83" s="2"/>
      <c r="KDT83" s="2"/>
      <c r="KDU83" s="2"/>
      <c r="KDV83" s="2"/>
      <c r="KDW83" s="2"/>
      <c r="KDX83" s="2"/>
      <c r="KDY83" s="2"/>
      <c r="KDZ83" s="2"/>
      <c r="KEA83" s="2"/>
      <c r="KEB83" s="2"/>
      <c r="KEC83" s="2"/>
      <c r="KED83" s="2"/>
      <c r="KEE83" s="2"/>
      <c r="KEF83" s="2"/>
      <c r="KEG83" s="2"/>
      <c r="KEH83" s="2"/>
      <c r="KEI83" s="2"/>
      <c r="KEJ83" s="2"/>
      <c r="KEK83" s="2"/>
      <c r="KEL83" s="2"/>
      <c r="KEM83" s="2"/>
      <c r="KEN83" s="2"/>
      <c r="KEO83" s="2"/>
      <c r="KEP83" s="2"/>
      <c r="KEQ83" s="2"/>
      <c r="KER83" s="2"/>
      <c r="KES83" s="2"/>
      <c r="KET83" s="2"/>
      <c r="KEU83" s="2"/>
      <c r="KEV83" s="2"/>
      <c r="KEW83" s="2"/>
      <c r="KEX83" s="2"/>
      <c r="KEY83" s="2"/>
      <c r="KEZ83" s="2"/>
      <c r="KFA83" s="2"/>
      <c r="KFB83" s="2"/>
      <c r="KFC83" s="2"/>
      <c r="KFD83" s="2"/>
      <c r="KFE83" s="2"/>
      <c r="KFF83" s="2"/>
      <c r="KFG83" s="2"/>
      <c r="KFH83" s="2"/>
      <c r="KFI83" s="2"/>
      <c r="KFJ83" s="2"/>
      <c r="KFK83" s="2"/>
      <c r="KFL83" s="2"/>
      <c r="KFM83" s="2"/>
      <c r="KFN83" s="2"/>
      <c r="KFO83" s="2"/>
      <c r="KFP83" s="2"/>
      <c r="KFQ83" s="2"/>
      <c r="KFR83" s="2"/>
      <c r="KFS83" s="2"/>
      <c r="KFT83" s="2"/>
      <c r="KFU83" s="2"/>
      <c r="KFV83" s="2"/>
      <c r="KFW83" s="2"/>
      <c r="KFX83" s="2"/>
      <c r="KFY83" s="2"/>
      <c r="KFZ83" s="2"/>
      <c r="KGA83" s="2"/>
      <c r="KGB83" s="2"/>
      <c r="KGC83" s="2"/>
      <c r="KGD83" s="2"/>
      <c r="KGE83" s="2"/>
      <c r="KGF83" s="2"/>
      <c r="KGG83" s="2"/>
      <c r="KGH83" s="2"/>
      <c r="KGI83" s="2"/>
      <c r="KGJ83" s="2"/>
      <c r="KGK83" s="2"/>
      <c r="KGL83" s="2"/>
      <c r="KGM83" s="2"/>
      <c r="KGN83" s="2"/>
      <c r="KGO83" s="2"/>
      <c r="KGP83" s="2"/>
      <c r="KGQ83" s="2"/>
      <c r="KGR83" s="2"/>
      <c r="KGS83" s="2"/>
      <c r="KGT83" s="2"/>
      <c r="KGU83" s="2"/>
      <c r="KGV83" s="2"/>
      <c r="KGW83" s="2"/>
      <c r="KGX83" s="2"/>
      <c r="KGY83" s="2"/>
      <c r="KGZ83" s="2"/>
      <c r="KHA83" s="2"/>
      <c r="KHB83" s="2"/>
      <c r="KHC83" s="2"/>
      <c r="KHD83" s="2"/>
      <c r="KHE83" s="2"/>
      <c r="KHF83" s="2"/>
      <c r="KHG83" s="2"/>
      <c r="KHH83" s="2"/>
      <c r="KHI83" s="2"/>
      <c r="KHJ83" s="2"/>
      <c r="KHK83" s="2"/>
      <c r="KHL83" s="2"/>
      <c r="KHM83" s="2"/>
      <c r="KHN83" s="2"/>
      <c r="KHO83" s="2"/>
      <c r="KHP83" s="2"/>
      <c r="KHQ83" s="2"/>
      <c r="KHR83" s="2"/>
      <c r="KHS83" s="2"/>
      <c r="KHT83" s="2"/>
      <c r="KHU83" s="2"/>
      <c r="KHV83" s="2"/>
      <c r="KHW83" s="2"/>
      <c r="KHX83" s="2"/>
      <c r="KHY83" s="2"/>
      <c r="KHZ83" s="2"/>
      <c r="KIA83" s="2"/>
      <c r="KIB83" s="2"/>
      <c r="KIC83" s="2"/>
      <c r="KID83" s="2"/>
      <c r="KIE83" s="2"/>
      <c r="KIF83" s="2"/>
      <c r="KIG83" s="2"/>
      <c r="KIH83" s="2"/>
      <c r="KII83" s="2"/>
      <c r="KIJ83" s="2"/>
      <c r="KIK83" s="2"/>
      <c r="KIL83" s="2"/>
      <c r="KIM83" s="2"/>
      <c r="KIN83" s="2"/>
      <c r="KIO83" s="2"/>
      <c r="KIP83" s="2"/>
      <c r="KIQ83" s="2"/>
      <c r="KIR83" s="2"/>
      <c r="KIS83" s="2"/>
      <c r="KIT83" s="2"/>
      <c r="KIU83" s="2"/>
      <c r="KIV83" s="2"/>
      <c r="KIW83" s="2"/>
      <c r="KIX83" s="2"/>
      <c r="KIY83" s="2"/>
      <c r="KIZ83" s="2"/>
      <c r="KJA83" s="2"/>
      <c r="KJB83" s="2"/>
      <c r="KJC83" s="2"/>
      <c r="KJD83" s="2"/>
      <c r="KJE83" s="2"/>
      <c r="KJF83" s="2"/>
      <c r="KJG83" s="2"/>
      <c r="KJH83" s="2"/>
      <c r="KJI83" s="2"/>
      <c r="KJJ83" s="2"/>
      <c r="KJK83" s="2"/>
      <c r="KJL83" s="2"/>
      <c r="KJM83" s="2"/>
      <c r="KJN83" s="2"/>
      <c r="KJO83" s="2"/>
      <c r="KJP83" s="2"/>
      <c r="KJQ83" s="2"/>
      <c r="KJR83" s="2"/>
      <c r="KJS83" s="2"/>
      <c r="KJT83" s="2"/>
      <c r="KJU83" s="2"/>
      <c r="KJV83" s="2"/>
      <c r="KJW83" s="2"/>
      <c r="KJX83" s="2"/>
      <c r="KJY83" s="2"/>
      <c r="KJZ83" s="2"/>
      <c r="KKA83" s="2"/>
      <c r="KKB83" s="2"/>
      <c r="KKC83" s="2"/>
      <c r="KKD83" s="2"/>
      <c r="KKE83" s="2"/>
      <c r="KKF83" s="2"/>
      <c r="KKG83" s="2"/>
      <c r="KKH83" s="2"/>
      <c r="KKI83" s="2"/>
      <c r="KKJ83" s="2"/>
      <c r="KKK83" s="2"/>
      <c r="KKL83" s="2"/>
      <c r="KKM83" s="2"/>
      <c r="KKN83" s="2"/>
      <c r="KKO83" s="2"/>
      <c r="KKP83" s="2"/>
      <c r="KKQ83" s="2"/>
      <c r="KKR83" s="2"/>
      <c r="KKS83" s="2"/>
      <c r="KKT83" s="2"/>
      <c r="KKU83" s="2"/>
      <c r="KKV83" s="2"/>
      <c r="KKW83" s="2"/>
      <c r="KKX83" s="2"/>
      <c r="KKY83" s="2"/>
      <c r="KKZ83" s="2"/>
      <c r="KLA83" s="2"/>
      <c r="KLB83" s="2"/>
      <c r="KLC83" s="2"/>
      <c r="KLD83" s="2"/>
      <c r="KLE83" s="2"/>
      <c r="KLF83" s="2"/>
      <c r="KLG83" s="2"/>
      <c r="KLH83" s="2"/>
      <c r="KLI83" s="2"/>
      <c r="KLJ83" s="2"/>
      <c r="KLK83" s="2"/>
      <c r="KLL83" s="2"/>
      <c r="KLM83" s="2"/>
      <c r="KLN83" s="2"/>
      <c r="KLO83" s="2"/>
      <c r="KLP83" s="2"/>
      <c r="KLQ83" s="2"/>
      <c r="KLR83" s="2"/>
      <c r="KLS83" s="2"/>
      <c r="KLT83" s="2"/>
      <c r="KLU83" s="2"/>
      <c r="KLV83" s="2"/>
      <c r="KLW83" s="2"/>
      <c r="KLX83" s="2"/>
      <c r="KLY83" s="2"/>
      <c r="KLZ83" s="2"/>
      <c r="KMA83" s="2"/>
      <c r="KMB83" s="2"/>
      <c r="KMC83" s="2"/>
      <c r="KMD83" s="2"/>
      <c r="KME83" s="2"/>
      <c r="KMF83" s="2"/>
      <c r="KMG83" s="2"/>
      <c r="KMH83" s="2"/>
      <c r="KMI83" s="2"/>
      <c r="KMJ83" s="2"/>
      <c r="KMK83" s="2"/>
      <c r="KML83" s="2"/>
      <c r="KMM83" s="2"/>
      <c r="KMN83" s="2"/>
      <c r="KMO83" s="2"/>
      <c r="KMP83" s="2"/>
      <c r="KMQ83" s="2"/>
      <c r="KMR83" s="2"/>
      <c r="KMS83" s="2"/>
      <c r="KMT83" s="2"/>
      <c r="KMU83" s="2"/>
      <c r="KMV83" s="2"/>
      <c r="KMW83" s="2"/>
      <c r="KMX83" s="2"/>
      <c r="KMY83" s="2"/>
      <c r="KMZ83" s="2"/>
      <c r="KNA83" s="2"/>
      <c r="KNB83" s="2"/>
      <c r="KNC83" s="2"/>
      <c r="KND83" s="2"/>
      <c r="KNE83" s="2"/>
      <c r="KNF83" s="2"/>
      <c r="KNG83" s="2"/>
      <c r="KNH83" s="2"/>
      <c r="KNI83" s="2"/>
      <c r="KNJ83" s="2"/>
      <c r="KNK83" s="2"/>
      <c r="KNL83" s="2"/>
      <c r="KNM83" s="2"/>
      <c r="KNN83" s="2"/>
      <c r="KNO83" s="2"/>
      <c r="KNP83" s="2"/>
      <c r="KNQ83" s="2"/>
      <c r="KNR83" s="2"/>
      <c r="KNS83" s="2"/>
      <c r="KNT83" s="2"/>
      <c r="KNU83" s="2"/>
      <c r="KNV83" s="2"/>
      <c r="KNW83" s="2"/>
      <c r="KNX83" s="2"/>
      <c r="KNY83" s="2"/>
      <c r="KNZ83" s="2"/>
      <c r="KOA83" s="2"/>
      <c r="KOB83" s="2"/>
      <c r="KOC83" s="2"/>
      <c r="KOD83" s="2"/>
      <c r="KOE83" s="2"/>
      <c r="KOF83" s="2"/>
      <c r="KOG83" s="2"/>
      <c r="KOH83" s="2"/>
      <c r="KOI83" s="2"/>
      <c r="KOJ83" s="2"/>
      <c r="KOK83" s="2"/>
      <c r="KOL83" s="2"/>
      <c r="KOM83" s="2"/>
      <c r="KON83" s="2"/>
      <c r="KOO83" s="2"/>
      <c r="KOP83" s="2"/>
      <c r="KOQ83" s="2"/>
      <c r="KOR83" s="2"/>
      <c r="KOS83" s="2"/>
      <c r="KOT83" s="2"/>
      <c r="KOU83" s="2"/>
      <c r="KOV83" s="2"/>
      <c r="KOW83" s="2"/>
      <c r="KOX83" s="2"/>
      <c r="KOY83" s="2"/>
      <c r="KOZ83" s="2"/>
      <c r="KPA83" s="2"/>
      <c r="KPB83" s="2"/>
      <c r="KPC83" s="2"/>
      <c r="KPD83" s="2"/>
      <c r="KPE83" s="2"/>
      <c r="KPF83" s="2"/>
      <c r="KPG83" s="2"/>
      <c r="KPH83" s="2"/>
      <c r="KPI83" s="2"/>
      <c r="KPJ83" s="2"/>
      <c r="KPK83" s="2"/>
      <c r="KPL83" s="2"/>
      <c r="KPM83" s="2"/>
      <c r="KPN83" s="2"/>
      <c r="KPO83" s="2"/>
      <c r="KPP83" s="2"/>
      <c r="KPQ83" s="2"/>
      <c r="KPR83" s="2"/>
      <c r="KPS83" s="2"/>
      <c r="KPT83" s="2"/>
      <c r="KPU83" s="2"/>
      <c r="KPV83" s="2"/>
      <c r="KPW83" s="2"/>
      <c r="KPX83" s="2"/>
      <c r="KPY83" s="2"/>
      <c r="KPZ83" s="2"/>
      <c r="KQA83" s="2"/>
      <c r="KQB83" s="2"/>
      <c r="KQC83" s="2"/>
      <c r="KQD83" s="2"/>
      <c r="KQE83" s="2"/>
      <c r="KQF83" s="2"/>
      <c r="KQG83" s="2"/>
      <c r="KQH83" s="2"/>
      <c r="KQI83" s="2"/>
      <c r="KQJ83" s="2"/>
      <c r="KQK83" s="2"/>
      <c r="KQL83" s="2"/>
      <c r="KQM83" s="2"/>
      <c r="KQN83" s="2"/>
      <c r="KQO83" s="2"/>
      <c r="KQP83" s="2"/>
      <c r="KQQ83" s="2"/>
      <c r="KQR83" s="2"/>
      <c r="KQS83" s="2"/>
      <c r="KQT83" s="2"/>
      <c r="KQU83" s="2"/>
      <c r="KQV83" s="2"/>
      <c r="KQW83" s="2"/>
      <c r="KQX83" s="2"/>
      <c r="KQY83" s="2"/>
      <c r="KQZ83" s="2"/>
      <c r="KRA83" s="2"/>
      <c r="KRB83" s="2"/>
      <c r="KRC83" s="2"/>
      <c r="KRD83" s="2"/>
      <c r="KRE83" s="2"/>
      <c r="KRF83" s="2"/>
      <c r="KRG83" s="2"/>
      <c r="KRH83" s="2"/>
      <c r="KRI83" s="2"/>
      <c r="KRJ83" s="2"/>
      <c r="KRK83" s="2"/>
      <c r="KRL83" s="2"/>
      <c r="KRM83" s="2"/>
      <c r="KRN83" s="2"/>
      <c r="KRO83" s="2"/>
      <c r="KRP83" s="2"/>
      <c r="KRQ83" s="2"/>
      <c r="KRR83" s="2"/>
      <c r="KRS83" s="2"/>
      <c r="KRT83" s="2"/>
      <c r="KRU83" s="2"/>
      <c r="KRV83" s="2"/>
      <c r="KRW83" s="2"/>
      <c r="KRX83" s="2"/>
      <c r="KRY83" s="2"/>
      <c r="KRZ83" s="2"/>
      <c r="KSA83" s="2"/>
      <c r="KSB83" s="2"/>
      <c r="KSC83" s="2"/>
      <c r="KSD83" s="2"/>
      <c r="KSE83" s="2"/>
      <c r="KSF83" s="2"/>
      <c r="KSG83" s="2"/>
      <c r="KSH83" s="2"/>
      <c r="KSI83" s="2"/>
      <c r="KSJ83" s="2"/>
      <c r="KSK83" s="2"/>
      <c r="KSL83" s="2"/>
      <c r="KSM83" s="2"/>
      <c r="KSN83" s="2"/>
      <c r="KSO83" s="2"/>
      <c r="KSP83" s="2"/>
      <c r="KSQ83" s="2"/>
      <c r="KSR83" s="2"/>
      <c r="KSS83" s="2"/>
      <c r="KST83" s="2"/>
      <c r="KSU83" s="2"/>
      <c r="KSV83" s="2"/>
      <c r="KSW83" s="2"/>
      <c r="KSX83" s="2"/>
      <c r="KSY83" s="2"/>
      <c r="KSZ83" s="2"/>
      <c r="KTA83" s="2"/>
      <c r="KTB83" s="2"/>
      <c r="KTC83" s="2"/>
      <c r="KTD83" s="2"/>
      <c r="KTE83" s="2"/>
      <c r="KTF83" s="2"/>
      <c r="KTG83" s="2"/>
      <c r="KTH83" s="2"/>
      <c r="KTI83" s="2"/>
      <c r="KTJ83" s="2"/>
      <c r="KTK83" s="2"/>
      <c r="KTL83" s="2"/>
      <c r="KTM83" s="2"/>
      <c r="KTN83" s="2"/>
      <c r="KTO83" s="2"/>
      <c r="KTP83" s="2"/>
      <c r="KTQ83" s="2"/>
      <c r="KTR83" s="2"/>
      <c r="KTS83" s="2"/>
      <c r="KTT83" s="2"/>
      <c r="KTU83" s="2"/>
      <c r="KTV83" s="2"/>
      <c r="KTW83" s="2"/>
      <c r="KTX83" s="2"/>
      <c r="KTY83" s="2"/>
      <c r="KTZ83" s="2"/>
      <c r="KUA83" s="2"/>
      <c r="KUB83" s="2"/>
      <c r="KUC83" s="2"/>
      <c r="KUD83" s="2"/>
      <c r="KUE83" s="2"/>
      <c r="KUF83" s="2"/>
      <c r="KUG83" s="2"/>
      <c r="KUH83" s="2"/>
      <c r="KUI83" s="2"/>
      <c r="KUJ83" s="2"/>
      <c r="KUK83" s="2"/>
      <c r="KUL83" s="2"/>
      <c r="KUM83" s="2"/>
      <c r="KUN83" s="2"/>
      <c r="KUO83" s="2"/>
      <c r="KUP83" s="2"/>
      <c r="KUQ83" s="2"/>
      <c r="KUR83" s="2"/>
      <c r="KUS83" s="2"/>
      <c r="KUT83" s="2"/>
      <c r="KUU83" s="2"/>
      <c r="KUV83" s="2"/>
      <c r="KUW83" s="2"/>
      <c r="KUX83" s="2"/>
      <c r="KUY83" s="2"/>
      <c r="KUZ83" s="2"/>
      <c r="KVA83" s="2"/>
      <c r="KVB83" s="2"/>
      <c r="KVC83" s="2"/>
      <c r="KVD83" s="2"/>
      <c r="KVE83" s="2"/>
      <c r="KVF83" s="2"/>
      <c r="KVG83" s="2"/>
      <c r="KVH83" s="2"/>
      <c r="KVI83" s="2"/>
      <c r="KVJ83" s="2"/>
      <c r="KVK83" s="2"/>
      <c r="KVL83" s="2"/>
      <c r="KVM83" s="2"/>
      <c r="KVN83" s="2"/>
      <c r="KVO83" s="2"/>
      <c r="KVP83" s="2"/>
      <c r="KVQ83" s="2"/>
      <c r="KVR83" s="2"/>
      <c r="KVS83" s="2"/>
      <c r="KVT83" s="2"/>
      <c r="KVU83" s="2"/>
      <c r="KVV83" s="2"/>
      <c r="KVW83" s="2"/>
      <c r="KVX83" s="2"/>
      <c r="KVY83" s="2"/>
      <c r="KVZ83" s="2"/>
      <c r="KWA83" s="2"/>
      <c r="KWB83" s="2"/>
      <c r="KWC83" s="2"/>
      <c r="KWD83" s="2"/>
      <c r="KWE83" s="2"/>
      <c r="KWF83" s="2"/>
      <c r="KWG83" s="2"/>
      <c r="KWH83" s="2"/>
      <c r="KWI83" s="2"/>
      <c r="KWJ83" s="2"/>
      <c r="KWK83" s="2"/>
      <c r="KWL83" s="2"/>
      <c r="KWM83" s="2"/>
      <c r="KWN83" s="2"/>
      <c r="KWO83" s="2"/>
      <c r="KWP83" s="2"/>
      <c r="KWQ83" s="2"/>
      <c r="KWR83" s="2"/>
      <c r="KWS83" s="2"/>
      <c r="KWT83" s="2"/>
      <c r="KWU83" s="2"/>
      <c r="KWV83" s="2"/>
      <c r="KWW83" s="2"/>
      <c r="KWX83" s="2"/>
      <c r="KWY83" s="2"/>
      <c r="KWZ83" s="2"/>
      <c r="KXA83" s="2"/>
      <c r="KXB83" s="2"/>
      <c r="KXC83" s="2"/>
      <c r="KXD83" s="2"/>
      <c r="KXE83" s="2"/>
      <c r="KXF83" s="2"/>
      <c r="KXG83" s="2"/>
      <c r="KXH83" s="2"/>
      <c r="KXI83" s="2"/>
      <c r="KXJ83" s="2"/>
      <c r="KXK83" s="2"/>
      <c r="KXL83" s="2"/>
      <c r="KXM83" s="2"/>
      <c r="KXN83" s="2"/>
      <c r="KXO83" s="2"/>
      <c r="KXP83" s="2"/>
      <c r="KXQ83" s="2"/>
      <c r="KXR83" s="2"/>
      <c r="KXS83" s="2"/>
      <c r="KXT83" s="2"/>
      <c r="KXU83" s="2"/>
      <c r="KXV83" s="2"/>
      <c r="KXW83" s="2"/>
      <c r="KXX83" s="2"/>
      <c r="KXY83" s="2"/>
      <c r="KXZ83" s="2"/>
      <c r="KYA83" s="2"/>
      <c r="KYB83" s="2"/>
      <c r="KYC83" s="2"/>
      <c r="KYD83" s="2"/>
      <c r="KYE83" s="2"/>
      <c r="KYF83" s="2"/>
      <c r="KYG83" s="2"/>
      <c r="KYH83" s="2"/>
      <c r="KYI83" s="2"/>
      <c r="KYJ83" s="2"/>
      <c r="KYK83" s="2"/>
      <c r="KYL83" s="2"/>
      <c r="KYM83" s="2"/>
      <c r="KYN83" s="2"/>
      <c r="KYO83" s="2"/>
      <c r="KYP83" s="2"/>
      <c r="KYQ83" s="2"/>
      <c r="KYR83" s="2"/>
      <c r="KYS83" s="2"/>
      <c r="KYT83" s="2"/>
      <c r="KYU83" s="2"/>
      <c r="KYV83" s="2"/>
      <c r="KYW83" s="2"/>
      <c r="KYX83" s="2"/>
      <c r="KYY83" s="2"/>
      <c r="KYZ83" s="2"/>
      <c r="KZA83" s="2"/>
      <c r="KZB83" s="2"/>
      <c r="KZC83" s="2"/>
      <c r="KZD83" s="2"/>
      <c r="KZE83" s="2"/>
      <c r="KZF83" s="2"/>
      <c r="KZG83" s="2"/>
      <c r="KZH83" s="2"/>
      <c r="KZI83" s="2"/>
      <c r="KZJ83" s="2"/>
      <c r="KZK83" s="2"/>
      <c r="KZL83" s="2"/>
      <c r="KZM83" s="2"/>
      <c r="KZN83" s="2"/>
      <c r="KZO83" s="2"/>
      <c r="KZP83" s="2"/>
      <c r="KZQ83" s="2"/>
      <c r="KZR83" s="2"/>
      <c r="KZS83" s="2"/>
      <c r="KZT83" s="2"/>
      <c r="KZU83" s="2"/>
      <c r="KZV83" s="2"/>
      <c r="KZW83" s="2"/>
      <c r="KZX83" s="2"/>
      <c r="KZY83" s="2"/>
      <c r="KZZ83" s="2"/>
      <c r="LAA83" s="2"/>
      <c r="LAB83" s="2"/>
      <c r="LAC83" s="2"/>
      <c r="LAD83" s="2"/>
      <c r="LAE83" s="2"/>
      <c r="LAF83" s="2"/>
      <c r="LAG83" s="2"/>
      <c r="LAH83" s="2"/>
      <c r="LAI83" s="2"/>
      <c r="LAJ83" s="2"/>
      <c r="LAK83" s="2"/>
      <c r="LAL83" s="2"/>
      <c r="LAM83" s="2"/>
      <c r="LAN83" s="2"/>
      <c r="LAO83" s="2"/>
      <c r="LAP83" s="2"/>
      <c r="LAQ83" s="2"/>
      <c r="LAR83" s="2"/>
      <c r="LAS83" s="2"/>
      <c r="LAT83" s="2"/>
      <c r="LAU83" s="2"/>
      <c r="LAV83" s="2"/>
      <c r="LAW83" s="2"/>
      <c r="LAX83" s="2"/>
      <c r="LAY83" s="2"/>
      <c r="LAZ83" s="2"/>
      <c r="LBA83" s="2"/>
      <c r="LBB83" s="2"/>
      <c r="LBC83" s="2"/>
      <c r="LBD83" s="2"/>
      <c r="LBE83" s="2"/>
      <c r="LBF83" s="2"/>
      <c r="LBG83" s="2"/>
      <c r="LBH83" s="2"/>
      <c r="LBI83" s="2"/>
      <c r="LBJ83" s="2"/>
      <c r="LBK83" s="2"/>
      <c r="LBL83" s="2"/>
      <c r="LBM83" s="2"/>
      <c r="LBN83" s="2"/>
      <c r="LBO83" s="2"/>
      <c r="LBP83" s="2"/>
      <c r="LBQ83" s="2"/>
      <c r="LBR83" s="2"/>
      <c r="LBS83" s="2"/>
      <c r="LBT83" s="2"/>
      <c r="LBU83" s="2"/>
      <c r="LBV83" s="2"/>
      <c r="LBW83" s="2"/>
      <c r="LBX83" s="2"/>
      <c r="LBY83" s="2"/>
      <c r="LBZ83" s="2"/>
      <c r="LCA83" s="2"/>
      <c r="LCB83" s="2"/>
      <c r="LCC83" s="2"/>
      <c r="LCD83" s="2"/>
      <c r="LCE83" s="2"/>
      <c r="LCF83" s="2"/>
      <c r="LCG83" s="2"/>
      <c r="LCH83" s="2"/>
      <c r="LCI83" s="2"/>
      <c r="LCJ83" s="2"/>
      <c r="LCK83" s="2"/>
      <c r="LCL83" s="2"/>
      <c r="LCM83" s="2"/>
      <c r="LCN83" s="2"/>
      <c r="LCO83" s="2"/>
      <c r="LCP83" s="2"/>
      <c r="LCQ83" s="2"/>
      <c r="LCR83" s="2"/>
      <c r="LCS83" s="2"/>
      <c r="LCT83" s="2"/>
      <c r="LCU83" s="2"/>
      <c r="LCV83" s="2"/>
      <c r="LCW83" s="2"/>
      <c r="LCX83" s="2"/>
      <c r="LCY83" s="2"/>
      <c r="LCZ83" s="2"/>
      <c r="LDA83" s="2"/>
      <c r="LDB83" s="2"/>
      <c r="LDC83" s="2"/>
      <c r="LDD83" s="2"/>
      <c r="LDE83" s="2"/>
      <c r="LDF83" s="2"/>
      <c r="LDG83" s="2"/>
      <c r="LDH83" s="2"/>
      <c r="LDI83" s="2"/>
      <c r="LDJ83" s="2"/>
      <c r="LDK83" s="2"/>
      <c r="LDL83" s="2"/>
      <c r="LDM83" s="2"/>
      <c r="LDN83" s="2"/>
      <c r="LDO83" s="2"/>
      <c r="LDP83" s="2"/>
      <c r="LDQ83" s="2"/>
      <c r="LDR83" s="2"/>
      <c r="LDS83" s="2"/>
      <c r="LDT83" s="2"/>
      <c r="LDU83" s="2"/>
      <c r="LDV83" s="2"/>
      <c r="LDW83" s="2"/>
      <c r="LDX83" s="2"/>
      <c r="LDY83" s="2"/>
      <c r="LDZ83" s="2"/>
      <c r="LEA83" s="2"/>
      <c r="LEB83" s="2"/>
      <c r="LEC83" s="2"/>
      <c r="LED83" s="2"/>
      <c r="LEE83" s="2"/>
      <c r="LEF83" s="2"/>
      <c r="LEG83" s="2"/>
      <c r="LEH83" s="2"/>
      <c r="LEI83" s="2"/>
      <c r="LEJ83" s="2"/>
      <c r="LEK83" s="2"/>
      <c r="LEL83" s="2"/>
      <c r="LEM83" s="2"/>
      <c r="LEN83" s="2"/>
      <c r="LEO83" s="2"/>
      <c r="LEP83" s="2"/>
      <c r="LEQ83" s="2"/>
      <c r="LER83" s="2"/>
      <c r="LES83" s="2"/>
      <c r="LET83" s="2"/>
      <c r="LEU83" s="2"/>
      <c r="LEV83" s="2"/>
      <c r="LEW83" s="2"/>
      <c r="LEX83" s="2"/>
      <c r="LEY83" s="2"/>
      <c r="LEZ83" s="2"/>
      <c r="LFA83" s="2"/>
      <c r="LFB83" s="2"/>
      <c r="LFC83" s="2"/>
      <c r="LFD83" s="2"/>
      <c r="LFE83" s="2"/>
      <c r="LFF83" s="2"/>
      <c r="LFG83" s="2"/>
      <c r="LFH83" s="2"/>
      <c r="LFI83" s="2"/>
      <c r="LFJ83" s="2"/>
      <c r="LFK83" s="2"/>
      <c r="LFL83" s="2"/>
      <c r="LFM83" s="2"/>
      <c r="LFN83" s="2"/>
      <c r="LFO83" s="2"/>
      <c r="LFP83" s="2"/>
      <c r="LFQ83" s="2"/>
      <c r="LFR83" s="2"/>
      <c r="LFS83" s="2"/>
      <c r="LFT83" s="2"/>
      <c r="LFU83" s="2"/>
      <c r="LFV83" s="2"/>
      <c r="LFW83" s="2"/>
      <c r="LFX83" s="2"/>
      <c r="LFY83" s="2"/>
      <c r="LFZ83" s="2"/>
      <c r="LGA83" s="2"/>
      <c r="LGB83" s="2"/>
      <c r="LGC83" s="2"/>
      <c r="LGD83" s="2"/>
      <c r="LGE83" s="2"/>
      <c r="LGF83" s="2"/>
      <c r="LGG83" s="2"/>
      <c r="LGH83" s="2"/>
      <c r="LGI83" s="2"/>
      <c r="LGJ83" s="2"/>
      <c r="LGK83" s="2"/>
      <c r="LGL83" s="2"/>
      <c r="LGM83" s="2"/>
      <c r="LGN83" s="2"/>
      <c r="LGO83" s="2"/>
      <c r="LGP83" s="2"/>
      <c r="LGQ83" s="2"/>
      <c r="LGR83" s="2"/>
      <c r="LGS83" s="2"/>
      <c r="LGT83" s="2"/>
      <c r="LGU83" s="2"/>
      <c r="LGV83" s="2"/>
      <c r="LGW83" s="2"/>
      <c r="LGX83" s="2"/>
      <c r="LGY83" s="2"/>
      <c r="LGZ83" s="2"/>
      <c r="LHA83" s="2"/>
      <c r="LHB83" s="2"/>
      <c r="LHC83" s="2"/>
      <c r="LHD83" s="2"/>
      <c r="LHE83" s="2"/>
      <c r="LHF83" s="2"/>
      <c r="LHG83" s="2"/>
      <c r="LHH83" s="2"/>
      <c r="LHI83" s="2"/>
      <c r="LHJ83" s="2"/>
      <c r="LHK83" s="2"/>
      <c r="LHL83" s="2"/>
      <c r="LHM83" s="2"/>
      <c r="LHN83" s="2"/>
      <c r="LHO83" s="2"/>
      <c r="LHP83" s="2"/>
      <c r="LHQ83" s="2"/>
      <c r="LHR83" s="2"/>
      <c r="LHS83" s="2"/>
      <c r="LHT83" s="2"/>
      <c r="LHU83" s="2"/>
      <c r="LHV83" s="2"/>
      <c r="LHW83" s="2"/>
      <c r="LHX83" s="2"/>
      <c r="LHY83" s="2"/>
      <c r="LHZ83" s="2"/>
      <c r="LIA83" s="2"/>
      <c r="LIB83" s="2"/>
      <c r="LIC83" s="2"/>
      <c r="LID83" s="2"/>
      <c r="LIE83" s="2"/>
      <c r="LIF83" s="2"/>
      <c r="LIG83" s="2"/>
      <c r="LIH83" s="2"/>
      <c r="LII83" s="2"/>
      <c r="LIJ83" s="2"/>
      <c r="LIK83" s="2"/>
      <c r="LIL83" s="2"/>
      <c r="LIM83" s="2"/>
      <c r="LIN83" s="2"/>
      <c r="LIO83" s="2"/>
      <c r="LIP83" s="2"/>
      <c r="LIQ83" s="2"/>
      <c r="LIR83" s="2"/>
      <c r="LIS83" s="2"/>
      <c r="LIT83" s="2"/>
      <c r="LIU83" s="2"/>
      <c r="LIV83" s="2"/>
      <c r="LIW83" s="2"/>
      <c r="LIX83" s="2"/>
      <c r="LIY83" s="2"/>
      <c r="LIZ83" s="2"/>
      <c r="LJA83" s="2"/>
      <c r="LJB83" s="2"/>
      <c r="LJC83" s="2"/>
      <c r="LJD83" s="2"/>
      <c r="LJE83" s="2"/>
      <c r="LJF83" s="2"/>
      <c r="LJG83" s="2"/>
      <c r="LJH83" s="2"/>
      <c r="LJI83" s="2"/>
      <c r="LJJ83" s="2"/>
      <c r="LJK83" s="2"/>
      <c r="LJL83" s="2"/>
      <c r="LJM83" s="2"/>
      <c r="LJN83" s="2"/>
      <c r="LJO83" s="2"/>
      <c r="LJP83" s="2"/>
      <c r="LJQ83" s="2"/>
      <c r="LJR83" s="2"/>
      <c r="LJS83" s="2"/>
      <c r="LJT83" s="2"/>
      <c r="LJU83" s="2"/>
      <c r="LJV83" s="2"/>
      <c r="LJW83" s="2"/>
      <c r="LJX83" s="2"/>
      <c r="LJY83" s="2"/>
      <c r="LJZ83" s="2"/>
      <c r="LKA83" s="2"/>
      <c r="LKB83" s="2"/>
      <c r="LKC83" s="2"/>
      <c r="LKD83" s="2"/>
      <c r="LKE83" s="2"/>
      <c r="LKF83" s="2"/>
      <c r="LKG83" s="2"/>
      <c r="LKH83" s="2"/>
      <c r="LKI83" s="2"/>
      <c r="LKJ83" s="2"/>
      <c r="LKK83" s="2"/>
      <c r="LKL83" s="2"/>
      <c r="LKM83" s="2"/>
      <c r="LKN83" s="2"/>
      <c r="LKO83" s="2"/>
      <c r="LKP83" s="2"/>
      <c r="LKQ83" s="2"/>
      <c r="LKR83" s="2"/>
      <c r="LKS83" s="2"/>
      <c r="LKT83" s="2"/>
      <c r="LKU83" s="2"/>
      <c r="LKV83" s="2"/>
      <c r="LKW83" s="2"/>
      <c r="LKX83" s="2"/>
      <c r="LKY83" s="2"/>
      <c r="LKZ83" s="2"/>
      <c r="LLA83" s="2"/>
      <c r="LLB83" s="2"/>
      <c r="LLC83" s="2"/>
      <c r="LLD83" s="2"/>
      <c r="LLE83" s="2"/>
      <c r="LLF83" s="2"/>
      <c r="LLG83" s="2"/>
      <c r="LLH83" s="2"/>
      <c r="LLI83" s="2"/>
      <c r="LLJ83" s="2"/>
      <c r="LLK83" s="2"/>
      <c r="LLL83" s="2"/>
      <c r="LLM83" s="2"/>
      <c r="LLN83" s="2"/>
      <c r="LLO83" s="2"/>
      <c r="LLP83" s="2"/>
      <c r="LLQ83" s="2"/>
      <c r="LLR83" s="2"/>
      <c r="LLS83" s="2"/>
      <c r="LLT83" s="2"/>
      <c r="LLU83" s="2"/>
      <c r="LLV83" s="2"/>
      <c r="LLW83" s="2"/>
      <c r="LLX83" s="2"/>
      <c r="LLY83" s="2"/>
      <c r="LLZ83" s="2"/>
      <c r="LMA83" s="2"/>
      <c r="LMB83" s="2"/>
      <c r="LMC83" s="2"/>
      <c r="LMD83" s="2"/>
      <c r="LME83" s="2"/>
      <c r="LMF83" s="2"/>
      <c r="LMG83" s="2"/>
      <c r="LMH83" s="2"/>
      <c r="LMI83" s="2"/>
      <c r="LMJ83" s="2"/>
      <c r="LMK83" s="2"/>
      <c r="LML83" s="2"/>
      <c r="LMM83" s="2"/>
      <c r="LMN83" s="2"/>
      <c r="LMO83" s="2"/>
      <c r="LMP83" s="2"/>
      <c r="LMQ83" s="2"/>
      <c r="LMR83" s="2"/>
      <c r="LMS83" s="2"/>
      <c r="LMT83" s="2"/>
      <c r="LMU83" s="2"/>
      <c r="LMV83" s="2"/>
      <c r="LMW83" s="2"/>
      <c r="LMX83" s="2"/>
      <c r="LMY83" s="2"/>
      <c r="LMZ83" s="2"/>
      <c r="LNA83" s="2"/>
      <c r="LNB83" s="2"/>
      <c r="LNC83" s="2"/>
      <c r="LND83" s="2"/>
      <c r="LNE83" s="2"/>
      <c r="LNF83" s="2"/>
      <c r="LNG83" s="2"/>
      <c r="LNH83" s="2"/>
      <c r="LNI83" s="2"/>
      <c r="LNJ83" s="2"/>
      <c r="LNK83" s="2"/>
      <c r="LNL83" s="2"/>
      <c r="LNM83" s="2"/>
      <c r="LNN83" s="2"/>
      <c r="LNO83" s="2"/>
      <c r="LNP83" s="2"/>
      <c r="LNQ83" s="2"/>
      <c r="LNR83" s="2"/>
      <c r="LNS83" s="2"/>
      <c r="LNT83" s="2"/>
      <c r="LNU83" s="2"/>
      <c r="LNV83" s="2"/>
      <c r="LNW83" s="2"/>
      <c r="LNX83" s="2"/>
      <c r="LNY83" s="2"/>
      <c r="LNZ83" s="2"/>
      <c r="LOA83" s="2"/>
      <c r="LOB83" s="2"/>
      <c r="LOC83" s="2"/>
      <c r="LOD83" s="2"/>
      <c r="LOE83" s="2"/>
      <c r="LOF83" s="2"/>
      <c r="LOG83" s="2"/>
      <c r="LOH83" s="2"/>
      <c r="LOI83" s="2"/>
      <c r="LOJ83" s="2"/>
      <c r="LOK83" s="2"/>
      <c r="LOL83" s="2"/>
      <c r="LOM83" s="2"/>
      <c r="LON83" s="2"/>
      <c r="LOO83" s="2"/>
      <c r="LOP83" s="2"/>
      <c r="LOQ83" s="2"/>
      <c r="LOR83" s="2"/>
      <c r="LOS83" s="2"/>
      <c r="LOT83" s="2"/>
      <c r="LOU83" s="2"/>
      <c r="LOV83" s="2"/>
      <c r="LOW83" s="2"/>
      <c r="LOX83" s="2"/>
      <c r="LOY83" s="2"/>
      <c r="LOZ83" s="2"/>
      <c r="LPA83" s="2"/>
      <c r="LPB83" s="2"/>
      <c r="LPC83" s="2"/>
      <c r="LPD83" s="2"/>
      <c r="LPE83" s="2"/>
      <c r="LPF83" s="2"/>
      <c r="LPG83" s="2"/>
      <c r="LPH83" s="2"/>
      <c r="LPI83" s="2"/>
      <c r="LPJ83" s="2"/>
      <c r="LPK83" s="2"/>
      <c r="LPL83" s="2"/>
      <c r="LPM83" s="2"/>
      <c r="LPN83" s="2"/>
      <c r="LPO83" s="2"/>
      <c r="LPP83" s="2"/>
      <c r="LPQ83" s="2"/>
      <c r="LPR83" s="2"/>
      <c r="LPS83" s="2"/>
      <c r="LPT83" s="2"/>
      <c r="LPU83" s="2"/>
      <c r="LPV83" s="2"/>
      <c r="LPW83" s="2"/>
      <c r="LPX83" s="2"/>
      <c r="LPY83" s="2"/>
      <c r="LPZ83" s="2"/>
      <c r="LQA83" s="2"/>
      <c r="LQB83" s="2"/>
      <c r="LQC83" s="2"/>
      <c r="LQD83" s="2"/>
      <c r="LQE83" s="2"/>
      <c r="LQF83" s="2"/>
      <c r="LQG83" s="2"/>
      <c r="LQH83" s="2"/>
      <c r="LQI83" s="2"/>
      <c r="LQJ83" s="2"/>
      <c r="LQK83" s="2"/>
      <c r="LQL83" s="2"/>
      <c r="LQM83" s="2"/>
      <c r="LQN83" s="2"/>
      <c r="LQO83" s="2"/>
      <c r="LQP83" s="2"/>
      <c r="LQQ83" s="2"/>
      <c r="LQR83" s="2"/>
      <c r="LQS83" s="2"/>
      <c r="LQT83" s="2"/>
      <c r="LQU83" s="2"/>
      <c r="LQV83" s="2"/>
      <c r="LQW83" s="2"/>
      <c r="LQX83" s="2"/>
      <c r="LQY83" s="2"/>
      <c r="LQZ83" s="2"/>
      <c r="LRA83" s="2"/>
      <c r="LRB83" s="2"/>
      <c r="LRC83" s="2"/>
      <c r="LRD83" s="2"/>
      <c r="LRE83" s="2"/>
      <c r="LRF83" s="2"/>
      <c r="LRG83" s="2"/>
      <c r="LRH83" s="2"/>
      <c r="LRI83" s="2"/>
      <c r="LRJ83" s="2"/>
      <c r="LRK83" s="2"/>
      <c r="LRL83" s="2"/>
      <c r="LRM83" s="2"/>
      <c r="LRN83" s="2"/>
      <c r="LRO83" s="2"/>
      <c r="LRP83" s="2"/>
      <c r="LRQ83" s="2"/>
      <c r="LRR83" s="2"/>
      <c r="LRS83" s="2"/>
      <c r="LRT83" s="2"/>
      <c r="LRU83" s="2"/>
      <c r="LRV83" s="2"/>
      <c r="LRW83" s="2"/>
      <c r="LRX83" s="2"/>
      <c r="LRY83" s="2"/>
      <c r="LRZ83" s="2"/>
      <c r="LSA83" s="2"/>
      <c r="LSB83" s="2"/>
      <c r="LSC83" s="2"/>
      <c r="LSD83" s="2"/>
      <c r="LSE83" s="2"/>
      <c r="LSF83" s="2"/>
      <c r="LSG83" s="2"/>
      <c r="LSH83" s="2"/>
      <c r="LSI83" s="2"/>
      <c r="LSJ83" s="2"/>
      <c r="LSK83" s="2"/>
      <c r="LSL83" s="2"/>
      <c r="LSM83" s="2"/>
      <c r="LSN83" s="2"/>
      <c r="LSO83" s="2"/>
      <c r="LSP83" s="2"/>
      <c r="LSQ83" s="2"/>
      <c r="LSR83" s="2"/>
      <c r="LSS83" s="2"/>
      <c r="LST83" s="2"/>
      <c r="LSU83" s="2"/>
      <c r="LSV83" s="2"/>
      <c r="LSW83" s="2"/>
      <c r="LSX83" s="2"/>
      <c r="LSY83" s="2"/>
      <c r="LSZ83" s="2"/>
      <c r="LTA83" s="2"/>
      <c r="LTB83" s="2"/>
      <c r="LTC83" s="2"/>
      <c r="LTD83" s="2"/>
      <c r="LTE83" s="2"/>
      <c r="LTF83" s="2"/>
      <c r="LTG83" s="2"/>
      <c r="LTH83" s="2"/>
      <c r="LTI83" s="2"/>
      <c r="LTJ83" s="2"/>
      <c r="LTK83" s="2"/>
      <c r="LTL83" s="2"/>
      <c r="LTM83" s="2"/>
      <c r="LTN83" s="2"/>
      <c r="LTO83" s="2"/>
      <c r="LTP83" s="2"/>
      <c r="LTQ83" s="2"/>
      <c r="LTR83" s="2"/>
      <c r="LTS83" s="2"/>
      <c r="LTT83" s="2"/>
      <c r="LTU83" s="2"/>
      <c r="LTV83" s="2"/>
      <c r="LTW83" s="2"/>
      <c r="LTX83" s="2"/>
      <c r="LTY83" s="2"/>
      <c r="LTZ83" s="2"/>
      <c r="LUA83" s="2"/>
      <c r="LUB83" s="2"/>
      <c r="LUC83" s="2"/>
      <c r="LUD83" s="2"/>
      <c r="LUE83" s="2"/>
      <c r="LUF83" s="2"/>
      <c r="LUG83" s="2"/>
      <c r="LUH83" s="2"/>
      <c r="LUI83" s="2"/>
      <c r="LUJ83" s="2"/>
      <c r="LUK83" s="2"/>
      <c r="LUL83" s="2"/>
      <c r="LUM83" s="2"/>
      <c r="LUN83" s="2"/>
      <c r="LUO83" s="2"/>
      <c r="LUP83" s="2"/>
      <c r="LUQ83" s="2"/>
      <c r="LUR83" s="2"/>
      <c r="LUS83" s="2"/>
      <c r="LUT83" s="2"/>
      <c r="LUU83" s="2"/>
      <c r="LUV83" s="2"/>
      <c r="LUW83" s="2"/>
      <c r="LUX83" s="2"/>
      <c r="LUY83" s="2"/>
      <c r="LUZ83" s="2"/>
      <c r="LVA83" s="2"/>
      <c r="LVB83" s="2"/>
      <c r="LVC83" s="2"/>
      <c r="LVD83" s="2"/>
      <c r="LVE83" s="2"/>
      <c r="LVF83" s="2"/>
      <c r="LVG83" s="2"/>
      <c r="LVH83" s="2"/>
      <c r="LVI83" s="2"/>
      <c r="LVJ83" s="2"/>
      <c r="LVK83" s="2"/>
      <c r="LVL83" s="2"/>
      <c r="LVM83" s="2"/>
      <c r="LVN83" s="2"/>
      <c r="LVO83" s="2"/>
      <c r="LVP83" s="2"/>
      <c r="LVQ83" s="2"/>
      <c r="LVR83" s="2"/>
      <c r="LVS83" s="2"/>
      <c r="LVT83" s="2"/>
      <c r="LVU83" s="2"/>
      <c r="LVV83" s="2"/>
      <c r="LVW83" s="2"/>
      <c r="LVX83" s="2"/>
      <c r="LVY83" s="2"/>
      <c r="LVZ83" s="2"/>
      <c r="LWA83" s="2"/>
      <c r="LWB83" s="2"/>
      <c r="LWC83" s="2"/>
      <c r="LWD83" s="2"/>
      <c r="LWE83" s="2"/>
      <c r="LWF83" s="2"/>
      <c r="LWG83" s="2"/>
      <c r="LWH83" s="2"/>
      <c r="LWI83" s="2"/>
      <c r="LWJ83" s="2"/>
      <c r="LWK83" s="2"/>
      <c r="LWL83" s="2"/>
      <c r="LWM83" s="2"/>
      <c r="LWN83" s="2"/>
      <c r="LWO83" s="2"/>
      <c r="LWP83" s="2"/>
      <c r="LWQ83" s="2"/>
      <c r="LWR83" s="2"/>
      <c r="LWS83" s="2"/>
      <c r="LWT83" s="2"/>
      <c r="LWU83" s="2"/>
      <c r="LWV83" s="2"/>
      <c r="LWW83" s="2"/>
      <c r="LWX83" s="2"/>
      <c r="LWY83" s="2"/>
      <c r="LWZ83" s="2"/>
      <c r="LXA83" s="2"/>
      <c r="LXB83" s="2"/>
      <c r="LXC83" s="2"/>
      <c r="LXD83" s="2"/>
      <c r="LXE83" s="2"/>
      <c r="LXF83" s="2"/>
      <c r="LXG83" s="2"/>
      <c r="LXH83" s="2"/>
      <c r="LXI83" s="2"/>
      <c r="LXJ83" s="2"/>
      <c r="LXK83" s="2"/>
      <c r="LXL83" s="2"/>
      <c r="LXM83" s="2"/>
      <c r="LXN83" s="2"/>
      <c r="LXO83" s="2"/>
      <c r="LXP83" s="2"/>
      <c r="LXQ83" s="2"/>
      <c r="LXR83" s="2"/>
      <c r="LXS83" s="2"/>
      <c r="LXT83" s="2"/>
      <c r="LXU83" s="2"/>
      <c r="LXV83" s="2"/>
      <c r="LXW83" s="2"/>
      <c r="LXX83" s="2"/>
      <c r="LXY83" s="2"/>
      <c r="LXZ83" s="2"/>
      <c r="LYA83" s="2"/>
      <c r="LYB83" s="2"/>
      <c r="LYC83" s="2"/>
      <c r="LYD83" s="2"/>
      <c r="LYE83" s="2"/>
      <c r="LYF83" s="2"/>
      <c r="LYG83" s="2"/>
      <c r="LYH83" s="2"/>
      <c r="LYI83" s="2"/>
      <c r="LYJ83" s="2"/>
      <c r="LYK83" s="2"/>
      <c r="LYL83" s="2"/>
      <c r="LYM83" s="2"/>
      <c r="LYN83" s="2"/>
      <c r="LYO83" s="2"/>
      <c r="LYP83" s="2"/>
      <c r="LYQ83" s="2"/>
      <c r="LYR83" s="2"/>
      <c r="LYS83" s="2"/>
      <c r="LYT83" s="2"/>
      <c r="LYU83" s="2"/>
      <c r="LYV83" s="2"/>
      <c r="LYW83" s="2"/>
      <c r="LYX83" s="2"/>
      <c r="LYY83" s="2"/>
      <c r="LYZ83" s="2"/>
      <c r="LZA83" s="2"/>
      <c r="LZB83" s="2"/>
      <c r="LZC83" s="2"/>
      <c r="LZD83" s="2"/>
      <c r="LZE83" s="2"/>
      <c r="LZF83" s="2"/>
      <c r="LZG83" s="2"/>
      <c r="LZH83" s="2"/>
      <c r="LZI83" s="2"/>
      <c r="LZJ83" s="2"/>
      <c r="LZK83" s="2"/>
      <c r="LZL83" s="2"/>
      <c r="LZM83" s="2"/>
      <c r="LZN83" s="2"/>
      <c r="LZO83" s="2"/>
      <c r="LZP83" s="2"/>
      <c r="LZQ83" s="2"/>
      <c r="LZR83" s="2"/>
      <c r="LZS83" s="2"/>
      <c r="LZT83" s="2"/>
      <c r="LZU83" s="2"/>
      <c r="LZV83" s="2"/>
      <c r="LZW83" s="2"/>
      <c r="LZX83" s="2"/>
      <c r="LZY83" s="2"/>
      <c r="LZZ83" s="2"/>
      <c r="MAA83" s="2"/>
      <c r="MAB83" s="2"/>
      <c r="MAC83" s="2"/>
      <c r="MAD83" s="2"/>
      <c r="MAE83" s="2"/>
      <c r="MAF83" s="2"/>
      <c r="MAG83" s="2"/>
      <c r="MAH83" s="2"/>
      <c r="MAI83" s="2"/>
      <c r="MAJ83" s="2"/>
      <c r="MAK83" s="2"/>
      <c r="MAL83" s="2"/>
      <c r="MAM83" s="2"/>
      <c r="MAN83" s="2"/>
      <c r="MAO83" s="2"/>
      <c r="MAP83" s="2"/>
      <c r="MAQ83" s="2"/>
      <c r="MAR83" s="2"/>
      <c r="MAS83" s="2"/>
      <c r="MAT83" s="2"/>
      <c r="MAU83" s="2"/>
      <c r="MAV83" s="2"/>
      <c r="MAW83" s="2"/>
      <c r="MAX83" s="2"/>
      <c r="MAY83" s="2"/>
      <c r="MAZ83" s="2"/>
      <c r="MBA83" s="2"/>
      <c r="MBB83" s="2"/>
      <c r="MBC83" s="2"/>
      <c r="MBD83" s="2"/>
      <c r="MBE83" s="2"/>
      <c r="MBF83" s="2"/>
      <c r="MBG83" s="2"/>
      <c r="MBH83" s="2"/>
      <c r="MBI83" s="2"/>
      <c r="MBJ83" s="2"/>
      <c r="MBK83" s="2"/>
      <c r="MBL83" s="2"/>
      <c r="MBM83" s="2"/>
      <c r="MBN83" s="2"/>
      <c r="MBO83" s="2"/>
      <c r="MBP83" s="2"/>
      <c r="MBQ83" s="2"/>
      <c r="MBR83" s="2"/>
      <c r="MBS83" s="2"/>
      <c r="MBT83" s="2"/>
      <c r="MBU83" s="2"/>
      <c r="MBV83" s="2"/>
      <c r="MBW83" s="2"/>
      <c r="MBX83" s="2"/>
      <c r="MBY83" s="2"/>
      <c r="MBZ83" s="2"/>
      <c r="MCA83" s="2"/>
      <c r="MCB83" s="2"/>
      <c r="MCC83" s="2"/>
      <c r="MCD83" s="2"/>
      <c r="MCE83" s="2"/>
      <c r="MCF83" s="2"/>
      <c r="MCG83" s="2"/>
      <c r="MCH83" s="2"/>
      <c r="MCI83" s="2"/>
      <c r="MCJ83" s="2"/>
      <c r="MCK83" s="2"/>
      <c r="MCL83" s="2"/>
      <c r="MCM83" s="2"/>
      <c r="MCN83" s="2"/>
      <c r="MCO83" s="2"/>
      <c r="MCP83" s="2"/>
      <c r="MCQ83" s="2"/>
      <c r="MCR83" s="2"/>
      <c r="MCS83" s="2"/>
      <c r="MCT83" s="2"/>
      <c r="MCU83" s="2"/>
      <c r="MCV83" s="2"/>
      <c r="MCW83" s="2"/>
      <c r="MCX83" s="2"/>
      <c r="MCY83" s="2"/>
      <c r="MCZ83" s="2"/>
      <c r="MDA83" s="2"/>
      <c r="MDB83" s="2"/>
      <c r="MDC83" s="2"/>
      <c r="MDD83" s="2"/>
      <c r="MDE83" s="2"/>
      <c r="MDF83" s="2"/>
      <c r="MDG83" s="2"/>
      <c r="MDH83" s="2"/>
      <c r="MDI83" s="2"/>
      <c r="MDJ83" s="2"/>
      <c r="MDK83" s="2"/>
      <c r="MDL83" s="2"/>
      <c r="MDM83" s="2"/>
      <c r="MDN83" s="2"/>
      <c r="MDO83" s="2"/>
      <c r="MDP83" s="2"/>
      <c r="MDQ83" s="2"/>
      <c r="MDR83" s="2"/>
      <c r="MDS83" s="2"/>
      <c r="MDT83" s="2"/>
      <c r="MDU83" s="2"/>
      <c r="MDV83" s="2"/>
      <c r="MDW83" s="2"/>
      <c r="MDX83" s="2"/>
      <c r="MDY83" s="2"/>
      <c r="MDZ83" s="2"/>
      <c r="MEA83" s="2"/>
      <c r="MEB83" s="2"/>
      <c r="MEC83" s="2"/>
      <c r="MED83" s="2"/>
      <c r="MEE83" s="2"/>
      <c r="MEF83" s="2"/>
      <c r="MEG83" s="2"/>
      <c r="MEH83" s="2"/>
      <c r="MEI83" s="2"/>
      <c r="MEJ83" s="2"/>
      <c r="MEK83" s="2"/>
      <c r="MEL83" s="2"/>
      <c r="MEM83" s="2"/>
      <c r="MEN83" s="2"/>
      <c r="MEO83" s="2"/>
      <c r="MEP83" s="2"/>
      <c r="MEQ83" s="2"/>
      <c r="MER83" s="2"/>
      <c r="MES83" s="2"/>
      <c r="MET83" s="2"/>
      <c r="MEU83" s="2"/>
      <c r="MEV83" s="2"/>
      <c r="MEW83" s="2"/>
      <c r="MEX83" s="2"/>
      <c r="MEY83" s="2"/>
      <c r="MEZ83" s="2"/>
      <c r="MFA83" s="2"/>
      <c r="MFB83" s="2"/>
      <c r="MFC83" s="2"/>
      <c r="MFD83" s="2"/>
      <c r="MFE83" s="2"/>
      <c r="MFF83" s="2"/>
      <c r="MFG83" s="2"/>
      <c r="MFH83" s="2"/>
      <c r="MFI83" s="2"/>
      <c r="MFJ83" s="2"/>
      <c r="MFK83" s="2"/>
      <c r="MFL83" s="2"/>
      <c r="MFM83" s="2"/>
      <c r="MFN83" s="2"/>
      <c r="MFO83" s="2"/>
      <c r="MFP83" s="2"/>
      <c r="MFQ83" s="2"/>
      <c r="MFR83" s="2"/>
      <c r="MFS83" s="2"/>
      <c r="MFT83" s="2"/>
      <c r="MFU83" s="2"/>
      <c r="MFV83" s="2"/>
      <c r="MFW83" s="2"/>
      <c r="MFX83" s="2"/>
      <c r="MFY83" s="2"/>
      <c r="MFZ83" s="2"/>
      <c r="MGA83" s="2"/>
      <c r="MGB83" s="2"/>
      <c r="MGC83" s="2"/>
      <c r="MGD83" s="2"/>
      <c r="MGE83" s="2"/>
      <c r="MGF83" s="2"/>
      <c r="MGG83" s="2"/>
      <c r="MGH83" s="2"/>
      <c r="MGI83" s="2"/>
      <c r="MGJ83" s="2"/>
      <c r="MGK83" s="2"/>
      <c r="MGL83" s="2"/>
      <c r="MGM83" s="2"/>
      <c r="MGN83" s="2"/>
      <c r="MGO83" s="2"/>
      <c r="MGP83" s="2"/>
      <c r="MGQ83" s="2"/>
      <c r="MGR83" s="2"/>
      <c r="MGS83" s="2"/>
      <c r="MGT83" s="2"/>
      <c r="MGU83" s="2"/>
      <c r="MGV83" s="2"/>
      <c r="MGW83" s="2"/>
      <c r="MGX83" s="2"/>
      <c r="MGY83" s="2"/>
      <c r="MGZ83" s="2"/>
      <c r="MHA83" s="2"/>
      <c r="MHB83" s="2"/>
      <c r="MHC83" s="2"/>
      <c r="MHD83" s="2"/>
      <c r="MHE83" s="2"/>
      <c r="MHF83" s="2"/>
      <c r="MHG83" s="2"/>
      <c r="MHH83" s="2"/>
      <c r="MHI83" s="2"/>
      <c r="MHJ83" s="2"/>
      <c r="MHK83" s="2"/>
      <c r="MHL83" s="2"/>
      <c r="MHM83" s="2"/>
      <c r="MHN83" s="2"/>
      <c r="MHO83" s="2"/>
      <c r="MHP83" s="2"/>
      <c r="MHQ83" s="2"/>
      <c r="MHR83" s="2"/>
      <c r="MHS83" s="2"/>
      <c r="MHT83" s="2"/>
      <c r="MHU83" s="2"/>
      <c r="MHV83" s="2"/>
      <c r="MHW83" s="2"/>
      <c r="MHX83" s="2"/>
      <c r="MHY83" s="2"/>
      <c r="MHZ83" s="2"/>
      <c r="MIA83" s="2"/>
      <c r="MIB83" s="2"/>
      <c r="MIC83" s="2"/>
      <c r="MID83" s="2"/>
      <c r="MIE83" s="2"/>
      <c r="MIF83" s="2"/>
      <c r="MIG83" s="2"/>
      <c r="MIH83" s="2"/>
      <c r="MII83" s="2"/>
      <c r="MIJ83" s="2"/>
      <c r="MIK83" s="2"/>
      <c r="MIL83" s="2"/>
      <c r="MIM83" s="2"/>
      <c r="MIN83" s="2"/>
      <c r="MIO83" s="2"/>
      <c r="MIP83" s="2"/>
      <c r="MIQ83" s="2"/>
      <c r="MIR83" s="2"/>
      <c r="MIS83" s="2"/>
      <c r="MIT83" s="2"/>
      <c r="MIU83" s="2"/>
      <c r="MIV83" s="2"/>
      <c r="MIW83" s="2"/>
      <c r="MIX83" s="2"/>
      <c r="MIY83" s="2"/>
      <c r="MIZ83" s="2"/>
      <c r="MJA83" s="2"/>
      <c r="MJB83" s="2"/>
      <c r="MJC83" s="2"/>
      <c r="MJD83" s="2"/>
      <c r="MJE83" s="2"/>
      <c r="MJF83" s="2"/>
      <c r="MJG83" s="2"/>
      <c r="MJH83" s="2"/>
      <c r="MJI83" s="2"/>
      <c r="MJJ83" s="2"/>
      <c r="MJK83" s="2"/>
      <c r="MJL83" s="2"/>
      <c r="MJM83" s="2"/>
      <c r="MJN83" s="2"/>
      <c r="MJO83" s="2"/>
      <c r="MJP83" s="2"/>
      <c r="MJQ83" s="2"/>
      <c r="MJR83" s="2"/>
      <c r="MJS83" s="2"/>
      <c r="MJT83" s="2"/>
      <c r="MJU83" s="2"/>
      <c r="MJV83" s="2"/>
      <c r="MJW83" s="2"/>
      <c r="MJX83" s="2"/>
      <c r="MJY83" s="2"/>
      <c r="MJZ83" s="2"/>
      <c r="MKA83" s="2"/>
      <c r="MKB83" s="2"/>
      <c r="MKC83" s="2"/>
      <c r="MKD83" s="2"/>
      <c r="MKE83" s="2"/>
      <c r="MKF83" s="2"/>
      <c r="MKG83" s="2"/>
      <c r="MKH83" s="2"/>
      <c r="MKI83" s="2"/>
      <c r="MKJ83" s="2"/>
      <c r="MKK83" s="2"/>
      <c r="MKL83" s="2"/>
      <c r="MKM83" s="2"/>
      <c r="MKN83" s="2"/>
      <c r="MKO83" s="2"/>
      <c r="MKP83" s="2"/>
      <c r="MKQ83" s="2"/>
      <c r="MKR83" s="2"/>
      <c r="MKS83" s="2"/>
      <c r="MKT83" s="2"/>
      <c r="MKU83" s="2"/>
      <c r="MKV83" s="2"/>
      <c r="MKW83" s="2"/>
      <c r="MKX83" s="2"/>
      <c r="MKY83" s="2"/>
      <c r="MKZ83" s="2"/>
      <c r="MLA83" s="2"/>
      <c r="MLB83" s="2"/>
      <c r="MLC83" s="2"/>
      <c r="MLD83" s="2"/>
      <c r="MLE83" s="2"/>
      <c r="MLF83" s="2"/>
      <c r="MLG83" s="2"/>
      <c r="MLH83" s="2"/>
      <c r="MLI83" s="2"/>
      <c r="MLJ83" s="2"/>
      <c r="MLK83" s="2"/>
      <c r="MLL83" s="2"/>
      <c r="MLM83" s="2"/>
      <c r="MLN83" s="2"/>
      <c r="MLO83" s="2"/>
      <c r="MLP83" s="2"/>
      <c r="MLQ83" s="2"/>
      <c r="MLR83" s="2"/>
      <c r="MLS83" s="2"/>
      <c r="MLT83" s="2"/>
      <c r="MLU83" s="2"/>
      <c r="MLV83" s="2"/>
      <c r="MLW83" s="2"/>
      <c r="MLX83" s="2"/>
      <c r="MLY83" s="2"/>
      <c r="MLZ83" s="2"/>
      <c r="MMA83" s="2"/>
      <c r="MMB83" s="2"/>
      <c r="MMC83" s="2"/>
      <c r="MMD83" s="2"/>
      <c r="MME83" s="2"/>
      <c r="MMF83" s="2"/>
      <c r="MMG83" s="2"/>
      <c r="MMH83" s="2"/>
      <c r="MMI83" s="2"/>
      <c r="MMJ83" s="2"/>
      <c r="MMK83" s="2"/>
      <c r="MML83" s="2"/>
      <c r="MMM83" s="2"/>
      <c r="MMN83" s="2"/>
      <c r="MMO83" s="2"/>
      <c r="MMP83" s="2"/>
      <c r="MMQ83" s="2"/>
      <c r="MMR83" s="2"/>
      <c r="MMS83" s="2"/>
      <c r="MMT83" s="2"/>
      <c r="MMU83" s="2"/>
      <c r="MMV83" s="2"/>
      <c r="MMW83" s="2"/>
      <c r="MMX83" s="2"/>
      <c r="MMY83" s="2"/>
      <c r="MMZ83" s="2"/>
      <c r="MNA83" s="2"/>
      <c r="MNB83" s="2"/>
      <c r="MNC83" s="2"/>
      <c r="MND83" s="2"/>
      <c r="MNE83" s="2"/>
      <c r="MNF83" s="2"/>
      <c r="MNG83" s="2"/>
      <c r="MNH83" s="2"/>
      <c r="MNI83" s="2"/>
      <c r="MNJ83" s="2"/>
      <c r="MNK83" s="2"/>
      <c r="MNL83" s="2"/>
      <c r="MNM83" s="2"/>
      <c r="MNN83" s="2"/>
      <c r="MNO83" s="2"/>
      <c r="MNP83" s="2"/>
      <c r="MNQ83" s="2"/>
      <c r="MNR83" s="2"/>
      <c r="MNS83" s="2"/>
      <c r="MNT83" s="2"/>
      <c r="MNU83" s="2"/>
      <c r="MNV83" s="2"/>
      <c r="MNW83" s="2"/>
      <c r="MNX83" s="2"/>
      <c r="MNY83" s="2"/>
      <c r="MNZ83" s="2"/>
      <c r="MOA83" s="2"/>
      <c r="MOB83" s="2"/>
      <c r="MOC83" s="2"/>
      <c r="MOD83" s="2"/>
      <c r="MOE83" s="2"/>
      <c r="MOF83" s="2"/>
      <c r="MOG83" s="2"/>
      <c r="MOH83" s="2"/>
      <c r="MOI83" s="2"/>
      <c r="MOJ83" s="2"/>
      <c r="MOK83" s="2"/>
      <c r="MOL83" s="2"/>
      <c r="MOM83" s="2"/>
      <c r="MON83" s="2"/>
      <c r="MOO83" s="2"/>
      <c r="MOP83" s="2"/>
      <c r="MOQ83" s="2"/>
      <c r="MOR83" s="2"/>
      <c r="MOS83" s="2"/>
      <c r="MOT83" s="2"/>
      <c r="MOU83" s="2"/>
      <c r="MOV83" s="2"/>
      <c r="MOW83" s="2"/>
      <c r="MOX83" s="2"/>
      <c r="MOY83" s="2"/>
      <c r="MOZ83" s="2"/>
      <c r="MPA83" s="2"/>
      <c r="MPB83" s="2"/>
      <c r="MPC83" s="2"/>
      <c r="MPD83" s="2"/>
      <c r="MPE83" s="2"/>
      <c r="MPF83" s="2"/>
      <c r="MPG83" s="2"/>
      <c r="MPH83" s="2"/>
      <c r="MPI83" s="2"/>
      <c r="MPJ83" s="2"/>
      <c r="MPK83" s="2"/>
      <c r="MPL83" s="2"/>
      <c r="MPM83" s="2"/>
      <c r="MPN83" s="2"/>
      <c r="MPO83" s="2"/>
      <c r="MPP83" s="2"/>
      <c r="MPQ83" s="2"/>
      <c r="MPR83" s="2"/>
      <c r="MPS83" s="2"/>
      <c r="MPT83" s="2"/>
      <c r="MPU83" s="2"/>
      <c r="MPV83" s="2"/>
      <c r="MPW83" s="2"/>
      <c r="MPX83" s="2"/>
      <c r="MPY83" s="2"/>
      <c r="MPZ83" s="2"/>
      <c r="MQA83" s="2"/>
      <c r="MQB83" s="2"/>
      <c r="MQC83" s="2"/>
      <c r="MQD83" s="2"/>
      <c r="MQE83" s="2"/>
      <c r="MQF83" s="2"/>
      <c r="MQG83" s="2"/>
      <c r="MQH83" s="2"/>
      <c r="MQI83" s="2"/>
      <c r="MQJ83" s="2"/>
      <c r="MQK83" s="2"/>
      <c r="MQL83" s="2"/>
      <c r="MQM83" s="2"/>
      <c r="MQN83" s="2"/>
      <c r="MQO83" s="2"/>
      <c r="MQP83" s="2"/>
      <c r="MQQ83" s="2"/>
      <c r="MQR83" s="2"/>
      <c r="MQS83" s="2"/>
      <c r="MQT83" s="2"/>
      <c r="MQU83" s="2"/>
      <c r="MQV83" s="2"/>
      <c r="MQW83" s="2"/>
      <c r="MQX83" s="2"/>
      <c r="MQY83" s="2"/>
      <c r="MQZ83" s="2"/>
      <c r="MRA83" s="2"/>
      <c r="MRB83" s="2"/>
      <c r="MRC83" s="2"/>
      <c r="MRD83" s="2"/>
      <c r="MRE83" s="2"/>
      <c r="MRF83" s="2"/>
      <c r="MRG83" s="2"/>
      <c r="MRH83" s="2"/>
      <c r="MRI83" s="2"/>
      <c r="MRJ83" s="2"/>
      <c r="MRK83" s="2"/>
      <c r="MRL83" s="2"/>
      <c r="MRM83" s="2"/>
      <c r="MRN83" s="2"/>
      <c r="MRO83" s="2"/>
      <c r="MRP83" s="2"/>
      <c r="MRQ83" s="2"/>
      <c r="MRR83" s="2"/>
      <c r="MRS83" s="2"/>
      <c r="MRT83" s="2"/>
      <c r="MRU83" s="2"/>
      <c r="MRV83" s="2"/>
      <c r="MRW83" s="2"/>
      <c r="MRX83" s="2"/>
      <c r="MRY83" s="2"/>
      <c r="MRZ83" s="2"/>
      <c r="MSA83" s="2"/>
      <c r="MSB83" s="2"/>
      <c r="MSC83" s="2"/>
      <c r="MSD83" s="2"/>
      <c r="MSE83" s="2"/>
      <c r="MSF83" s="2"/>
      <c r="MSG83" s="2"/>
      <c r="MSH83" s="2"/>
      <c r="MSI83" s="2"/>
      <c r="MSJ83" s="2"/>
      <c r="MSK83" s="2"/>
      <c r="MSL83" s="2"/>
      <c r="MSM83" s="2"/>
      <c r="MSN83" s="2"/>
      <c r="MSO83" s="2"/>
      <c r="MSP83" s="2"/>
      <c r="MSQ83" s="2"/>
      <c r="MSR83" s="2"/>
      <c r="MSS83" s="2"/>
      <c r="MST83" s="2"/>
      <c r="MSU83" s="2"/>
      <c r="MSV83" s="2"/>
      <c r="MSW83" s="2"/>
      <c r="MSX83" s="2"/>
      <c r="MSY83" s="2"/>
      <c r="MSZ83" s="2"/>
      <c r="MTA83" s="2"/>
      <c r="MTB83" s="2"/>
      <c r="MTC83" s="2"/>
      <c r="MTD83" s="2"/>
      <c r="MTE83" s="2"/>
      <c r="MTF83" s="2"/>
      <c r="MTG83" s="2"/>
      <c r="MTH83" s="2"/>
      <c r="MTI83" s="2"/>
      <c r="MTJ83" s="2"/>
      <c r="MTK83" s="2"/>
      <c r="MTL83" s="2"/>
      <c r="MTM83" s="2"/>
      <c r="MTN83" s="2"/>
      <c r="MTO83" s="2"/>
      <c r="MTP83" s="2"/>
      <c r="MTQ83" s="2"/>
      <c r="MTR83" s="2"/>
      <c r="MTS83" s="2"/>
      <c r="MTT83" s="2"/>
      <c r="MTU83" s="2"/>
      <c r="MTV83" s="2"/>
      <c r="MTW83" s="2"/>
      <c r="MTX83" s="2"/>
      <c r="MTY83" s="2"/>
      <c r="MTZ83" s="2"/>
      <c r="MUA83" s="2"/>
      <c r="MUB83" s="2"/>
      <c r="MUC83" s="2"/>
      <c r="MUD83" s="2"/>
      <c r="MUE83" s="2"/>
      <c r="MUF83" s="2"/>
      <c r="MUG83" s="2"/>
      <c r="MUH83" s="2"/>
      <c r="MUI83" s="2"/>
      <c r="MUJ83" s="2"/>
      <c r="MUK83" s="2"/>
      <c r="MUL83" s="2"/>
      <c r="MUM83" s="2"/>
      <c r="MUN83" s="2"/>
      <c r="MUO83" s="2"/>
      <c r="MUP83" s="2"/>
      <c r="MUQ83" s="2"/>
      <c r="MUR83" s="2"/>
      <c r="MUS83" s="2"/>
      <c r="MUT83" s="2"/>
      <c r="MUU83" s="2"/>
      <c r="MUV83" s="2"/>
      <c r="MUW83" s="2"/>
      <c r="MUX83" s="2"/>
      <c r="MUY83" s="2"/>
      <c r="MUZ83" s="2"/>
      <c r="MVA83" s="2"/>
      <c r="MVB83" s="2"/>
      <c r="MVC83" s="2"/>
      <c r="MVD83" s="2"/>
      <c r="MVE83" s="2"/>
      <c r="MVF83" s="2"/>
      <c r="MVG83" s="2"/>
      <c r="MVH83" s="2"/>
      <c r="MVI83" s="2"/>
      <c r="MVJ83" s="2"/>
      <c r="MVK83" s="2"/>
      <c r="MVL83" s="2"/>
      <c r="MVM83" s="2"/>
      <c r="MVN83" s="2"/>
      <c r="MVO83" s="2"/>
      <c r="MVP83" s="2"/>
      <c r="MVQ83" s="2"/>
      <c r="MVR83" s="2"/>
      <c r="MVS83" s="2"/>
      <c r="MVT83" s="2"/>
      <c r="MVU83" s="2"/>
      <c r="MVV83" s="2"/>
      <c r="MVW83" s="2"/>
      <c r="MVX83" s="2"/>
      <c r="MVY83" s="2"/>
      <c r="MVZ83" s="2"/>
      <c r="MWA83" s="2"/>
      <c r="MWB83" s="2"/>
      <c r="MWC83" s="2"/>
      <c r="MWD83" s="2"/>
      <c r="MWE83" s="2"/>
      <c r="MWF83" s="2"/>
      <c r="MWG83" s="2"/>
      <c r="MWH83" s="2"/>
      <c r="MWI83" s="2"/>
      <c r="MWJ83" s="2"/>
      <c r="MWK83" s="2"/>
      <c r="MWL83" s="2"/>
      <c r="MWM83" s="2"/>
      <c r="MWN83" s="2"/>
      <c r="MWO83" s="2"/>
      <c r="MWP83" s="2"/>
      <c r="MWQ83" s="2"/>
      <c r="MWR83" s="2"/>
      <c r="MWS83" s="2"/>
      <c r="MWT83" s="2"/>
      <c r="MWU83" s="2"/>
      <c r="MWV83" s="2"/>
      <c r="MWW83" s="2"/>
      <c r="MWX83" s="2"/>
      <c r="MWY83" s="2"/>
      <c r="MWZ83" s="2"/>
      <c r="MXA83" s="2"/>
      <c r="MXB83" s="2"/>
      <c r="MXC83" s="2"/>
      <c r="MXD83" s="2"/>
      <c r="MXE83" s="2"/>
      <c r="MXF83" s="2"/>
      <c r="MXG83" s="2"/>
      <c r="MXH83" s="2"/>
      <c r="MXI83" s="2"/>
      <c r="MXJ83" s="2"/>
      <c r="MXK83" s="2"/>
      <c r="MXL83" s="2"/>
      <c r="MXM83" s="2"/>
      <c r="MXN83" s="2"/>
      <c r="MXO83" s="2"/>
      <c r="MXP83" s="2"/>
      <c r="MXQ83" s="2"/>
      <c r="MXR83" s="2"/>
      <c r="MXS83" s="2"/>
      <c r="MXT83" s="2"/>
      <c r="MXU83" s="2"/>
      <c r="MXV83" s="2"/>
      <c r="MXW83" s="2"/>
      <c r="MXX83" s="2"/>
      <c r="MXY83" s="2"/>
      <c r="MXZ83" s="2"/>
      <c r="MYA83" s="2"/>
      <c r="MYB83" s="2"/>
      <c r="MYC83" s="2"/>
      <c r="MYD83" s="2"/>
      <c r="MYE83" s="2"/>
      <c r="MYF83" s="2"/>
      <c r="MYG83" s="2"/>
      <c r="MYH83" s="2"/>
      <c r="MYI83" s="2"/>
      <c r="MYJ83" s="2"/>
      <c r="MYK83" s="2"/>
      <c r="MYL83" s="2"/>
      <c r="MYM83" s="2"/>
      <c r="MYN83" s="2"/>
      <c r="MYO83" s="2"/>
      <c r="MYP83" s="2"/>
      <c r="MYQ83" s="2"/>
      <c r="MYR83" s="2"/>
      <c r="MYS83" s="2"/>
      <c r="MYT83" s="2"/>
      <c r="MYU83" s="2"/>
      <c r="MYV83" s="2"/>
      <c r="MYW83" s="2"/>
      <c r="MYX83" s="2"/>
      <c r="MYY83" s="2"/>
      <c r="MYZ83" s="2"/>
      <c r="MZA83" s="2"/>
      <c r="MZB83" s="2"/>
      <c r="MZC83" s="2"/>
      <c r="MZD83" s="2"/>
      <c r="MZE83" s="2"/>
      <c r="MZF83" s="2"/>
      <c r="MZG83" s="2"/>
      <c r="MZH83" s="2"/>
      <c r="MZI83" s="2"/>
      <c r="MZJ83" s="2"/>
      <c r="MZK83" s="2"/>
      <c r="MZL83" s="2"/>
      <c r="MZM83" s="2"/>
      <c r="MZN83" s="2"/>
      <c r="MZO83" s="2"/>
      <c r="MZP83" s="2"/>
      <c r="MZQ83" s="2"/>
      <c r="MZR83" s="2"/>
      <c r="MZS83" s="2"/>
      <c r="MZT83" s="2"/>
      <c r="MZU83" s="2"/>
      <c r="MZV83" s="2"/>
      <c r="MZW83" s="2"/>
      <c r="MZX83" s="2"/>
      <c r="MZY83" s="2"/>
      <c r="MZZ83" s="2"/>
      <c r="NAA83" s="2"/>
      <c r="NAB83" s="2"/>
      <c r="NAC83" s="2"/>
      <c r="NAD83" s="2"/>
      <c r="NAE83" s="2"/>
      <c r="NAF83" s="2"/>
      <c r="NAG83" s="2"/>
      <c r="NAH83" s="2"/>
      <c r="NAI83" s="2"/>
      <c r="NAJ83" s="2"/>
      <c r="NAK83" s="2"/>
      <c r="NAL83" s="2"/>
      <c r="NAM83" s="2"/>
      <c r="NAN83" s="2"/>
      <c r="NAO83" s="2"/>
      <c r="NAP83" s="2"/>
      <c r="NAQ83" s="2"/>
      <c r="NAR83" s="2"/>
      <c r="NAS83" s="2"/>
      <c r="NAT83" s="2"/>
      <c r="NAU83" s="2"/>
      <c r="NAV83" s="2"/>
      <c r="NAW83" s="2"/>
      <c r="NAX83" s="2"/>
      <c r="NAY83" s="2"/>
      <c r="NAZ83" s="2"/>
      <c r="NBA83" s="2"/>
      <c r="NBB83" s="2"/>
      <c r="NBC83" s="2"/>
      <c r="NBD83" s="2"/>
      <c r="NBE83" s="2"/>
      <c r="NBF83" s="2"/>
      <c r="NBG83" s="2"/>
      <c r="NBH83" s="2"/>
      <c r="NBI83" s="2"/>
      <c r="NBJ83" s="2"/>
      <c r="NBK83" s="2"/>
      <c r="NBL83" s="2"/>
      <c r="NBM83" s="2"/>
      <c r="NBN83" s="2"/>
      <c r="NBO83" s="2"/>
      <c r="NBP83" s="2"/>
      <c r="NBQ83" s="2"/>
      <c r="NBR83" s="2"/>
      <c r="NBS83" s="2"/>
      <c r="NBT83" s="2"/>
      <c r="NBU83" s="2"/>
      <c r="NBV83" s="2"/>
      <c r="NBW83" s="2"/>
      <c r="NBX83" s="2"/>
      <c r="NBY83" s="2"/>
      <c r="NBZ83" s="2"/>
      <c r="NCA83" s="2"/>
      <c r="NCB83" s="2"/>
      <c r="NCC83" s="2"/>
      <c r="NCD83" s="2"/>
      <c r="NCE83" s="2"/>
      <c r="NCF83" s="2"/>
      <c r="NCG83" s="2"/>
      <c r="NCH83" s="2"/>
      <c r="NCI83" s="2"/>
      <c r="NCJ83" s="2"/>
      <c r="NCK83" s="2"/>
      <c r="NCL83" s="2"/>
      <c r="NCM83" s="2"/>
      <c r="NCN83" s="2"/>
      <c r="NCO83" s="2"/>
      <c r="NCP83" s="2"/>
      <c r="NCQ83" s="2"/>
      <c r="NCR83" s="2"/>
      <c r="NCS83" s="2"/>
      <c r="NCT83" s="2"/>
      <c r="NCU83" s="2"/>
      <c r="NCV83" s="2"/>
      <c r="NCW83" s="2"/>
      <c r="NCX83" s="2"/>
      <c r="NCY83" s="2"/>
      <c r="NCZ83" s="2"/>
      <c r="NDA83" s="2"/>
      <c r="NDB83" s="2"/>
      <c r="NDC83" s="2"/>
      <c r="NDD83" s="2"/>
      <c r="NDE83" s="2"/>
      <c r="NDF83" s="2"/>
      <c r="NDG83" s="2"/>
      <c r="NDH83" s="2"/>
      <c r="NDI83" s="2"/>
      <c r="NDJ83" s="2"/>
      <c r="NDK83" s="2"/>
      <c r="NDL83" s="2"/>
      <c r="NDM83" s="2"/>
      <c r="NDN83" s="2"/>
      <c r="NDO83" s="2"/>
      <c r="NDP83" s="2"/>
      <c r="NDQ83" s="2"/>
      <c r="NDR83" s="2"/>
      <c r="NDS83" s="2"/>
      <c r="NDT83" s="2"/>
      <c r="NDU83" s="2"/>
      <c r="NDV83" s="2"/>
      <c r="NDW83" s="2"/>
      <c r="NDX83" s="2"/>
      <c r="NDY83" s="2"/>
      <c r="NDZ83" s="2"/>
      <c r="NEA83" s="2"/>
      <c r="NEB83" s="2"/>
      <c r="NEC83" s="2"/>
      <c r="NED83" s="2"/>
      <c r="NEE83" s="2"/>
      <c r="NEF83" s="2"/>
      <c r="NEG83" s="2"/>
      <c r="NEH83" s="2"/>
      <c r="NEI83" s="2"/>
      <c r="NEJ83" s="2"/>
      <c r="NEK83" s="2"/>
      <c r="NEL83" s="2"/>
      <c r="NEM83" s="2"/>
      <c r="NEN83" s="2"/>
      <c r="NEO83" s="2"/>
      <c r="NEP83" s="2"/>
      <c r="NEQ83" s="2"/>
      <c r="NER83" s="2"/>
      <c r="NES83" s="2"/>
      <c r="NET83" s="2"/>
      <c r="NEU83" s="2"/>
      <c r="NEV83" s="2"/>
      <c r="NEW83" s="2"/>
      <c r="NEX83" s="2"/>
      <c r="NEY83" s="2"/>
      <c r="NEZ83" s="2"/>
      <c r="NFA83" s="2"/>
      <c r="NFB83" s="2"/>
      <c r="NFC83" s="2"/>
      <c r="NFD83" s="2"/>
      <c r="NFE83" s="2"/>
      <c r="NFF83" s="2"/>
      <c r="NFG83" s="2"/>
      <c r="NFH83" s="2"/>
      <c r="NFI83" s="2"/>
      <c r="NFJ83" s="2"/>
      <c r="NFK83" s="2"/>
      <c r="NFL83" s="2"/>
      <c r="NFM83" s="2"/>
      <c r="NFN83" s="2"/>
      <c r="NFO83" s="2"/>
      <c r="NFP83" s="2"/>
      <c r="NFQ83" s="2"/>
      <c r="NFR83" s="2"/>
      <c r="NFS83" s="2"/>
      <c r="NFT83" s="2"/>
      <c r="NFU83" s="2"/>
      <c r="NFV83" s="2"/>
      <c r="NFW83" s="2"/>
      <c r="NFX83" s="2"/>
      <c r="NFY83" s="2"/>
      <c r="NFZ83" s="2"/>
      <c r="NGA83" s="2"/>
      <c r="NGB83" s="2"/>
      <c r="NGC83" s="2"/>
      <c r="NGD83" s="2"/>
      <c r="NGE83" s="2"/>
      <c r="NGF83" s="2"/>
      <c r="NGG83" s="2"/>
      <c r="NGH83" s="2"/>
      <c r="NGI83" s="2"/>
      <c r="NGJ83" s="2"/>
      <c r="NGK83" s="2"/>
      <c r="NGL83" s="2"/>
      <c r="NGM83" s="2"/>
      <c r="NGN83" s="2"/>
      <c r="NGO83" s="2"/>
      <c r="NGP83" s="2"/>
      <c r="NGQ83" s="2"/>
      <c r="NGR83" s="2"/>
      <c r="NGS83" s="2"/>
      <c r="NGT83" s="2"/>
      <c r="NGU83" s="2"/>
      <c r="NGV83" s="2"/>
      <c r="NGW83" s="2"/>
      <c r="NGX83" s="2"/>
      <c r="NGY83" s="2"/>
      <c r="NGZ83" s="2"/>
      <c r="NHA83" s="2"/>
      <c r="NHB83" s="2"/>
      <c r="NHC83" s="2"/>
      <c r="NHD83" s="2"/>
      <c r="NHE83" s="2"/>
      <c r="NHF83" s="2"/>
      <c r="NHG83" s="2"/>
      <c r="NHH83" s="2"/>
      <c r="NHI83" s="2"/>
      <c r="NHJ83" s="2"/>
      <c r="NHK83" s="2"/>
      <c r="NHL83" s="2"/>
      <c r="NHM83" s="2"/>
      <c r="NHN83" s="2"/>
      <c r="NHO83" s="2"/>
      <c r="NHP83" s="2"/>
      <c r="NHQ83" s="2"/>
      <c r="NHR83" s="2"/>
      <c r="NHS83" s="2"/>
      <c r="NHT83" s="2"/>
      <c r="NHU83" s="2"/>
      <c r="NHV83" s="2"/>
      <c r="NHW83" s="2"/>
      <c r="NHX83" s="2"/>
      <c r="NHY83" s="2"/>
      <c r="NHZ83" s="2"/>
      <c r="NIA83" s="2"/>
      <c r="NIB83" s="2"/>
      <c r="NIC83" s="2"/>
      <c r="NID83" s="2"/>
      <c r="NIE83" s="2"/>
      <c r="NIF83" s="2"/>
      <c r="NIG83" s="2"/>
      <c r="NIH83" s="2"/>
      <c r="NII83" s="2"/>
      <c r="NIJ83" s="2"/>
      <c r="NIK83" s="2"/>
      <c r="NIL83" s="2"/>
      <c r="NIM83" s="2"/>
      <c r="NIN83" s="2"/>
      <c r="NIO83" s="2"/>
      <c r="NIP83" s="2"/>
      <c r="NIQ83" s="2"/>
      <c r="NIR83" s="2"/>
      <c r="NIS83" s="2"/>
      <c r="NIT83" s="2"/>
      <c r="NIU83" s="2"/>
      <c r="NIV83" s="2"/>
      <c r="NIW83" s="2"/>
      <c r="NIX83" s="2"/>
      <c r="NIY83" s="2"/>
      <c r="NIZ83" s="2"/>
      <c r="NJA83" s="2"/>
      <c r="NJB83" s="2"/>
      <c r="NJC83" s="2"/>
      <c r="NJD83" s="2"/>
      <c r="NJE83" s="2"/>
      <c r="NJF83" s="2"/>
      <c r="NJG83" s="2"/>
      <c r="NJH83" s="2"/>
      <c r="NJI83" s="2"/>
      <c r="NJJ83" s="2"/>
      <c r="NJK83" s="2"/>
      <c r="NJL83" s="2"/>
      <c r="NJM83" s="2"/>
      <c r="NJN83" s="2"/>
      <c r="NJO83" s="2"/>
      <c r="NJP83" s="2"/>
      <c r="NJQ83" s="2"/>
      <c r="NJR83" s="2"/>
      <c r="NJS83" s="2"/>
      <c r="NJT83" s="2"/>
      <c r="NJU83" s="2"/>
      <c r="NJV83" s="2"/>
      <c r="NJW83" s="2"/>
      <c r="NJX83" s="2"/>
      <c r="NJY83" s="2"/>
      <c r="NJZ83" s="2"/>
      <c r="NKA83" s="2"/>
      <c r="NKB83" s="2"/>
      <c r="NKC83" s="2"/>
      <c r="NKD83" s="2"/>
      <c r="NKE83" s="2"/>
      <c r="NKF83" s="2"/>
      <c r="NKG83" s="2"/>
      <c r="NKH83" s="2"/>
      <c r="NKI83" s="2"/>
      <c r="NKJ83" s="2"/>
      <c r="NKK83" s="2"/>
      <c r="NKL83" s="2"/>
      <c r="NKM83" s="2"/>
      <c r="NKN83" s="2"/>
      <c r="NKO83" s="2"/>
      <c r="NKP83" s="2"/>
      <c r="NKQ83" s="2"/>
      <c r="NKR83" s="2"/>
      <c r="NKS83" s="2"/>
      <c r="NKT83" s="2"/>
      <c r="NKU83" s="2"/>
      <c r="NKV83" s="2"/>
      <c r="NKW83" s="2"/>
      <c r="NKX83" s="2"/>
      <c r="NKY83" s="2"/>
      <c r="NKZ83" s="2"/>
      <c r="NLA83" s="2"/>
      <c r="NLB83" s="2"/>
      <c r="NLC83" s="2"/>
      <c r="NLD83" s="2"/>
      <c r="NLE83" s="2"/>
      <c r="NLF83" s="2"/>
      <c r="NLG83" s="2"/>
      <c r="NLH83" s="2"/>
      <c r="NLI83" s="2"/>
      <c r="NLJ83" s="2"/>
      <c r="NLK83" s="2"/>
      <c r="NLL83" s="2"/>
      <c r="NLM83" s="2"/>
      <c r="NLN83" s="2"/>
      <c r="NLO83" s="2"/>
      <c r="NLP83" s="2"/>
      <c r="NLQ83" s="2"/>
      <c r="NLR83" s="2"/>
      <c r="NLS83" s="2"/>
      <c r="NLT83" s="2"/>
      <c r="NLU83" s="2"/>
      <c r="NLV83" s="2"/>
      <c r="NLW83" s="2"/>
      <c r="NLX83" s="2"/>
      <c r="NLY83" s="2"/>
      <c r="NLZ83" s="2"/>
      <c r="NMA83" s="2"/>
      <c r="NMB83" s="2"/>
      <c r="NMC83" s="2"/>
      <c r="NMD83" s="2"/>
      <c r="NME83" s="2"/>
      <c r="NMF83" s="2"/>
      <c r="NMG83" s="2"/>
      <c r="NMH83" s="2"/>
      <c r="NMI83" s="2"/>
      <c r="NMJ83" s="2"/>
      <c r="NMK83" s="2"/>
      <c r="NML83" s="2"/>
      <c r="NMM83" s="2"/>
      <c r="NMN83" s="2"/>
      <c r="NMO83" s="2"/>
      <c r="NMP83" s="2"/>
      <c r="NMQ83" s="2"/>
      <c r="NMR83" s="2"/>
      <c r="NMS83" s="2"/>
      <c r="NMT83" s="2"/>
      <c r="NMU83" s="2"/>
      <c r="NMV83" s="2"/>
      <c r="NMW83" s="2"/>
      <c r="NMX83" s="2"/>
      <c r="NMY83" s="2"/>
      <c r="NMZ83" s="2"/>
      <c r="NNA83" s="2"/>
      <c r="NNB83" s="2"/>
      <c r="NNC83" s="2"/>
      <c r="NND83" s="2"/>
      <c r="NNE83" s="2"/>
      <c r="NNF83" s="2"/>
      <c r="NNG83" s="2"/>
      <c r="NNH83" s="2"/>
      <c r="NNI83" s="2"/>
      <c r="NNJ83" s="2"/>
      <c r="NNK83" s="2"/>
      <c r="NNL83" s="2"/>
      <c r="NNM83" s="2"/>
      <c r="NNN83" s="2"/>
      <c r="NNO83" s="2"/>
      <c r="NNP83" s="2"/>
      <c r="NNQ83" s="2"/>
      <c r="NNR83" s="2"/>
      <c r="NNS83" s="2"/>
      <c r="NNT83" s="2"/>
      <c r="NNU83" s="2"/>
      <c r="NNV83" s="2"/>
      <c r="NNW83" s="2"/>
      <c r="NNX83" s="2"/>
      <c r="NNY83" s="2"/>
      <c r="NNZ83" s="2"/>
      <c r="NOA83" s="2"/>
      <c r="NOB83" s="2"/>
      <c r="NOC83" s="2"/>
      <c r="NOD83" s="2"/>
      <c r="NOE83" s="2"/>
      <c r="NOF83" s="2"/>
      <c r="NOG83" s="2"/>
      <c r="NOH83" s="2"/>
      <c r="NOI83" s="2"/>
      <c r="NOJ83" s="2"/>
      <c r="NOK83" s="2"/>
      <c r="NOL83" s="2"/>
      <c r="NOM83" s="2"/>
      <c r="NON83" s="2"/>
      <c r="NOO83" s="2"/>
      <c r="NOP83" s="2"/>
      <c r="NOQ83" s="2"/>
      <c r="NOR83" s="2"/>
      <c r="NOS83" s="2"/>
      <c r="NOT83" s="2"/>
      <c r="NOU83" s="2"/>
      <c r="NOV83" s="2"/>
      <c r="NOW83" s="2"/>
      <c r="NOX83" s="2"/>
      <c r="NOY83" s="2"/>
      <c r="NOZ83" s="2"/>
      <c r="NPA83" s="2"/>
      <c r="NPB83" s="2"/>
      <c r="NPC83" s="2"/>
      <c r="NPD83" s="2"/>
      <c r="NPE83" s="2"/>
      <c r="NPF83" s="2"/>
      <c r="NPG83" s="2"/>
      <c r="NPH83" s="2"/>
      <c r="NPI83" s="2"/>
      <c r="NPJ83" s="2"/>
      <c r="NPK83" s="2"/>
      <c r="NPL83" s="2"/>
      <c r="NPM83" s="2"/>
      <c r="NPN83" s="2"/>
      <c r="NPO83" s="2"/>
      <c r="NPP83" s="2"/>
      <c r="NPQ83" s="2"/>
      <c r="NPR83" s="2"/>
      <c r="NPS83" s="2"/>
      <c r="NPT83" s="2"/>
      <c r="NPU83" s="2"/>
      <c r="NPV83" s="2"/>
      <c r="NPW83" s="2"/>
      <c r="NPX83" s="2"/>
      <c r="NPY83" s="2"/>
      <c r="NPZ83" s="2"/>
      <c r="NQA83" s="2"/>
      <c r="NQB83" s="2"/>
      <c r="NQC83" s="2"/>
      <c r="NQD83" s="2"/>
      <c r="NQE83" s="2"/>
      <c r="NQF83" s="2"/>
      <c r="NQG83" s="2"/>
      <c r="NQH83" s="2"/>
      <c r="NQI83" s="2"/>
      <c r="NQJ83" s="2"/>
      <c r="NQK83" s="2"/>
      <c r="NQL83" s="2"/>
      <c r="NQM83" s="2"/>
      <c r="NQN83" s="2"/>
      <c r="NQO83" s="2"/>
      <c r="NQP83" s="2"/>
      <c r="NQQ83" s="2"/>
      <c r="NQR83" s="2"/>
      <c r="NQS83" s="2"/>
      <c r="NQT83" s="2"/>
      <c r="NQU83" s="2"/>
      <c r="NQV83" s="2"/>
      <c r="NQW83" s="2"/>
      <c r="NQX83" s="2"/>
      <c r="NQY83" s="2"/>
      <c r="NQZ83" s="2"/>
      <c r="NRA83" s="2"/>
      <c r="NRB83" s="2"/>
      <c r="NRC83" s="2"/>
      <c r="NRD83" s="2"/>
      <c r="NRE83" s="2"/>
      <c r="NRF83" s="2"/>
      <c r="NRG83" s="2"/>
      <c r="NRH83" s="2"/>
      <c r="NRI83" s="2"/>
      <c r="NRJ83" s="2"/>
      <c r="NRK83" s="2"/>
      <c r="NRL83" s="2"/>
      <c r="NRM83" s="2"/>
      <c r="NRN83" s="2"/>
      <c r="NRO83" s="2"/>
      <c r="NRP83" s="2"/>
      <c r="NRQ83" s="2"/>
      <c r="NRR83" s="2"/>
      <c r="NRS83" s="2"/>
      <c r="NRT83" s="2"/>
      <c r="NRU83" s="2"/>
      <c r="NRV83" s="2"/>
      <c r="NRW83" s="2"/>
      <c r="NRX83" s="2"/>
      <c r="NRY83" s="2"/>
      <c r="NRZ83" s="2"/>
      <c r="NSA83" s="2"/>
      <c r="NSB83" s="2"/>
      <c r="NSC83" s="2"/>
      <c r="NSD83" s="2"/>
      <c r="NSE83" s="2"/>
      <c r="NSF83" s="2"/>
      <c r="NSG83" s="2"/>
      <c r="NSH83" s="2"/>
      <c r="NSI83" s="2"/>
      <c r="NSJ83" s="2"/>
      <c r="NSK83" s="2"/>
      <c r="NSL83" s="2"/>
      <c r="NSM83" s="2"/>
      <c r="NSN83" s="2"/>
      <c r="NSO83" s="2"/>
      <c r="NSP83" s="2"/>
      <c r="NSQ83" s="2"/>
      <c r="NSR83" s="2"/>
      <c r="NSS83" s="2"/>
      <c r="NST83" s="2"/>
      <c r="NSU83" s="2"/>
      <c r="NSV83" s="2"/>
      <c r="NSW83" s="2"/>
      <c r="NSX83" s="2"/>
      <c r="NSY83" s="2"/>
      <c r="NSZ83" s="2"/>
      <c r="NTA83" s="2"/>
      <c r="NTB83" s="2"/>
      <c r="NTC83" s="2"/>
      <c r="NTD83" s="2"/>
      <c r="NTE83" s="2"/>
      <c r="NTF83" s="2"/>
      <c r="NTG83" s="2"/>
      <c r="NTH83" s="2"/>
      <c r="NTI83" s="2"/>
      <c r="NTJ83" s="2"/>
      <c r="NTK83" s="2"/>
      <c r="NTL83" s="2"/>
      <c r="NTM83" s="2"/>
      <c r="NTN83" s="2"/>
      <c r="NTO83" s="2"/>
      <c r="NTP83" s="2"/>
      <c r="NTQ83" s="2"/>
      <c r="NTR83" s="2"/>
      <c r="NTS83" s="2"/>
      <c r="NTT83" s="2"/>
      <c r="NTU83" s="2"/>
      <c r="NTV83" s="2"/>
      <c r="NTW83" s="2"/>
      <c r="NTX83" s="2"/>
      <c r="NTY83" s="2"/>
      <c r="NTZ83" s="2"/>
      <c r="NUA83" s="2"/>
      <c r="NUB83" s="2"/>
      <c r="NUC83" s="2"/>
      <c r="NUD83" s="2"/>
      <c r="NUE83" s="2"/>
      <c r="NUF83" s="2"/>
      <c r="NUG83" s="2"/>
      <c r="NUH83" s="2"/>
      <c r="NUI83" s="2"/>
      <c r="NUJ83" s="2"/>
      <c r="NUK83" s="2"/>
      <c r="NUL83" s="2"/>
      <c r="NUM83" s="2"/>
      <c r="NUN83" s="2"/>
      <c r="NUO83" s="2"/>
      <c r="NUP83" s="2"/>
      <c r="NUQ83" s="2"/>
      <c r="NUR83" s="2"/>
      <c r="NUS83" s="2"/>
      <c r="NUT83" s="2"/>
      <c r="NUU83" s="2"/>
      <c r="NUV83" s="2"/>
      <c r="NUW83" s="2"/>
      <c r="NUX83" s="2"/>
      <c r="NUY83" s="2"/>
      <c r="NUZ83" s="2"/>
      <c r="NVA83" s="2"/>
      <c r="NVB83" s="2"/>
      <c r="NVC83" s="2"/>
      <c r="NVD83" s="2"/>
      <c r="NVE83" s="2"/>
      <c r="NVF83" s="2"/>
      <c r="NVG83" s="2"/>
      <c r="NVH83" s="2"/>
      <c r="NVI83" s="2"/>
      <c r="NVJ83" s="2"/>
      <c r="NVK83" s="2"/>
      <c r="NVL83" s="2"/>
      <c r="NVM83" s="2"/>
      <c r="NVN83" s="2"/>
      <c r="NVO83" s="2"/>
      <c r="NVP83" s="2"/>
      <c r="NVQ83" s="2"/>
      <c r="NVR83" s="2"/>
      <c r="NVS83" s="2"/>
      <c r="NVT83" s="2"/>
      <c r="NVU83" s="2"/>
      <c r="NVV83" s="2"/>
      <c r="NVW83" s="2"/>
      <c r="NVX83" s="2"/>
      <c r="NVY83" s="2"/>
      <c r="NVZ83" s="2"/>
      <c r="NWA83" s="2"/>
      <c r="NWB83" s="2"/>
      <c r="NWC83" s="2"/>
      <c r="NWD83" s="2"/>
      <c r="NWE83" s="2"/>
      <c r="NWF83" s="2"/>
      <c r="NWG83" s="2"/>
      <c r="NWH83" s="2"/>
      <c r="NWI83" s="2"/>
      <c r="NWJ83" s="2"/>
      <c r="NWK83" s="2"/>
      <c r="NWL83" s="2"/>
      <c r="NWM83" s="2"/>
      <c r="NWN83" s="2"/>
      <c r="NWO83" s="2"/>
      <c r="NWP83" s="2"/>
      <c r="NWQ83" s="2"/>
      <c r="NWR83" s="2"/>
      <c r="NWS83" s="2"/>
      <c r="NWT83" s="2"/>
      <c r="NWU83" s="2"/>
      <c r="NWV83" s="2"/>
      <c r="NWW83" s="2"/>
      <c r="NWX83" s="2"/>
      <c r="NWY83" s="2"/>
      <c r="NWZ83" s="2"/>
      <c r="NXA83" s="2"/>
      <c r="NXB83" s="2"/>
      <c r="NXC83" s="2"/>
      <c r="NXD83" s="2"/>
      <c r="NXE83" s="2"/>
      <c r="NXF83" s="2"/>
      <c r="NXG83" s="2"/>
      <c r="NXH83" s="2"/>
      <c r="NXI83" s="2"/>
      <c r="NXJ83" s="2"/>
      <c r="NXK83" s="2"/>
      <c r="NXL83" s="2"/>
      <c r="NXM83" s="2"/>
      <c r="NXN83" s="2"/>
      <c r="NXO83" s="2"/>
      <c r="NXP83" s="2"/>
      <c r="NXQ83" s="2"/>
      <c r="NXR83" s="2"/>
      <c r="NXS83" s="2"/>
      <c r="NXT83" s="2"/>
      <c r="NXU83" s="2"/>
      <c r="NXV83" s="2"/>
      <c r="NXW83" s="2"/>
      <c r="NXX83" s="2"/>
      <c r="NXY83" s="2"/>
      <c r="NXZ83" s="2"/>
      <c r="NYA83" s="2"/>
      <c r="NYB83" s="2"/>
      <c r="NYC83" s="2"/>
      <c r="NYD83" s="2"/>
      <c r="NYE83" s="2"/>
      <c r="NYF83" s="2"/>
      <c r="NYG83" s="2"/>
      <c r="NYH83" s="2"/>
      <c r="NYI83" s="2"/>
      <c r="NYJ83" s="2"/>
      <c r="NYK83" s="2"/>
      <c r="NYL83" s="2"/>
      <c r="NYM83" s="2"/>
      <c r="NYN83" s="2"/>
      <c r="NYO83" s="2"/>
      <c r="NYP83" s="2"/>
      <c r="NYQ83" s="2"/>
      <c r="NYR83" s="2"/>
      <c r="NYS83" s="2"/>
      <c r="NYT83" s="2"/>
      <c r="NYU83" s="2"/>
      <c r="NYV83" s="2"/>
      <c r="NYW83" s="2"/>
      <c r="NYX83" s="2"/>
      <c r="NYY83" s="2"/>
      <c r="NYZ83" s="2"/>
      <c r="NZA83" s="2"/>
      <c r="NZB83" s="2"/>
      <c r="NZC83" s="2"/>
      <c r="NZD83" s="2"/>
      <c r="NZE83" s="2"/>
      <c r="NZF83" s="2"/>
      <c r="NZG83" s="2"/>
      <c r="NZH83" s="2"/>
      <c r="NZI83" s="2"/>
      <c r="NZJ83" s="2"/>
      <c r="NZK83" s="2"/>
      <c r="NZL83" s="2"/>
      <c r="NZM83" s="2"/>
      <c r="NZN83" s="2"/>
      <c r="NZO83" s="2"/>
      <c r="NZP83" s="2"/>
      <c r="NZQ83" s="2"/>
      <c r="NZR83" s="2"/>
      <c r="NZS83" s="2"/>
      <c r="NZT83" s="2"/>
      <c r="NZU83" s="2"/>
      <c r="NZV83" s="2"/>
      <c r="NZW83" s="2"/>
      <c r="NZX83" s="2"/>
      <c r="NZY83" s="2"/>
      <c r="NZZ83" s="2"/>
      <c r="OAA83" s="2"/>
      <c r="OAB83" s="2"/>
      <c r="OAC83" s="2"/>
      <c r="OAD83" s="2"/>
      <c r="OAE83" s="2"/>
      <c r="OAF83" s="2"/>
      <c r="OAG83" s="2"/>
      <c r="OAH83" s="2"/>
      <c r="OAI83" s="2"/>
      <c r="OAJ83" s="2"/>
      <c r="OAK83" s="2"/>
      <c r="OAL83" s="2"/>
      <c r="OAM83" s="2"/>
      <c r="OAN83" s="2"/>
      <c r="OAO83" s="2"/>
      <c r="OAP83" s="2"/>
      <c r="OAQ83" s="2"/>
      <c r="OAR83" s="2"/>
      <c r="OAS83" s="2"/>
      <c r="OAT83" s="2"/>
      <c r="OAU83" s="2"/>
      <c r="OAV83" s="2"/>
      <c r="OAW83" s="2"/>
      <c r="OAX83" s="2"/>
      <c r="OAY83" s="2"/>
      <c r="OAZ83" s="2"/>
      <c r="OBA83" s="2"/>
      <c r="OBB83" s="2"/>
      <c r="OBC83" s="2"/>
      <c r="OBD83" s="2"/>
      <c r="OBE83" s="2"/>
      <c r="OBF83" s="2"/>
      <c r="OBG83" s="2"/>
      <c r="OBH83" s="2"/>
      <c r="OBI83" s="2"/>
      <c r="OBJ83" s="2"/>
      <c r="OBK83" s="2"/>
      <c r="OBL83" s="2"/>
      <c r="OBM83" s="2"/>
      <c r="OBN83" s="2"/>
      <c r="OBO83" s="2"/>
      <c r="OBP83" s="2"/>
      <c r="OBQ83" s="2"/>
      <c r="OBR83" s="2"/>
      <c r="OBS83" s="2"/>
      <c r="OBT83" s="2"/>
      <c r="OBU83" s="2"/>
      <c r="OBV83" s="2"/>
      <c r="OBW83" s="2"/>
      <c r="OBX83" s="2"/>
      <c r="OBY83" s="2"/>
      <c r="OBZ83" s="2"/>
      <c r="OCA83" s="2"/>
      <c r="OCB83" s="2"/>
      <c r="OCC83" s="2"/>
      <c r="OCD83" s="2"/>
      <c r="OCE83" s="2"/>
      <c r="OCF83" s="2"/>
      <c r="OCG83" s="2"/>
      <c r="OCH83" s="2"/>
      <c r="OCI83" s="2"/>
      <c r="OCJ83" s="2"/>
      <c r="OCK83" s="2"/>
      <c r="OCL83" s="2"/>
      <c r="OCM83" s="2"/>
      <c r="OCN83" s="2"/>
      <c r="OCO83" s="2"/>
      <c r="OCP83" s="2"/>
      <c r="OCQ83" s="2"/>
      <c r="OCR83" s="2"/>
      <c r="OCS83" s="2"/>
      <c r="OCT83" s="2"/>
      <c r="OCU83" s="2"/>
      <c r="OCV83" s="2"/>
      <c r="OCW83" s="2"/>
      <c r="OCX83" s="2"/>
      <c r="OCY83" s="2"/>
      <c r="OCZ83" s="2"/>
      <c r="ODA83" s="2"/>
      <c r="ODB83" s="2"/>
      <c r="ODC83" s="2"/>
      <c r="ODD83" s="2"/>
      <c r="ODE83" s="2"/>
      <c r="ODF83" s="2"/>
      <c r="ODG83" s="2"/>
      <c r="ODH83" s="2"/>
      <c r="ODI83" s="2"/>
      <c r="ODJ83" s="2"/>
      <c r="ODK83" s="2"/>
      <c r="ODL83" s="2"/>
      <c r="ODM83" s="2"/>
      <c r="ODN83" s="2"/>
      <c r="ODO83" s="2"/>
      <c r="ODP83" s="2"/>
      <c r="ODQ83" s="2"/>
      <c r="ODR83" s="2"/>
      <c r="ODS83" s="2"/>
      <c r="ODT83" s="2"/>
      <c r="ODU83" s="2"/>
      <c r="ODV83" s="2"/>
      <c r="ODW83" s="2"/>
      <c r="ODX83" s="2"/>
      <c r="ODY83" s="2"/>
      <c r="ODZ83" s="2"/>
      <c r="OEA83" s="2"/>
      <c r="OEB83" s="2"/>
      <c r="OEC83" s="2"/>
      <c r="OED83" s="2"/>
      <c r="OEE83" s="2"/>
      <c r="OEF83" s="2"/>
      <c r="OEG83" s="2"/>
      <c r="OEH83" s="2"/>
      <c r="OEI83" s="2"/>
      <c r="OEJ83" s="2"/>
      <c r="OEK83" s="2"/>
      <c r="OEL83" s="2"/>
      <c r="OEM83" s="2"/>
      <c r="OEN83" s="2"/>
      <c r="OEO83" s="2"/>
      <c r="OEP83" s="2"/>
      <c r="OEQ83" s="2"/>
      <c r="OER83" s="2"/>
      <c r="OES83" s="2"/>
      <c r="OET83" s="2"/>
      <c r="OEU83" s="2"/>
      <c r="OEV83" s="2"/>
      <c r="OEW83" s="2"/>
      <c r="OEX83" s="2"/>
      <c r="OEY83" s="2"/>
      <c r="OEZ83" s="2"/>
      <c r="OFA83" s="2"/>
      <c r="OFB83" s="2"/>
      <c r="OFC83" s="2"/>
      <c r="OFD83" s="2"/>
      <c r="OFE83" s="2"/>
      <c r="OFF83" s="2"/>
      <c r="OFG83" s="2"/>
      <c r="OFH83" s="2"/>
      <c r="OFI83" s="2"/>
      <c r="OFJ83" s="2"/>
      <c r="OFK83" s="2"/>
      <c r="OFL83" s="2"/>
      <c r="OFM83" s="2"/>
      <c r="OFN83" s="2"/>
      <c r="OFO83" s="2"/>
      <c r="OFP83" s="2"/>
      <c r="OFQ83" s="2"/>
      <c r="OFR83" s="2"/>
      <c r="OFS83" s="2"/>
      <c r="OFT83" s="2"/>
      <c r="OFU83" s="2"/>
      <c r="OFV83" s="2"/>
      <c r="OFW83" s="2"/>
      <c r="OFX83" s="2"/>
      <c r="OFY83" s="2"/>
      <c r="OFZ83" s="2"/>
      <c r="OGA83" s="2"/>
      <c r="OGB83" s="2"/>
      <c r="OGC83" s="2"/>
      <c r="OGD83" s="2"/>
      <c r="OGE83" s="2"/>
      <c r="OGF83" s="2"/>
      <c r="OGG83" s="2"/>
      <c r="OGH83" s="2"/>
      <c r="OGI83" s="2"/>
      <c r="OGJ83" s="2"/>
      <c r="OGK83" s="2"/>
      <c r="OGL83" s="2"/>
      <c r="OGM83" s="2"/>
      <c r="OGN83" s="2"/>
      <c r="OGO83" s="2"/>
      <c r="OGP83" s="2"/>
      <c r="OGQ83" s="2"/>
      <c r="OGR83" s="2"/>
      <c r="OGS83" s="2"/>
      <c r="OGT83" s="2"/>
      <c r="OGU83" s="2"/>
      <c r="OGV83" s="2"/>
      <c r="OGW83" s="2"/>
      <c r="OGX83" s="2"/>
      <c r="OGY83" s="2"/>
      <c r="OGZ83" s="2"/>
      <c r="OHA83" s="2"/>
      <c r="OHB83" s="2"/>
      <c r="OHC83" s="2"/>
      <c r="OHD83" s="2"/>
      <c r="OHE83" s="2"/>
      <c r="OHF83" s="2"/>
      <c r="OHG83" s="2"/>
      <c r="OHH83" s="2"/>
      <c r="OHI83" s="2"/>
      <c r="OHJ83" s="2"/>
      <c r="OHK83" s="2"/>
      <c r="OHL83" s="2"/>
      <c r="OHM83" s="2"/>
      <c r="OHN83" s="2"/>
      <c r="OHO83" s="2"/>
      <c r="OHP83" s="2"/>
      <c r="OHQ83" s="2"/>
      <c r="OHR83" s="2"/>
      <c r="OHS83" s="2"/>
      <c r="OHT83" s="2"/>
      <c r="OHU83" s="2"/>
      <c r="OHV83" s="2"/>
      <c r="OHW83" s="2"/>
      <c r="OHX83" s="2"/>
      <c r="OHY83" s="2"/>
      <c r="OHZ83" s="2"/>
      <c r="OIA83" s="2"/>
      <c r="OIB83" s="2"/>
      <c r="OIC83" s="2"/>
      <c r="OID83" s="2"/>
      <c r="OIE83" s="2"/>
      <c r="OIF83" s="2"/>
      <c r="OIG83" s="2"/>
      <c r="OIH83" s="2"/>
      <c r="OII83" s="2"/>
      <c r="OIJ83" s="2"/>
      <c r="OIK83" s="2"/>
      <c r="OIL83" s="2"/>
      <c r="OIM83" s="2"/>
      <c r="OIN83" s="2"/>
      <c r="OIO83" s="2"/>
      <c r="OIP83" s="2"/>
      <c r="OIQ83" s="2"/>
      <c r="OIR83" s="2"/>
      <c r="OIS83" s="2"/>
      <c r="OIT83" s="2"/>
      <c r="OIU83" s="2"/>
      <c r="OIV83" s="2"/>
      <c r="OIW83" s="2"/>
      <c r="OIX83" s="2"/>
      <c r="OIY83" s="2"/>
      <c r="OIZ83" s="2"/>
      <c r="OJA83" s="2"/>
      <c r="OJB83" s="2"/>
      <c r="OJC83" s="2"/>
      <c r="OJD83" s="2"/>
      <c r="OJE83" s="2"/>
      <c r="OJF83" s="2"/>
      <c r="OJG83" s="2"/>
      <c r="OJH83" s="2"/>
      <c r="OJI83" s="2"/>
      <c r="OJJ83" s="2"/>
      <c r="OJK83" s="2"/>
      <c r="OJL83" s="2"/>
      <c r="OJM83" s="2"/>
      <c r="OJN83" s="2"/>
      <c r="OJO83" s="2"/>
      <c r="OJP83" s="2"/>
      <c r="OJQ83" s="2"/>
      <c r="OJR83" s="2"/>
      <c r="OJS83" s="2"/>
      <c r="OJT83" s="2"/>
      <c r="OJU83" s="2"/>
      <c r="OJV83" s="2"/>
      <c r="OJW83" s="2"/>
      <c r="OJX83" s="2"/>
      <c r="OJY83" s="2"/>
      <c r="OJZ83" s="2"/>
      <c r="OKA83" s="2"/>
      <c r="OKB83" s="2"/>
      <c r="OKC83" s="2"/>
      <c r="OKD83" s="2"/>
      <c r="OKE83" s="2"/>
      <c r="OKF83" s="2"/>
      <c r="OKG83" s="2"/>
      <c r="OKH83" s="2"/>
      <c r="OKI83" s="2"/>
      <c r="OKJ83" s="2"/>
      <c r="OKK83" s="2"/>
      <c r="OKL83" s="2"/>
      <c r="OKM83" s="2"/>
      <c r="OKN83" s="2"/>
      <c r="OKO83" s="2"/>
      <c r="OKP83" s="2"/>
      <c r="OKQ83" s="2"/>
      <c r="OKR83" s="2"/>
      <c r="OKS83" s="2"/>
      <c r="OKT83" s="2"/>
      <c r="OKU83" s="2"/>
      <c r="OKV83" s="2"/>
      <c r="OKW83" s="2"/>
      <c r="OKX83" s="2"/>
      <c r="OKY83" s="2"/>
      <c r="OKZ83" s="2"/>
      <c r="OLA83" s="2"/>
      <c r="OLB83" s="2"/>
      <c r="OLC83" s="2"/>
      <c r="OLD83" s="2"/>
      <c r="OLE83" s="2"/>
      <c r="OLF83" s="2"/>
      <c r="OLG83" s="2"/>
      <c r="OLH83" s="2"/>
      <c r="OLI83" s="2"/>
      <c r="OLJ83" s="2"/>
      <c r="OLK83" s="2"/>
      <c r="OLL83" s="2"/>
      <c r="OLM83" s="2"/>
      <c r="OLN83" s="2"/>
      <c r="OLO83" s="2"/>
      <c r="OLP83" s="2"/>
      <c r="OLQ83" s="2"/>
      <c r="OLR83" s="2"/>
      <c r="OLS83" s="2"/>
      <c r="OLT83" s="2"/>
      <c r="OLU83" s="2"/>
      <c r="OLV83" s="2"/>
      <c r="OLW83" s="2"/>
      <c r="OLX83" s="2"/>
      <c r="OLY83" s="2"/>
      <c r="OLZ83" s="2"/>
      <c r="OMA83" s="2"/>
      <c r="OMB83" s="2"/>
      <c r="OMC83" s="2"/>
      <c r="OMD83" s="2"/>
      <c r="OME83" s="2"/>
      <c r="OMF83" s="2"/>
      <c r="OMG83" s="2"/>
      <c r="OMH83" s="2"/>
      <c r="OMI83" s="2"/>
      <c r="OMJ83" s="2"/>
      <c r="OMK83" s="2"/>
      <c r="OML83" s="2"/>
      <c r="OMM83" s="2"/>
      <c r="OMN83" s="2"/>
      <c r="OMO83" s="2"/>
      <c r="OMP83" s="2"/>
      <c r="OMQ83" s="2"/>
      <c r="OMR83" s="2"/>
      <c r="OMS83" s="2"/>
      <c r="OMT83" s="2"/>
      <c r="OMU83" s="2"/>
      <c r="OMV83" s="2"/>
      <c r="OMW83" s="2"/>
      <c r="OMX83" s="2"/>
      <c r="OMY83" s="2"/>
      <c r="OMZ83" s="2"/>
      <c r="ONA83" s="2"/>
      <c r="ONB83" s="2"/>
      <c r="ONC83" s="2"/>
      <c r="OND83" s="2"/>
      <c r="ONE83" s="2"/>
      <c r="ONF83" s="2"/>
      <c r="ONG83" s="2"/>
      <c r="ONH83" s="2"/>
      <c r="ONI83" s="2"/>
      <c r="ONJ83" s="2"/>
      <c r="ONK83" s="2"/>
      <c r="ONL83" s="2"/>
      <c r="ONM83" s="2"/>
      <c r="ONN83" s="2"/>
      <c r="ONO83" s="2"/>
      <c r="ONP83" s="2"/>
      <c r="ONQ83" s="2"/>
      <c r="ONR83" s="2"/>
      <c r="ONS83" s="2"/>
      <c r="ONT83" s="2"/>
      <c r="ONU83" s="2"/>
      <c r="ONV83" s="2"/>
      <c r="ONW83" s="2"/>
      <c r="ONX83" s="2"/>
      <c r="ONY83" s="2"/>
      <c r="ONZ83" s="2"/>
      <c r="OOA83" s="2"/>
      <c r="OOB83" s="2"/>
      <c r="OOC83" s="2"/>
      <c r="OOD83" s="2"/>
      <c r="OOE83" s="2"/>
      <c r="OOF83" s="2"/>
      <c r="OOG83" s="2"/>
      <c r="OOH83" s="2"/>
      <c r="OOI83" s="2"/>
      <c r="OOJ83" s="2"/>
      <c r="OOK83" s="2"/>
      <c r="OOL83" s="2"/>
      <c r="OOM83" s="2"/>
      <c r="OON83" s="2"/>
      <c r="OOO83" s="2"/>
      <c r="OOP83" s="2"/>
      <c r="OOQ83" s="2"/>
      <c r="OOR83" s="2"/>
      <c r="OOS83" s="2"/>
      <c r="OOT83" s="2"/>
      <c r="OOU83" s="2"/>
      <c r="OOV83" s="2"/>
      <c r="OOW83" s="2"/>
      <c r="OOX83" s="2"/>
      <c r="OOY83" s="2"/>
      <c r="OOZ83" s="2"/>
      <c r="OPA83" s="2"/>
      <c r="OPB83" s="2"/>
      <c r="OPC83" s="2"/>
      <c r="OPD83" s="2"/>
      <c r="OPE83" s="2"/>
      <c r="OPF83" s="2"/>
      <c r="OPG83" s="2"/>
      <c r="OPH83" s="2"/>
      <c r="OPI83" s="2"/>
      <c r="OPJ83" s="2"/>
      <c r="OPK83" s="2"/>
      <c r="OPL83" s="2"/>
      <c r="OPM83" s="2"/>
      <c r="OPN83" s="2"/>
      <c r="OPO83" s="2"/>
      <c r="OPP83" s="2"/>
      <c r="OPQ83" s="2"/>
      <c r="OPR83" s="2"/>
      <c r="OPS83" s="2"/>
      <c r="OPT83" s="2"/>
      <c r="OPU83" s="2"/>
      <c r="OPV83" s="2"/>
      <c r="OPW83" s="2"/>
      <c r="OPX83" s="2"/>
      <c r="OPY83" s="2"/>
      <c r="OPZ83" s="2"/>
      <c r="OQA83" s="2"/>
      <c r="OQB83" s="2"/>
      <c r="OQC83" s="2"/>
      <c r="OQD83" s="2"/>
      <c r="OQE83" s="2"/>
      <c r="OQF83" s="2"/>
      <c r="OQG83" s="2"/>
      <c r="OQH83" s="2"/>
      <c r="OQI83" s="2"/>
      <c r="OQJ83" s="2"/>
      <c r="OQK83" s="2"/>
      <c r="OQL83" s="2"/>
      <c r="OQM83" s="2"/>
      <c r="OQN83" s="2"/>
      <c r="OQO83" s="2"/>
      <c r="OQP83" s="2"/>
      <c r="OQQ83" s="2"/>
      <c r="OQR83" s="2"/>
      <c r="OQS83" s="2"/>
      <c r="OQT83" s="2"/>
      <c r="OQU83" s="2"/>
      <c r="OQV83" s="2"/>
      <c r="OQW83" s="2"/>
      <c r="OQX83" s="2"/>
      <c r="OQY83" s="2"/>
      <c r="OQZ83" s="2"/>
      <c r="ORA83" s="2"/>
      <c r="ORB83" s="2"/>
      <c r="ORC83" s="2"/>
      <c r="ORD83" s="2"/>
      <c r="ORE83" s="2"/>
      <c r="ORF83" s="2"/>
      <c r="ORG83" s="2"/>
      <c r="ORH83" s="2"/>
      <c r="ORI83" s="2"/>
      <c r="ORJ83" s="2"/>
      <c r="ORK83" s="2"/>
      <c r="ORL83" s="2"/>
      <c r="ORM83" s="2"/>
      <c r="ORN83" s="2"/>
      <c r="ORO83" s="2"/>
      <c r="ORP83" s="2"/>
      <c r="ORQ83" s="2"/>
      <c r="ORR83" s="2"/>
      <c r="ORS83" s="2"/>
      <c r="ORT83" s="2"/>
      <c r="ORU83" s="2"/>
      <c r="ORV83" s="2"/>
      <c r="ORW83" s="2"/>
      <c r="ORX83" s="2"/>
      <c r="ORY83" s="2"/>
      <c r="ORZ83" s="2"/>
      <c r="OSA83" s="2"/>
      <c r="OSB83" s="2"/>
      <c r="OSC83" s="2"/>
      <c r="OSD83" s="2"/>
      <c r="OSE83" s="2"/>
      <c r="OSF83" s="2"/>
      <c r="OSG83" s="2"/>
      <c r="OSH83" s="2"/>
      <c r="OSI83" s="2"/>
      <c r="OSJ83" s="2"/>
      <c r="OSK83" s="2"/>
      <c r="OSL83" s="2"/>
      <c r="OSM83" s="2"/>
      <c r="OSN83" s="2"/>
      <c r="OSO83" s="2"/>
      <c r="OSP83" s="2"/>
      <c r="OSQ83" s="2"/>
      <c r="OSR83" s="2"/>
      <c r="OSS83" s="2"/>
      <c r="OST83" s="2"/>
      <c r="OSU83" s="2"/>
      <c r="OSV83" s="2"/>
      <c r="OSW83" s="2"/>
      <c r="OSX83" s="2"/>
      <c r="OSY83" s="2"/>
      <c r="OSZ83" s="2"/>
      <c r="OTA83" s="2"/>
      <c r="OTB83" s="2"/>
      <c r="OTC83" s="2"/>
      <c r="OTD83" s="2"/>
      <c r="OTE83" s="2"/>
      <c r="OTF83" s="2"/>
      <c r="OTG83" s="2"/>
      <c r="OTH83" s="2"/>
      <c r="OTI83" s="2"/>
      <c r="OTJ83" s="2"/>
      <c r="OTK83" s="2"/>
      <c r="OTL83" s="2"/>
      <c r="OTM83" s="2"/>
      <c r="OTN83" s="2"/>
      <c r="OTO83" s="2"/>
      <c r="OTP83" s="2"/>
      <c r="OTQ83" s="2"/>
      <c r="OTR83" s="2"/>
      <c r="OTS83" s="2"/>
      <c r="OTT83" s="2"/>
      <c r="OTU83" s="2"/>
      <c r="OTV83" s="2"/>
      <c r="OTW83" s="2"/>
      <c r="OTX83" s="2"/>
      <c r="OTY83" s="2"/>
      <c r="OTZ83" s="2"/>
      <c r="OUA83" s="2"/>
      <c r="OUB83" s="2"/>
      <c r="OUC83" s="2"/>
      <c r="OUD83" s="2"/>
      <c r="OUE83" s="2"/>
      <c r="OUF83" s="2"/>
      <c r="OUG83" s="2"/>
      <c r="OUH83" s="2"/>
      <c r="OUI83" s="2"/>
      <c r="OUJ83" s="2"/>
      <c r="OUK83" s="2"/>
      <c r="OUL83" s="2"/>
      <c r="OUM83" s="2"/>
      <c r="OUN83" s="2"/>
      <c r="OUO83" s="2"/>
      <c r="OUP83" s="2"/>
      <c r="OUQ83" s="2"/>
      <c r="OUR83" s="2"/>
      <c r="OUS83" s="2"/>
      <c r="OUT83" s="2"/>
      <c r="OUU83" s="2"/>
      <c r="OUV83" s="2"/>
      <c r="OUW83" s="2"/>
      <c r="OUX83" s="2"/>
      <c r="OUY83" s="2"/>
      <c r="OUZ83" s="2"/>
      <c r="OVA83" s="2"/>
      <c r="OVB83" s="2"/>
      <c r="OVC83" s="2"/>
      <c r="OVD83" s="2"/>
      <c r="OVE83" s="2"/>
      <c r="OVF83" s="2"/>
      <c r="OVG83" s="2"/>
      <c r="OVH83" s="2"/>
      <c r="OVI83" s="2"/>
      <c r="OVJ83" s="2"/>
      <c r="OVK83" s="2"/>
      <c r="OVL83" s="2"/>
      <c r="OVM83" s="2"/>
      <c r="OVN83" s="2"/>
      <c r="OVO83" s="2"/>
      <c r="OVP83" s="2"/>
      <c r="OVQ83" s="2"/>
      <c r="OVR83" s="2"/>
      <c r="OVS83" s="2"/>
      <c r="OVT83" s="2"/>
      <c r="OVU83" s="2"/>
      <c r="OVV83" s="2"/>
      <c r="OVW83" s="2"/>
      <c r="OVX83" s="2"/>
      <c r="OVY83" s="2"/>
      <c r="OVZ83" s="2"/>
      <c r="OWA83" s="2"/>
      <c r="OWB83" s="2"/>
      <c r="OWC83" s="2"/>
      <c r="OWD83" s="2"/>
      <c r="OWE83" s="2"/>
      <c r="OWF83" s="2"/>
      <c r="OWG83" s="2"/>
      <c r="OWH83" s="2"/>
      <c r="OWI83" s="2"/>
      <c r="OWJ83" s="2"/>
      <c r="OWK83" s="2"/>
      <c r="OWL83" s="2"/>
      <c r="OWM83" s="2"/>
      <c r="OWN83" s="2"/>
      <c r="OWO83" s="2"/>
      <c r="OWP83" s="2"/>
      <c r="OWQ83" s="2"/>
      <c r="OWR83" s="2"/>
      <c r="OWS83" s="2"/>
      <c r="OWT83" s="2"/>
      <c r="OWU83" s="2"/>
      <c r="OWV83" s="2"/>
      <c r="OWW83" s="2"/>
      <c r="OWX83" s="2"/>
      <c r="OWY83" s="2"/>
      <c r="OWZ83" s="2"/>
      <c r="OXA83" s="2"/>
      <c r="OXB83" s="2"/>
      <c r="OXC83" s="2"/>
      <c r="OXD83" s="2"/>
      <c r="OXE83" s="2"/>
      <c r="OXF83" s="2"/>
      <c r="OXG83" s="2"/>
      <c r="OXH83" s="2"/>
      <c r="OXI83" s="2"/>
      <c r="OXJ83" s="2"/>
      <c r="OXK83" s="2"/>
      <c r="OXL83" s="2"/>
      <c r="OXM83" s="2"/>
      <c r="OXN83" s="2"/>
      <c r="OXO83" s="2"/>
      <c r="OXP83" s="2"/>
      <c r="OXQ83" s="2"/>
      <c r="OXR83" s="2"/>
      <c r="OXS83" s="2"/>
      <c r="OXT83" s="2"/>
      <c r="OXU83" s="2"/>
      <c r="OXV83" s="2"/>
      <c r="OXW83" s="2"/>
      <c r="OXX83" s="2"/>
      <c r="OXY83" s="2"/>
      <c r="OXZ83" s="2"/>
      <c r="OYA83" s="2"/>
      <c r="OYB83" s="2"/>
      <c r="OYC83" s="2"/>
      <c r="OYD83" s="2"/>
      <c r="OYE83" s="2"/>
      <c r="OYF83" s="2"/>
      <c r="OYG83" s="2"/>
      <c r="OYH83" s="2"/>
      <c r="OYI83" s="2"/>
      <c r="OYJ83" s="2"/>
      <c r="OYK83" s="2"/>
      <c r="OYL83" s="2"/>
      <c r="OYM83" s="2"/>
      <c r="OYN83" s="2"/>
      <c r="OYO83" s="2"/>
      <c r="OYP83" s="2"/>
      <c r="OYQ83" s="2"/>
      <c r="OYR83" s="2"/>
      <c r="OYS83" s="2"/>
      <c r="OYT83" s="2"/>
      <c r="OYU83" s="2"/>
      <c r="OYV83" s="2"/>
      <c r="OYW83" s="2"/>
      <c r="OYX83" s="2"/>
      <c r="OYY83" s="2"/>
      <c r="OYZ83" s="2"/>
      <c r="OZA83" s="2"/>
      <c r="OZB83" s="2"/>
      <c r="OZC83" s="2"/>
      <c r="OZD83" s="2"/>
      <c r="OZE83" s="2"/>
      <c r="OZF83" s="2"/>
      <c r="OZG83" s="2"/>
      <c r="OZH83" s="2"/>
      <c r="OZI83" s="2"/>
      <c r="OZJ83" s="2"/>
      <c r="OZK83" s="2"/>
      <c r="OZL83" s="2"/>
      <c r="OZM83" s="2"/>
      <c r="OZN83" s="2"/>
      <c r="OZO83" s="2"/>
      <c r="OZP83" s="2"/>
      <c r="OZQ83" s="2"/>
      <c r="OZR83" s="2"/>
      <c r="OZS83" s="2"/>
      <c r="OZT83" s="2"/>
      <c r="OZU83" s="2"/>
      <c r="OZV83" s="2"/>
      <c r="OZW83" s="2"/>
      <c r="OZX83" s="2"/>
      <c r="OZY83" s="2"/>
      <c r="OZZ83" s="2"/>
      <c r="PAA83" s="2"/>
      <c r="PAB83" s="2"/>
      <c r="PAC83" s="2"/>
      <c r="PAD83" s="2"/>
      <c r="PAE83" s="2"/>
      <c r="PAF83" s="2"/>
      <c r="PAG83" s="2"/>
      <c r="PAH83" s="2"/>
      <c r="PAI83" s="2"/>
      <c r="PAJ83" s="2"/>
      <c r="PAK83" s="2"/>
      <c r="PAL83" s="2"/>
      <c r="PAM83" s="2"/>
      <c r="PAN83" s="2"/>
      <c r="PAO83" s="2"/>
      <c r="PAP83" s="2"/>
      <c r="PAQ83" s="2"/>
      <c r="PAR83" s="2"/>
      <c r="PAS83" s="2"/>
      <c r="PAT83" s="2"/>
      <c r="PAU83" s="2"/>
      <c r="PAV83" s="2"/>
      <c r="PAW83" s="2"/>
      <c r="PAX83" s="2"/>
      <c r="PAY83" s="2"/>
      <c r="PAZ83" s="2"/>
      <c r="PBA83" s="2"/>
      <c r="PBB83" s="2"/>
      <c r="PBC83" s="2"/>
      <c r="PBD83" s="2"/>
      <c r="PBE83" s="2"/>
      <c r="PBF83" s="2"/>
      <c r="PBG83" s="2"/>
      <c r="PBH83" s="2"/>
      <c r="PBI83" s="2"/>
      <c r="PBJ83" s="2"/>
      <c r="PBK83" s="2"/>
      <c r="PBL83" s="2"/>
      <c r="PBM83" s="2"/>
      <c r="PBN83" s="2"/>
      <c r="PBO83" s="2"/>
      <c r="PBP83" s="2"/>
      <c r="PBQ83" s="2"/>
      <c r="PBR83" s="2"/>
      <c r="PBS83" s="2"/>
      <c r="PBT83" s="2"/>
      <c r="PBU83" s="2"/>
      <c r="PBV83" s="2"/>
      <c r="PBW83" s="2"/>
      <c r="PBX83" s="2"/>
      <c r="PBY83" s="2"/>
      <c r="PBZ83" s="2"/>
      <c r="PCA83" s="2"/>
      <c r="PCB83" s="2"/>
      <c r="PCC83" s="2"/>
      <c r="PCD83" s="2"/>
      <c r="PCE83" s="2"/>
      <c r="PCF83" s="2"/>
      <c r="PCG83" s="2"/>
      <c r="PCH83" s="2"/>
      <c r="PCI83" s="2"/>
      <c r="PCJ83" s="2"/>
      <c r="PCK83" s="2"/>
      <c r="PCL83" s="2"/>
      <c r="PCM83" s="2"/>
      <c r="PCN83" s="2"/>
      <c r="PCO83" s="2"/>
      <c r="PCP83" s="2"/>
      <c r="PCQ83" s="2"/>
      <c r="PCR83" s="2"/>
      <c r="PCS83" s="2"/>
      <c r="PCT83" s="2"/>
      <c r="PCU83" s="2"/>
      <c r="PCV83" s="2"/>
      <c r="PCW83" s="2"/>
      <c r="PCX83" s="2"/>
      <c r="PCY83" s="2"/>
      <c r="PCZ83" s="2"/>
      <c r="PDA83" s="2"/>
      <c r="PDB83" s="2"/>
      <c r="PDC83" s="2"/>
      <c r="PDD83" s="2"/>
      <c r="PDE83" s="2"/>
      <c r="PDF83" s="2"/>
      <c r="PDG83" s="2"/>
      <c r="PDH83" s="2"/>
      <c r="PDI83" s="2"/>
      <c r="PDJ83" s="2"/>
      <c r="PDK83" s="2"/>
      <c r="PDL83" s="2"/>
      <c r="PDM83" s="2"/>
      <c r="PDN83" s="2"/>
      <c r="PDO83" s="2"/>
      <c r="PDP83" s="2"/>
      <c r="PDQ83" s="2"/>
      <c r="PDR83" s="2"/>
      <c r="PDS83" s="2"/>
      <c r="PDT83" s="2"/>
      <c r="PDU83" s="2"/>
      <c r="PDV83" s="2"/>
      <c r="PDW83" s="2"/>
      <c r="PDX83" s="2"/>
      <c r="PDY83" s="2"/>
      <c r="PDZ83" s="2"/>
      <c r="PEA83" s="2"/>
      <c r="PEB83" s="2"/>
      <c r="PEC83" s="2"/>
      <c r="PED83" s="2"/>
      <c r="PEE83" s="2"/>
      <c r="PEF83" s="2"/>
      <c r="PEG83" s="2"/>
      <c r="PEH83" s="2"/>
      <c r="PEI83" s="2"/>
      <c r="PEJ83" s="2"/>
      <c r="PEK83" s="2"/>
      <c r="PEL83" s="2"/>
      <c r="PEM83" s="2"/>
      <c r="PEN83" s="2"/>
      <c r="PEO83" s="2"/>
      <c r="PEP83" s="2"/>
      <c r="PEQ83" s="2"/>
      <c r="PER83" s="2"/>
      <c r="PES83" s="2"/>
      <c r="PET83" s="2"/>
      <c r="PEU83" s="2"/>
      <c r="PEV83" s="2"/>
      <c r="PEW83" s="2"/>
      <c r="PEX83" s="2"/>
      <c r="PEY83" s="2"/>
      <c r="PEZ83" s="2"/>
      <c r="PFA83" s="2"/>
      <c r="PFB83" s="2"/>
      <c r="PFC83" s="2"/>
      <c r="PFD83" s="2"/>
      <c r="PFE83" s="2"/>
      <c r="PFF83" s="2"/>
      <c r="PFG83" s="2"/>
      <c r="PFH83" s="2"/>
      <c r="PFI83" s="2"/>
      <c r="PFJ83" s="2"/>
      <c r="PFK83" s="2"/>
      <c r="PFL83" s="2"/>
      <c r="PFM83" s="2"/>
      <c r="PFN83" s="2"/>
      <c r="PFO83" s="2"/>
      <c r="PFP83" s="2"/>
      <c r="PFQ83" s="2"/>
      <c r="PFR83" s="2"/>
      <c r="PFS83" s="2"/>
      <c r="PFT83" s="2"/>
      <c r="PFU83" s="2"/>
      <c r="PFV83" s="2"/>
      <c r="PFW83" s="2"/>
      <c r="PFX83" s="2"/>
      <c r="PFY83" s="2"/>
      <c r="PFZ83" s="2"/>
      <c r="PGA83" s="2"/>
      <c r="PGB83" s="2"/>
      <c r="PGC83" s="2"/>
      <c r="PGD83" s="2"/>
      <c r="PGE83" s="2"/>
      <c r="PGF83" s="2"/>
      <c r="PGG83" s="2"/>
      <c r="PGH83" s="2"/>
      <c r="PGI83" s="2"/>
      <c r="PGJ83" s="2"/>
      <c r="PGK83" s="2"/>
      <c r="PGL83" s="2"/>
      <c r="PGM83" s="2"/>
      <c r="PGN83" s="2"/>
      <c r="PGO83" s="2"/>
      <c r="PGP83" s="2"/>
      <c r="PGQ83" s="2"/>
      <c r="PGR83" s="2"/>
      <c r="PGS83" s="2"/>
      <c r="PGT83" s="2"/>
      <c r="PGU83" s="2"/>
      <c r="PGV83" s="2"/>
      <c r="PGW83" s="2"/>
      <c r="PGX83" s="2"/>
      <c r="PGY83" s="2"/>
      <c r="PGZ83" s="2"/>
      <c r="PHA83" s="2"/>
      <c r="PHB83" s="2"/>
      <c r="PHC83" s="2"/>
      <c r="PHD83" s="2"/>
      <c r="PHE83" s="2"/>
      <c r="PHF83" s="2"/>
      <c r="PHG83" s="2"/>
      <c r="PHH83" s="2"/>
      <c r="PHI83" s="2"/>
      <c r="PHJ83" s="2"/>
      <c r="PHK83" s="2"/>
      <c r="PHL83" s="2"/>
      <c r="PHM83" s="2"/>
      <c r="PHN83" s="2"/>
      <c r="PHO83" s="2"/>
      <c r="PHP83" s="2"/>
      <c r="PHQ83" s="2"/>
      <c r="PHR83" s="2"/>
      <c r="PHS83" s="2"/>
      <c r="PHT83" s="2"/>
      <c r="PHU83" s="2"/>
      <c r="PHV83" s="2"/>
      <c r="PHW83" s="2"/>
      <c r="PHX83" s="2"/>
      <c r="PHY83" s="2"/>
      <c r="PHZ83" s="2"/>
      <c r="PIA83" s="2"/>
      <c r="PIB83" s="2"/>
      <c r="PIC83" s="2"/>
      <c r="PID83" s="2"/>
      <c r="PIE83" s="2"/>
      <c r="PIF83" s="2"/>
      <c r="PIG83" s="2"/>
      <c r="PIH83" s="2"/>
      <c r="PII83" s="2"/>
      <c r="PIJ83" s="2"/>
      <c r="PIK83" s="2"/>
      <c r="PIL83" s="2"/>
      <c r="PIM83" s="2"/>
      <c r="PIN83" s="2"/>
      <c r="PIO83" s="2"/>
      <c r="PIP83" s="2"/>
      <c r="PIQ83" s="2"/>
      <c r="PIR83" s="2"/>
      <c r="PIS83" s="2"/>
      <c r="PIT83" s="2"/>
      <c r="PIU83" s="2"/>
      <c r="PIV83" s="2"/>
      <c r="PIW83" s="2"/>
      <c r="PIX83" s="2"/>
      <c r="PIY83" s="2"/>
      <c r="PIZ83" s="2"/>
      <c r="PJA83" s="2"/>
      <c r="PJB83" s="2"/>
      <c r="PJC83" s="2"/>
      <c r="PJD83" s="2"/>
      <c r="PJE83" s="2"/>
      <c r="PJF83" s="2"/>
      <c r="PJG83" s="2"/>
      <c r="PJH83" s="2"/>
      <c r="PJI83" s="2"/>
      <c r="PJJ83" s="2"/>
      <c r="PJK83" s="2"/>
      <c r="PJL83" s="2"/>
      <c r="PJM83" s="2"/>
      <c r="PJN83" s="2"/>
      <c r="PJO83" s="2"/>
      <c r="PJP83" s="2"/>
      <c r="PJQ83" s="2"/>
      <c r="PJR83" s="2"/>
      <c r="PJS83" s="2"/>
      <c r="PJT83" s="2"/>
      <c r="PJU83" s="2"/>
      <c r="PJV83" s="2"/>
      <c r="PJW83" s="2"/>
      <c r="PJX83" s="2"/>
      <c r="PJY83" s="2"/>
      <c r="PJZ83" s="2"/>
      <c r="PKA83" s="2"/>
      <c r="PKB83" s="2"/>
      <c r="PKC83" s="2"/>
      <c r="PKD83" s="2"/>
      <c r="PKE83" s="2"/>
      <c r="PKF83" s="2"/>
      <c r="PKG83" s="2"/>
      <c r="PKH83" s="2"/>
      <c r="PKI83" s="2"/>
      <c r="PKJ83" s="2"/>
      <c r="PKK83" s="2"/>
      <c r="PKL83" s="2"/>
      <c r="PKM83" s="2"/>
      <c r="PKN83" s="2"/>
      <c r="PKO83" s="2"/>
      <c r="PKP83" s="2"/>
      <c r="PKQ83" s="2"/>
      <c r="PKR83" s="2"/>
      <c r="PKS83" s="2"/>
      <c r="PKT83" s="2"/>
      <c r="PKU83" s="2"/>
      <c r="PKV83" s="2"/>
      <c r="PKW83" s="2"/>
      <c r="PKX83" s="2"/>
      <c r="PKY83" s="2"/>
      <c r="PKZ83" s="2"/>
      <c r="PLA83" s="2"/>
      <c r="PLB83" s="2"/>
      <c r="PLC83" s="2"/>
      <c r="PLD83" s="2"/>
      <c r="PLE83" s="2"/>
      <c r="PLF83" s="2"/>
      <c r="PLG83" s="2"/>
      <c r="PLH83" s="2"/>
      <c r="PLI83" s="2"/>
      <c r="PLJ83" s="2"/>
      <c r="PLK83" s="2"/>
      <c r="PLL83" s="2"/>
      <c r="PLM83" s="2"/>
      <c r="PLN83" s="2"/>
      <c r="PLO83" s="2"/>
      <c r="PLP83" s="2"/>
      <c r="PLQ83" s="2"/>
      <c r="PLR83" s="2"/>
      <c r="PLS83" s="2"/>
      <c r="PLT83" s="2"/>
      <c r="PLU83" s="2"/>
      <c r="PLV83" s="2"/>
      <c r="PLW83" s="2"/>
      <c r="PLX83" s="2"/>
      <c r="PLY83" s="2"/>
      <c r="PLZ83" s="2"/>
      <c r="PMA83" s="2"/>
      <c r="PMB83" s="2"/>
      <c r="PMC83" s="2"/>
      <c r="PMD83" s="2"/>
      <c r="PME83" s="2"/>
      <c r="PMF83" s="2"/>
      <c r="PMG83" s="2"/>
      <c r="PMH83" s="2"/>
      <c r="PMI83" s="2"/>
      <c r="PMJ83" s="2"/>
      <c r="PMK83" s="2"/>
      <c r="PML83" s="2"/>
      <c r="PMM83" s="2"/>
      <c r="PMN83" s="2"/>
      <c r="PMO83" s="2"/>
      <c r="PMP83" s="2"/>
      <c r="PMQ83" s="2"/>
      <c r="PMR83" s="2"/>
      <c r="PMS83" s="2"/>
      <c r="PMT83" s="2"/>
      <c r="PMU83" s="2"/>
      <c r="PMV83" s="2"/>
      <c r="PMW83" s="2"/>
      <c r="PMX83" s="2"/>
      <c r="PMY83" s="2"/>
      <c r="PMZ83" s="2"/>
      <c r="PNA83" s="2"/>
      <c r="PNB83" s="2"/>
      <c r="PNC83" s="2"/>
      <c r="PND83" s="2"/>
      <c r="PNE83" s="2"/>
      <c r="PNF83" s="2"/>
      <c r="PNG83" s="2"/>
      <c r="PNH83" s="2"/>
      <c r="PNI83" s="2"/>
      <c r="PNJ83" s="2"/>
      <c r="PNK83" s="2"/>
      <c r="PNL83" s="2"/>
      <c r="PNM83" s="2"/>
      <c r="PNN83" s="2"/>
      <c r="PNO83" s="2"/>
      <c r="PNP83" s="2"/>
      <c r="PNQ83" s="2"/>
      <c r="PNR83" s="2"/>
      <c r="PNS83" s="2"/>
      <c r="PNT83" s="2"/>
      <c r="PNU83" s="2"/>
      <c r="PNV83" s="2"/>
      <c r="PNW83" s="2"/>
      <c r="PNX83" s="2"/>
      <c r="PNY83" s="2"/>
      <c r="PNZ83" s="2"/>
      <c r="POA83" s="2"/>
      <c r="POB83" s="2"/>
      <c r="POC83" s="2"/>
      <c r="POD83" s="2"/>
      <c r="POE83" s="2"/>
      <c r="POF83" s="2"/>
      <c r="POG83" s="2"/>
      <c r="POH83" s="2"/>
      <c r="POI83" s="2"/>
      <c r="POJ83" s="2"/>
      <c r="POK83" s="2"/>
      <c r="POL83" s="2"/>
      <c r="POM83" s="2"/>
      <c r="PON83" s="2"/>
      <c r="POO83" s="2"/>
      <c r="POP83" s="2"/>
      <c r="POQ83" s="2"/>
      <c r="POR83" s="2"/>
      <c r="POS83" s="2"/>
      <c r="POT83" s="2"/>
      <c r="POU83" s="2"/>
      <c r="POV83" s="2"/>
      <c r="POW83" s="2"/>
      <c r="POX83" s="2"/>
      <c r="POY83" s="2"/>
      <c r="POZ83" s="2"/>
      <c r="PPA83" s="2"/>
      <c r="PPB83" s="2"/>
      <c r="PPC83" s="2"/>
      <c r="PPD83" s="2"/>
      <c r="PPE83" s="2"/>
      <c r="PPF83" s="2"/>
      <c r="PPG83" s="2"/>
      <c r="PPH83" s="2"/>
      <c r="PPI83" s="2"/>
      <c r="PPJ83" s="2"/>
      <c r="PPK83" s="2"/>
      <c r="PPL83" s="2"/>
      <c r="PPM83" s="2"/>
      <c r="PPN83" s="2"/>
      <c r="PPO83" s="2"/>
      <c r="PPP83" s="2"/>
      <c r="PPQ83" s="2"/>
      <c r="PPR83" s="2"/>
      <c r="PPS83" s="2"/>
      <c r="PPT83" s="2"/>
      <c r="PPU83" s="2"/>
      <c r="PPV83" s="2"/>
      <c r="PPW83" s="2"/>
      <c r="PPX83" s="2"/>
      <c r="PPY83" s="2"/>
      <c r="PPZ83" s="2"/>
      <c r="PQA83" s="2"/>
      <c r="PQB83" s="2"/>
      <c r="PQC83" s="2"/>
      <c r="PQD83" s="2"/>
      <c r="PQE83" s="2"/>
      <c r="PQF83" s="2"/>
      <c r="PQG83" s="2"/>
      <c r="PQH83" s="2"/>
      <c r="PQI83" s="2"/>
      <c r="PQJ83" s="2"/>
      <c r="PQK83" s="2"/>
      <c r="PQL83" s="2"/>
      <c r="PQM83" s="2"/>
      <c r="PQN83" s="2"/>
      <c r="PQO83" s="2"/>
      <c r="PQP83" s="2"/>
      <c r="PQQ83" s="2"/>
      <c r="PQR83" s="2"/>
      <c r="PQS83" s="2"/>
      <c r="PQT83" s="2"/>
      <c r="PQU83" s="2"/>
      <c r="PQV83" s="2"/>
      <c r="PQW83" s="2"/>
      <c r="PQX83" s="2"/>
      <c r="PQY83" s="2"/>
      <c r="PQZ83" s="2"/>
      <c r="PRA83" s="2"/>
      <c r="PRB83" s="2"/>
      <c r="PRC83" s="2"/>
      <c r="PRD83" s="2"/>
      <c r="PRE83" s="2"/>
      <c r="PRF83" s="2"/>
      <c r="PRG83" s="2"/>
      <c r="PRH83" s="2"/>
      <c r="PRI83" s="2"/>
      <c r="PRJ83" s="2"/>
      <c r="PRK83" s="2"/>
      <c r="PRL83" s="2"/>
      <c r="PRM83" s="2"/>
      <c r="PRN83" s="2"/>
      <c r="PRO83" s="2"/>
      <c r="PRP83" s="2"/>
      <c r="PRQ83" s="2"/>
      <c r="PRR83" s="2"/>
      <c r="PRS83" s="2"/>
      <c r="PRT83" s="2"/>
      <c r="PRU83" s="2"/>
      <c r="PRV83" s="2"/>
      <c r="PRW83" s="2"/>
      <c r="PRX83" s="2"/>
      <c r="PRY83" s="2"/>
      <c r="PRZ83" s="2"/>
      <c r="PSA83" s="2"/>
      <c r="PSB83" s="2"/>
      <c r="PSC83" s="2"/>
      <c r="PSD83" s="2"/>
      <c r="PSE83" s="2"/>
      <c r="PSF83" s="2"/>
      <c r="PSG83" s="2"/>
      <c r="PSH83" s="2"/>
      <c r="PSI83" s="2"/>
      <c r="PSJ83" s="2"/>
      <c r="PSK83" s="2"/>
      <c r="PSL83" s="2"/>
      <c r="PSM83" s="2"/>
      <c r="PSN83" s="2"/>
      <c r="PSO83" s="2"/>
      <c r="PSP83" s="2"/>
      <c r="PSQ83" s="2"/>
      <c r="PSR83" s="2"/>
      <c r="PSS83" s="2"/>
      <c r="PST83" s="2"/>
      <c r="PSU83" s="2"/>
      <c r="PSV83" s="2"/>
      <c r="PSW83" s="2"/>
      <c r="PSX83" s="2"/>
      <c r="PSY83" s="2"/>
      <c r="PSZ83" s="2"/>
      <c r="PTA83" s="2"/>
      <c r="PTB83" s="2"/>
      <c r="PTC83" s="2"/>
      <c r="PTD83" s="2"/>
      <c r="PTE83" s="2"/>
      <c r="PTF83" s="2"/>
      <c r="PTG83" s="2"/>
      <c r="PTH83" s="2"/>
      <c r="PTI83" s="2"/>
      <c r="PTJ83" s="2"/>
      <c r="PTK83" s="2"/>
      <c r="PTL83" s="2"/>
      <c r="PTM83" s="2"/>
      <c r="PTN83" s="2"/>
      <c r="PTO83" s="2"/>
      <c r="PTP83" s="2"/>
      <c r="PTQ83" s="2"/>
      <c r="PTR83" s="2"/>
      <c r="PTS83" s="2"/>
      <c r="PTT83" s="2"/>
      <c r="PTU83" s="2"/>
      <c r="PTV83" s="2"/>
      <c r="PTW83" s="2"/>
      <c r="PTX83" s="2"/>
      <c r="PTY83" s="2"/>
      <c r="PTZ83" s="2"/>
      <c r="PUA83" s="2"/>
      <c r="PUB83" s="2"/>
      <c r="PUC83" s="2"/>
      <c r="PUD83" s="2"/>
      <c r="PUE83" s="2"/>
      <c r="PUF83" s="2"/>
      <c r="PUG83" s="2"/>
      <c r="PUH83" s="2"/>
      <c r="PUI83" s="2"/>
      <c r="PUJ83" s="2"/>
      <c r="PUK83" s="2"/>
      <c r="PUL83" s="2"/>
      <c r="PUM83" s="2"/>
      <c r="PUN83" s="2"/>
      <c r="PUO83" s="2"/>
      <c r="PUP83" s="2"/>
      <c r="PUQ83" s="2"/>
      <c r="PUR83" s="2"/>
      <c r="PUS83" s="2"/>
      <c r="PUT83" s="2"/>
      <c r="PUU83" s="2"/>
      <c r="PUV83" s="2"/>
      <c r="PUW83" s="2"/>
      <c r="PUX83" s="2"/>
      <c r="PUY83" s="2"/>
      <c r="PUZ83" s="2"/>
      <c r="PVA83" s="2"/>
      <c r="PVB83" s="2"/>
      <c r="PVC83" s="2"/>
      <c r="PVD83" s="2"/>
      <c r="PVE83" s="2"/>
      <c r="PVF83" s="2"/>
      <c r="PVG83" s="2"/>
      <c r="PVH83" s="2"/>
      <c r="PVI83" s="2"/>
      <c r="PVJ83" s="2"/>
      <c r="PVK83" s="2"/>
      <c r="PVL83" s="2"/>
      <c r="PVM83" s="2"/>
      <c r="PVN83" s="2"/>
      <c r="PVO83" s="2"/>
      <c r="PVP83" s="2"/>
      <c r="PVQ83" s="2"/>
      <c r="PVR83" s="2"/>
      <c r="PVS83" s="2"/>
      <c r="PVT83" s="2"/>
      <c r="PVU83" s="2"/>
      <c r="PVV83" s="2"/>
      <c r="PVW83" s="2"/>
      <c r="PVX83" s="2"/>
      <c r="PVY83" s="2"/>
      <c r="PVZ83" s="2"/>
      <c r="PWA83" s="2"/>
      <c r="PWB83" s="2"/>
      <c r="PWC83" s="2"/>
      <c r="PWD83" s="2"/>
      <c r="PWE83" s="2"/>
      <c r="PWF83" s="2"/>
      <c r="PWG83" s="2"/>
      <c r="PWH83" s="2"/>
      <c r="PWI83" s="2"/>
      <c r="PWJ83" s="2"/>
      <c r="PWK83" s="2"/>
      <c r="PWL83" s="2"/>
      <c r="PWM83" s="2"/>
      <c r="PWN83" s="2"/>
      <c r="PWO83" s="2"/>
      <c r="PWP83" s="2"/>
      <c r="PWQ83" s="2"/>
      <c r="PWR83" s="2"/>
      <c r="PWS83" s="2"/>
      <c r="PWT83" s="2"/>
      <c r="PWU83" s="2"/>
      <c r="PWV83" s="2"/>
      <c r="PWW83" s="2"/>
      <c r="PWX83" s="2"/>
      <c r="PWY83" s="2"/>
      <c r="PWZ83" s="2"/>
      <c r="PXA83" s="2"/>
      <c r="PXB83" s="2"/>
      <c r="PXC83" s="2"/>
      <c r="PXD83" s="2"/>
      <c r="PXE83" s="2"/>
      <c r="PXF83" s="2"/>
      <c r="PXG83" s="2"/>
      <c r="PXH83" s="2"/>
      <c r="PXI83" s="2"/>
      <c r="PXJ83" s="2"/>
      <c r="PXK83" s="2"/>
      <c r="PXL83" s="2"/>
      <c r="PXM83" s="2"/>
      <c r="PXN83" s="2"/>
      <c r="PXO83" s="2"/>
      <c r="PXP83" s="2"/>
      <c r="PXQ83" s="2"/>
      <c r="PXR83" s="2"/>
      <c r="PXS83" s="2"/>
      <c r="PXT83" s="2"/>
      <c r="PXU83" s="2"/>
      <c r="PXV83" s="2"/>
      <c r="PXW83" s="2"/>
      <c r="PXX83" s="2"/>
      <c r="PXY83" s="2"/>
      <c r="PXZ83" s="2"/>
      <c r="PYA83" s="2"/>
      <c r="PYB83" s="2"/>
      <c r="PYC83" s="2"/>
      <c r="PYD83" s="2"/>
      <c r="PYE83" s="2"/>
      <c r="PYF83" s="2"/>
      <c r="PYG83" s="2"/>
      <c r="PYH83" s="2"/>
      <c r="PYI83" s="2"/>
      <c r="PYJ83" s="2"/>
      <c r="PYK83" s="2"/>
      <c r="PYL83" s="2"/>
      <c r="PYM83" s="2"/>
      <c r="PYN83" s="2"/>
      <c r="PYO83" s="2"/>
      <c r="PYP83" s="2"/>
      <c r="PYQ83" s="2"/>
      <c r="PYR83" s="2"/>
      <c r="PYS83" s="2"/>
      <c r="PYT83" s="2"/>
      <c r="PYU83" s="2"/>
      <c r="PYV83" s="2"/>
      <c r="PYW83" s="2"/>
      <c r="PYX83" s="2"/>
      <c r="PYY83" s="2"/>
      <c r="PYZ83" s="2"/>
      <c r="PZA83" s="2"/>
      <c r="PZB83" s="2"/>
      <c r="PZC83" s="2"/>
      <c r="PZD83" s="2"/>
      <c r="PZE83" s="2"/>
      <c r="PZF83" s="2"/>
      <c r="PZG83" s="2"/>
      <c r="PZH83" s="2"/>
      <c r="PZI83" s="2"/>
      <c r="PZJ83" s="2"/>
      <c r="PZK83" s="2"/>
      <c r="PZL83" s="2"/>
      <c r="PZM83" s="2"/>
      <c r="PZN83" s="2"/>
      <c r="PZO83" s="2"/>
      <c r="PZP83" s="2"/>
      <c r="PZQ83" s="2"/>
      <c r="PZR83" s="2"/>
      <c r="PZS83" s="2"/>
      <c r="PZT83" s="2"/>
      <c r="PZU83" s="2"/>
      <c r="PZV83" s="2"/>
      <c r="PZW83" s="2"/>
      <c r="PZX83" s="2"/>
      <c r="PZY83" s="2"/>
      <c r="PZZ83" s="2"/>
      <c r="QAA83" s="2"/>
      <c r="QAB83" s="2"/>
      <c r="QAC83" s="2"/>
      <c r="QAD83" s="2"/>
      <c r="QAE83" s="2"/>
      <c r="QAF83" s="2"/>
      <c r="QAG83" s="2"/>
      <c r="QAH83" s="2"/>
      <c r="QAI83" s="2"/>
      <c r="QAJ83" s="2"/>
      <c r="QAK83" s="2"/>
      <c r="QAL83" s="2"/>
      <c r="QAM83" s="2"/>
      <c r="QAN83" s="2"/>
      <c r="QAO83" s="2"/>
      <c r="QAP83" s="2"/>
      <c r="QAQ83" s="2"/>
      <c r="QAR83" s="2"/>
      <c r="QAS83" s="2"/>
      <c r="QAT83" s="2"/>
      <c r="QAU83" s="2"/>
      <c r="QAV83" s="2"/>
      <c r="QAW83" s="2"/>
      <c r="QAX83" s="2"/>
      <c r="QAY83" s="2"/>
      <c r="QAZ83" s="2"/>
      <c r="QBA83" s="2"/>
      <c r="QBB83" s="2"/>
      <c r="QBC83" s="2"/>
      <c r="QBD83" s="2"/>
      <c r="QBE83" s="2"/>
      <c r="QBF83" s="2"/>
      <c r="QBG83" s="2"/>
      <c r="QBH83" s="2"/>
      <c r="QBI83" s="2"/>
      <c r="QBJ83" s="2"/>
      <c r="QBK83" s="2"/>
      <c r="QBL83" s="2"/>
      <c r="QBM83" s="2"/>
      <c r="QBN83" s="2"/>
      <c r="QBO83" s="2"/>
      <c r="QBP83" s="2"/>
      <c r="QBQ83" s="2"/>
      <c r="QBR83" s="2"/>
      <c r="QBS83" s="2"/>
      <c r="QBT83" s="2"/>
      <c r="QBU83" s="2"/>
      <c r="QBV83" s="2"/>
      <c r="QBW83" s="2"/>
      <c r="QBX83" s="2"/>
      <c r="QBY83" s="2"/>
      <c r="QBZ83" s="2"/>
      <c r="QCA83" s="2"/>
      <c r="QCB83" s="2"/>
      <c r="QCC83" s="2"/>
      <c r="QCD83" s="2"/>
      <c r="QCE83" s="2"/>
      <c r="QCF83" s="2"/>
      <c r="QCG83" s="2"/>
      <c r="QCH83" s="2"/>
      <c r="QCI83" s="2"/>
      <c r="QCJ83" s="2"/>
      <c r="QCK83" s="2"/>
      <c r="QCL83" s="2"/>
      <c r="QCM83" s="2"/>
      <c r="QCN83" s="2"/>
      <c r="QCO83" s="2"/>
      <c r="QCP83" s="2"/>
      <c r="QCQ83" s="2"/>
      <c r="QCR83" s="2"/>
      <c r="QCS83" s="2"/>
      <c r="QCT83" s="2"/>
      <c r="QCU83" s="2"/>
      <c r="QCV83" s="2"/>
      <c r="QCW83" s="2"/>
      <c r="QCX83" s="2"/>
      <c r="QCY83" s="2"/>
      <c r="QCZ83" s="2"/>
      <c r="QDA83" s="2"/>
      <c r="QDB83" s="2"/>
      <c r="QDC83" s="2"/>
      <c r="QDD83" s="2"/>
      <c r="QDE83" s="2"/>
      <c r="QDF83" s="2"/>
      <c r="QDG83" s="2"/>
      <c r="QDH83" s="2"/>
      <c r="QDI83" s="2"/>
      <c r="QDJ83" s="2"/>
      <c r="QDK83" s="2"/>
      <c r="QDL83" s="2"/>
      <c r="QDM83" s="2"/>
      <c r="QDN83" s="2"/>
      <c r="QDO83" s="2"/>
      <c r="QDP83" s="2"/>
      <c r="QDQ83" s="2"/>
      <c r="QDR83" s="2"/>
      <c r="QDS83" s="2"/>
      <c r="QDT83" s="2"/>
      <c r="QDU83" s="2"/>
      <c r="QDV83" s="2"/>
      <c r="QDW83" s="2"/>
      <c r="QDX83" s="2"/>
      <c r="QDY83" s="2"/>
      <c r="QDZ83" s="2"/>
      <c r="QEA83" s="2"/>
      <c r="QEB83" s="2"/>
      <c r="QEC83" s="2"/>
      <c r="QED83" s="2"/>
      <c r="QEE83" s="2"/>
      <c r="QEF83" s="2"/>
      <c r="QEG83" s="2"/>
      <c r="QEH83" s="2"/>
      <c r="QEI83" s="2"/>
      <c r="QEJ83" s="2"/>
      <c r="QEK83" s="2"/>
      <c r="QEL83" s="2"/>
      <c r="QEM83" s="2"/>
      <c r="QEN83" s="2"/>
      <c r="QEO83" s="2"/>
      <c r="QEP83" s="2"/>
      <c r="QEQ83" s="2"/>
      <c r="QER83" s="2"/>
      <c r="QES83" s="2"/>
      <c r="QET83" s="2"/>
      <c r="QEU83" s="2"/>
      <c r="QEV83" s="2"/>
      <c r="QEW83" s="2"/>
      <c r="QEX83" s="2"/>
      <c r="QEY83" s="2"/>
      <c r="QEZ83" s="2"/>
      <c r="QFA83" s="2"/>
      <c r="QFB83" s="2"/>
      <c r="QFC83" s="2"/>
      <c r="QFD83" s="2"/>
      <c r="QFE83" s="2"/>
      <c r="QFF83" s="2"/>
      <c r="QFG83" s="2"/>
      <c r="QFH83" s="2"/>
      <c r="QFI83" s="2"/>
      <c r="QFJ83" s="2"/>
      <c r="QFK83" s="2"/>
      <c r="QFL83" s="2"/>
      <c r="QFM83" s="2"/>
      <c r="QFN83" s="2"/>
      <c r="QFO83" s="2"/>
      <c r="QFP83" s="2"/>
      <c r="QFQ83" s="2"/>
      <c r="QFR83" s="2"/>
      <c r="QFS83" s="2"/>
      <c r="QFT83" s="2"/>
      <c r="QFU83" s="2"/>
      <c r="QFV83" s="2"/>
      <c r="QFW83" s="2"/>
      <c r="QFX83" s="2"/>
      <c r="QFY83" s="2"/>
      <c r="QFZ83" s="2"/>
      <c r="QGA83" s="2"/>
      <c r="QGB83" s="2"/>
      <c r="QGC83" s="2"/>
      <c r="QGD83" s="2"/>
      <c r="QGE83" s="2"/>
      <c r="QGF83" s="2"/>
      <c r="QGG83" s="2"/>
      <c r="QGH83" s="2"/>
      <c r="QGI83" s="2"/>
      <c r="QGJ83" s="2"/>
      <c r="QGK83" s="2"/>
      <c r="QGL83" s="2"/>
      <c r="QGM83" s="2"/>
      <c r="QGN83" s="2"/>
      <c r="QGO83" s="2"/>
      <c r="QGP83" s="2"/>
      <c r="QGQ83" s="2"/>
      <c r="QGR83" s="2"/>
      <c r="QGS83" s="2"/>
      <c r="QGT83" s="2"/>
      <c r="QGU83" s="2"/>
      <c r="QGV83" s="2"/>
      <c r="QGW83" s="2"/>
      <c r="QGX83" s="2"/>
      <c r="QGY83" s="2"/>
      <c r="QGZ83" s="2"/>
      <c r="QHA83" s="2"/>
      <c r="QHB83" s="2"/>
      <c r="QHC83" s="2"/>
      <c r="QHD83" s="2"/>
      <c r="QHE83" s="2"/>
      <c r="QHF83" s="2"/>
      <c r="QHG83" s="2"/>
      <c r="QHH83" s="2"/>
      <c r="QHI83" s="2"/>
      <c r="QHJ83" s="2"/>
      <c r="QHK83" s="2"/>
      <c r="QHL83" s="2"/>
      <c r="QHM83" s="2"/>
      <c r="QHN83" s="2"/>
      <c r="QHO83" s="2"/>
      <c r="QHP83" s="2"/>
      <c r="QHQ83" s="2"/>
      <c r="QHR83" s="2"/>
      <c r="QHS83" s="2"/>
      <c r="QHT83" s="2"/>
      <c r="QHU83" s="2"/>
      <c r="QHV83" s="2"/>
      <c r="QHW83" s="2"/>
      <c r="QHX83" s="2"/>
      <c r="QHY83" s="2"/>
      <c r="QHZ83" s="2"/>
      <c r="QIA83" s="2"/>
      <c r="QIB83" s="2"/>
      <c r="QIC83" s="2"/>
      <c r="QID83" s="2"/>
      <c r="QIE83" s="2"/>
      <c r="QIF83" s="2"/>
      <c r="QIG83" s="2"/>
      <c r="QIH83" s="2"/>
      <c r="QII83" s="2"/>
      <c r="QIJ83" s="2"/>
      <c r="QIK83" s="2"/>
      <c r="QIL83" s="2"/>
      <c r="QIM83" s="2"/>
      <c r="QIN83" s="2"/>
      <c r="QIO83" s="2"/>
      <c r="QIP83" s="2"/>
      <c r="QIQ83" s="2"/>
      <c r="QIR83" s="2"/>
      <c r="QIS83" s="2"/>
      <c r="QIT83" s="2"/>
      <c r="QIU83" s="2"/>
      <c r="QIV83" s="2"/>
      <c r="QIW83" s="2"/>
      <c r="QIX83" s="2"/>
      <c r="QIY83" s="2"/>
      <c r="QIZ83" s="2"/>
      <c r="QJA83" s="2"/>
      <c r="QJB83" s="2"/>
      <c r="QJC83" s="2"/>
      <c r="QJD83" s="2"/>
      <c r="QJE83" s="2"/>
      <c r="QJF83" s="2"/>
      <c r="QJG83" s="2"/>
      <c r="QJH83" s="2"/>
      <c r="QJI83" s="2"/>
      <c r="QJJ83" s="2"/>
      <c r="QJK83" s="2"/>
      <c r="QJL83" s="2"/>
      <c r="QJM83" s="2"/>
      <c r="QJN83" s="2"/>
      <c r="QJO83" s="2"/>
      <c r="QJP83" s="2"/>
      <c r="QJQ83" s="2"/>
      <c r="QJR83" s="2"/>
      <c r="QJS83" s="2"/>
      <c r="QJT83" s="2"/>
      <c r="QJU83" s="2"/>
      <c r="QJV83" s="2"/>
      <c r="QJW83" s="2"/>
      <c r="QJX83" s="2"/>
      <c r="QJY83" s="2"/>
      <c r="QJZ83" s="2"/>
      <c r="QKA83" s="2"/>
      <c r="QKB83" s="2"/>
      <c r="QKC83" s="2"/>
      <c r="QKD83" s="2"/>
      <c r="QKE83" s="2"/>
      <c r="QKF83" s="2"/>
      <c r="QKG83" s="2"/>
      <c r="QKH83" s="2"/>
      <c r="QKI83" s="2"/>
      <c r="QKJ83" s="2"/>
      <c r="QKK83" s="2"/>
      <c r="QKL83" s="2"/>
      <c r="QKM83" s="2"/>
      <c r="QKN83" s="2"/>
      <c r="QKO83" s="2"/>
      <c r="QKP83" s="2"/>
      <c r="QKQ83" s="2"/>
      <c r="QKR83" s="2"/>
      <c r="QKS83" s="2"/>
      <c r="QKT83" s="2"/>
      <c r="QKU83" s="2"/>
      <c r="QKV83" s="2"/>
      <c r="QKW83" s="2"/>
      <c r="QKX83" s="2"/>
      <c r="QKY83" s="2"/>
      <c r="QKZ83" s="2"/>
      <c r="QLA83" s="2"/>
      <c r="QLB83" s="2"/>
      <c r="QLC83" s="2"/>
      <c r="QLD83" s="2"/>
      <c r="QLE83" s="2"/>
      <c r="QLF83" s="2"/>
      <c r="QLG83" s="2"/>
      <c r="QLH83" s="2"/>
      <c r="QLI83" s="2"/>
      <c r="QLJ83" s="2"/>
      <c r="QLK83" s="2"/>
      <c r="QLL83" s="2"/>
      <c r="QLM83" s="2"/>
      <c r="QLN83" s="2"/>
      <c r="QLO83" s="2"/>
      <c r="QLP83" s="2"/>
      <c r="QLQ83" s="2"/>
      <c r="QLR83" s="2"/>
      <c r="QLS83" s="2"/>
      <c r="QLT83" s="2"/>
      <c r="QLU83" s="2"/>
      <c r="QLV83" s="2"/>
      <c r="QLW83" s="2"/>
      <c r="QLX83" s="2"/>
      <c r="QLY83" s="2"/>
      <c r="QLZ83" s="2"/>
      <c r="QMA83" s="2"/>
      <c r="QMB83" s="2"/>
      <c r="QMC83" s="2"/>
      <c r="QMD83" s="2"/>
      <c r="QME83" s="2"/>
      <c r="QMF83" s="2"/>
      <c r="QMG83" s="2"/>
      <c r="QMH83" s="2"/>
      <c r="QMI83" s="2"/>
      <c r="QMJ83" s="2"/>
      <c r="QMK83" s="2"/>
      <c r="QML83" s="2"/>
      <c r="QMM83" s="2"/>
      <c r="QMN83" s="2"/>
      <c r="QMO83" s="2"/>
      <c r="QMP83" s="2"/>
      <c r="QMQ83" s="2"/>
      <c r="QMR83" s="2"/>
      <c r="QMS83" s="2"/>
      <c r="QMT83" s="2"/>
      <c r="QMU83" s="2"/>
      <c r="QMV83" s="2"/>
      <c r="QMW83" s="2"/>
      <c r="QMX83" s="2"/>
      <c r="QMY83" s="2"/>
      <c r="QMZ83" s="2"/>
      <c r="QNA83" s="2"/>
      <c r="QNB83" s="2"/>
      <c r="QNC83" s="2"/>
      <c r="QND83" s="2"/>
      <c r="QNE83" s="2"/>
      <c r="QNF83" s="2"/>
      <c r="QNG83" s="2"/>
      <c r="QNH83" s="2"/>
      <c r="QNI83" s="2"/>
      <c r="QNJ83" s="2"/>
      <c r="QNK83" s="2"/>
      <c r="QNL83" s="2"/>
      <c r="QNM83" s="2"/>
      <c r="QNN83" s="2"/>
      <c r="QNO83" s="2"/>
      <c r="QNP83" s="2"/>
      <c r="QNQ83" s="2"/>
      <c r="QNR83" s="2"/>
      <c r="QNS83" s="2"/>
      <c r="QNT83" s="2"/>
      <c r="QNU83" s="2"/>
      <c r="QNV83" s="2"/>
      <c r="QNW83" s="2"/>
      <c r="QNX83" s="2"/>
      <c r="QNY83" s="2"/>
      <c r="QNZ83" s="2"/>
      <c r="QOA83" s="2"/>
      <c r="QOB83" s="2"/>
      <c r="QOC83" s="2"/>
      <c r="QOD83" s="2"/>
      <c r="QOE83" s="2"/>
      <c r="QOF83" s="2"/>
      <c r="QOG83" s="2"/>
      <c r="QOH83" s="2"/>
      <c r="QOI83" s="2"/>
      <c r="QOJ83" s="2"/>
      <c r="QOK83" s="2"/>
      <c r="QOL83" s="2"/>
      <c r="QOM83" s="2"/>
      <c r="QON83" s="2"/>
      <c r="QOO83" s="2"/>
      <c r="QOP83" s="2"/>
      <c r="QOQ83" s="2"/>
      <c r="QOR83" s="2"/>
      <c r="QOS83" s="2"/>
      <c r="QOT83" s="2"/>
      <c r="QOU83" s="2"/>
      <c r="QOV83" s="2"/>
      <c r="QOW83" s="2"/>
      <c r="QOX83" s="2"/>
      <c r="QOY83" s="2"/>
      <c r="QOZ83" s="2"/>
      <c r="QPA83" s="2"/>
      <c r="QPB83" s="2"/>
      <c r="QPC83" s="2"/>
      <c r="QPD83" s="2"/>
      <c r="QPE83" s="2"/>
      <c r="QPF83" s="2"/>
      <c r="QPG83" s="2"/>
      <c r="QPH83" s="2"/>
      <c r="QPI83" s="2"/>
      <c r="QPJ83" s="2"/>
      <c r="QPK83" s="2"/>
      <c r="QPL83" s="2"/>
      <c r="QPM83" s="2"/>
      <c r="QPN83" s="2"/>
      <c r="QPO83" s="2"/>
      <c r="QPP83" s="2"/>
      <c r="QPQ83" s="2"/>
      <c r="QPR83" s="2"/>
      <c r="QPS83" s="2"/>
      <c r="QPT83" s="2"/>
      <c r="QPU83" s="2"/>
      <c r="QPV83" s="2"/>
      <c r="QPW83" s="2"/>
      <c r="QPX83" s="2"/>
      <c r="QPY83" s="2"/>
      <c r="QPZ83" s="2"/>
      <c r="QQA83" s="2"/>
      <c r="QQB83" s="2"/>
      <c r="QQC83" s="2"/>
      <c r="QQD83" s="2"/>
      <c r="QQE83" s="2"/>
      <c r="QQF83" s="2"/>
      <c r="QQG83" s="2"/>
      <c r="QQH83" s="2"/>
      <c r="QQI83" s="2"/>
      <c r="QQJ83" s="2"/>
      <c r="QQK83" s="2"/>
      <c r="QQL83" s="2"/>
      <c r="QQM83" s="2"/>
      <c r="QQN83" s="2"/>
      <c r="QQO83" s="2"/>
      <c r="QQP83" s="2"/>
      <c r="QQQ83" s="2"/>
      <c r="QQR83" s="2"/>
      <c r="QQS83" s="2"/>
      <c r="QQT83" s="2"/>
      <c r="QQU83" s="2"/>
      <c r="QQV83" s="2"/>
      <c r="QQW83" s="2"/>
      <c r="QQX83" s="2"/>
      <c r="QQY83" s="2"/>
      <c r="QQZ83" s="2"/>
      <c r="QRA83" s="2"/>
      <c r="QRB83" s="2"/>
      <c r="QRC83" s="2"/>
      <c r="QRD83" s="2"/>
      <c r="QRE83" s="2"/>
      <c r="QRF83" s="2"/>
      <c r="QRG83" s="2"/>
      <c r="QRH83" s="2"/>
      <c r="QRI83" s="2"/>
      <c r="QRJ83" s="2"/>
      <c r="QRK83" s="2"/>
      <c r="QRL83" s="2"/>
      <c r="QRM83" s="2"/>
      <c r="QRN83" s="2"/>
      <c r="QRO83" s="2"/>
      <c r="QRP83" s="2"/>
      <c r="QRQ83" s="2"/>
      <c r="QRR83" s="2"/>
      <c r="QRS83" s="2"/>
      <c r="QRT83" s="2"/>
      <c r="QRU83" s="2"/>
      <c r="QRV83" s="2"/>
      <c r="QRW83" s="2"/>
      <c r="QRX83" s="2"/>
      <c r="QRY83" s="2"/>
      <c r="QRZ83" s="2"/>
      <c r="QSA83" s="2"/>
      <c r="QSB83" s="2"/>
      <c r="QSC83" s="2"/>
      <c r="QSD83" s="2"/>
      <c r="QSE83" s="2"/>
      <c r="QSF83" s="2"/>
      <c r="QSG83" s="2"/>
      <c r="QSH83" s="2"/>
      <c r="QSI83" s="2"/>
      <c r="QSJ83" s="2"/>
      <c r="QSK83" s="2"/>
      <c r="QSL83" s="2"/>
      <c r="QSM83" s="2"/>
      <c r="QSN83" s="2"/>
      <c r="QSO83" s="2"/>
      <c r="QSP83" s="2"/>
      <c r="QSQ83" s="2"/>
      <c r="QSR83" s="2"/>
      <c r="QSS83" s="2"/>
      <c r="QST83" s="2"/>
      <c r="QSU83" s="2"/>
      <c r="QSV83" s="2"/>
      <c r="QSW83" s="2"/>
      <c r="QSX83" s="2"/>
      <c r="QSY83" s="2"/>
      <c r="QSZ83" s="2"/>
      <c r="QTA83" s="2"/>
      <c r="QTB83" s="2"/>
      <c r="QTC83" s="2"/>
      <c r="QTD83" s="2"/>
      <c r="QTE83" s="2"/>
      <c r="QTF83" s="2"/>
      <c r="QTG83" s="2"/>
      <c r="QTH83" s="2"/>
      <c r="QTI83" s="2"/>
      <c r="QTJ83" s="2"/>
      <c r="QTK83" s="2"/>
      <c r="QTL83" s="2"/>
      <c r="QTM83" s="2"/>
      <c r="QTN83" s="2"/>
      <c r="QTO83" s="2"/>
      <c r="QTP83" s="2"/>
      <c r="QTQ83" s="2"/>
      <c r="QTR83" s="2"/>
      <c r="QTS83" s="2"/>
      <c r="QTT83" s="2"/>
      <c r="QTU83" s="2"/>
      <c r="QTV83" s="2"/>
      <c r="QTW83" s="2"/>
      <c r="QTX83" s="2"/>
      <c r="QTY83" s="2"/>
      <c r="QTZ83" s="2"/>
      <c r="QUA83" s="2"/>
      <c r="QUB83" s="2"/>
      <c r="QUC83" s="2"/>
      <c r="QUD83" s="2"/>
      <c r="QUE83" s="2"/>
      <c r="QUF83" s="2"/>
      <c r="QUG83" s="2"/>
      <c r="QUH83" s="2"/>
      <c r="QUI83" s="2"/>
      <c r="QUJ83" s="2"/>
      <c r="QUK83" s="2"/>
      <c r="QUL83" s="2"/>
      <c r="QUM83" s="2"/>
      <c r="QUN83" s="2"/>
      <c r="QUO83" s="2"/>
      <c r="QUP83" s="2"/>
      <c r="QUQ83" s="2"/>
      <c r="QUR83" s="2"/>
      <c r="QUS83" s="2"/>
      <c r="QUT83" s="2"/>
      <c r="QUU83" s="2"/>
      <c r="QUV83" s="2"/>
      <c r="QUW83" s="2"/>
      <c r="QUX83" s="2"/>
      <c r="QUY83" s="2"/>
      <c r="QUZ83" s="2"/>
      <c r="QVA83" s="2"/>
      <c r="QVB83" s="2"/>
      <c r="QVC83" s="2"/>
      <c r="QVD83" s="2"/>
      <c r="QVE83" s="2"/>
      <c r="QVF83" s="2"/>
      <c r="QVG83" s="2"/>
      <c r="QVH83" s="2"/>
      <c r="QVI83" s="2"/>
      <c r="QVJ83" s="2"/>
      <c r="QVK83" s="2"/>
      <c r="QVL83" s="2"/>
      <c r="QVM83" s="2"/>
      <c r="QVN83" s="2"/>
      <c r="QVO83" s="2"/>
      <c r="QVP83" s="2"/>
      <c r="QVQ83" s="2"/>
      <c r="QVR83" s="2"/>
      <c r="QVS83" s="2"/>
      <c r="QVT83" s="2"/>
      <c r="QVU83" s="2"/>
      <c r="QVV83" s="2"/>
      <c r="QVW83" s="2"/>
      <c r="QVX83" s="2"/>
      <c r="QVY83" s="2"/>
      <c r="QVZ83" s="2"/>
      <c r="QWA83" s="2"/>
      <c r="QWB83" s="2"/>
      <c r="QWC83" s="2"/>
      <c r="QWD83" s="2"/>
      <c r="QWE83" s="2"/>
      <c r="QWF83" s="2"/>
      <c r="QWG83" s="2"/>
      <c r="QWH83" s="2"/>
      <c r="QWI83" s="2"/>
      <c r="QWJ83" s="2"/>
      <c r="QWK83" s="2"/>
      <c r="QWL83" s="2"/>
      <c r="QWM83" s="2"/>
      <c r="QWN83" s="2"/>
      <c r="QWO83" s="2"/>
      <c r="QWP83" s="2"/>
      <c r="QWQ83" s="2"/>
      <c r="QWR83" s="2"/>
      <c r="QWS83" s="2"/>
      <c r="QWT83" s="2"/>
      <c r="QWU83" s="2"/>
      <c r="QWV83" s="2"/>
      <c r="QWW83" s="2"/>
      <c r="QWX83" s="2"/>
      <c r="QWY83" s="2"/>
      <c r="QWZ83" s="2"/>
      <c r="QXA83" s="2"/>
      <c r="QXB83" s="2"/>
      <c r="QXC83" s="2"/>
      <c r="QXD83" s="2"/>
      <c r="QXE83" s="2"/>
      <c r="QXF83" s="2"/>
      <c r="QXG83" s="2"/>
      <c r="QXH83" s="2"/>
      <c r="QXI83" s="2"/>
      <c r="QXJ83" s="2"/>
      <c r="QXK83" s="2"/>
      <c r="QXL83" s="2"/>
      <c r="QXM83" s="2"/>
      <c r="QXN83" s="2"/>
      <c r="QXO83" s="2"/>
      <c r="QXP83" s="2"/>
      <c r="QXQ83" s="2"/>
      <c r="QXR83" s="2"/>
      <c r="QXS83" s="2"/>
      <c r="QXT83" s="2"/>
      <c r="QXU83" s="2"/>
      <c r="QXV83" s="2"/>
      <c r="QXW83" s="2"/>
      <c r="QXX83" s="2"/>
      <c r="QXY83" s="2"/>
      <c r="QXZ83" s="2"/>
      <c r="QYA83" s="2"/>
      <c r="QYB83" s="2"/>
      <c r="QYC83" s="2"/>
      <c r="QYD83" s="2"/>
      <c r="QYE83" s="2"/>
      <c r="QYF83" s="2"/>
      <c r="QYG83" s="2"/>
      <c r="QYH83" s="2"/>
      <c r="QYI83" s="2"/>
      <c r="QYJ83" s="2"/>
      <c r="QYK83" s="2"/>
      <c r="QYL83" s="2"/>
      <c r="QYM83" s="2"/>
      <c r="QYN83" s="2"/>
      <c r="QYO83" s="2"/>
      <c r="QYP83" s="2"/>
      <c r="QYQ83" s="2"/>
      <c r="QYR83" s="2"/>
      <c r="QYS83" s="2"/>
      <c r="QYT83" s="2"/>
      <c r="QYU83" s="2"/>
      <c r="QYV83" s="2"/>
      <c r="QYW83" s="2"/>
      <c r="QYX83" s="2"/>
      <c r="QYY83" s="2"/>
      <c r="QYZ83" s="2"/>
      <c r="QZA83" s="2"/>
      <c r="QZB83" s="2"/>
      <c r="QZC83" s="2"/>
      <c r="QZD83" s="2"/>
      <c r="QZE83" s="2"/>
      <c r="QZF83" s="2"/>
      <c r="QZG83" s="2"/>
      <c r="QZH83" s="2"/>
      <c r="QZI83" s="2"/>
      <c r="QZJ83" s="2"/>
      <c r="QZK83" s="2"/>
      <c r="QZL83" s="2"/>
      <c r="QZM83" s="2"/>
      <c r="QZN83" s="2"/>
      <c r="QZO83" s="2"/>
      <c r="QZP83" s="2"/>
      <c r="QZQ83" s="2"/>
      <c r="QZR83" s="2"/>
      <c r="QZS83" s="2"/>
      <c r="QZT83" s="2"/>
      <c r="QZU83" s="2"/>
      <c r="QZV83" s="2"/>
      <c r="QZW83" s="2"/>
      <c r="QZX83" s="2"/>
      <c r="QZY83" s="2"/>
      <c r="QZZ83" s="2"/>
      <c r="RAA83" s="2"/>
      <c r="RAB83" s="2"/>
      <c r="RAC83" s="2"/>
      <c r="RAD83" s="2"/>
      <c r="RAE83" s="2"/>
      <c r="RAF83" s="2"/>
      <c r="RAG83" s="2"/>
      <c r="RAH83" s="2"/>
      <c r="RAI83" s="2"/>
      <c r="RAJ83" s="2"/>
      <c r="RAK83" s="2"/>
      <c r="RAL83" s="2"/>
      <c r="RAM83" s="2"/>
      <c r="RAN83" s="2"/>
      <c r="RAO83" s="2"/>
      <c r="RAP83" s="2"/>
      <c r="RAQ83" s="2"/>
      <c r="RAR83" s="2"/>
      <c r="RAS83" s="2"/>
      <c r="RAT83" s="2"/>
      <c r="RAU83" s="2"/>
      <c r="RAV83" s="2"/>
      <c r="RAW83" s="2"/>
      <c r="RAX83" s="2"/>
      <c r="RAY83" s="2"/>
      <c r="RAZ83" s="2"/>
      <c r="RBA83" s="2"/>
      <c r="RBB83" s="2"/>
      <c r="RBC83" s="2"/>
      <c r="RBD83" s="2"/>
      <c r="RBE83" s="2"/>
      <c r="RBF83" s="2"/>
      <c r="RBG83" s="2"/>
      <c r="RBH83" s="2"/>
      <c r="RBI83" s="2"/>
      <c r="RBJ83" s="2"/>
      <c r="RBK83" s="2"/>
      <c r="RBL83" s="2"/>
      <c r="RBM83" s="2"/>
      <c r="RBN83" s="2"/>
      <c r="RBO83" s="2"/>
      <c r="RBP83" s="2"/>
      <c r="RBQ83" s="2"/>
      <c r="RBR83" s="2"/>
      <c r="RBS83" s="2"/>
      <c r="RBT83" s="2"/>
      <c r="RBU83" s="2"/>
      <c r="RBV83" s="2"/>
      <c r="RBW83" s="2"/>
      <c r="RBX83" s="2"/>
      <c r="RBY83" s="2"/>
      <c r="RBZ83" s="2"/>
      <c r="RCA83" s="2"/>
      <c r="RCB83" s="2"/>
      <c r="RCC83" s="2"/>
      <c r="RCD83" s="2"/>
      <c r="RCE83" s="2"/>
      <c r="RCF83" s="2"/>
      <c r="RCG83" s="2"/>
      <c r="RCH83" s="2"/>
      <c r="RCI83" s="2"/>
      <c r="RCJ83" s="2"/>
      <c r="RCK83" s="2"/>
      <c r="RCL83" s="2"/>
      <c r="RCM83" s="2"/>
      <c r="RCN83" s="2"/>
      <c r="RCO83" s="2"/>
      <c r="RCP83" s="2"/>
      <c r="RCQ83" s="2"/>
      <c r="RCR83" s="2"/>
      <c r="RCS83" s="2"/>
      <c r="RCT83" s="2"/>
      <c r="RCU83" s="2"/>
      <c r="RCV83" s="2"/>
      <c r="RCW83" s="2"/>
      <c r="RCX83" s="2"/>
      <c r="RCY83" s="2"/>
      <c r="RCZ83" s="2"/>
      <c r="RDA83" s="2"/>
      <c r="RDB83" s="2"/>
      <c r="RDC83" s="2"/>
      <c r="RDD83" s="2"/>
      <c r="RDE83" s="2"/>
      <c r="RDF83" s="2"/>
      <c r="RDG83" s="2"/>
      <c r="RDH83" s="2"/>
      <c r="RDI83" s="2"/>
      <c r="RDJ83" s="2"/>
      <c r="RDK83" s="2"/>
      <c r="RDL83" s="2"/>
      <c r="RDM83" s="2"/>
      <c r="RDN83" s="2"/>
      <c r="RDO83" s="2"/>
      <c r="RDP83" s="2"/>
      <c r="RDQ83" s="2"/>
      <c r="RDR83" s="2"/>
      <c r="RDS83" s="2"/>
      <c r="RDT83" s="2"/>
      <c r="RDU83" s="2"/>
      <c r="RDV83" s="2"/>
      <c r="RDW83" s="2"/>
      <c r="RDX83" s="2"/>
      <c r="RDY83" s="2"/>
      <c r="RDZ83" s="2"/>
      <c r="REA83" s="2"/>
      <c r="REB83" s="2"/>
      <c r="REC83" s="2"/>
      <c r="RED83" s="2"/>
      <c r="REE83" s="2"/>
      <c r="REF83" s="2"/>
      <c r="REG83" s="2"/>
      <c r="REH83" s="2"/>
      <c r="REI83" s="2"/>
      <c r="REJ83" s="2"/>
      <c r="REK83" s="2"/>
      <c r="REL83" s="2"/>
      <c r="REM83" s="2"/>
      <c r="REN83" s="2"/>
      <c r="REO83" s="2"/>
      <c r="REP83" s="2"/>
      <c r="REQ83" s="2"/>
      <c r="RER83" s="2"/>
      <c r="RES83" s="2"/>
      <c r="RET83" s="2"/>
      <c r="REU83" s="2"/>
      <c r="REV83" s="2"/>
      <c r="REW83" s="2"/>
      <c r="REX83" s="2"/>
      <c r="REY83" s="2"/>
      <c r="REZ83" s="2"/>
      <c r="RFA83" s="2"/>
      <c r="RFB83" s="2"/>
      <c r="RFC83" s="2"/>
      <c r="RFD83" s="2"/>
      <c r="RFE83" s="2"/>
      <c r="RFF83" s="2"/>
      <c r="RFG83" s="2"/>
      <c r="RFH83" s="2"/>
      <c r="RFI83" s="2"/>
      <c r="RFJ83" s="2"/>
      <c r="RFK83" s="2"/>
      <c r="RFL83" s="2"/>
      <c r="RFM83" s="2"/>
      <c r="RFN83" s="2"/>
      <c r="RFO83" s="2"/>
      <c r="RFP83" s="2"/>
      <c r="RFQ83" s="2"/>
      <c r="RFR83" s="2"/>
      <c r="RFS83" s="2"/>
      <c r="RFT83" s="2"/>
      <c r="RFU83" s="2"/>
      <c r="RFV83" s="2"/>
      <c r="RFW83" s="2"/>
      <c r="RFX83" s="2"/>
      <c r="RFY83" s="2"/>
      <c r="RFZ83" s="2"/>
      <c r="RGA83" s="2"/>
      <c r="RGB83" s="2"/>
      <c r="RGC83" s="2"/>
      <c r="RGD83" s="2"/>
      <c r="RGE83" s="2"/>
      <c r="RGF83" s="2"/>
      <c r="RGG83" s="2"/>
      <c r="RGH83" s="2"/>
      <c r="RGI83" s="2"/>
      <c r="RGJ83" s="2"/>
      <c r="RGK83" s="2"/>
      <c r="RGL83" s="2"/>
      <c r="RGM83" s="2"/>
      <c r="RGN83" s="2"/>
      <c r="RGO83" s="2"/>
      <c r="RGP83" s="2"/>
      <c r="RGQ83" s="2"/>
      <c r="RGR83" s="2"/>
      <c r="RGS83" s="2"/>
      <c r="RGT83" s="2"/>
      <c r="RGU83" s="2"/>
      <c r="RGV83" s="2"/>
      <c r="RGW83" s="2"/>
      <c r="RGX83" s="2"/>
      <c r="RGY83" s="2"/>
      <c r="RGZ83" s="2"/>
      <c r="RHA83" s="2"/>
      <c r="RHB83" s="2"/>
      <c r="RHC83" s="2"/>
      <c r="RHD83" s="2"/>
      <c r="RHE83" s="2"/>
      <c r="RHF83" s="2"/>
      <c r="RHG83" s="2"/>
      <c r="RHH83" s="2"/>
      <c r="RHI83" s="2"/>
      <c r="RHJ83" s="2"/>
      <c r="RHK83" s="2"/>
      <c r="RHL83" s="2"/>
      <c r="RHM83" s="2"/>
      <c r="RHN83" s="2"/>
      <c r="RHO83" s="2"/>
      <c r="RHP83" s="2"/>
      <c r="RHQ83" s="2"/>
      <c r="RHR83" s="2"/>
      <c r="RHS83" s="2"/>
      <c r="RHT83" s="2"/>
      <c r="RHU83" s="2"/>
      <c r="RHV83" s="2"/>
      <c r="RHW83" s="2"/>
      <c r="RHX83" s="2"/>
      <c r="RHY83" s="2"/>
      <c r="RHZ83" s="2"/>
      <c r="RIA83" s="2"/>
      <c r="RIB83" s="2"/>
      <c r="RIC83" s="2"/>
      <c r="RID83" s="2"/>
      <c r="RIE83" s="2"/>
      <c r="RIF83" s="2"/>
      <c r="RIG83" s="2"/>
      <c r="RIH83" s="2"/>
      <c r="RII83" s="2"/>
      <c r="RIJ83" s="2"/>
      <c r="RIK83" s="2"/>
      <c r="RIL83" s="2"/>
      <c r="RIM83" s="2"/>
      <c r="RIN83" s="2"/>
      <c r="RIO83" s="2"/>
      <c r="RIP83" s="2"/>
      <c r="RIQ83" s="2"/>
      <c r="RIR83" s="2"/>
      <c r="RIS83" s="2"/>
      <c r="RIT83" s="2"/>
      <c r="RIU83" s="2"/>
      <c r="RIV83" s="2"/>
      <c r="RIW83" s="2"/>
      <c r="RIX83" s="2"/>
      <c r="RIY83" s="2"/>
      <c r="RIZ83" s="2"/>
      <c r="RJA83" s="2"/>
      <c r="RJB83" s="2"/>
      <c r="RJC83" s="2"/>
      <c r="RJD83" s="2"/>
      <c r="RJE83" s="2"/>
      <c r="RJF83" s="2"/>
      <c r="RJG83" s="2"/>
      <c r="RJH83" s="2"/>
      <c r="RJI83" s="2"/>
      <c r="RJJ83" s="2"/>
      <c r="RJK83" s="2"/>
      <c r="RJL83" s="2"/>
      <c r="RJM83" s="2"/>
      <c r="RJN83" s="2"/>
      <c r="RJO83" s="2"/>
      <c r="RJP83" s="2"/>
      <c r="RJQ83" s="2"/>
      <c r="RJR83" s="2"/>
      <c r="RJS83" s="2"/>
      <c r="RJT83" s="2"/>
      <c r="RJU83" s="2"/>
      <c r="RJV83" s="2"/>
      <c r="RJW83" s="2"/>
      <c r="RJX83" s="2"/>
      <c r="RJY83" s="2"/>
      <c r="RJZ83" s="2"/>
      <c r="RKA83" s="2"/>
      <c r="RKB83" s="2"/>
      <c r="RKC83" s="2"/>
      <c r="RKD83" s="2"/>
      <c r="RKE83" s="2"/>
      <c r="RKF83" s="2"/>
      <c r="RKG83" s="2"/>
      <c r="RKH83" s="2"/>
      <c r="RKI83" s="2"/>
      <c r="RKJ83" s="2"/>
      <c r="RKK83" s="2"/>
      <c r="RKL83" s="2"/>
      <c r="RKM83" s="2"/>
      <c r="RKN83" s="2"/>
      <c r="RKO83" s="2"/>
      <c r="RKP83" s="2"/>
      <c r="RKQ83" s="2"/>
      <c r="RKR83" s="2"/>
      <c r="RKS83" s="2"/>
      <c r="RKT83" s="2"/>
      <c r="RKU83" s="2"/>
      <c r="RKV83" s="2"/>
      <c r="RKW83" s="2"/>
      <c r="RKX83" s="2"/>
      <c r="RKY83" s="2"/>
      <c r="RKZ83" s="2"/>
      <c r="RLA83" s="2"/>
      <c r="RLB83" s="2"/>
      <c r="RLC83" s="2"/>
      <c r="RLD83" s="2"/>
      <c r="RLE83" s="2"/>
      <c r="RLF83" s="2"/>
      <c r="RLG83" s="2"/>
      <c r="RLH83" s="2"/>
      <c r="RLI83" s="2"/>
      <c r="RLJ83" s="2"/>
      <c r="RLK83" s="2"/>
      <c r="RLL83" s="2"/>
      <c r="RLM83" s="2"/>
      <c r="RLN83" s="2"/>
      <c r="RLO83" s="2"/>
      <c r="RLP83" s="2"/>
      <c r="RLQ83" s="2"/>
      <c r="RLR83" s="2"/>
      <c r="RLS83" s="2"/>
      <c r="RLT83" s="2"/>
      <c r="RLU83" s="2"/>
      <c r="RLV83" s="2"/>
      <c r="RLW83" s="2"/>
      <c r="RLX83" s="2"/>
      <c r="RLY83" s="2"/>
      <c r="RLZ83" s="2"/>
      <c r="RMA83" s="2"/>
      <c r="RMB83" s="2"/>
      <c r="RMC83" s="2"/>
      <c r="RMD83" s="2"/>
      <c r="RME83" s="2"/>
      <c r="RMF83" s="2"/>
      <c r="RMG83" s="2"/>
      <c r="RMH83" s="2"/>
      <c r="RMI83" s="2"/>
      <c r="RMJ83" s="2"/>
      <c r="RMK83" s="2"/>
      <c r="RML83" s="2"/>
      <c r="RMM83" s="2"/>
      <c r="RMN83" s="2"/>
      <c r="RMO83" s="2"/>
      <c r="RMP83" s="2"/>
      <c r="RMQ83" s="2"/>
      <c r="RMR83" s="2"/>
      <c r="RMS83" s="2"/>
      <c r="RMT83" s="2"/>
      <c r="RMU83" s="2"/>
      <c r="RMV83" s="2"/>
      <c r="RMW83" s="2"/>
      <c r="RMX83" s="2"/>
      <c r="RMY83" s="2"/>
      <c r="RMZ83" s="2"/>
      <c r="RNA83" s="2"/>
      <c r="RNB83" s="2"/>
      <c r="RNC83" s="2"/>
      <c r="RND83" s="2"/>
      <c r="RNE83" s="2"/>
      <c r="RNF83" s="2"/>
      <c r="RNG83" s="2"/>
      <c r="RNH83" s="2"/>
      <c r="RNI83" s="2"/>
      <c r="RNJ83" s="2"/>
      <c r="RNK83" s="2"/>
      <c r="RNL83" s="2"/>
      <c r="RNM83" s="2"/>
      <c r="RNN83" s="2"/>
      <c r="RNO83" s="2"/>
      <c r="RNP83" s="2"/>
      <c r="RNQ83" s="2"/>
      <c r="RNR83" s="2"/>
      <c r="RNS83" s="2"/>
      <c r="RNT83" s="2"/>
      <c r="RNU83" s="2"/>
      <c r="RNV83" s="2"/>
      <c r="RNW83" s="2"/>
      <c r="RNX83" s="2"/>
      <c r="RNY83" s="2"/>
      <c r="RNZ83" s="2"/>
      <c r="ROA83" s="2"/>
      <c r="ROB83" s="2"/>
      <c r="ROC83" s="2"/>
      <c r="ROD83" s="2"/>
      <c r="ROE83" s="2"/>
      <c r="ROF83" s="2"/>
      <c r="ROG83" s="2"/>
      <c r="ROH83" s="2"/>
      <c r="ROI83" s="2"/>
      <c r="ROJ83" s="2"/>
      <c r="ROK83" s="2"/>
      <c r="ROL83" s="2"/>
      <c r="ROM83" s="2"/>
      <c r="RON83" s="2"/>
      <c r="ROO83" s="2"/>
      <c r="ROP83" s="2"/>
      <c r="ROQ83" s="2"/>
      <c r="ROR83" s="2"/>
      <c r="ROS83" s="2"/>
      <c r="ROT83" s="2"/>
      <c r="ROU83" s="2"/>
      <c r="ROV83" s="2"/>
      <c r="ROW83" s="2"/>
      <c r="ROX83" s="2"/>
      <c r="ROY83" s="2"/>
      <c r="ROZ83" s="2"/>
      <c r="RPA83" s="2"/>
      <c r="RPB83" s="2"/>
      <c r="RPC83" s="2"/>
      <c r="RPD83" s="2"/>
      <c r="RPE83" s="2"/>
      <c r="RPF83" s="2"/>
      <c r="RPG83" s="2"/>
      <c r="RPH83" s="2"/>
      <c r="RPI83" s="2"/>
      <c r="RPJ83" s="2"/>
      <c r="RPK83" s="2"/>
      <c r="RPL83" s="2"/>
      <c r="RPM83" s="2"/>
      <c r="RPN83" s="2"/>
      <c r="RPO83" s="2"/>
      <c r="RPP83" s="2"/>
      <c r="RPQ83" s="2"/>
      <c r="RPR83" s="2"/>
      <c r="RPS83" s="2"/>
      <c r="RPT83" s="2"/>
      <c r="RPU83" s="2"/>
      <c r="RPV83" s="2"/>
      <c r="RPW83" s="2"/>
      <c r="RPX83" s="2"/>
      <c r="RPY83" s="2"/>
      <c r="RPZ83" s="2"/>
      <c r="RQA83" s="2"/>
      <c r="RQB83" s="2"/>
      <c r="RQC83" s="2"/>
      <c r="RQD83" s="2"/>
      <c r="RQE83" s="2"/>
      <c r="RQF83" s="2"/>
      <c r="RQG83" s="2"/>
      <c r="RQH83" s="2"/>
      <c r="RQI83" s="2"/>
      <c r="RQJ83" s="2"/>
      <c r="RQK83" s="2"/>
      <c r="RQL83" s="2"/>
      <c r="RQM83" s="2"/>
      <c r="RQN83" s="2"/>
      <c r="RQO83" s="2"/>
      <c r="RQP83" s="2"/>
      <c r="RQQ83" s="2"/>
      <c r="RQR83" s="2"/>
      <c r="RQS83" s="2"/>
      <c r="RQT83" s="2"/>
      <c r="RQU83" s="2"/>
      <c r="RQV83" s="2"/>
      <c r="RQW83" s="2"/>
      <c r="RQX83" s="2"/>
      <c r="RQY83" s="2"/>
      <c r="RQZ83" s="2"/>
      <c r="RRA83" s="2"/>
      <c r="RRB83" s="2"/>
      <c r="RRC83" s="2"/>
      <c r="RRD83" s="2"/>
      <c r="RRE83" s="2"/>
      <c r="RRF83" s="2"/>
      <c r="RRG83" s="2"/>
      <c r="RRH83" s="2"/>
      <c r="RRI83" s="2"/>
      <c r="RRJ83" s="2"/>
      <c r="RRK83" s="2"/>
      <c r="RRL83" s="2"/>
      <c r="RRM83" s="2"/>
      <c r="RRN83" s="2"/>
      <c r="RRO83" s="2"/>
      <c r="RRP83" s="2"/>
      <c r="RRQ83" s="2"/>
      <c r="RRR83" s="2"/>
      <c r="RRS83" s="2"/>
      <c r="RRT83" s="2"/>
      <c r="RRU83" s="2"/>
      <c r="RRV83" s="2"/>
      <c r="RRW83" s="2"/>
      <c r="RRX83" s="2"/>
      <c r="RRY83" s="2"/>
      <c r="RRZ83" s="2"/>
      <c r="RSA83" s="2"/>
      <c r="RSB83" s="2"/>
      <c r="RSC83" s="2"/>
      <c r="RSD83" s="2"/>
      <c r="RSE83" s="2"/>
      <c r="RSF83" s="2"/>
      <c r="RSG83" s="2"/>
      <c r="RSH83" s="2"/>
      <c r="RSI83" s="2"/>
      <c r="RSJ83" s="2"/>
      <c r="RSK83" s="2"/>
      <c r="RSL83" s="2"/>
      <c r="RSM83" s="2"/>
      <c r="RSN83" s="2"/>
      <c r="RSO83" s="2"/>
      <c r="RSP83" s="2"/>
      <c r="RSQ83" s="2"/>
      <c r="RSR83" s="2"/>
      <c r="RSS83" s="2"/>
      <c r="RST83" s="2"/>
      <c r="RSU83" s="2"/>
      <c r="RSV83" s="2"/>
      <c r="RSW83" s="2"/>
      <c r="RSX83" s="2"/>
      <c r="RSY83" s="2"/>
      <c r="RSZ83" s="2"/>
      <c r="RTA83" s="2"/>
      <c r="RTB83" s="2"/>
      <c r="RTC83" s="2"/>
      <c r="RTD83" s="2"/>
      <c r="RTE83" s="2"/>
      <c r="RTF83" s="2"/>
      <c r="RTG83" s="2"/>
      <c r="RTH83" s="2"/>
      <c r="RTI83" s="2"/>
      <c r="RTJ83" s="2"/>
      <c r="RTK83" s="2"/>
      <c r="RTL83" s="2"/>
      <c r="RTM83" s="2"/>
      <c r="RTN83" s="2"/>
      <c r="RTO83" s="2"/>
      <c r="RTP83" s="2"/>
      <c r="RTQ83" s="2"/>
      <c r="RTR83" s="2"/>
      <c r="RTS83" s="2"/>
      <c r="RTT83" s="2"/>
      <c r="RTU83" s="2"/>
      <c r="RTV83" s="2"/>
      <c r="RTW83" s="2"/>
      <c r="RTX83" s="2"/>
      <c r="RTY83" s="2"/>
      <c r="RTZ83" s="2"/>
      <c r="RUA83" s="2"/>
      <c r="RUB83" s="2"/>
      <c r="RUC83" s="2"/>
      <c r="RUD83" s="2"/>
      <c r="RUE83" s="2"/>
      <c r="RUF83" s="2"/>
      <c r="RUG83" s="2"/>
      <c r="RUH83" s="2"/>
      <c r="RUI83" s="2"/>
      <c r="RUJ83" s="2"/>
      <c r="RUK83" s="2"/>
      <c r="RUL83" s="2"/>
      <c r="RUM83" s="2"/>
      <c r="RUN83" s="2"/>
      <c r="RUO83" s="2"/>
      <c r="RUP83" s="2"/>
      <c r="RUQ83" s="2"/>
      <c r="RUR83" s="2"/>
      <c r="RUS83" s="2"/>
      <c r="RUT83" s="2"/>
      <c r="RUU83" s="2"/>
      <c r="RUV83" s="2"/>
      <c r="RUW83" s="2"/>
      <c r="RUX83" s="2"/>
      <c r="RUY83" s="2"/>
      <c r="RUZ83" s="2"/>
      <c r="RVA83" s="2"/>
      <c r="RVB83" s="2"/>
      <c r="RVC83" s="2"/>
      <c r="RVD83" s="2"/>
      <c r="RVE83" s="2"/>
      <c r="RVF83" s="2"/>
      <c r="RVG83" s="2"/>
      <c r="RVH83" s="2"/>
      <c r="RVI83" s="2"/>
      <c r="RVJ83" s="2"/>
      <c r="RVK83" s="2"/>
      <c r="RVL83" s="2"/>
      <c r="RVM83" s="2"/>
      <c r="RVN83" s="2"/>
      <c r="RVO83" s="2"/>
      <c r="RVP83" s="2"/>
      <c r="RVQ83" s="2"/>
      <c r="RVR83" s="2"/>
      <c r="RVS83" s="2"/>
      <c r="RVT83" s="2"/>
      <c r="RVU83" s="2"/>
      <c r="RVV83" s="2"/>
      <c r="RVW83" s="2"/>
      <c r="RVX83" s="2"/>
      <c r="RVY83" s="2"/>
      <c r="RVZ83" s="2"/>
      <c r="RWA83" s="2"/>
      <c r="RWB83" s="2"/>
      <c r="RWC83" s="2"/>
      <c r="RWD83" s="2"/>
      <c r="RWE83" s="2"/>
      <c r="RWF83" s="2"/>
      <c r="RWG83" s="2"/>
      <c r="RWH83" s="2"/>
      <c r="RWI83" s="2"/>
      <c r="RWJ83" s="2"/>
      <c r="RWK83" s="2"/>
      <c r="RWL83" s="2"/>
      <c r="RWM83" s="2"/>
      <c r="RWN83" s="2"/>
      <c r="RWO83" s="2"/>
      <c r="RWP83" s="2"/>
      <c r="RWQ83" s="2"/>
      <c r="RWR83" s="2"/>
      <c r="RWS83" s="2"/>
      <c r="RWT83" s="2"/>
      <c r="RWU83" s="2"/>
      <c r="RWV83" s="2"/>
      <c r="RWW83" s="2"/>
      <c r="RWX83" s="2"/>
      <c r="RWY83" s="2"/>
      <c r="RWZ83" s="2"/>
      <c r="RXA83" s="2"/>
      <c r="RXB83" s="2"/>
      <c r="RXC83" s="2"/>
      <c r="RXD83" s="2"/>
      <c r="RXE83" s="2"/>
      <c r="RXF83" s="2"/>
      <c r="RXG83" s="2"/>
      <c r="RXH83" s="2"/>
      <c r="RXI83" s="2"/>
      <c r="RXJ83" s="2"/>
      <c r="RXK83" s="2"/>
      <c r="RXL83" s="2"/>
      <c r="RXM83" s="2"/>
      <c r="RXN83" s="2"/>
      <c r="RXO83" s="2"/>
      <c r="RXP83" s="2"/>
      <c r="RXQ83" s="2"/>
      <c r="RXR83" s="2"/>
      <c r="RXS83" s="2"/>
      <c r="RXT83" s="2"/>
      <c r="RXU83" s="2"/>
      <c r="RXV83" s="2"/>
      <c r="RXW83" s="2"/>
      <c r="RXX83" s="2"/>
      <c r="RXY83" s="2"/>
      <c r="RXZ83" s="2"/>
      <c r="RYA83" s="2"/>
      <c r="RYB83" s="2"/>
      <c r="RYC83" s="2"/>
      <c r="RYD83" s="2"/>
      <c r="RYE83" s="2"/>
      <c r="RYF83" s="2"/>
      <c r="RYG83" s="2"/>
      <c r="RYH83" s="2"/>
      <c r="RYI83" s="2"/>
      <c r="RYJ83" s="2"/>
      <c r="RYK83" s="2"/>
      <c r="RYL83" s="2"/>
      <c r="RYM83" s="2"/>
      <c r="RYN83" s="2"/>
      <c r="RYO83" s="2"/>
      <c r="RYP83" s="2"/>
      <c r="RYQ83" s="2"/>
      <c r="RYR83" s="2"/>
      <c r="RYS83" s="2"/>
      <c r="RYT83" s="2"/>
      <c r="RYU83" s="2"/>
      <c r="RYV83" s="2"/>
      <c r="RYW83" s="2"/>
      <c r="RYX83" s="2"/>
      <c r="RYY83" s="2"/>
      <c r="RYZ83" s="2"/>
      <c r="RZA83" s="2"/>
      <c r="RZB83" s="2"/>
      <c r="RZC83" s="2"/>
      <c r="RZD83" s="2"/>
      <c r="RZE83" s="2"/>
      <c r="RZF83" s="2"/>
      <c r="RZG83" s="2"/>
      <c r="RZH83" s="2"/>
      <c r="RZI83" s="2"/>
      <c r="RZJ83" s="2"/>
      <c r="RZK83" s="2"/>
      <c r="RZL83" s="2"/>
      <c r="RZM83" s="2"/>
      <c r="RZN83" s="2"/>
      <c r="RZO83" s="2"/>
      <c r="RZP83" s="2"/>
      <c r="RZQ83" s="2"/>
      <c r="RZR83" s="2"/>
      <c r="RZS83" s="2"/>
      <c r="RZT83" s="2"/>
      <c r="RZU83" s="2"/>
      <c r="RZV83" s="2"/>
      <c r="RZW83" s="2"/>
      <c r="RZX83" s="2"/>
      <c r="RZY83" s="2"/>
      <c r="RZZ83" s="2"/>
      <c r="SAA83" s="2"/>
      <c r="SAB83" s="2"/>
      <c r="SAC83" s="2"/>
      <c r="SAD83" s="2"/>
      <c r="SAE83" s="2"/>
      <c r="SAF83" s="2"/>
      <c r="SAG83" s="2"/>
      <c r="SAH83" s="2"/>
      <c r="SAI83" s="2"/>
      <c r="SAJ83" s="2"/>
      <c r="SAK83" s="2"/>
      <c r="SAL83" s="2"/>
      <c r="SAM83" s="2"/>
      <c r="SAN83" s="2"/>
      <c r="SAO83" s="2"/>
      <c r="SAP83" s="2"/>
      <c r="SAQ83" s="2"/>
      <c r="SAR83" s="2"/>
      <c r="SAS83" s="2"/>
      <c r="SAT83" s="2"/>
      <c r="SAU83" s="2"/>
      <c r="SAV83" s="2"/>
      <c r="SAW83" s="2"/>
      <c r="SAX83" s="2"/>
      <c r="SAY83" s="2"/>
      <c r="SAZ83" s="2"/>
      <c r="SBA83" s="2"/>
      <c r="SBB83" s="2"/>
      <c r="SBC83" s="2"/>
      <c r="SBD83" s="2"/>
      <c r="SBE83" s="2"/>
      <c r="SBF83" s="2"/>
      <c r="SBG83" s="2"/>
      <c r="SBH83" s="2"/>
      <c r="SBI83" s="2"/>
      <c r="SBJ83" s="2"/>
      <c r="SBK83" s="2"/>
      <c r="SBL83" s="2"/>
      <c r="SBM83" s="2"/>
      <c r="SBN83" s="2"/>
      <c r="SBO83" s="2"/>
      <c r="SBP83" s="2"/>
      <c r="SBQ83" s="2"/>
      <c r="SBR83" s="2"/>
      <c r="SBS83" s="2"/>
      <c r="SBT83" s="2"/>
      <c r="SBU83" s="2"/>
      <c r="SBV83" s="2"/>
      <c r="SBW83" s="2"/>
      <c r="SBX83" s="2"/>
      <c r="SBY83" s="2"/>
      <c r="SBZ83" s="2"/>
      <c r="SCA83" s="2"/>
      <c r="SCB83" s="2"/>
      <c r="SCC83" s="2"/>
      <c r="SCD83" s="2"/>
      <c r="SCE83" s="2"/>
      <c r="SCF83" s="2"/>
      <c r="SCG83" s="2"/>
      <c r="SCH83" s="2"/>
      <c r="SCI83" s="2"/>
      <c r="SCJ83" s="2"/>
      <c r="SCK83" s="2"/>
      <c r="SCL83" s="2"/>
      <c r="SCM83" s="2"/>
      <c r="SCN83" s="2"/>
      <c r="SCO83" s="2"/>
      <c r="SCP83" s="2"/>
      <c r="SCQ83" s="2"/>
      <c r="SCR83" s="2"/>
      <c r="SCS83" s="2"/>
      <c r="SCT83" s="2"/>
      <c r="SCU83" s="2"/>
      <c r="SCV83" s="2"/>
      <c r="SCW83" s="2"/>
      <c r="SCX83" s="2"/>
      <c r="SCY83" s="2"/>
      <c r="SCZ83" s="2"/>
      <c r="SDA83" s="2"/>
      <c r="SDB83" s="2"/>
      <c r="SDC83" s="2"/>
      <c r="SDD83" s="2"/>
      <c r="SDE83" s="2"/>
      <c r="SDF83" s="2"/>
      <c r="SDG83" s="2"/>
      <c r="SDH83" s="2"/>
      <c r="SDI83" s="2"/>
      <c r="SDJ83" s="2"/>
      <c r="SDK83" s="2"/>
      <c r="SDL83" s="2"/>
      <c r="SDM83" s="2"/>
      <c r="SDN83" s="2"/>
      <c r="SDO83" s="2"/>
      <c r="SDP83" s="2"/>
      <c r="SDQ83" s="2"/>
      <c r="SDR83" s="2"/>
      <c r="SDS83" s="2"/>
      <c r="SDT83" s="2"/>
      <c r="SDU83" s="2"/>
      <c r="SDV83" s="2"/>
      <c r="SDW83" s="2"/>
      <c r="SDX83" s="2"/>
      <c r="SDY83" s="2"/>
      <c r="SDZ83" s="2"/>
      <c r="SEA83" s="2"/>
      <c r="SEB83" s="2"/>
      <c r="SEC83" s="2"/>
      <c r="SED83" s="2"/>
      <c r="SEE83" s="2"/>
      <c r="SEF83" s="2"/>
      <c r="SEG83" s="2"/>
      <c r="SEH83" s="2"/>
      <c r="SEI83" s="2"/>
      <c r="SEJ83" s="2"/>
      <c r="SEK83" s="2"/>
      <c r="SEL83" s="2"/>
      <c r="SEM83" s="2"/>
      <c r="SEN83" s="2"/>
      <c r="SEO83" s="2"/>
      <c r="SEP83" s="2"/>
      <c r="SEQ83" s="2"/>
      <c r="SER83" s="2"/>
      <c r="SES83" s="2"/>
      <c r="SET83" s="2"/>
      <c r="SEU83" s="2"/>
      <c r="SEV83" s="2"/>
      <c r="SEW83" s="2"/>
      <c r="SEX83" s="2"/>
      <c r="SEY83" s="2"/>
      <c r="SEZ83" s="2"/>
      <c r="SFA83" s="2"/>
      <c r="SFB83" s="2"/>
      <c r="SFC83" s="2"/>
      <c r="SFD83" s="2"/>
      <c r="SFE83" s="2"/>
      <c r="SFF83" s="2"/>
      <c r="SFG83" s="2"/>
      <c r="SFH83" s="2"/>
      <c r="SFI83" s="2"/>
      <c r="SFJ83" s="2"/>
      <c r="SFK83" s="2"/>
      <c r="SFL83" s="2"/>
      <c r="SFM83" s="2"/>
      <c r="SFN83" s="2"/>
      <c r="SFO83" s="2"/>
      <c r="SFP83" s="2"/>
      <c r="SFQ83" s="2"/>
      <c r="SFR83" s="2"/>
      <c r="SFS83" s="2"/>
      <c r="SFT83" s="2"/>
      <c r="SFU83" s="2"/>
      <c r="SFV83" s="2"/>
      <c r="SFW83" s="2"/>
      <c r="SFX83" s="2"/>
      <c r="SFY83" s="2"/>
      <c r="SFZ83" s="2"/>
      <c r="SGA83" s="2"/>
      <c r="SGB83" s="2"/>
      <c r="SGC83" s="2"/>
      <c r="SGD83" s="2"/>
      <c r="SGE83" s="2"/>
      <c r="SGF83" s="2"/>
      <c r="SGG83" s="2"/>
      <c r="SGH83" s="2"/>
      <c r="SGI83" s="2"/>
      <c r="SGJ83" s="2"/>
      <c r="SGK83" s="2"/>
      <c r="SGL83" s="2"/>
      <c r="SGM83" s="2"/>
      <c r="SGN83" s="2"/>
      <c r="SGO83" s="2"/>
      <c r="SGP83" s="2"/>
      <c r="SGQ83" s="2"/>
      <c r="SGR83" s="2"/>
      <c r="SGS83" s="2"/>
      <c r="SGT83" s="2"/>
      <c r="SGU83" s="2"/>
      <c r="SGV83" s="2"/>
      <c r="SGW83" s="2"/>
      <c r="SGX83" s="2"/>
      <c r="SGY83" s="2"/>
      <c r="SGZ83" s="2"/>
      <c r="SHA83" s="2"/>
      <c r="SHB83" s="2"/>
      <c r="SHC83" s="2"/>
      <c r="SHD83" s="2"/>
      <c r="SHE83" s="2"/>
      <c r="SHF83" s="2"/>
      <c r="SHG83" s="2"/>
      <c r="SHH83" s="2"/>
      <c r="SHI83" s="2"/>
      <c r="SHJ83" s="2"/>
      <c r="SHK83" s="2"/>
      <c r="SHL83" s="2"/>
      <c r="SHM83" s="2"/>
      <c r="SHN83" s="2"/>
      <c r="SHO83" s="2"/>
      <c r="SHP83" s="2"/>
      <c r="SHQ83" s="2"/>
      <c r="SHR83" s="2"/>
      <c r="SHS83" s="2"/>
      <c r="SHT83" s="2"/>
      <c r="SHU83" s="2"/>
      <c r="SHV83" s="2"/>
      <c r="SHW83" s="2"/>
      <c r="SHX83" s="2"/>
      <c r="SHY83" s="2"/>
      <c r="SHZ83" s="2"/>
      <c r="SIA83" s="2"/>
      <c r="SIB83" s="2"/>
      <c r="SIC83" s="2"/>
      <c r="SID83" s="2"/>
      <c r="SIE83" s="2"/>
      <c r="SIF83" s="2"/>
      <c r="SIG83" s="2"/>
      <c r="SIH83" s="2"/>
      <c r="SII83" s="2"/>
      <c r="SIJ83" s="2"/>
      <c r="SIK83" s="2"/>
      <c r="SIL83" s="2"/>
      <c r="SIM83" s="2"/>
      <c r="SIN83" s="2"/>
      <c r="SIO83" s="2"/>
      <c r="SIP83" s="2"/>
      <c r="SIQ83" s="2"/>
      <c r="SIR83" s="2"/>
      <c r="SIS83" s="2"/>
      <c r="SIT83" s="2"/>
      <c r="SIU83" s="2"/>
      <c r="SIV83" s="2"/>
      <c r="SIW83" s="2"/>
      <c r="SIX83" s="2"/>
      <c r="SIY83" s="2"/>
      <c r="SIZ83" s="2"/>
      <c r="SJA83" s="2"/>
      <c r="SJB83" s="2"/>
      <c r="SJC83" s="2"/>
      <c r="SJD83" s="2"/>
      <c r="SJE83" s="2"/>
      <c r="SJF83" s="2"/>
      <c r="SJG83" s="2"/>
      <c r="SJH83" s="2"/>
      <c r="SJI83" s="2"/>
      <c r="SJJ83" s="2"/>
      <c r="SJK83" s="2"/>
      <c r="SJL83" s="2"/>
      <c r="SJM83" s="2"/>
      <c r="SJN83" s="2"/>
      <c r="SJO83" s="2"/>
      <c r="SJP83" s="2"/>
      <c r="SJQ83" s="2"/>
      <c r="SJR83" s="2"/>
      <c r="SJS83" s="2"/>
      <c r="SJT83" s="2"/>
      <c r="SJU83" s="2"/>
      <c r="SJV83" s="2"/>
      <c r="SJW83" s="2"/>
      <c r="SJX83" s="2"/>
      <c r="SJY83" s="2"/>
      <c r="SJZ83" s="2"/>
      <c r="SKA83" s="2"/>
      <c r="SKB83" s="2"/>
      <c r="SKC83" s="2"/>
      <c r="SKD83" s="2"/>
      <c r="SKE83" s="2"/>
      <c r="SKF83" s="2"/>
      <c r="SKG83" s="2"/>
      <c r="SKH83" s="2"/>
      <c r="SKI83" s="2"/>
      <c r="SKJ83" s="2"/>
      <c r="SKK83" s="2"/>
      <c r="SKL83" s="2"/>
      <c r="SKM83" s="2"/>
      <c r="SKN83" s="2"/>
      <c r="SKO83" s="2"/>
      <c r="SKP83" s="2"/>
      <c r="SKQ83" s="2"/>
      <c r="SKR83" s="2"/>
      <c r="SKS83" s="2"/>
      <c r="SKT83" s="2"/>
      <c r="SKU83" s="2"/>
      <c r="SKV83" s="2"/>
      <c r="SKW83" s="2"/>
      <c r="SKX83" s="2"/>
      <c r="SKY83" s="2"/>
      <c r="SKZ83" s="2"/>
      <c r="SLA83" s="2"/>
      <c r="SLB83" s="2"/>
      <c r="SLC83" s="2"/>
      <c r="SLD83" s="2"/>
      <c r="SLE83" s="2"/>
      <c r="SLF83" s="2"/>
      <c r="SLG83" s="2"/>
      <c r="SLH83" s="2"/>
      <c r="SLI83" s="2"/>
      <c r="SLJ83" s="2"/>
      <c r="SLK83" s="2"/>
      <c r="SLL83" s="2"/>
      <c r="SLM83" s="2"/>
      <c r="SLN83" s="2"/>
      <c r="SLO83" s="2"/>
      <c r="SLP83" s="2"/>
      <c r="SLQ83" s="2"/>
      <c r="SLR83" s="2"/>
      <c r="SLS83" s="2"/>
      <c r="SLT83" s="2"/>
      <c r="SLU83" s="2"/>
      <c r="SLV83" s="2"/>
      <c r="SLW83" s="2"/>
      <c r="SLX83" s="2"/>
      <c r="SLY83" s="2"/>
      <c r="SLZ83" s="2"/>
      <c r="SMA83" s="2"/>
      <c r="SMB83" s="2"/>
      <c r="SMC83" s="2"/>
      <c r="SMD83" s="2"/>
      <c r="SME83" s="2"/>
      <c r="SMF83" s="2"/>
      <c r="SMG83" s="2"/>
      <c r="SMH83" s="2"/>
      <c r="SMI83" s="2"/>
      <c r="SMJ83" s="2"/>
      <c r="SMK83" s="2"/>
      <c r="SML83" s="2"/>
      <c r="SMM83" s="2"/>
      <c r="SMN83" s="2"/>
      <c r="SMO83" s="2"/>
      <c r="SMP83" s="2"/>
      <c r="SMQ83" s="2"/>
      <c r="SMR83" s="2"/>
      <c r="SMS83" s="2"/>
      <c r="SMT83" s="2"/>
      <c r="SMU83" s="2"/>
      <c r="SMV83" s="2"/>
      <c r="SMW83" s="2"/>
      <c r="SMX83" s="2"/>
      <c r="SMY83" s="2"/>
      <c r="SMZ83" s="2"/>
      <c r="SNA83" s="2"/>
      <c r="SNB83" s="2"/>
      <c r="SNC83" s="2"/>
      <c r="SND83" s="2"/>
      <c r="SNE83" s="2"/>
      <c r="SNF83" s="2"/>
      <c r="SNG83" s="2"/>
      <c r="SNH83" s="2"/>
      <c r="SNI83" s="2"/>
      <c r="SNJ83" s="2"/>
      <c r="SNK83" s="2"/>
      <c r="SNL83" s="2"/>
      <c r="SNM83" s="2"/>
      <c r="SNN83" s="2"/>
      <c r="SNO83" s="2"/>
      <c r="SNP83" s="2"/>
      <c r="SNQ83" s="2"/>
      <c r="SNR83" s="2"/>
      <c r="SNS83" s="2"/>
      <c r="SNT83" s="2"/>
      <c r="SNU83" s="2"/>
      <c r="SNV83" s="2"/>
      <c r="SNW83" s="2"/>
      <c r="SNX83" s="2"/>
      <c r="SNY83" s="2"/>
      <c r="SNZ83" s="2"/>
      <c r="SOA83" s="2"/>
      <c r="SOB83" s="2"/>
      <c r="SOC83" s="2"/>
      <c r="SOD83" s="2"/>
      <c r="SOE83" s="2"/>
      <c r="SOF83" s="2"/>
      <c r="SOG83" s="2"/>
      <c r="SOH83" s="2"/>
      <c r="SOI83" s="2"/>
      <c r="SOJ83" s="2"/>
      <c r="SOK83" s="2"/>
      <c r="SOL83" s="2"/>
      <c r="SOM83" s="2"/>
      <c r="SON83" s="2"/>
      <c r="SOO83" s="2"/>
      <c r="SOP83" s="2"/>
      <c r="SOQ83" s="2"/>
      <c r="SOR83" s="2"/>
      <c r="SOS83" s="2"/>
      <c r="SOT83" s="2"/>
      <c r="SOU83" s="2"/>
      <c r="SOV83" s="2"/>
      <c r="SOW83" s="2"/>
      <c r="SOX83" s="2"/>
      <c r="SOY83" s="2"/>
      <c r="SOZ83" s="2"/>
      <c r="SPA83" s="2"/>
      <c r="SPB83" s="2"/>
      <c r="SPC83" s="2"/>
      <c r="SPD83" s="2"/>
      <c r="SPE83" s="2"/>
      <c r="SPF83" s="2"/>
      <c r="SPG83" s="2"/>
      <c r="SPH83" s="2"/>
      <c r="SPI83" s="2"/>
      <c r="SPJ83" s="2"/>
      <c r="SPK83" s="2"/>
      <c r="SPL83" s="2"/>
      <c r="SPM83" s="2"/>
      <c r="SPN83" s="2"/>
      <c r="SPO83" s="2"/>
      <c r="SPP83" s="2"/>
      <c r="SPQ83" s="2"/>
      <c r="SPR83" s="2"/>
      <c r="SPS83" s="2"/>
      <c r="SPT83" s="2"/>
      <c r="SPU83" s="2"/>
      <c r="SPV83" s="2"/>
      <c r="SPW83" s="2"/>
      <c r="SPX83" s="2"/>
      <c r="SPY83" s="2"/>
      <c r="SPZ83" s="2"/>
      <c r="SQA83" s="2"/>
      <c r="SQB83" s="2"/>
      <c r="SQC83" s="2"/>
      <c r="SQD83" s="2"/>
      <c r="SQE83" s="2"/>
      <c r="SQF83" s="2"/>
      <c r="SQG83" s="2"/>
      <c r="SQH83" s="2"/>
      <c r="SQI83" s="2"/>
      <c r="SQJ83" s="2"/>
      <c r="SQK83" s="2"/>
      <c r="SQL83" s="2"/>
      <c r="SQM83" s="2"/>
      <c r="SQN83" s="2"/>
      <c r="SQO83" s="2"/>
      <c r="SQP83" s="2"/>
      <c r="SQQ83" s="2"/>
      <c r="SQR83" s="2"/>
      <c r="SQS83" s="2"/>
      <c r="SQT83" s="2"/>
      <c r="SQU83" s="2"/>
      <c r="SQV83" s="2"/>
      <c r="SQW83" s="2"/>
      <c r="SQX83" s="2"/>
      <c r="SQY83" s="2"/>
      <c r="SQZ83" s="2"/>
      <c r="SRA83" s="2"/>
      <c r="SRB83" s="2"/>
      <c r="SRC83" s="2"/>
      <c r="SRD83" s="2"/>
      <c r="SRE83" s="2"/>
      <c r="SRF83" s="2"/>
      <c r="SRG83" s="2"/>
      <c r="SRH83" s="2"/>
      <c r="SRI83" s="2"/>
      <c r="SRJ83" s="2"/>
      <c r="SRK83" s="2"/>
      <c r="SRL83" s="2"/>
      <c r="SRM83" s="2"/>
      <c r="SRN83" s="2"/>
      <c r="SRO83" s="2"/>
      <c r="SRP83" s="2"/>
      <c r="SRQ83" s="2"/>
      <c r="SRR83" s="2"/>
      <c r="SRS83" s="2"/>
      <c r="SRT83" s="2"/>
      <c r="SRU83" s="2"/>
      <c r="SRV83" s="2"/>
      <c r="SRW83" s="2"/>
      <c r="SRX83" s="2"/>
      <c r="SRY83" s="2"/>
      <c r="SRZ83" s="2"/>
      <c r="SSA83" s="2"/>
      <c r="SSB83" s="2"/>
      <c r="SSC83" s="2"/>
      <c r="SSD83" s="2"/>
      <c r="SSE83" s="2"/>
      <c r="SSF83" s="2"/>
      <c r="SSG83" s="2"/>
      <c r="SSH83" s="2"/>
      <c r="SSI83" s="2"/>
      <c r="SSJ83" s="2"/>
      <c r="SSK83" s="2"/>
      <c r="SSL83" s="2"/>
      <c r="SSM83" s="2"/>
      <c r="SSN83" s="2"/>
      <c r="SSO83" s="2"/>
      <c r="SSP83" s="2"/>
      <c r="SSQ83" s="2"/>
      <c r="SSR83" s="2"/>
      <c r="SSS83" s="2"/>
      <c r="SST83" s="2"/>
      <c r="SSU83" s="2"/>
      <c r="SSV83" s="2"/>
      <c r="SSW83" s="2"/>
      <c r="SSX83" s="2"/>
      <c r="SSY83" s="2"/>
      <c r="SSZ83" s="2"/>
      <c r="STA83" s="2"/>
      <c r="STB83" s="2"/>
      <c r="STC83" s="2"/>
      <c r="STD83" s="2"/>
      <c r="STE83" s="2"/>
      <c r="STF83" s="2"/>
      <c r="STG83" s="2"/>
      <c r="STH83" s="2"/>
      <c r="STI83" s="2"/>
      <c r="STJ83" s="2"/>
      <c r="STK83" s="2"/>
      <c r="STL83" s="2"/>
      <c r="STM83" s="2"/>
      <c r="STN83" s="2"/>
      <c r="STO83" s="2"/>
      <c r="STP83" s="2"/>
      <c r="STQ83" s="2"/>
      <c r="STR83" s="2"/>
      <c r="STS83" s="2"/>
      <c r="STT83" s="2"/>
      <c r="STU83" s="2"/>
      <c r="STV83" s="2"/>
      <c r="STW83" s="2"/>
      <c r="STX83" s="2"/>
      <c r="STY83" s="2"/>
      <c r="STZ83" s="2"/>
      <c r="SUA83" s="2"/>
      <c r="SUB83" s="2"/>
      <c r="SUC83" s="2"/>
      <c r="SUD83" s="2"/>
      <c r="SUE83" s="2"/>
      <c r="SUF83" s="2"/>
      <c r="SUG83" s="2"/>
      <c r="SUH83" s="2"/>
      <c r="SUI83" s="2"/>
      <c r="SUJ83" s="2"/>
      <c r="SUK83" s="2"/>
      <c r="SUL83" s="2"/>
      <c r="SUM83" s="2"/>
      <c r="SUN83" s="2"/>
      <c r="SUO83" s="2"/>
      <c r="SUP83" s="2"/>
      <c r="SUQ83" s="2"/>
      <c r="SUR83" s="2"/>
      <c r="SUS83" s="2"/>
      <c r="SUT83" s="2"/>
      <c r="SUU83" s="2"/>
      <c r="SUV83" s="2"/>
      <c r="SUW83" s="2"/>
      <c r="SUX83" s="2"/>
      <c r="SUY83" s="2"/>
      <c r="SUZ83" s="2"/>
      <c r="SVA83" s="2"/>
      <c r="SVB83" s="2"/>
      <c r="SVC83" s="2"/>
      <c r="SVD83" s="2"/>
      <c r="SVE83" s="2"/>
      <c r="SVF83" s="2"/>
      <c r="SVG83" s="2"/>
      <c r="SVH83" s="2"/>
      <c r="SVI83" s="2"/>
      <c r="SVJ83" s="2"/>
      <c r="SVK83" s="2"/>
      <c r="SVL83" s="2"/>
      <c r="SVM83" s="2"/>
      <c r="SVN83" s="2"/>
      <c r="SVO83" s="2"/>
      <c r="SVP83" s="2"/>
      <c r="SVQ83" s="2"/>
      <c r="SVR83" s="2"/>
      <c r="SVS83" s="2"/>
      <c r="SVT83" s="2"/>
      <c r="SVU83" s="2"/>
      <c r="SVV83" s="2"/>
      <c r="SVW83" s="2"/>
      <c r="SVX83" s="2"/>
      <c r="SVY83" s="2"/>
      <c r="SVZ83" s="2"/>
      <c r="SWA83" s="2"/>
      <c r="SWB83" s="2"/>
      <c r="SWC83" s="2"/>
      <c r="SWD83" s="2"/>
      <c r="SWE83" s="2"/>
      <c r="SWF83" s="2"/>
      <c r="SWG83" s="2"/>
      <c r="SWH83" s="2"/>
      <c r="SWI83" s="2"/>
      <c r="SWJ83" s="2"/>
      <c r="SWK83" s="2"/>
      <c r="SWL83" s="2"/>
      <c r="SWM83" s="2"/>
      <c r="SWN83" s="2"/>
      <c r="SWO83" s="2"/>
      <c r="SWP83" s="2"/>
      <c r="SWQ83" s="2"/>
      <c r="SWR83" s="2"/>
      <c r="SWS83" s="2"/>
      <c r="SWT83" s="2"/>
      <c r="SWU83" s="2"/>
      <c r="SWV83" s="2"/>
      <c r="SWW83" s="2"/>
      <c r="SWX83" s="2"/>
      <c r="SWY83" s="2"/>
      <c r="SWZ83" s="2"/>
      <c r="SXA83" s="2"/>
      <c r="SXB83" s="2"/>
      <c r="SXC83" s="2"/>
      <c r="SXD83" s="2"/>
      <c r="SXE83" s="2"/>
      <c r="SXF83" s="2"/>
      <c r="SXG83" s="2"/>
      <c r="SXH83" s="2"/>
      <c r="SXI83" s="2"/>
      <c r="SXJ83" s="2"/>
      <c r="SXK83" s="2"/>
      <c r="SXL83" s="2"/>
      <c r="SXM83" s="2"/>
      <c r="SXN83" s="2"/>
      <c r="SXO83" s="2"/>
      <c r="SXP83" s="2"/>
      <c r="SXQ83" s="2"/>
      <c r="SXR83" s="2"/>
      <c r="SXS83" s="2"/>
      <c r="SXT83" s="2"/>
      <c r="SXU83" s="2"/>
      <c r="SXV83" s="2"/>
      <c r="SXW83" s="2"/>
      <c r="SXX83" s="2"/>
      <c r="SXY83" s="2"/>
      <c r="SXZ83" s="2"/>
      <c r="SYA83" s="2"/>
      <c r="SYB83" s="2"/>
      <c r="SYC83" s="2"/>
      <c r="SYD83" s="2"/>
      <c r="SYE83" s="2"/>
      <c r="SYF83" s="2"/>
      <c r="SYG83" s="2"/>
      <c r="SYH83" s="2"/>
      <c r="SYI83" s="2"/>
      <c r="SYJ83" s="2"/>
      <c r="SYK83" s="2"/>
      <c r="SYL83" s="2"/>
      <c r="SYM83" s="2"/>
      <c r="SYN83" s="2"/>
      <c r="SYO83" s="2"/>
      <c r="SYP83" s="2"/>
      <c r="SYQ83" s="2"/>
      <c r="SYR83" s="2"/>
      <c r="SYS83" s="2"/>
      <c r="SYT83" s="2"/>
      <c r="SYU83" s="2"/>
      <c r="SYV83" s="2"/>
      <c r="SYW83" s="2"/>
      <c r="SYX83" s="2"/>
      <c r="SYY83" s="2"/>
      <c r="SYZ83" s="2"/>
      <c r="SZA83" s="2"/>
      <c r="SZB83" s="2"/>
      <c r="SZC83" s="2"/>
      <c r="SZD83" s="2"/>
      <c r="SZE83" s="2"/>
      <c r="SZF83" s="2"/>
      <c r="SZG83" s="2"/>
      <c r="SZH83" s="2"/>
      <c r="SZI83" s="2"/>
      <c r="SZJ83" s="2"/>
      <c r="SZK83" s="2"/>
      <c r="SZL83" s="2"/>
      <c r="SZM83" s="2"/>
      <c r="SZN83" s="2"/>
      <c r="SZO83" s="2"/>
      <c r="SZP83" s="2"/>
      <c r="SZQ83" s="2"/>
      <c r="SZR83" s="2"/>
      <c r="SZS83" s="2"/>
      <c r="SZT83" s="2"/>
      <c r="SZU83" s="2"/>
      <c r="SZV83" s="2"/>
      <c r="SZW83" s="2"/>
      <c r="SZX83" s="2"/>
      <c r="SZY83" s="2"/>
      <c r="SZZ83" s="2"/>
      <c r="TAA83" s="2"/>
      <c r="TAB83" s="2"/>
      <c r="TAC83" s="2"/>
      <c r="TAD83" s="2"/>
      <c r="TAE83" s="2"/>
      <c r="TAF83" s="2"/>
      <c r="TAG83" s="2"/>
      <c r="TAH83" s="2"/>
      <c r="TAI83" s="2"/>
      <c r="TAJ83" s="2"/>
      <c r="TAK83" s="2"/>
      <c r="TAL83" s="2"/>
      <c r="TAM83" s="2"/>
      <c r="TAN83" s="2"/>
      <c r="TAO83" s="2"/>
      <c r="TAP83" s="2"/>
      <c r="TAQ83" s="2"/>
      <c r="TAR83" s="2"/>
      <c r="TAS83" s="2"/>
      <c r="TAT83" s="2"/>
      <c r="TAU83" s="2"/>
      <c r="TAV83" s="2"/>
      <c r="TAW83" s="2"/>
      <c r="TAX83" s="2"/>
      <c r="TAY83" s="2"/>
      <c r="TAZ83" s="2"/>
      <c r="TBA83" s="2"/>
      <c r="TBB83" s="2"/>
      <c r="TBC83" s="2"/>
      <c r="TBD83" s="2"/>
      <c r="TBE83" s="2"/>
      <c r="TBF83" s="2"/>
      <c r="TBG83" s="2"/>
      <c r="TBH83" s="2"/>
      <c r="TBI83" s="2"/>
      <c r="TBJ83" s="2"/>
      <c r="TBK83" s="2"/>
      <c r="TBL83" s="2"/>
      <c r="TBM83" s="2"/>
      <c r="TBN83" s="2"/>
      <c r="TBO83" s="2"/>
      <c r="TBP83" s="2"/>
      <c r="TBQ83" s="2"/>
      <c r="TBR83" s="2"/>
      <c r="TBS83" s="2"/>
      <c r="TBT83" s="2"/>
      <c r="TBU83" s="2"/>
      <c r="TBV83" s="2"/>
      <c r="TBW83" s="2"/>
      <c r="TBX83" s="2"/>
      <c r="TBY83" s="2"/>
      <c r="TBZ83" s="2"/>
      <c r="TCA83" s="2"/>
      <c r="TCB83" s="2"/>
      <c r="TCC83" s="2"/>
      <c r="TCD83" s="2"/>
      <c r="TCE83" s="2"/>
      <c r="TCF83" s="2"/>
      <c r="TCG83" s="2"/>
      <c r="TCH83" s="2"/>
      <c r="TCI83" s="2"/>
      <c r="TCJ83" s="2"/>
      <c r="TCK83" s="2"/>
      <c r="TCL83" s="2"/>
      <c r="TCM83" s="2"/>
      <c r="TCN83" s="2"/>
      <c r="TCO83" s="2"/>
      <c r="TCP83" s="2"/>
      <c r="TCQ83" s="2"/>
      <c r="TCR83" s="2"/>
      <c r="TCS83" s="2"/>
      <c r="TCT83" s="2"/>
      <c r="TCU83" s="2"/>
      <c r="TCV83" s="2"/>
      <c r="TCW83" s="2"/>
      <c r="TCX83" s="2"/>
      <c r="TCY83" s="2"/>
      <c r="TCZ83" s="2"/>
      <c r="TDA83" s="2"/>
      <c r="TDB83" s="2"/>
      <c r="TDC83" s="2"/>
      <c r="TDD83" s="2"/>
      <c r="TDE83" s="2"/>
      <c r="TDF83" s="2"/>
      <c r="TDG83" s="2"/>
      <c r="TDH83" s="2"/>
      <c r="TDI83" s="2"/>
      <c r="TDJ83" s="2"/>
      <c r="TDK83" s="2"/>
      <c r="TDL83" s="2"/>
      <c r="TDM83" s="2"/>
      <c r="TDN83" s="2"/>
      <c r="TDO83" s="2"/>
      <c r="TDP83" s="2"/>
      <c r="TDQ83" s="2"/>
      <c r="TDR83" s="2"/>
      <c r="TDS83" s="2"/>
      <c r="TDT83" s="2"/>
      <c r="TDU83" s="2"/>
      <c r="TDV83" s="2"/>
      <c r="TDW83" s="2"/>
      <c r="TDX83" s="2"/>
      <c r="TDY83" s="2"/>
      <c r="TDZ83" s="2"/>
      <c r="TEA83" s="2"/>
      <c r="TEB83" s="2"/>
      <c r="TEC83" s="2"/>
      <c r="TED83" s="2"/>
      <c r="TEE83" s="2"/>
      <c r="TEF83" s="2"/>
      <c r="TEG83" s="2"/>
      <c r="TEH83" s="2"/>
      <c r="TEI83" s="2"/>
      <c r="TEJ83" s="2"/>
      <c r="TEK83" s="2"/>
      <c r="TEL83" s="2"/>
      <c r="TEM83" s="2"/>
      <c r="TEN83" s="2"/>
      <c r="TEO83" s="2"/>
      <c r="TEP83" s="2"/>
      <c r="TEQ83" s="2"/>
      <c r="TER83" s="2"/>
      <c r="TES83" s="2"/>
      <c r="TET83" s="2"/>
      <c r="TEU83" s="2"/>
      <c r="TEV83" s="2"/>
      <c r="TEW83" s="2"/>
      <c r="TEX83" s="2"/>
      <c r="TEY83" s="2"/>
      <c r="TEZ83" s="2"/>
      <c r="TFA83" s="2"/>
      <c r="TFB83" s="2"/>
      <c r="TFC83" s="2"/>
      <c r="TFD83" s="2"/>
      <c r="TFE83" s="2"/>
      <c r="TFF83" s="2"/>
      <c r="TFG83" s="2"/>
      <c r="TFH83" s="2"/>
      <c r="TFI83" s="2"/>
      <c r="TFJ83" s="2"/>
      <c r="TFK83" s="2"/>
      <c r="TFL83" s="2"/>
      <c r="TFM83" s="2"/>
      <c r="TFN83" s="2"/>
      <c r="TFO83" s="2"/>
      <c r="TFP83" s="2"/>
      <c r="TFQ83" s="2"/>
      <c r="TFR83" s="2"/>
      <c r="TFS83" s="2"/>
      <c r="TFT83" s="2"/>
      <c r="TFU83" s="2"/>
      <c r="TFV83" s="2"/>
      <c r="TFW83" s="2"/>
      <c r="TFX83" s="2"/>
      <c r="TFY83" s="2"/>
      <c r="TFZ83" s="2"/>
      <c r="TGA83" s="2"/>
      <c r="TGB83" s="2"/>
      <c r="TGC83" s="2"/>
      <c r="TGD83" s="2"/>
      <c r="TGE83" s="2"/>
      <c r="TGF83" s="2"/>
      <c r="TGG83" s="2"/>
      <c r="TGH83" s="2"/>
      <c r="TGI83" s="2"/>
      <c r="TGJ83" s="2"/>
      <c r="TGK83" s="2"/>
      <c r="TGL83" s="2"/>
      <c r="TGM83" s="2"/>
      <c r="TGN83" s="2"/>
      <c r="TGO83" s="2"/>
      <c r="TGP83" s="2"/>
      <c r="TGQ83" s="2"/>
      <c r="TGR83" s="2"/>
      <c r="TGS83" s="2"/>
      <c r="TGT83" s="2"/>
      <c r="TGU83" s="2"/>
      <c r="TGV83" s="2"/>
      <c r="TGW83" s="2"/>
      <c r="TGX83" s="2"/>
      <c r="TGY83" s="2"/>
      <c r="TGZ83" s="2"/>
      <c r="THA83" s="2"/>
      <c r="THB83" s="2"/>
      <c r="THC83" s="2"/>
      <c r="THD83" s="2"/>
      <c r="THE83" s="2"/>
      <c r="THF83" s="2"/>
      <c r="THG83" s="2"/>
      <c r="THH83" s="2"/>
      <c r="THI83" s="2"/>
      <c r="THJ83" s="2"/>
      <c r="THK83" s="2"/>
      <c r="THL83" s="2"/>
      <c r="THM83" s="2"/>
      <c r="THN83" s="2"/>
      <c r="THO83" s="2"/>
      <c r="THP83" s="2"/>
      <c r="THQ83" s="2"/>
      <c r="THR83" s="2"/>
      <c r="THS83" s="2"/>
      <c r="THT83" s="2"/>
      <c r="THU83" s="2"/>
      <c r="THV83" s="2"/>
      <c r="THW83" s="2"/>
      <c r="THX83" s="2"/>
      <c r="THY83" s="2"/>
      <c r="THZ83" s="2"/>
      <c r="TIA83" s="2"/>
      <c r="TIB83" s="2"/>
      <c r="TIC83" s="2"/>
      <c r="TID83" s="2"/>
      <c r="TIE83" s="2"/>
      <c r="TIF83" s="2"/>
      <c r="TIG83" s="2"/>
      <c r="TIH83" s="2"/>
      <c r="TII83" s="2"/>
      <c r="TIJ83" s="2"/>
      <c r="TIK83" s="2"/>
      <c r="TIL83" s="2"/>
      <c r="TIM83" s="2"/>
      <c r="TIN83" s="2"/>
      <c r="TIO83" s="2"/>
      <c r="TIP83" s="2"/>
      <c r="TIQ83" s="2"/>
      <c r="TIR83" s="2"/>
      <c r="TIS83" s="2"/>
      <c r="TIT83" s="2"/>
      <c r="TIU83" s="2"/>
      <c r="TIV83" s="2"/>
      <c r="TIW83" s="2"/>
      <c r="TIX83" s="2"/>
      <c r="TIY83" s="2"/>
      <c r="TIZ83" s="2"/>
      <c r="TJA83" s="2"/>
      <c r="TJB83" s="2"/>
      <c r="TJC83" s="2"/>
      <c r="TJD83" s="2"/>
      <c r="TJE83" s="2"/>
      <c r="TJF83" s="2"/>
      <c r="TJG83" s="2"/>
      <c r="TJH83" s="2"/>
      <c r="TJI83" s="2"/>
      <c r="TJJ83" s="2"/>
      <c r="TJK83" s="2"/>
      <c r="TJL83" s="2"/>
      <c r="TJM83" s="2"/>
      <c r="TJN83" s="2"/>
      <c r="TJO83" s="2"/>
      <c r="TJP83" s="2"/>
      <c r="TJQ83" s="2"/>
      <c r="TJR83" s="2"/>
      <c r="TJS83" s="2"/>
      <c r="TJT83" s="2"/>
      <c r="TJU83" s="2"/>
      <c r="TJV83" s="2"/>
      <c r="TJW83" s="2"/>
      <c r="TJX83" s="2"/>
      <c r="TJY83" s="2"/>
      <c r="TJZ83" s="2"/>
      <c r="TKA83" s="2"/>
      <c r="TKB83" s="2"/>
      <c r="TKC83" s="2"/>
      <c r="TKD83" s="2"/>
      <c r="TKE83" s="2"/>
      <c r="TKF83" s="2"/>
      <c r="TKG83" s="2"/>
      <c r="TKH83" s="2"/>
      <c r="TKI83" s="2"/>
      <c r="TKJ83" s="2"/>
      <c r="TKK83" s="2"/>
      <c r="TKL83" s="2"/>
      <c r="TKM83" s="2"/>
      <c r="TKN83" s="2"/>
      <c r="TKO83" s="2"/>
      <c r="TKP83" s="2"/>
      <c r="TKQ83" s="2"/>
      <c r="TKR83" s="2"/>
      <c r="TKS83" s="2"/>
      <c r="TKT83" s="2"/>
      <c r="TKU83" s="2"/>
      <c r="TKV83" s="2"/>
      <c r="TKW83" s="2"/>
      <c r="TKX83" s="2"/>
      <c r="TKY83" s="2"/>
      <c r="TKZ83" s="2"/>
      <c r="TLA83" s="2"/>
      <c r="TLB83" s="2"/>
      <c r="TLC83" s="2"/>
      <c r="TLD83" s="2"/>
      <c r="TLE83" s="2"/>
      <c r="TLF83" s="2"/>
      <c r="TLG83" s="2"/>
      <c r="TLH83" s="2"/>
      <c r="TLI83" s="2"/>
      <c r="TLJ83" s="2"/>
      <c r="TLK83" s="2"/>
      <c r="TLL83" s="2"/>
      <c r="TLM83" s="2"/>
      <c r="TLN83" s="2"/>
      <c r="TLO83" s="2"/>
      <c r="TLP83" s="2"/>
      <c r="TLQ83" s="2"/>
      <c r="TLR83" s="2"/>
      <c r="TLS83" s="2"/>
      <c r="TLT83" s="2"/>
      <c r="TLU83" s="2"/>
      <c r="TLV83" s="2"/>
      <c r="TLW83" s="2"/>
      <c r="TLX83" s="2"/>
      <c r="TLY83" s="2"/>
      <c r="TLZ83" s="2"/>
      <c r="TMA83" s="2"/>
      <c r="TMB83" s="2"/>
      <c r="TMC83" s="2"/>
      <c r="TMD83" s="2"/>
      <c r="TME83" s="2"/>
      <c r="TMF83" s="2"/>
      <c r="TMG83" s="2"/>
      <c r="TMH83" s="2"/>
      <c r="TMI83" s="2"/>
      <c r="TMJ83" s="2"/>
      <c r="TMK83" s="2"/>
      <c r="TML83" s="2"/>
      <c r="TMM83" s="2"/>
      <c r="TMN83" s="2"/>
      <c r="TMO83" s="2"/>
      <c r="TMP83" s="2"/>
      <c r="TMQ83" s="2"/>
      <c r="TMR83" s="2"/>
      <c r="TMS83" s="2"/>
      <c r="TMT83" s="2"/>
      <c r="TMU83" s="2"/>
      <c r="TMV83" s="2"/>
      <c r="TMW83" s="2"/>
      <c r="TMX83" s="2"/>
      <c r="TMY83" s="2"/>
      <c r="TMZ83" s="2"/>
      <c r="TNA83" s="2"/>
      <c r="TNB83" s="2"/>
      <c r="TNC83" s="2"/>
      <c r="TND83" s="2"/>
      <c r="TNE83" s="2"/>
      <c r="TNF83" s="2"/>
      <c r="TNG83" s="2"/>
      <c r="TNH83" s="2"/>
      <c r="TNI83" s="2"/>
      <c r="TNJ83" s="2"/>
      <c r="TNK83" s="2"/>
      <c r="TNL83" s="2"/>
      <c r="TNM83" s="2"/>
      <c r="TNN83" s="2"/>
      <c r="TNO83" s="2"/>
      <c r="TNP83" s="2"/>
      <c r="TNQ83" s="2"/>
      <c r="TNR83" s="2"/>
      <c r="TNS83" s="2"/>
      <c r="TNT83" s="2"/>
      <c r="TNU83" s="2"/>
      <c r="TNV83" s="2"/>
      <c r="TNW83" s="2"/>
      <c r="TNX83" s="2"/>
      <c r="TNY83" s="2"/>
      <c r="TNZ83" s="2"/>
      <c r="TOA83" s="2"/>
      <c r="TOB83" s="2"/>
      <c r="TOC83" s="2"/>
      <c r="TOD83" s="2"/>
      <c r="TOE83" s="2"/>
      <c r="TOF83" s="2"/>
      <c r="TOG83" s="2"/>
      <c r="TOH83" s="2"/>
      <c r="TOI83" s="2"/>
      <c r="TOJ83" s="2"/>
      <c r="TOK83" s="2"/>
      <c r="TOL83" s="2"/>
      <c r="TOM83" s="2"/>
      <c r="TON83" s="2"/>
      <c r="TOO83" s="2"/>
      <c r="TOP83" s="2"/>
      <c r="TOQ83" s="2"/>
      <c r="TOR83" s="2"/>
      <c r="TOS83" s="2"/>
      <c r="TOT83" s="2"/>
      <c r="TOU83" s="2"/>
      <c r="TOV83" s="2"/>
      <c r="TOW83" s="2"/>
      <c r="TOX83" s="2"/>
      <c r="TOY83" s="2"/>
      <c r="TOZ83" s="2"/>
      <c r="TPA83" s="2"/>
      <c r="TPB83" s="2"/>
      <c r="TPC83" s="2"/>
      <c r="TPD83" s="2"/>
      <c r="TPE83" s="2"/>
      <c r="TPF83" s="2"/>
      <c r="TPG83" s="2"/>
      <c r="TPH83" s="2"/>
      <c r="TPI83" s="2"/>
      <c r="TPJ83" s="2"/>
      <c r="TPK83" s="2"/>
      <c r="TPL83" s="2"/>
      <c r="TPM83" s="2"/>
      <c r="TPN83" s="2"/>
      <c r="TPO83" s="2"/>
      <c r="TPP83" s="2"/>
      <c r="TPQ83" s="2"/>
      <c r="TPR83" s="2"/>
      <c r="TPS83" s="2"/>
      <c r="TPT83" s="2"/>
      <c r="TPU83" s="2"/>
      <c r="TPV83" s="2"/>
      <c r="TPW83" s="2"/>
      <c r="TPX83" s="2"/>
      <c r="TPY83" s="2"/>
      <c r="TPZ83" s="2"/>
      <c r="TQA83" s="2"/>
      <c r="TQB83" s="2"/>
      <c r="TQC83" s="2"/>
      <c r="TQD83" s="2"/>
      <c r="TQE83" s="2"/>
      <c r="TQF83" s="2"/>
      <c r="TQG83" s="2"/>
      <c r="TQH83" s="2"/>
      <c r="TQI83" s="2"/>
      <c r="TQJ83" s="2"/>
      <c r="TQK83" s="2"/>
      <c r="TQL83" s="2"/>
      <c r="TQM83" s="2"/>
      <c r="TQN83" s="2"/>
      <c r="TQO83" s="2"/>
      <c r="TQP83" s="2"/>
      <c r="TQQ83" s="2"/>
      <c r="TQR83" s="2"/>
      <c r="TQS83" s="2"/>
      <c r="TQT83" s="2"/>
      <c r="TQU83" s="2"/>
      <c r="TQV83" s="2"/>
      <c r="TQW83" s="2"/>
      <c r="TQX83" s="2"/>
      <c r="TQY83" s="2"/>
      <c r="TQZ83" s="2"/>
      <c r="TRA83" s="2"/>
      <c r="TRB83" s="2"/>
      <c r="TRC83" s="2"/>
      <c r="TRD83" s="2"/>
      <c r="TRE83" s="2"/>
      <c r="TRF83" s="2"/>
      <c r="TRG83" s="2"/>
      <c r="TRH83" s="2"/>
      <c r="TRI83" s="2"/>
      <c r="TRJ83" s="2"/>
      <c r="TRK83" s="2"/>
      <c r="TRL83" s="2"/>
      <c r="TRM83" s="2"/>
      <c r="TRN83" s="2"/>
      <c r="TRO83" s="2"/>
      <c r="TRP83" s="2"/>
      <c r="TRQ83" s="2"/>
      <c r="TRR83" s="2"/>
      <c r="TRS83" s="2"/>
      <c r="TRT83" s="2"/>
      <c r="TRU83" s="2"/>
      <c r="TRV83" s="2"/>
      <c r="TRW83" s="2"/>
      <c r="TRX83" s="2"/>
      <c r="TRY83" s="2"/>
      <c r="TRZ83" s="2"/>
      <c r="TSA83" s="2"/>
      <c r="TSB83" s="2"/>
      <c r="TSC83" s="2"/>
      <c r="TSD83" s="2"/>
      <c r="TSE83" s="2"/>
      <c r="TSF83" s="2"/>
      <c r="TSG83" s="2"/>
      <c r="TSH83" s="2"/>
      <c r="TSI83" s="2"/>
      <c r="TSJ83" s="2"/>
      <c r="TSK83" s="2"/>
      <c r="TSL83" s="2"/>
      <c r="TSM83" s="2"/>
      <c r="TSN83" s="2"/>
      <c r="TSO83" s="2"/>
      <c r="TSP83" s="2"/>
      <c r="TSQ83" s="2"/>
      <c r="TSR83" s="2"/>
      <c r="TSS83" s="2"/>
      <c r="TST83" s="2"/>
      <c r="TSU83" s="2"/>
      <c r="TSV83" s="2"/>
      <c r="TSW83" s="2"/>
      <c r="TSX83" s="2"/>
      <c r="TSY83" s="2"/>
      <c r="TSZ83" s="2"/>
      <c r="TTA83" s="2"/>
      <c r="TTB83" s="2"/>
      <c r="TTC83" s="2"/>
      <c r="TTD83" s="2"/>
      <c r="TTE83" s="2"/>
      <c r="TTF83" s="2"/>
      <c r="TTG83" s="2"/>
      <c r="TTH83" s="2"/>
      <c r="TTI83" s="2"/>
      <c r="TTJ83" s="2"/>
      <c r="TTK83" s="2"/>
      <c r="TTL83" s="2"/>
      <c r="TTM83" s="2"/>
      <c r="TTN83" s="2"/>
      <c r="TTO83" s="2"/>
      <c r="TTP83" s="2"/>
      <c r="TTQ83" s="2"/>
      <c r="TTR83" s="2"/>
      <c r="TTS83" s="2"/>
      <c r="TTT83" s="2"/>
      <c r="TTU83" s="2"/>
      <c r="TTV83" s="2"/>
      <c r="TTW83" s="2"/>
      <c r="TTX83" s="2"/>
      <c r="TTY83" s="2"/>
      <c r="TTZ83" s="2"/>
      <c r="TUA83" s="2"/>
      <c r="TUB83" s="2"/>
      <c r="TUC83" s="2"/>
      <c r="TUD83" s="2"/>
      <c r="TUE83" s="2"/>
      <c r="TUF83" s="2"/>
      <c r="TUG83" s="2"/>
      <c r="TUH83" s="2"/>
      <c r="TUI83" s="2"/>
      <c r="TUJ83" s="2"/>
      <c r="TUK83" s="2"/>
      <c r="TUL83" s="2"/>
      <c r="TUM83" s="2"/>
      <c r="TUN83" s="2"/>
      <c r="TUO83" s="2"/>
      <c r="TUP83" s="2"/>
      <c r="TUQ83" s="2"/>
      <c r="TUR83" s="2"/>
      <c r="TUS83" s="2"/>
      <c r="TUT83" s="2"/>
      <c r="TUU83" s="2"/>
      <c r="TUV83" s="2"/>
      <c r="TUW83" s="2"/>
      <c r="TUX83" s="2"/>
      <c r="TUY83" s="2"/>
      <c r="TUZ83" s="2"/>
      <c r="TVA83" s="2"/>
      <c r="TVB83" s="2"/>
      <c r="TVC83" s="2"/>
      <c r="TVD83" s="2"/>
      <c r="TVE83" s="2"/>
      <c r="TVF83" s="2"/>
      <c r="TVG83" s="2"/>
      <c r="TVH83" s="2"/>
      <c r="TVI83" s="2"/>
      <c r="TVJ83" s="2"/>
      <c r="TVK83" s="2"/>
      <c r="TVL83" s="2"/>
      <c r="TVM83" s="2"/>
      <c r="TVN83" s="2"/>
      <c r="TVO83" s="2"/>
      <c r="TVP83" s="2"/>
      <c r="TVQ83" s="2"/>
      <c r="TVR83" s="2"/>
      <c r="TVS83" s="2"/>
      <c r="TVT83" s="2"/>
      <c r="TVU83" s="2"/>
      <c r="TVV83" s="2"/>
      <c r="TVW83" s="2"/>
      <c r="TVX83" s="2"/>
      <c r="TVY83" s="2"/>
      <c r="TVZ83" s="2"/>
      <c r="TWA83" s="2"/>
      <c r="TWB83" s="2"/>
      <c r="TWC83" s="2"/>
      <c r="TWD83" s="2"/>
      <c r="TWE83" s="2"/>
      <c r="TWF83" s="2"/>
      <c r="TWG83" s="2"/>
      <c r="TWH83" s="2"/>
      <c r="TWI83" s="2"/>
      <c r="TWJ83" s="2"/>
      <c r="TWK83" s="2"/>
      <c r="TWL83" s="2"/>
      <c r="TWM83" s="2"/>
      <c r="TWN83" s="2"/>
      <c r="TWO83" s="2"/>
      <c r="TWP83" s="2"/>
      <c r="TWQ83" s="2"/>
      <c r="TWR83" s="2"/>
      <c r="TWS83" s="2"/>
      <c r="TWT83" s="2"/>
      <c r="TWU83" s="2"/>
      <c r="TWV83" s="2"/>
      <c r="TWW83" s="2"/>
      <c r="TWX83" s="2"/>
      <c r="TWY83" s="2"/>
      <c r="TWZ83" s="2"/>
      <c r="TXA83" s="2"/>
      <c r="TXB83" s="2"/>
      <c r="TXC83" s="2"/>
      <c r="TXD83" s="2"/>
      <c r="TXE83" s="2"/>
      <c r="TXF83" s="2"/>
      <c r="TXG83" s="2"/>
      <c r="TXH83" s="2"/>
      <c r="TXI83" s="2"/>
      <c r="TXJ83" s="2"/>
      <c r="TXK83" s="2"/>
      <c r="TXL83" s="2"/>
      <c r="TXM83" s="2"/>
      <c r="TXN83" s="2"/>
      <c r="TXO83" s="2"/>
      <c r="TXP83" s="2"/>
      <c r="TXQ83" s="2"/>
      <c r="TXR83" s="2"/>
      <c r="TXS83" s="2"/>
      <c r="TXT83" s="2"/>
      <c r="TXU83" s="2"/>
      <c r="TXV83" s="2"/>
      <c r="TXW83" s="2"/>
      <c r="TXX83" s="2"/>
      <c r="TXY83" s="2"/>
      <c r="TXZ83" s="2"/>
      <c r="TYA83" s="2"/>
      <c r="TYB83" s="2"/>
      <c r="TYC83" s="2"/>
      <c r="TYD83" s="2"/>
      <c r="TYE83" s="2"/>
      <c r="TYF83" s="2"/>
      <c r="TYG83" s="2"/>
      <c r="TYH83" s="2"/>
      <c r="TYI83" s="2"/>
      <c r="TYJ83" s="2"/>
      <c r="TYK83" s="2"/>
      <c r="TYL83" s="2"/>
      <c r="TYM83" s="2"/>
      <c r="TYN83" s="2"/>
      <c r="TYO83" s="2"/>
      <c r="TYP83" s="2"/>
      <c r="TYQ83" s="2"/>
      <c r="TYR83" s="2"/>
      <c r="TYS83" s="2"/>
      <c r="TYT83" s="2"/>
      <c r="TYU83" s="2"/>
      <c r="TYV83" s="2"/>
      <c r="TYW83" s="2"/>
      <c r="TYX83" s="2"/>
      <c r="TYY83" s="2"/>
      <c r="TYZ83" s="2"/>
      <c r="TZA83" s="2"/>
      <c r="TZB83" s="2"/>
      <c r="TZC83" s="2"/>
      <c r="TZD83" s="2"/>
      <c r="TZE83" s="2"/>
      <c r="TZF83" s="2"/>
      <c r="TZG83" s="2"/>
      <c r="TZH83" s="2"/>
      <c r="TZI83" s="2"/>
      <c r="TZJ83" s="2"/>
      <c r="TZK83" s="2"/>
      <c r="TZL83" s="2"/>
      <c r="TZM83" s="2"/>
      <c r="TZN83" s="2"/>
      <c r="TZO83" s="2"/>
      <c r="TZP83" s="2"/>
      <c r="TZQ83" s="2"/>
      <c r="TZR83" s="2"/>
      <c r="TZS83" s="2"/>
      <c r="TZT83" s="2"/>
      <c r="TZU83" s="2"/>
      <c r="TZV83" s="2"/>
      <c r="TZW83" s="2"/>
      <c r="TZX83" s="2"/>
      <c r="TZY83" s="2"/>
      <c r="TZZ83" s="2"/>
      <c r="UAA83" s="2"/>
      <c r="UAB83" s="2"/>
      <c r="UAC83" s="2"/>
      <c r="UAD83" s="2"/>
      <c r="UAE83" s="2"/>
      <c r="UAF83" s="2"/>
      <c r="UAG83" s="2"/>
      <c r="UAH83" s="2"/>
      <c r="UAI83" s="2"/>
      <c r="UAJ83" s="2"/>
      <c r="UAK83" s="2"/>
      <c r="UAL83" s="2"/>
      <c r="UAM83" s="2"/>
      <c r="UAN83" s="2"/>
      <c r="UAO83" s="2"/>
      <c r="UAP83" s="2"/>
      <c r="UAQ83" s="2"/>
      <c r="UAR83" s="2"/>
      <c r="UAS83" s="2"/>
      <c r="UAT83" s="2"/>
      <c r="UAU83" s="2"/>
      <c r="UAV83" s="2"/>
      <c r="UAW83" s="2"/>
      <c r="UAX83" s="2"/>
      <c r="UAY83" s="2"/>
      <c r="UAZ83" s="2"/>
      <c r="UBA83" s="2"/>
      <c r="UBB83" s="2"/>
      <c r="UBC83" s="2"/>
      <c r="UBD83" s="2"/>
      <c r="UBE83" s="2"/>
      <c r="UBF83" s="2"/>
      <c r="UBG83" s="2"/>
      <c r="UBH83" s="2"/>
      <c r="UBI83" s="2"/>
      <c r="UBJ83" s="2"/>
      <c r="UBK83" s="2"/>
      <c r="UBL83" s="2"/>
      <c r="UBM83" s="2"/>
      <c r="UBN83" s="2"/>
      <c r="UBO83" s="2"/>
      <c r="UBP83" s="2"/>
      <c r="UBQ83" s="2"/>
      <c r="UBR83" s="2"/>
      <c r="UBS83" s="2"/>
      <c r="UBT83" s="2"/>
      <c r="UBU83" s="2"/>
      <c r="UBV83" s="2"/>
      <c r="UBW83" s="2"/>
      <c r="UBX83" s="2"/>
      <c r="UBY83" s="2"/>
      <c r="UBZ83" s="2"/>
      <c r="UCA83" s="2"/>
      <c r="UCB83" s="2"/>
      <c r="UCC83" s="2"/>
      <c r="UCD83" s="2"/>
      <c r="UCE83" s="2"/>
      <c r="UCF83" s="2"/>
      <c r="UCG83" s="2"/>
      <c r="UCH83" s="2"/>
      <c r="UCI83" s="2"/>
      <c r="UCJ83" s="2"/>
      <c r="UCK83" s="2"/>
      <c r="UCL83" s="2"/>
      <c r="UCM83" s="2"/>
      <c r="UCN83" s="2"/>
      <c r="UCO83" s="2"/>
      <c r="UCP83" s="2"/>
      <c r="UCQ83" s="2"/>
      <c r="UCR83" s="2"/>
      <c r="UCS83" s="2"/>
      <c r="UCT83" s="2"/>
      <c r="UCU83" s="2"/>
      <c r="UCV83" s="2"/>
      <c r="UCW83" s="2"/>
      <c r="UCX83" s="2"/>
      <c r="UCY83" s="2"/>
      <c r="UCZ83" s="2"/>
      <c r="UDA83" s="2"/>
      <c r="UDB83" s="2"/>
      <c r="UDC83" s="2"/>
      <c r="UDD83" s="2"/>
      <c r="UDE83" s="2"/>
      <c r="UDF83" s="2"/>
      <c r="UDG83" s="2"/>
      <c r="UDH83" s="2"/>
      <c r="UDI83" s="2"/>
      <c r="UDJ83" s="2"/>
      <c r="UDK83" s="2"/>
      <c r="UDL83" s="2"/>
      <c r="UDM83" s="2"/>
      <c r="UDN83" s="2"/>
      <c r="UDO83" s="2"/>
      <c r="UDP83" s="2"/>
      <c r="UDQ83" s="2"/>
      <c r="UDR83" s="2"/>
      <c r="UDS83" s="2"/>
      <c r="UDT83" s="2"/>
      <c r="UDU83" s="2"/>
      <c r="UDV83" s="2"/>
      <c r="UDW83" s="2"/>
      <c r="UDX83" s="2"/>
      <c r="UDY83" s="2"/>
      <c r="UDZ83" s="2"/>
      <c r="UEA83" s="2"/>
      <c r="UEB83" s="2"/>
      <c r="UEC83" s="2"/>
      <c r="UED83" s="2"/>
      <c r="UEE83" s="2"/>
      <c r="UEF83" s="2"/>
      <c r="UEG83" s="2"/>
      <c r="UEH83" s="2"/>
      <c r="UEI83" s="2"/>
      <c r="UEJ83" s="2"/>
      <c r="UEK83" s="2"/>
      <c r="UEL83" s="2"/>
      <c r="UEM83" s="2"/>
      <c r="UEN83" s="2"/>
      <c r="UEO83" s="2"/>
      <c r="UEP83" s="2"/>
      <c r="UEQ83" s="2"/>
      <c r="UER83" s="2"/>
      <c r="UES83" s="2"/>
      <c r="UET83" s="2"/>
      <c r="UEU83" s="2"/>
      <c r="UEV83" s="2"/>
      <c r="UEW83" s="2"/>
      <c r="UEX83" s="2"/>
      <c r="UEY83" s="2"/>
      <c r="UEZ83" s="2"/>
      <c r="UFA83" s="2"/>
      <c r="UFB83" s="2"/>
      <c r="UFC83" s="2"/>
      <c r="UFD83" s="2"/>
      <c r="UFE83" s="2"/>
      <c r="UFF83" s="2"/>
      <c r="UFG83" s="2"/>
      <c r="UFH83" s="2"/>
      <c r="UFI83" s="2"/>
      <c r="UFJ83" s="2"/>
      <c r="UFK83" s="2"/>
      <c r="UFL83" s="2"/>
      <c r="UFM83" s="2"/>
      <c r="UFN83" s="2"/>
      <c r="UFO83" s="2"/>
      <c r="UFP83" s="2"/>
      <c r="UFQ83" s="2"/>
      <c r="UFR83" s="2"/>
      <c r="UFS83" s="2"/>
      <c r="UFT83" s="2"/>
      <c r="UFU83" s="2"/>
      <c r="UFV83" s="2"/>
      <c r="UFW83" s="2"/>
      <c r="UFX83" s="2"/>
      <c r="UFY83" s="2"/>
      <c r="UFZ83" s="2"/>
      <c r="UGA83" s="2"/>
      <c r="UGB83" s="2"/>
      <c r="UGC83" s="2"/>
      <c r="UGD83" s="2"/>
      <c r="UGE83" s="2"/>
      <c r="UGF83" s="2"/>
      <c r="UGG83" s="2"/>
      <c r="UGH83" s="2"/>
      <c r="UGI83" s="2"/>
      <c r="UGJ83" s="2"/>
      <c r="UGK83" s="2"/>
      <c r="UGL83" s="2"/>
      <c r="UGM83" s="2"/>
      <c r="UGN83" s="2"/>
      <c r="UGO83" s="2"/>
      <c r="UGP83" s="2"/>
      <c r="UGQ83" s="2"/>
      <c r="UGR83" s="2"/>
      <c r="UGS83" s="2"/>
      <c r="UGT83" s="2"/>
      <c r="UGU83" s="2"/>
      <c r="UGV83" s="2"/>
      <c r="UGW83" s="2"/>
      <c r="UGX83" s="2"/>
      <c r="UGY83" s="2"/>
      <c r="UGZ83" s="2"/>
      <c r="UHA83" s="2"/>
      <c r="UHB83" s="2"/>
      <c r="UHC83" s="2"/>
      <c r="UHD83" s="2"/>
      <c r="UHE83" s="2"/>
      <c r="UHF83" s="2"/>
      <c r="UHG83" s="2"/>
      <c r="UHH83" s="2"/>
      <c r="UHI83" s="2"/>
      <c r="UHJ83" s="2"/>
      <c r="UHK83" s="2"/>
      <c r="UHL83" s="2"/>
      <c r="UHM83" s="2"/>
      <c r="UHN83" s="2"/>
      <c r="UHO83" s="2"/>
      <c r="UHP83" s="2"/>
      <c r="UHQ83" s="2"/>
      <c r="UHR83" s="2"/>
      <c r="UHS83" s="2"/>
      <c r="UHT83" s="2"/>
      <c r="UHU83" s="2"/>
      <c r="UHV83" s="2"/>
      <c r="UHW83" s="2"/>
      <c r="UHX83" s="2"/>
      <c r="UHY83" s="2"/>
      <c r="UHZ83" s="2"/>
      <c r="UIA83" s="2"/>
      <c r="UIB83" s="2"/>
      <c r="UIC83" s="2"/>
      <c r="UID83" s="2"/>
      <c r="UIE83" s="2"/>
      <c r="UIF83" s="2"/>
      <c r="UIG83" s="2"/>
      <c r="UIH83" s="2"/>
      <c r="UII83" s="2"/>
      <c r="UIJ83" s="2"/>
      <c r="UIK83" s="2"/>
      <c r="UIL83" s="2"/>
      <c r="UIM83" s="2"/>
      <c r="UIN83" s="2"/>
      <c r="UIO83" s="2"/>
      <c r="UIP83" s="2"/>
      <c r="UIQ83" s="2"/>
      <c r="UIR83" s="2"/>
      <c r="UIS83" s="2"/>
      <c r="UIT83" s="2"/>
      <c r="UIU83" s="2"/>
      <c r="UIV83" s="2"/>
      <c r="UIW83" s="2"/>
      <c r="UIX83" s="2"/>
      <c r="UIY83" s="2"/>
      <c r="UIZ83" s="2"/>
      <c r="UJA83" s="2"/>
      <c r="UJB83" s="2"/>
      <c r="UJC83" s="2"/>
      <c r="UJD83" s="2"/>
      <c r="UJE83" s="2"/>
      <c r="UJF83" s="2"/>
      <c r="UJG83" s="2"/>
      <c r="UJH83" s="2"/>
      <c r="UJI83" s="2"/>
      <c r="UJJ83" s="2"/>
      <c r="UJK83" s="2"/>
      <c r="UJL83" s="2"/>
      <c r="UJM83" s="2"/>
      <c r="UJN83" s="2"/>
      <c r="UJO83" s="2"/>
      <c r="UJP83" s="2"/>
      <c r="UJQ83" s="2"/>
      <c r="UJR83" s="2"/>
      <c r="UJS83" s="2"/>
      <c r="UJT83" s="2"/>
      <c r="UJU83" s="2"/>
      <c r="UJV83" s="2"/>
      <c r="UJW83" s="2"/>
      <c r="UJX83" s="2"/>
      <c r="UJY83" s="2"/>
      <c r="UJZ83" s="2"/>
      <c r="UKA83" s="2"/>
      <c r="UKB83" s="2"/>
      <c r="UKC83" s="2"/>
      <c r="UKD83" s="2"/>
      <c r="UKE83" s="2"/>
      <c r="UKF83" s="2"/>
      <c r="UKG83" s="2"/>
      <c r="UKH83" s="2"/>
      <c r="UKI83" s="2"/>
      <c r="UKJ83" s="2"/>
      <c r="UKK83" s="2"/>
      <c r="UKL83" s="2"/>
      <c r="UKM83" s="2"/>
      <c r="UKN83" s="2"/>
      <c r="UKO83" s="2"/>
      <c r="UKP83" s="2"/>
      <c r="UKQ83" s="2"/>
      <c r="UKR83" s="2"/>
      <c r="UKS83" s="2"/>
      <c r="UKT83" s="2"/>
      <c r="UKU83" s="2"/>
      <c r="UKV83" s="2"/>
      <c r="UKW83" s="2"/>
      <c r="UKX83" s="2"/>
      <c r="UKY83" s="2"/>
      <c r="UKZ83" s="2"/>
      <c r="ULA83" s="2"/>
      <c r="ULB83" s="2"/>
      <c r="ULC83" s="2"/>
      <c r="ULD83" s="2"/>
      <c r="ULE83" s="2"/>
      <c r="ULF83" s="2"/>
      <c r="ULG83" s="2"/>
      <c r="ULH83" s="2"/>
      <c r="ULI83" s="2"/>
      <c r="ULJ83" s="2"/>
      <c r="ULK83" s="2"/>
      <c r="ULL83" s="2"/>
      <c r="ULM83" s="2"/>
      <c r="ULN83" s="2"/>
      <c r="ULO83" s="2"/>
      <c r="ULP83" s="2"/>
      <c r="ULQ83" s="2"/>
      <c r="ULR83" s="2"/>
      <c r="ULS83" s="2"/>
      <c r="ULT83" s="2"/>
      <c r="ULU83" s="2"/>
      <c r="ULV83" s="2"/>
      <c r="ULW83" s="2"/>
      <c r="ULX83" s="2"/>
      <c r="ULY83" s="2"/>
      <c r="ULZ83" s="2"/>
      <c r="UMA83" s="2"/>
      <c r="UMB83" s="2"/>
      <c r="UMC83" s="2"/>
      <c r="UMD83" s="2"/>
      <c r="UME83" s="2"/>
      <c r="UMF83" s="2"/>
      <c r="UMG83" s="2"/>
      <c r="UMH83" s="2"/>
      <c r="UMI83" s="2"/>
      <c r="UMJ83" s="2"/>
      <c r="UMK83" s="2"/>
      <c r="UML83" s="2"/>
      <c r="UMM83" s="2"/>
      <c r="UMN83" s="2"/>
      <c r="UMO83" s="2"/>
      <c r="UMP83" s="2"/>
      <c r="UMQ83" s="2"/>
      <c r="UMR83" s="2"/>
      <c r="UMS83" s="2"/>
      <c r="UMT83" s="2"/>
      <c r="UMU83" s="2"/>
      <c r="UMV83" s="2"/>
      <c r="UMW83" s="2"/>
      <c r="UMX83" s="2"/>
      <c r="UMY83" s="2"/>
      <c r="UMZ83" s="2"/>
      <c r="UNA83" s="2"/>
      <c r="UNB83" s="2"/>
      <c r="UNC83" s="2"/>
      <c r="UND83" s="2"/>
      <c r="UNE83" s="2"/>
      <c r="UNF83" s="2"/>
      <c r="UNG83" s="2"/>
      <c r="UNH83" s="2"/>
      <c r="UNI83" s="2"/>
      <c r="UNJ83" s="2"/>
      <c r="UNK83" s="2"/>
      <c r="UNL83" s="2"/>
      <c r="UNM83" s="2"/>
      <c r="UNN83" s="2"/>
      <c r="UNO83" s="2"/>
      <c r="UNP83" s="2"/>
      <c r="UNQ83" s="2"/>
      <c r="UNR83" s="2"/>
      <c r="UNS83" s="2"/>
      <c r="UNT83" s="2"/>
      <c r="UNU83" s="2"/>
      <c r="UNV83" s="2"/>
      <c r="UNW83" s="2"/>
      <c r="UNX83" s="2"/>
      <c r="UNY83" s="2"/>
      <c r="UNZ83" s="2"/>
      <c r="UOA83" s="2"/>
      <c r="UOB83" s="2"/>
      <c r="UOC83" s="2"/>
      <c r="UOD83" s="2"/>
      <c r="UOE83" s="2"/>
      <c r="UOF83" s="2"/>
      <c r="UOG83" s="2"/>
      <c r="UOH83" s="2"/>
      <c r="UOI83" s="2"/>
      <c r="UOJ83" s="2"/>
      <c r="UOK83" s="2"/>
      <c r="UOL83" s="2"/>
      <c r="UOM83" s="2"/>
      <c r="UON83" s="2"/>
      <c r="UOO83" s="2"/>
      <c r="UOP83" s="2"/>
      <c r="UOQ83" s="2"/>
      <c r="UOR83" s="2"/>
      <c r="UOS83" s="2"/>
      <c r="UOT83" s="2"/>
      <c r="UOU83" s="2"/>
      <c r="UOV83" s="2"/>
      <c r="UOW83" s="2"/>
      <c r="UOX83" s="2"/>
      <c r="UOY83" s="2"/>
      <c r="UOZ83" s="2"/>
      <c r="UPA83" s="2"/>
      <c r="UPB83" s="2"/>
      <c r="UPC83" s="2"/>
      <c r="UPD83" s="2"/>
      <c r="UPE83" s="2"/>
      <c r="UPF83" s="2"/>
      <c r="UPG83" s="2"/>
      <c r="UPH83" s="2"/>
      <c r="UPI83" s="2"/>
      <c r="UPJ83" s="2"/>
      <c r="UPK83" s="2"/>
      <c r="UPL83" s="2"/>
      <c r="UPM83" s="2"/>
      <c r="UPN83" s="2"/>
      <c r="UPO83" s="2"/>
      <c r="UPP83" s="2"/>
      <c r="UPQ83" s="2"/>
      <c r="UPR83" s="2"/>
      <c r="UPS83" s="2"/>
      <c r="UPT83" s="2"/>
      <c r="UPU83" s="2"/>
      <c r="UPV83" s="2"/>
      <c r="UPW83" s="2"/>
      <c r="UPX83" s="2"/>
      <c r="UPY83" s="2"/>
      <c r="UPZ83" s="2"/>
      <c r="UQA83" s="2"/>
      <c r="UQB83" s="2"/>
      <c r="UQC83" s="2"/>
      <c r="UQD83" s="2"/>
      <c r="UQE83" s="2"/>
      <c r="UQF83" s="2"/>
      <c r="UQG83" s="2"/>
      <c r="UQH83" s="2"/>
      <c r="UQI83" s="2"/>
      <c r="UQJ83" s="2"/>
      <c r="UQK83" s="2"/>
      <c r="UQL83" s="2"/>
      <c r="UQM83" s="2"/>
      <c r="UQN83" s="2"/>
      <c r="UQO83" s="2"/>
      <c r="UQP83" s="2"/>
      <c r="UQQ83" s="2"/>
      <c r="UQR83" s="2"/>
      <c r="UQS83" s="2"/>
      <c r="UQT83" s="2"/>
      <c r="UQU83" s="2"/>
      <c r="UQV83" s="2"/>
      <c r="UQW83" s="2"/>
      <c r="UQX83" s="2"/>
      <c r="UQY83" s="2"/>
      <c r="UQZ83" s="2"/>
      <c r="URA83" s="2"/>
      <c r="URB83" s="2"/>
      <c r="URC83" s="2"/>
      <c r="URD83" s="2"/>
      <c r="URE83" s="2"/>
      <c r="URF83" s="2"/>
      <c r="URG83" s="2"/>
      <c r="URH83" s="2"/>
      <c r="URI83" s="2"/>
      <c r="URJ83" s="2"/>
      <c r="URK83" s="2"/>
      <c r="URL83" s="2"/>
      <c r="URM83" s="2"/>
      <c r="URN83" s="2"/>
      <c r="URO83" s="2"/>
      <c r="URP83" s="2"/>
      <c r="URQ83" s="2"/>
      <c r="URR83" s="2"/>
      <c r="URS83" s="2"/>
      <c r="URT83" s="2"/>
      <c r="URU83" s="2"/>
      <c r="URV83" s="2"/>
      <c r="URW83" s="2"/>
      <c r="URX83" s="2"/>
      <c r="URY83" s="2"/>
      <c r="URZ83" s="2"/>
      <c r="USA83" s="2"/>
      <c r="USB83" s="2"/>
      <c r="USC83" s="2"/>
      <c r="USD83" s="2"/>
      <c r="USE83" s="2"/>
      <c r="USF83" s="2"/>
      <c r="USG83" s="2"/>
      <c r="USH83" s="2"/>
      <c r="USI83" s="2"/>
      <c r="USJ83" s="2"/>
      <c r="USK83" s="2"/>
      <c r="USL83" s="2"/>
      <c r="USM83" s="2"/>
      <c r="USN83" s="2"/>
      <c r="USO83" s="2"/>
      <c r="USP83" s="2"/>
      <c r="USQ83" s="2"/>
      <c r="USR83" s="2"/>
      <c r="USS83" s="2"/>
      <c r="UST83" s="2"/>
      <c r="USU83" s="2"/>
      <c r="USV83" s="2"/>
      <c r="USW83" s="2"/>
      <c r="USX83" s="2"/>
      <c r="USY83" s="2"/>
      <c r="USZ83" s="2"/>
      <c r="UTA83" s="2"/>
      <c r="UTB83" s="2"/>
      <c r="UTC83" s="2"/>
      <c r="UTD83" s="2"/>
      <c r="UTE83" s="2"/>
      <c r="UTF83" s="2"/>
      <c r="UTG83" s="2"/>
      <c r="UTH83" s="2"/>
      <c r="UTI83" s="2"/>
      <c r="UTJ83" s="2"/>
      <c r="UTK83" s="2"/>
      <c r="UTL83" s="2"/>
      <c r="UTM83" s="2"/>
      <c r="UTN83" s="2"/>
      <c r="UTO83" s="2"/>
      <c r="UTP83" s="2"/>
      <c r="UTQ83" s="2"/>
      <c r="UTR83" s="2"/>
      <c r="UTS83" s="2"/>
      <c r="UTT83" s="2"/>
      <c r="UTU83" s="2"/>
      <c r="UTV83" s="2"/>
      <c r="UTW83" s="2"/>
      <c r="UTX83" s="2"/>
      <c r="UTY83" s="2"/>
      <c r="UTZ83" s="2"/>
      <c r="UUA83" s="2"/>
      <c r="UUB83" s="2"/>
      <c r="UUC83" s="2"/>
      <c r="UUD83" s="2"/>
      <c r="UUE83" s="2"/>
      <c r="UUF83" s="2"/>
      <c r="UUG83" s="2"/>
      <c r="UUH83" s="2"/>
      <c r="UUI83" s="2"/>
      <c r="UUJ83" s="2"/>
      <c r="UUK83" s="2"/>
      <c r="UUL83" s="2"/>
      <c r="UUM83" s="2"/>
      <c r="UUN83" s="2"/>
      <c r="UUO83" s="2"/>
      <c r="UUP83" s="2"/>
      <c r="UUQ83" s="2"/>
      <c r="UUR83" s="2"/>
      <c r="UUS83" s="2"/>
      <c r="UUT83" s="2"/>
      <c r="UUU83" s="2"/>
      <c r="UUV83" s="2"/>
      <c r="UUW83" s="2"/>
      <c r="UUX83" s="2"/>
      <c r="UUY83" s="2"/>
      <c r="UUZ83" s="2"/>
      <c r="UVA83" s="2"/>
      <c r="UVB83" s="2"/>
      <c r="UVC83" s="2"/>
      <c r="UVD83" s="2"/>
      <c r="UVE83" s="2"/>
      <c r="UVF83" s="2"/>
      <c r="UVG83" s="2"/>
      <c r="UVH83" s="2"/>
      <c r="UVI83" s="2"/>
      <c r="UVJ83" s="2"/>
      <c r="UVK83" s="2"/>
      <c r="UVL83" s="2"/>
      <c r="UVM83" s="2"/>
      <c r="UVN83" s="2"/>
      <c r="UVO83" s="2"/>
      <c r="UVP83" s="2"/>
      <c r="UVQ83" s="2"/>
      <c r="UVR83" s="2"/>
      <c r="UVS83" s="2"/>
      <c r="UVT83" s="2"/>
      <c r="UVU83" s="2"/>
      <c r="UVV83" s="2"/>
      <c r="UVW83" s="2"/>
      <c r="UVX83" s="2"/>
      <c r="UVY83" s="2"/>
      <c r="UVZ83" s="2"/>
      <c r="UWA83" s="2"/>
      <c r="UWB83" s="2"/>
      <c r="UWC83" s="2"/>
      <c r="UWD83" s="2"/>
      <c r="UWE83" s="2"/>
      <c r="UWF83" s="2"/>
      <c r="UWG83" s="2"/>
      <c r="UWH83" s="2"/>
      <c r="UWI83" s="2"/>
      <c r="UWJ83" s="2"/>
      <c r="UWK83" s="2"/>
      <c r="UWL83" s="2"/>
      <c r="UWM83" s="2"/>
      <c r="UWN83" s="2"/>
      <c r="UWO83" s="2"/>
      <c r="UWP83" s="2"/>
      <c r="UWQ83" s="2"/>
      <c r="UWR83" s="2"/>
      <c r="UWS83" s="2"/>
      <c r="UWT83" s="2"/>
      <c r="UWU83" s="2"/>
      <c r="UWV83" s="2"/>
      <c r="UWW83" s="2"/>
      <c r="UWX83" s="2"/>
      <c r="UWY83" s="2"/>
      <c r="UWZ83" s="2"/>
      <c r="UXA83" s="2"/>
      <c r="UXB83" s="2"/>
      <c r="UXC83" s="2"/>
      <c r="UXD83" s="2"/>
      <c r="UXE83" s="2"/>
      <c r="UXF83" s="2"/>
      <c r="UXG83" s="2"/>
      <c r="UXH83" s="2"/>
      <c r="UXI83" s="2"/>
      <c r="UXJ83" s="2"/>
      <c r="UXK83" s="2"/>
      <c r="UXL83" s="2"/>
      <c r="UXM83" s="2"/>
      <c r="UXN83" s="2"/>
      <c r="UXO83" s="2"/>
      <c r="UXP83" s="2"/>
      <c r="UXQ83" s="2"/>
      <c r="UXR83" s="2"/>
      <c r="UXS83" s="2"/>
      <c r="UXT83" s="2"/>
      <c r="UXU83" s="2"/>
      <c r="UXV83" s="2"/>
      <c r="UXW83" s="2"/>
      <c r="UXX83" s="2"/>
      <c r="UXY83" s="2"/>
      <c r="UXZ83" s="2"/>
      <c r="UYA83" s="2"/>
      <c r="UYB83" s="2"/>
      <c r="UYC83" s="2"/>
      <c r="UYD83" s="2"/>
      <c r="UYE83" s="2"/>
      <c r="UYF83" s="2"/>
      <c r="UYG83" s="2"/>
      <c r="UYH83" s="2"/>
      <c r="UYI83" s="2"/>
      <c r="UYJ83" s="2"/>
      <c r="UYK83" s="2"/>
      <c r="UYL83" s="2"/>
      <c r="UYM83" s="2"/>
      <c r="UYN83" s="2"/>
      <c r="UYO83" s="2"/>
      <c r="UYP83" s="2"/>
      <c r="UYQ83" s="2"/>
      <c r="UYR83" s="2"/>
      <c r="UYS83" s="2"/>
      <c r="UYT83" s="2"/>
      <c r="UYU83" s="2"/>
      <c r="UYV83" s="2"/>
      <c r="UYW83" s="2"/>
      <c r="UYX83" s="2"/>
      <c r="UYY83" s="2"/>
      <c r="UYZ83" s="2"/>
      <c r="UZA83" s="2"/>
      <c r="UZB83" s="2"/>
      <c r="UZC83" s="2"/>
      <c r="UZD83" s="2"/>
      <c r="UZE83" s="2"/>
      <c r="UZF83" s="2"/>
      <c r="UZG83" s="2"/>
      <c r="UZH83" s="2"/>
      <c r="UZI83" s="2"/>
      <c r="UZJ83" s="2"/>
      <c r="UZK83" s="2"/>
      <c r="UZL83" s="2"/>
      <c r="UZM83" s="2"/>
      <c r="UZN83" s="2"/>
      <c r="UZO83" s="2"/>
      <c r="UZP83" s="2"/>
      <c r="UZQ83" s="2"/>
      <c r="UZR83" s="2"/>
      <c r="UZS83" s="2"/>
      <c r="UZT83" s="2"/>
      <c r="UZU83" s="2"/>
      <c r="UZV83" s="2"/>
      <c r="UZW83" s="2"/>
      <c r="UZX83" s="2"/>
      <c r="UZY83" s="2"/>
      <c r="UZZ83" s="2"/>
      <c r="VAA83" s="2"/>
      <c r="VAB83" s="2"/>
      <c r="VAC83" s="2"/>
      <c r="VAD83" s="2"/>
      <c r="VAE83" s="2"/>
      <c r="VAF83" s="2"/>
      <c r="VAG83" s="2"/>
      <c r="VAH83" s="2"/>
      <c r="VAI83" s="2"/>
      <c r="VAJ83" s="2"/>
      <c r="VAK83" s="2"/>
      <c r="VAL83" s="2"/>
      <c r="VAM83" s="2"/>
      <c r="VAN83" s="2"/>
      <c r="VAO83" s="2"/>
      <c r="VAP83" s="2"/>
      <c r="VAQ83" s="2"/>
      <c r="VAR83" s="2"/>
      <c r="VAS83" s="2"/>
      <c r="VAT83" s="2"/>
      <c r="VAU83" s="2"/>
      <c r="VAV83" s="2"/>
      <c r="VAW83" s="2"/>
      <c r="VAX83" s="2"/>
      <c r="VAY83" s="2"/>
      <c r="VAZ83" s="2"/>
      <c r="VBA83" s="2"/>
      <c r="VBB83" s="2"/>
      <c r="VBC83" s="2"/>
      <c r="VBD83" s="2"/>
      <c r="VBE83" s="2"/>
      <c r="VBF83" s="2"/>
      <c r="VBG83" s="2"/>
      <c r="VBH83" s="2"/>
      <c r="VBI83" s="2"/>
      <c r="VBJ83" s="2"/>
      <c r="VBK83" s="2"/>
      <c r="VBL83" s="2"/>
      <c r="VBM83" s="2"/>
      <c r="VBN83" s="2"/>
      <c r="VBO83" s="2"/>
      <c r="VBP83" s="2"/>
      <c r="VBQ83" s="2"/>
      <c r="VBR83" s="2"/>
      <c r="VBS83" s="2"/>
      <c r="VBT83" s="2"/>
      <c r="VBU83" s="2"/>
      <c r="VBV83" s="2"/>
      <c r="VBW83" s="2"/>
      <c r="VBX83" s="2"/>
      <c r="VBY83" s="2"/>
      <c r="VBZ83" s="2"/>
      <c r="VCA83" s="2"/>
      <c r="VCB83" s="2"/>
      <c r="VCC83" s="2"/>
      <c r="VCD83" s="2"/>
      <c r="VCE83" s="2"/>
      <c r="VCF83" s="2"/>
      <c r="VCG83" s="2"/>
      <c r="VCH83" s="2"/>
      <c r="VCI83" s="2"/>
      <c r="VCJ83" s="2"/>
      <c r="VCK83" s="2"/>
      <c r="VCL83" s="2"/>
      <c r="VCM83" s="2"/>
      <c r="VCN83" s="2"/>
      <c r="VCO83" s="2"/>
      <c r="VCP83" s="2"/>
      <c r="VCQ83" s="2"/>
      <c r="VCR83" s="2"/>
      <c r="VCS83" s="2"/>
      <c r="VCT83" s="2"/>
      <c r="VCU83" s="2"/>
      <c r="VCV83" s="2"/>
      <c r="VCW83" s="2"/>
      <c r="VCX83" s="2"/>
      <c r="VCY83" s="2"/>
      <c r="VCZ83" s="2"/>
      <c r="VDA83" s="2"/>
      <c r="VDB83" s="2"/>
      <c r="VDC83" s="2"/>
      <c r="VDD83" s="2"/>
      <c r="VDE83" s="2"/>
      <c r="VDF83" s="2"/>
      <c r="VDG83" s="2"/>
      <c r="VDH83" s="2"/>
      <c r="VDI83" s="2"/>
      <c r="VDJ83" s="2"/>
      <c r="VDK83" s="2"/>
      <c r="VDL83" s="2"/>
      <c r="VDM83" s="2"/>
      <c r="VDN83" s="2"/>
      <c r="VDO83" s="2"/>
      <c r="VDP83" s="2"/>
      <c r="VDQ83" s="2"/>
      <c r="VDR83" s="2"/>
      <c r="VDS83" s="2"/>
      <c r="VDT83" s="2"/>
      <c r="VDU83" s="2"/>
      <c r="VDV83" s="2"/>
      <c r="VDW83" s="2"/>
      <c r="VDX83" s="2"/>
      <c r="VDY83" s="2"/>
      <c r="VDZ83" s="2"/>
      <c r="VEA83" s="2"/>
      <c r="VEB83" s="2"/>
      <c r="VEC83" s="2"/>
      <c r="VED83" s="2"/>
      <c r="VEE83" s="2"/>
      <c r="VEF83" s="2"/>
      <c r="VEG83" s="2"/>
      <c r="VEH83" s="2"/>
      <c r="VEI83" s="2"/>
      <c r="VEJ83" s="2"/>
      <c r="VEK83" s="2"/>
      <c r="VEL83" s="2"/>
      <c r="VEM83" s="2"/>
      <c r="VEN83" s="2"/>
      <c r="VEO83" s="2"/>
      <c r="VEP83" s="2"/>
      <c r="VEQ83" s="2"/>
      <c r="VER83" s="2"/>
      <c r="VES83" s="2"/>
      <c r="VET83" s="2"/>
      <c r="VEU83" s="2"/>
      <c r="VEV83" s="2"/>
      <c r="VEW83" s="2"/>
      <c r="VEX83" s="2"/>
      <c r="VEY83" s="2"/>
      <c r="VEZ83" s="2"/>
      <c r="VFA83" s="2"/>
      <c r="VFB83" s="2"/>
      <c r="VFC83" s="2"/>
      <c r="VFD83" s="2"/>
      <c r="VFE83" s="2"/>
      <c r="VFF83" s="2"/>
      <c r="VFG83" s="2"/>
      <c r="VFH83" s="2"/>
      <c r="VFI83" s="2"/>
      <c r="VFJ83" s="2"/>
      <c r="VFK83" s="2"/>
      <c r="VFL83" s="2"/>
      <c r="VFM83" s="2"/>
      <c r="VFN83" s="2"/>
      <c r="VFO83" s="2"/>
      <c r="VFP83" s="2"/>
      <c r="VFQ83" s="2"/>
      <c r="VFR83" s="2"/>
      <c r="VFS83" s="2"/>
      <c r="VFT83" s="2"/>
      <c r="VFU83" s="2"/>
      <c r="VFV83" s="2"/>
      <c r="VFW83" s="2"/>
      <c r="VFX83" s="2"/>
      <c r="VFY83" s="2"/>
      <c r="VFZ83" s="2"/>
      <c r="VGA83" s="2"/>
      <c r="VGB83" s="2"/>
      <c r="VGC83" s="2"/>
      <c r="VGD83" s="2"/>
      <c r="VGE83" s="2"/>
      <c r="VGF83" s="2"/>
      <c r="VGG83" s="2"/>
      <c r="VGH83" s="2"/>
      <c r="VGI83" s="2"/>
      <c r="VGJ83" s="2"/>
      <c r="VGK83" s="2"/>
      <c r="VGL83" s="2"/>
      <c r="VGM83" s="2"/>
      <c r="VGN83" s="2"/>
      <c r="VGO83" s="2"/>
      <c r="VGP83" s="2"/>
      <c r="VGQ83" s="2"/>
      <c r="VGR83" s="2"/>
      <c r="VGS83" s="2"/>
      <c r="VGT83" s="2"/>
      <c r="VGU83" s="2"/>
      <c r="VGV83" s="2"/>
      <c r="VGW83" s="2"/>
      <c r="VGX83" s="2"/>
      <c r="VGY83" s="2"/>
      <c r="VGZ83" s="2"/>
      <c r="VHA83" s="2"/>
      <c r="VHB83" s="2"/>
      <c r="VHC83" s="2"/>
      <c r="VHD83" s="2"/>
      <c r="VHE83" s="2"/>
      <c r="VHF83" s="2"/>
      <c r="VHG83" s="2"/>
      <c r="VHH83" s="2"/>
      <c r="VHI83" s="2"/>
      <c r="VHJ83" s="2"/>
      <c r="VHK83" s="2"/>
      <c r="VHL83" s="2"/>
      <c r="VHM83" s="2"/>
      <c r="VHN83" s="2"/>
      <c r="VHO83" s="2"/>
      <c r="VHP83" s="2"/>
      <c r="VHQ83" s="2"/>
      <c r="VHR83" s="2"/>
      <c r="VHS83" s="2"/>
      <c r="VHT83" s="2"/>
      <c r="VHU83" s="2"/>
      <c r="VHV83" s="2"/>
      <c r="VHW83" s="2"/>
      <c r="VHX83" s="2"/>
      <c r="VHY83" s="2"/>
      <c r="VHZ83" s="2"/>
      <c r="VIA83" s="2"/>
      <c r="VIB83" s="2"/>
      <c r="VIC83" s="2"/>
      <c r="VID83" s="2"/>
      <c r="VIE83" s="2"/>
      <c r="VIF83" s="2"/>
      <c r="VIG83" s="2"/>
      <c r="VIH83" s="2"/>
      <c r="VII83" s="2"/>
      <c r="VIJ83" s="2"/>
      <c r="VIK83" s="2"/>
      <c r="VIL83" s="2"/>
      <c r="VIM83" s="2"/>
      <c r="VIN83" s="2"/>
      <c r="VIO83" s="2"/>
      <c r="VIP83" s="2"/>
      <c r="VIQ83" s="2"/>
      <c r="VIR83" s="2"/>
      <c r="VIS83" s="2"/>
      <c r="VIT83" s="2"/>
      <c r="VIU83" s="2"/>
      <c r="VIV83" s="2"/>
      <c r="VIW83" s="2"/>
      <c r="VIX83" s="2"/>
      <c r="VIY83" s="2"/>
      <c r="VIZ83" s="2"/>
      <c r="VJA83" s="2"/>
      <c r="VJB83" s="2"/>
      <c r="VJC83" s="2"/>
      <c r="VJD83" s="2"/>
      <c r="VJE83" s="2"/>
      <c r="VJF83" s="2"/>
      <c r="VJG83" s="2"/>
      <c r="VJH83" s="2"/>
      <c r="VJI83" s="2"/>
      <c r="VJJ83" s="2"/>
      <c r="VJK83" s="2"/>
      <c r="VJL83" s="2"/>
      <c r="VJM83" s="2"/>
      <c r="VJN83" s="2"/>
      <c r="VJO83" s="2"/>
      <c r="VJP83" s="2"/>
      <c r="VJQ83" s="2"/>
      <c r="VJR83" s="2"/>
      <c r="VJS83" s="2"/>
      <c r="VJT83" s="2"/>
      <c r="VJU83" s="2"/>
      <c r="VJV83" s="2"/>
      <c r="VJW83" s="2"/>
      <c r="VJX83" s="2"/>
      <c r="VJY83" s="2"/>
      <c r="VJZ83" s="2"/>
      <c r="VKA83" s="2"/>
      <c r="VKB83" s="2"/>
      <c r="VKC83" s="2"/>
      <c r="VKD83" s="2"/>
      <c r="VKE83" s="2"/>
      <c r="VKF83" s="2"/>
      <c r="VKG83" s="2"/>
      <c r="VKH83" s="2"/>
      <c r="VKI83" s="2"/>
      <c r="VKJ83" s="2"/>
      <c r="VKK83" s="2"/>
      <c r="VKL83" s="2"/>
      <c r="VKM83" s="2"/>
      <c r="VKN83" s="2"/>
      <c r="VKO83" s="2"/>
      <c r="VKP83" s="2"/>
      <c r="VKQ83" s="2"/>
      <c r="VKR83" s="2"/>
      <c r="VKS83" s="2"/>
      <c r="VKT83" s="2"/>
      <c r="VKU83" s="2"/>
      <c r="VKV83" s="2"/>
      <c r="VKW83" s="2"/>
      <c r="VKX83" s="2"/>
      <c r="VKY83" s="2"/>
      <c r="VKZ83" s="2"/>
      <c r="VLA83" s="2"/>
      <c r="VLB83" s="2"/>
      <c r="VLC83" s="2"/>
      <c r="VLD83" s="2"/>
      <c r="VLE83" s="2"/>
      <c r="VLF83" s="2"/>
      <c r="VLG83" s="2"/>
      <c r="VLH83" s="2"/>
      <c r="VLI83" s="2"/>
      <c r="VLJ83" s="2"/>
      <c r="VLK83" s="2"/>
      <c r="VLL83" s="2"/>
      <c r="VLM83" s="2"/>
      <c r="VLN83" s="2"/>
      <c r="VLO83" s="2"/>
      <c r="VLP83" s="2"/>
      <c r="VLQ83" s="2"/>
      <c r="VLR83" s="2"/>
      <c r="VLS83" s="2"/>
      <c r="VLT83" s="2"/>
      <c r="VLU83" s="2"/>
      <c r="VLV83" s="2"/>
      <c r="VLW83" s="2"/>
      <c r="VLX83" s="2"/>
      <c r="VLY83" s="2"/>
      <c r="VLZ83" s="2"/>
      <c r="VMA83" s="2"/>
      <c r="VMB83" s="2"/>
      <c r="VMC83" s="2"/>
      <c r="VMD83" s="2"/>
      <c r="VME83" s="2"/>
      <c r="VMF83" s="2"/>
      <c r="VMG83" s="2"/>
      <c r="VMH83" s="2"/>
      <c r="VMI83" s="2"/>
      <c r="VMJ83" s="2"/>
      <c r="VMK83" s="2"/>
      <c r="VML83" s="2"/>
      <c r="VMM83" s="2"/>
      <c r="VMN83" s="2"/>
      <c r="VMO83" s="2"/>
      <c r="VMP83" s="2"/>
      <c r="VMQ83" s="2"/>
      <c r="VMR83" s="2"/>
      <c r="VMS83" s="2"/>
      <c r="VMT83" s="2"/>
      <c r="VMU83" s="2"/>
      <c r="VMV83" s="2"/>
      <c r="VMW83" s="2"/>
      <c r="VMX83" s="2"/>
      <c r="VMY83" s="2"/>
      <c r="VMZ83" s="2"/>
      <c r="VNA83" s="2"/>
      <c r="VNB83" s="2"/>
      <c r="VNC83" s="2"/>
      <c r="VND83" s="2"/>
      <c r="VNE83" s="2"/>
      <c r="VNF83" s="2"/>
      <c r="VNG83" s="2"/>
      <c r="VNH83" s="2"/>
      <c r="VNI83" s="2"/>
      <c r="VNJ83" s="2"/>
      <c r="VNK83" s="2"/>
      <c r="VNL83" s="2"/>
      <c r="VNM83" s="2"/>
      <c r="VNN83" s="2"/>
      <c r="VNO83" s="2"/>
      <c r="VNP83" s="2"/>
      <c r="VNQ83" s="2"/>
      <c r="VNR83" s="2"/>
      <c r="VNS83" s="2"/>
      <c r="VNT83" s="2"/>
      <c r="VNU83" s="2"/>
      <c r="VNV83" s="2"/>
      <c r="VNW83" s="2"/>
      <c r="VNX83" s="2"/>
      <c r="VNY83" s="2"/>
      <c r="VNZ83" s="2"/>
      <c r="VOA83" s="2"/>
      <c r="VOB83" s="2"/>
      <c r="VOC83" s="2"/>
      <c r="VOD83" s="2"/>
      <c r="VOE83" s="2"/>
      <c r="VOF83" s="2"/>
      <c r="VOG83" s="2"/>
      <c r="VOH83" s="2"/>
      <c r="VOI83" s="2"/>
      <c r="VOJ83" s="2"/>
      <c r="VOK83" s="2"/>
      <c r="VOL83" s="2"/>
      <c r="VOM83" s="2"/>
      <c r="VON83" s="2"/>
      <c r="VOO83" s="2"/>
      <c r="VOP83" s="2"/>
      <c r="VOQ83" s="2"/>
      <c r="VOR83" s="2"/>
      <c r="VOS83" s="2"/>
      <c r="VOT83" s="2"/>
      <c r="VOU83" s="2"/>
      <c r="VOV83" s="2"/>
      <c r="VOW83" s="2"/>
      <c r="VOX83" s="2"/>
      <c r="VOY83" s="2"/>
      <c r="VOZ83" s="2"/>
      <c r="VPA83" s="2"/>
      <c r="VPB83" s="2"/>
      <c r="VPC83" s="2"/>
      <c r="VPD83" s="2"/>
      <c r="VPE83" s="2"/>
      <c r="VPF83" s="2"/>
      <c r="VPG83" s="2"/>
      <c r="VPH83" s="2"/>
      <c r="VPI83" s="2"/>
      <c r="VPJ83" s="2"/>
      <c r="VPK83" s="2"/>
      <c r="VPL83" s="2"/>
      <c r="VPM83" s="2"/>
      <c r="VPN83" s="2"/>
      <c r="VPO83" s="2"/>
      <c r="VPP83" s="2"/>
      <c r="VPQ83" s="2"/>
      <c r="VPR83" s="2"/>
      <c r="VPS83" s="2"/>
      <c r="VPT83" s="2"/>
      <c r="VPU83" s="2"/>
      <c r="VPV83" s="2"/>
      <c r="VPW83" s="2"/>
      <c r="VPX83" s="2"/>
      <c r="VPY83" s="2"/>
      <c r="VPZ83" s="2"/>
      <c r="VQA83" s="2"/>
      <c r="VQB83" s="2"/>
      <c r="VQC83" s="2"/>
      <c r="VQD83" s="2"/>
      <c r="VQE83" s="2"/>
      <c r="VQF83" s="2"/>
      <c r="VQG83" s="2"/>
      <c r="VQH83" s="2"/>
      <c r="VQI83" s="2"/>
      <c r="VQJ83" s="2"/>
      <c r="VQK83" s="2"/>
      <c r="VQL83" s="2"/>
      <c r="VQM83" s="2"/>
      <c r="VQN83" s="2"/>
      <c r="VQO83" s="2"/>
      <c r="VQP83" s="2"/>
      <c r="VQQ83" s="2"/>
      <c r="VQR83" s="2"/>
      <c r="VQS83" s="2"/>
      <c r="VQT83" s="2"/>
      <c r="VQU83" s="2"/>
      <c r="VQV83" s="2"/>
      <c r="VQW83" s="2"/>
      <c r="VQX83" s="2"/>
      <c r="VQY83" s="2"/>
      <c r="VQZ83" s="2"/>
      <c r="VRA83" s="2"/>
      <c r="VRB83" s="2"/>
      <c r="VRC83" s="2"/>
      <c r="VRD83" s="2"/>
      <c r="VRE83" s="2"/>
      <c r="VRF83" s="2"/>
      <c r="VRG83" s="2"/>
      <c r="VRH83" s="2"/>
      <c r="VRI83" s="2"/>
      <c r="VRJ83" s="2"/>
      <c r="VRK83" s="2"/>
      <c r="VRL83" s="2"/>
      <c r="VRM83" s="2"/>
      <c r="VRN83" s="2"/>
      <c r="VRO83" s="2"/>
      <c r="VRP83" s="2"/>
      <c r="VRQ83" s="2"/>
      <c r="VRR83" s="2"/>
      <c r="VRS83" s="2"/>
      <c r="VRT83" s="2"/>
      <c r="VRU83" s="2"/>
      <c r="VRV83" s="2"/>
      <c r="VRW83" s="2"/>
      <c r="VRX83" s="2"/>
      <c r="VRY83" s="2"/>
      <c r="VRZ83" s="2"/>
      <c r="VSA83" s="2"/>
      <c r="VSB83" s="2"/>
      <c r="VSC83" s="2"/>
      <c r="VSD83" s="2"/>
      <c r="VSE83" s="2"/>
      <c r="VSF83" s="2"/>
      <c r="VSG83" s="2"/>
      <c r="VSH83" s="2"/>
      <c r="VSI83" s="2"/>
      <c r="VSJ83" s="2"/>
      <c r="VSK83" s="2"/>
      <c r="VSL83" s="2"/>
      <c r="VSM83" s="2"/>
      <c r="VSN83" s="2"/>
      <c r="VSO83" s="2"/>
      <c r="VSP83" s="2"/>
      <c r="VSQ83" s="2"/>
      <c r="VSR83" s="2"/>
      <c r="VSS83" s="2"/>
      <c r="VST83" s="2"/>
      <c r="VSU83" s="2"/>
      <c r="VSV83" s="2"/>
      <c r="VSW83" s="2"/>
      <c r="VSX83" s="2"/>
      <c r="VSY83" s="2"/>
      <c r="VSZ83" s="2"/>
      <c r="VTA83" s="2"/>
      <c r="VTB83" s="2"/>
      <c r="VTC83" s="2"/>
      <c r="VTD83" s="2"/>
      <c r="VTE83" s="2"/>
      <c r="VTF83" s="2"/>
      <c r="VTG83" s="2"/>
      <c r="VTH83" s="2"/>
      <c r="VTI83" s="2"/>
      <c r="VTJ83" s="2"/>
      <c r="VTK83" s="2"/>
      <c r="VTL83" s="2"/>
      <c r="VTM83" s="2"/>
      <c r="VTN83" s="2"/>
      <c r="VTO83" s="2"/>
      <c r="VTP83" s="2"/>
      <c r="VTQ83" s="2"/>
      <c r="VTR83" s="2"/>
      <c r="VTS83" s="2"/>
      <c r="VTT83" s="2"/>
      <c r="VTU83" s="2"/>
      <c r="VTV83" s="2"/>
      <c r="VTW83" s="2"/>
      <c r="VTX83" s="2"/>
      <c r="VTY83" s="2"/>
      <c r="VTZ83" s="2"/>
      <c r="VUA83" s="2"/>
      <c r="VUB83" s="2"/>
      <c r="VUC83" s="2"/>
      <c r="VUD83" s="2"/>
      <c r="VUE83" s="2"/>
      <c r="VUF83" s="2"/>
      <c r="VUG83" s="2"/>
      <c r="VUH83" s="2"/>
      <c r="VUI83" s="2"/>
      <c r="VUJ83" s="2"/>
      <c r="VUK83" s="2"/>
      <c r="VUL83" s="2"/>
      <c r="VUM83" s="2"/>
      <c r="VUN83" s="2"/>
      <c r="VUO83" s="2"/>
      <c r="VUP83" s="2"/>
      <c r="VUQ83" s="2"/>
      <c r="VUR83" s="2"/>
      <c r="VUS83" s="2"/>
      <c r="VUT83" s="2"/>
      <c r="VUU83" s="2"/>
      <c r="VUV83" s="2"/>
      <c r="VUW83" s="2"/>
      <c r="VUX83" s="2"/>
      <c r="VUY83" s="2"/>
      <c r="VUZ83" s="2"/>
      <c r="VVA83" s="2"/>
      <c r="VVB83" s="2"/>
      <c r="VVC83" s="2"/>
      <c r="VVD83" s="2"/>
      <c r="VVE83" s="2"/>
      <c r="VVF83" s="2"/>
      <c r="VVG83" s="2"/>
      <c r="VVH83" s="2"/>
      <c r="VVI83" s="2"/>
      <c r="VVJ83" s="2"/>
      <c r="VVK83" s="2"/>
      <c r="VVL83" s="2"/>
      <c r="VVM83" s="2"/>
      <c r="VVN83" s="2"/>
      <c r="VVO83" s="2"/>
      <c r="VVP83" s="2"/>
      <c r="VVQ83" s="2"/>
      <c r="VVR83" s="2"/>
      <c r="VVS83" s="2"/>
      <c r="VVT83" s="2"/>
      <c r="VVU83" s="2"/>
      <c r="VVV83" s="2"/>
      <c r="VVW83" s="2"/>
      <c r="VVX83" s="2"/>
      <c r="VVY83" s="2"/>
      <c r="VVZ83" s="2"/>
      <c r="VWA83" s="2"/>
      <c r="VWB83" s="2"/>
      <c r="VWC83" s="2"/>
      <c r="VWD83" s="2"/>
      <c r="VWE83" s="2"/>
      <c r="VWF83" s="2"/>
      <c r="VWG83" s="2"/>
      <c r="VWH83" s="2"/>
      <c r="VWI83" s="2"/>
      <c r="VWJ83" s="2"/>
      <c r="VWK83" s="2"/>
      <c r="VWL83" s="2"/>
      <c r="VWM83" s="2"/>
      <c r="VWN83" s="2"/>
      <c r="VWO83" s="2"/>
      <c r="VWP83" s="2"/>
      <c r="VWQ83" s="2"/>
      <c r="VWR83" s="2"/>
      <c r="VWS83" s="2"/>
      <c r="VWT83" s="2"/>
      <c r="VWU83" s="2"/>
      <c r="VWV83" s="2"/>
      <c r="VWW83" s="2"/>
      <c r="VWX83" s="2"/>
      <c r="VWY83" s="2"/>
      <c r="VWZ83" s="2"/>
      <c r="VXA83" s="2"/>
      <c r="VXB83" s="2"/>
      <c r="VXC83" s="2"/>
      <c r="VXD83" s="2"/>
      <c r="VXE83" s="2"/>
      <c r="VXF83" s="2"/>
      <c r="VXG83" s="2"/>
      <c r="VXH83" s="2"/>
      <c r="VXI83" s="2"/>
      <c r="VXJ83" s="2"/>
      <c r="VXK83" s="2"/>
      <c r="VXL83" s="2"/>
      <c r="VXM83" s="2"/>
      <c r="VXN83" s="2"/>
      <c r="VXO83" s="2"/>
      <c r="VXP83" s="2"/>
      <c r="VXQ83" s="2"/>
      <c r="VXR83" s="2"/>
      <c r="VXS83" s="2"/>
      <c r="VXT83" s="2"/>
      <c r="VXU83" s="2"/>
      <c r="VXV83" s="2"/>
      <c r="VXW83" s="2"/>
      <c r="VXX83" s="2"/>
      <c r="VXY83" s="2"/>
      <c r="VXZ83" s="2"/>
      <c r="VYA83" s="2"/>
      <c r="VYB83" s="2"/>
      <c r="VYC83" s="2"/>
      <c r="VYD83" s="2"/>
      <c r="VYE83" s="2"/>
      <c r="VYF83" s="2"/>
      <c r="VYG83" s="2"/>
      <c r="VYH83" s="2"/>
      <c r="VYI83" s="2"/>
      <c r="VYJ83" s="2"/>
      <c r="VYK83" s="2"/>
      <c r="VYL83" s="2"/>
      <c r="VYM83" s="2"/>
      <c r="VYN83" s="2"/>
      <c r="VYO83" s="2"/>
      <c r="VYP83" s="2"/>
      <c r="VYQ83" s="2"/>
      <c r="VYR83" s="2"/>
      <c r="VYS83" s="2"/>
      <c r="VYT83" s="2"/>
      <c r="VYU83" s="2"/>
      <c r="VYV83" s="2"/>
      <c r="VYW83" s="2"/>
      <c r="VYX83" s="2"/>
      <c r="VYY83" s="2"/>
      <c r="VYZ83" s="2"/>
      <c r="VZA83" s="2"/>
      <c r="VZB83" s="2"/>
      <c r="VZC83" s="2"/>
      <c r="VZD83" s="2"/>
      <c r="VZE83" s="2"/>
      <c r="VZF83" s="2"/>
      <c r="VZG83" s="2"/>
      <c r="VZH83" s="2"/>
      <c r="VZI83" s="2"/>
      <c r="VZJ83" s="2"/>
      <c r="VZK83" s="2"/>
      <c r="VZL83" s="2"/>
      <c r="VZM83" s="2"/>
      <c r="VZN83" s="2"/>
      <c r="VZO83" s="2"/>
      <c r="VZP83" s="2"/>
      <c r="VZQ83" s="2"/>
      <c r="VZR83" s="2"/>
      <c r="VZS83" s="2"/>
      <c r="VZT83" s="2"/>
      <c r="VZU83" s="2"/>
      <c r="VZV83" s="2"/>
      <c r="VZW83" s="2"/>
      <c r="VZX83" s="2"/>
      <c r="VZY83" s="2"/>
      <c r="VZZ83" s="2"/>
      <c r="WAA83" s="2"/>
      <c r="WAB83" s="2"/>
      <c r="WAC83" s="2"/>
      <c r="WAD83" s="2"/>
      <c r="WAE83" s="2"/>
      <c r="WAF83" s="2"/>
      <c r="WAG83" s="2"/>
      <c r="WAH83" s="2"/>
      <c r="WAI83" s="2"/>
      <c r="WAJ83" s="2"/>
      <c r="WAK83" s="2"/>
      <c r="WAL83" s="2"/>
      <c r="WAM83" s="2"/>
      <c r="WAN83" s="2"/>
      <c r="WAO83" s="2"/>
      <c r="WAP83" s="2"/>
      <c r="WAQ83" s="2"/>
      <c r="WAR83" s="2"/>
      <c r="WAS83" s="2"/>
      <c r="WAT83" s="2"/>
      <c r="WAU83" s="2"/>
      <c r="WAV83" s="2"/>
      <c r="WAW83" s="2"/>
      <c r="WAX83" s="2"/>
      <c r="WAY83" s="2"/>
      <c r="WAZ83" s="2"/>
      <c r="WBA83" s="2"/>
      <c r="WBB83" s="2"/>
      <c r="WBC83" s="2"/>
      <c r="WBD83" s="2"/>
      <c r="WBE83" s="2"/>
      <c r="WBF83" s="2"/>
      <c r="WBG83" s="2"/>
      <c r="WBH83" s="2"/>
      <c r="WBI83" s="2"/>
      <c r="WBJ83" s="2"/>
      <c r="WBK83" s="2"/>
      <c r="WBL83" s="2"/>
      <c r="WBM83" s="2"/>
      <c r="WBN83" s="2"/>
      <c r="WBO83" s="2"/>
      <c r="WBP83" s="2"/>
      <c r="WBQ83" s="2"/>
      <c r="WBR83" s="2"/>
      <c r="WBS83" s="2"/>
      <c r="WBT83" s="2"/>
      <c r="WBU83" s="2"/>
      <c r="WBV83" s="2"/>
      <c r="WBW83" s="2"/>
      <c r="WBX83" s="2"/>
      <c r="WBY83" s="2"/>
      <c r="WBZ83" s="2"/>
      <c r="WCA83" s="2"/>
      <c r="WCB83" s="2"/>
      <c r="WCC83" s="2"/>
      <c r="WCD83" s="2"/>
      <c r="WCE83" s="2"/>
      <c r="WCF83" s="2"/>
      <c r="WCG83" s="2"/>
      <c r="WCH83" s="2"/>
      <c r="WCI83" s="2"/>
      <c r="WCJ83" s="2"/>
      <c r="WCK83" s="2"/>
      <c r="WCL83" s="2"/>
      <c r="WCM83" s="2"/>
      <c r="WCN83" s="2"/>
      <c r="WCO83" s="2"/>
      <c r="WCP83" s="2"/>
      <c r="WCQ83" s="2"/>
      <c r="WCR83" s="2"/>
      <c r="WCS83" s="2"/>
      <c r="WCT83" s="2"/>
      <c r="WCU83" s="2"/>
      <c r="WCV83" s="2"/>
      <c r="WCW83" s="2"/>
      <c r="WCX83" s="2"/>
      <c r="WCY83" s="2"/>
      <c r="WCZ83" s="2"/>
      <c r="WDA83" s="2"/>
      <c r="WDB83" s="2"/>
      <c r="WDC83" s="2"/>
      <c r="WDD83" s="2"/>
      <c r="WDE83" s="2"/>
      <c r="WDF83" s="2"/>
      <c r="WDG83" s="2"/>
      <c r="WDH83" s="2"/>
      <c r="WDI83" s="2"/>
      <c r="WDJ83" s="2"/>
      <c r="WDK83" s="2"/>
      <c r="WDL83" s="2"/>
      <c r="WDM83" s="2"/>
      <c r="WDN83" s="2"/>
      <c r="WDO83" s="2"/>
      <c r="WDP83" s="2"/>
      <c r="WDQ83" s="2"/>
      <c r="WDR83" s="2"/>
      <c r="WDS83" s="2"/>
      <c r="WDT83" s="2"/>
      <c r="WDU83" s="2"/>
      <c r="WDV83" s="2"/>
      <c r="WDW83" s="2"/>
      <c r="WDX83" s="2"/>
      <c r="WDY83" s="2"/>
      <c r="WDZ83" s="2"/>
      <c r="WEA83" s="2"/>
      <c r="WEB83" s="2"/>
      <c r="WEC83" s="2"/>
      <c r="WED83" s="2"/>
      <c r="WEE83" s="2"/>
      <c r="WEF83" s="2"/>
      <c r="WEG83" s="2"/>
      <c r="WEH83" s="2"/>
      <c r="WEI83" s="2"/>
      <c r="WEJ83" s="2"/>
      <c r="WEK83" s="2"/>
      <c r="WEL83" s="2"/>
      <c r="WEM83" s="2"/>
      <c r="WEN83" s="2"/>
      <c r="WEO83" s="2"/>
      <c r="WEP83" s="2"/>
      <c r="WEQ83" s="2"/>
      <c r="WER83" s="2"/>
      <c r="WES83" s="2"/>
      <c r="WET83" s="2"/>
      <c r="WEU83" s="2"/>
      <c r="WEV83" s="2"/>
      <c r="WEW83" s="2"/>
      <c r="WEX83" s="2"/>
      <c r="WEY83" s="2"/>
      <c r="WEZ83" s="2"/>
      <c r="WFA83" s="2"/>
      <c r="WFB83" s="2"/>
      <c r="WFC83" s="2"/>
      <c r="WFD83" s="2"/>
      <c r="WFE83" s="2"/>
      <c r="WFF83" s="2"/>
      <c r="WFG83" s="2"/>
      <c r="WFH83" s="2"/>
      <c r="WFI83" s="2"/>
      <c r="WFJ83" s="2"/>
      <c r="WFK83" s="2"/>
      <c r="WFL83" s="2"/>
      <c r="WFM83" s="2"/>
      <c r="WFN83" s="2"/>
      <c r="WFO83" s="2"/>
      <c r="WFP83" s="2"/>
      <c r="WFQ83" s="2"/>
      <c r="WFR83" s="2"/>
      <c r="WFS83" s="2"/>
      <c r="WFT83" s="2"/>
      <c r="WFU83" s="2"/>
      <c r="WFV83" s="2"/>
      <c r="WFW83" s="2"/>
      <c r="WFX83" s="2"/>
      <c r="WFY83" s="2"/>
      <c r="WFZ83" s="2"/>
      <c r="WGA83" s="2"/>
      <c r="WGB83" s="2"/>
      <c r="WGC83" s="2"/>
      <c r="WGD83" s="2"/>
      <c r="WGE83" s="2"/>
      <c r="WGF83" s="2"/>
      <c r="WGG83" s="2"/>
      <c r="WGH83" s="2"/>
      <c r="WGI83" s="2"/>
      <c r="WGJ83" s="2"/>
      <c r="WGK83" s="2"/>
      <c r="WGL83" s="2"/>
      <c r="WGM83" s="2"/>
      <c r="WGN83" s="2"/>
      <c r="WGO83" s="2"/>
      <c r="WGP83" s="2"/>
      <c r="WGQ83" s="2"/>
      <c r="WGR83" s="2"/>
      <c r="WGS83" s="2"/>
      <c r="WGT83" s="2"/>
      <c r="WGU83" s="2"/>
      <c r="WGV83" s="2"/>
      <c r="WGW83" s="2"/>
      <c r="WGX83" s="2"/>
      <c r="WGY83" s="2"/>
      <c r="WGZ83" s="2"/>
      <c r="WHA83" s="2"/>
      <c r="WHB83" s="2"/>
      <c r="WHC83" s="2"/>
      <c r="WHD83" s="2"/>
      <c r="WHE83" s="2"/>
      <c r="WHF83" s="2"/>
      <c r="WHG83" s="2"/>
      <c r="WHH83" s="2"/>
      <c r="WHI83" s="2"/>
      <c r="WHJ83" s="2"/>
      <c r="WHK83" s="2"/>
      <c r="WHL83" s="2"/>
      <c r="WHM83" s="2"/>
      <c r="WHN83" s="2"/>
      <c r="WHO83" s="2"/>
      <c r="WHP83" s="2"/>
      <c r="WHQ83" s="2"/>
      <c r="WHR83" s="2"/>
      <c r="WHS83" s="2"/>
      <c r="WHT83" s="2"/>
      <c r="WHU83" s="2"/>
      <c r="WHV83" s="2"/>
      <c r="WHW83" s="2"/>
      <c r="WHX83" s="2"/>
      <c r="WHY83" s="2"/>
      <c r="WHZ83" s="2"/>
      <c r="WIA83" s="2"/>
      <c r="WIB83" s="2"/>
      <c r="WIC83" s="2"/>
      <c r="WID83" s="2"/>
      <c r="WIE83" s="2"/>
      <c r="WIF83" s="2"/>
      <c r="WIG83" s="2"/>
      <c r="WIH83" s="2"/>
      <c r="WII83" s="2"/>
      <c r="WIJ83" s="2"/>
      <c r="WIK83" s="2"/>
      <c r="WIL83" s="2"/>
      <c r="WIM83" s="2"/>
      <c r="WIN83" s="2"/>
      <c r="WIO83" s="2"/>
      <c r="WIP83" s="2"/>
      <c r="WIQ83" s="2"/>
      <c r="WIR83" s="2"/>
      <c r="WIS83" s="2"/>
      <c r="WIT83" s="2"/>
      <c r="WIU83" s="2"/>
      <c r="WIV83" s="2"/>
      <c r="WIW83" s="2"/>
      <c r="WIX83" s="2"/>
      <c r="WIY83" s="2"/>
      <c r="WIZ83" s="2"/>
      <c r="WJA83" s="2"/>
      <c r="WJB83" s="2"/>
      <c r="WJC83" s="2"/>
      <c r="WJD83" s="2"/>
      <c r="WJE83" s="2"/>
      <c r="WJF83" s="2"/>
      <c r="WJG83" s="2"/>
      <c r="WJH83" s="2"/>
      <c r="WJI83" s="2"/>
      <c r="WJJ83" s="2"/>
      <c r="WJK83" s="2"/>
      <c r="WJL83" s="2"/>
      <c r="WJM83" s="2"/>
      <c r="WJN83" s="2"/>
      <c r="WJO83" s="2"/>
      <c r="WJP83" s="2"/>
      <c r="WJQ83" s="2"/>
      <c r="WJR83" s="2"/>
      <c r="WJS83" s="2"/>
      <c r="WJT83" s="2"/>
      <c r="WJU83" s="2"/>
      <c r="WJV83" s="2"/>
      <c r="WJW83" s="2"/>
      <c r="WJX83" s="2"/>
      <c r="WJY83" s="2"/>
      <c r="WJZ83" s="2"/>
      <c r="WKA83" s="2"/>
      <c r="WKB83" s="2"/>
      <c r="WKC83" s="2"/>
      <c r="WKD83" s="2"/>
      <c r="WKE83" s="2"/>
      <c r="WKF83" s="2"/>
      <c r="WKG83" s="2"/>
      <c r="WKH83" s="2"/>
      <c r="WKI83" s="2"/>
      <c r="WKJ83" s="2"/>
      <c r="WKK83" s="2"/>
      <c r="WKL83" s="2"/>
      <c r="WKM83" s="2"/>
      <c r="WKN83" s="2"/>
      <c r="WKO83" s="2"/>
      <c r="WKP83" s="2"/>
      <c r="WKQ83" s="2"/>
      <c r="WKR83" s="2"/>
      <c r="WKS83" s="2"/>
      <c r="WKT83" s="2"/>
      <c r="WKU83" s="2"/>
      <c r="WKV83" s="2"/>
      <c r="WKW83" s="2"/>
      <c r="WKX83" s="2"/>
      <c r="WKY83" s="2"/>
      <c r="WKZ83" s="2"/>
      <c r="WLA83" s="2"/>
      <c r="WLB83" s="2"/>
      <c r="WLC83" s="2"/>
      <c r="WLD83" s="2"/>
      <c r="WLE83" s="2"/>
      <c r="WLF83" s="2"/>
      <c r="WLG83" s="2"/>
      <c r="WLH83" s="2"/>
      <c r="WLI83" s="2"/>
      <c r="WLJ83" s="2"/>
      <c r="WLK83" s="2"/>
      <c r="WLL83" s="2"/>
      <c r="WLM83" s="2"/>
      <c r="WLN83" s="2"/>
      <c r="WLO83" s="2"/>
      <c r="WLP83" s="2"/>
      <c r="WLQ83" s="2"/>
      <c r="WLR83" s="2"/>
      <c r="WLS83" s="2"/>
      <c r="WLT83" s="2"/>
      <c r="WLU83" s="2"/>
      <c r="WLV83" s="2"/>
      <c r="WLW83" s="2"/>
      <c r="WLX83" s="2"/>
      <c r="WLY83" s="2"/>
      <c r="WLZ83" s="2"/>
      <c r="WMA83" s="2"/>
      <c r="WMB83" s="2"/>
      <c r="WMC83" s="2"/>
      <c r="WMD83" s="2"/>
      <c r="WME83" s="2"/>
      <c r="WMF83" s="2"/>
      <c r="WMG83" s="2"/>
      <c r="WMH83" s="2"/>
      <c r="WMI83" s="2"/>
      <c r="WMJ83" s="2"/>
      <c r="WMK83" s="2"/>
      <c r="WML83" s="2"/>
      <c r="WMM83" s="2"/>
      <c r="WMN83" s="2"/>
      <c r="WMO83" s="2"/>
      <c r="WMP83" s="2"/>
      <c r="WMQ83" s="2"/>
      <c r="WMR83" s="2"/>
      <c r="WMS83" s="2"/>
      <c r="WMT83" s="2"/>
      <c r="WMU83" s="2"/>
      <c r="WMV83" s="2"/>
      <c r="WMW83" s="2"/>
      <c r="WMX83" s="2"/>
      <c r="WMY83" s="2"/>
      <c r="WMZ83" s="2"/>
      <c r="WNA83" s="2"/>
      <c r="WNB83" s="2"/>
      <c r="WNC83" s="2"/>
      <c r="WND83" s="2"/>
      <c r="WNE83" s="2"/>
      <c r="WNF83" s="2"/>
      <c r="WNG83" s="2"/>
      <c r="WNH83" s="2"/>
      <c r="WNI83" s="2"/>
      <c r="WNJ83" s="2"/>
      <c r="WNK83" s="2"/>
      <c r="WNL83" s="2"/>
      <c r="WNM83" s="2"/>
      <c r="WNN83" s="2"/>
      <c r="WNO83" s="2"/>
      <c r="WNP83" s="2"/>
      <c r="WNQ83" s="2"/>
      <c r="WNR83" s="2"/>
      <c r="WNS83" s="2"/>
      <c r="WNT83" s="2"/>
      <c r="WNU83" s="2"/>
      <c r="WNV83" s="2"/>
      <c r="WNW83" s="2"/>
      <c r="WNX83" s="2"/>
      <c r="WNY83" s="2"/>
      <c r="WNZ83" s="2"/>
      <c r="WOA83" s="2"/>
      <c r="WOB83" s="2"/>
      <c r="WOC83" s="2"/>
      <c r="WOD83" s="2"/>
      <c r="WOE83" s="2"/>
      <c r="WOF83" s="2"/>
      <c r="WOG83" s="2"/>
      <c r="WOH83" s="2"/>
      <c r="WOI83" s="2"/>
      <c r="WOJ83" s="2"/>
      <c r="WOK83" s="2"/>
      <c r="WOL83" s="2"/>
      <c r="WOM83" s="2"/>
      <c r="WON83" s="2"/>
      <c r="WOO83" s="2"/>
      <c r="WOP83" s="2"/>
      <c r="WOQ83" s="2"/>
      <c r="WOR83" s="2"/>
      <c r="WOS83" s="2"/>
      <c r="WOT83" s="2"/>
      <c r="WOU83" s="2"/>
      <c r="WOV83" s="2"/>
      <c r="WOW83" s="2"/>
      <c r="WOX83" s="2"/>
      <c r="WOY83" s="2"/>
      <c r="WOZ83" s="2"/>
      <c r="WPA83" s="2"/>
      <c r="WPB83" s="2"/>
      <c r="WPC83" s="2"/>
      <c r="WPD83" s="2"/>
      <c r="WPE83" s="2"/>
      <c r="WPF83" s="2"/>
      <c r="WPG83" s="2"/>
      <c r="WPH83" s="2"/>
      <c r="WPI83" s="2"/>
      <c r="WPJ83" s="2"/>
      <c r="WPK83" s="2"/>
      <c r="WPL83" s="2"/>
      <c r="WPM83" s="2"/>
      <c r="WPN83" s="2"/>
      <c r="WPO83" s="2"/>
      <c r="WPP83" s="2"/>
      <c r="WPQ83" s="2"/>
      <c r="WPR83" s="2"/>
      <c r="WPS83" s="2"/>
      <c r="WPT83" s="2"/>
      <c r="WPU83" s="2"/>
      <c r="WPV83" s="2"/>
      <c r="WPW83" s="2"/>
      <c r="WPX83" s="2"/>
      <c r="WPY83" s="2"/>
      <c r="WPZ83" s="2"/>
      <c r="WQA83" s="2"/>
      <c r="WQB83" s="2"/>
      <c r="WQC83" s="2"/>
      <c r="WQD83" s="2"/>
      <c r="WQE83" s="2"/>
      <c r="WQF83" s="2"/>
      <c r="WQG83" s="2"/>
      <c r="WQH83" s="2"/>
      <c r="WQI83" s="2"/>
      <c r="WQJ83" s="2"/>
      <c r="WQK83" s="2"/>
      <c r="WQL83" s="2"/>
      <c r="WQM83" s="2"/>
      <c r="WQN83" s="2"/>
      <c r="WQO83" s="2"/>
      <c r="WQP83" s="2"/>
      <c r="WQQ83" s="2"/>
      <c r="WQR83" s="2"/>
      <c r="WQS83" s="2"/>
      <c r="WQT83" s="2"/>
      <c r="WQU83" s="2"/>
      <c r="WQV83" s="2"/>
      <c r="WQW83" s="2"/>
      <c r="WQX83" s="2"/>
      <c r="WQY83" s="2"/>
      <c r="WQZ83" s="2"/>
      <c r="WRA83" s="2"/>
      <c r="WRB83" s="2"/>
      <c r="WRC83" s="2"/>
      <c r="WRD83" s="2"/>
      <c r="WRE83" s="2"/>
      <c r="WRF83" s="2"/>
      <c r="WRG83" s="2"/>
      <c r="WRH83" s="2"/>
      <c r="WRI83" s="2"/>
      <c r="WRJ83" s="2"/>
      <c r="WRK83" s="2"/>
      <c r="WRL83" s="2"/>
      <c r="WRM83" s="2"/>
      <c r="WRN83" s="2"/>
      <c r="WRO83" s="2"/>
      <c r="WRP83" s="2"/>
      <c r="WRQ83" s="2"/>
      <c r="WRR83" s="2"/>
      <c r="WRS83" s="2"/>
      <c r="WRT83" s="2"/>
      <c r="WRU83" s="2"/>
      <c r="WRV83" s="2"/>
      <c r="WRW83" s="2"/>
      <c r="WRX83" s="2"/>
      <c r="WRY83" s="2"/>
      <c r="WRZ83" s="2"/>
      <c r="WSA83" s="2"/>
      <c r="WSB83" s="2"/>
      <c r="WSC83" s="2"/>
      <c r="WSD83" s="2"/>
      <c r="WSE83" s="2"/>
      <c r="WSF83" s="2"/>
      <c r="WSG83" s="2"/>
      <c r="WSH83" s="2"/>
      <c r="WSI83" s="2"/>
      <c r="WSJ83" s="2"/>
      <c r="WSK83" s="2"/>
      <c r="WSL83" s="2"/>
      <c r="WSM83" s="2"/>
      <c r="WSN83" s="2"/>
      <c r="WSO83" s="2"/>
      <c r="WSP83" s="2"/>
      <c r="WSQ83" s="2"/>
      <c r="WSR83" s="2"/>
      <c r="WSS83" s="2"/>
      <c r="WST83" s="2"/>
      <c r="WSU83" s="2"/>
      <c r="WSV83" s="2"/>
      <c r="WSW83" s="2"/>
      <c r="WSX83" s="2"/>
      <c r="WSY83" s="2"/>
      <c r="WSZ83" s="2"/>
      <c r="WTA83" s="2"/>
      <c r="WTB83" s="2"/>
      <c r="WTC83" s="2"/>
      <c r="WTD83" s="2"/>
      <c r="WTE83" s="2"/>
      <c r="WTF83" s="2"/>
      <c r="WTG83" s="2"/>
      <c r="WTH83" s="2"/>
      <c r="WTI83" s="2"/>
      <c r="WTJ83" s="2"/>
      <c r="WTK83" s="2"/>
      <c r="WTL83" s="2"/>
      <c r="WTM83" s="2"/>
      <c r="WTN83" s="2"/>
      <c r="WTO83" s="2"/>
      <c r="WTP83" s="2"/>
      <c r="WTQ83" s="2"/>
      <c r="WTR83" s="2"/>
      <c r="WTS83" s="2"/>
      <c r="WTT83" s="2"/>
      <c r="WTU83" s="2"/>
      <c r="WTV83" s="2"/>
      <c r="WTW83" s="2"/>
      <c r="WTX83" s="2"/>
      <c r="WTY83" s="2"/>
      <c r="WTZ83" s="2"/>
      <c r="WUA83" s="2"/>
      <c r="WUB83" s="2"/>
      <c r="WUC83" s="2"/>
      <c r="WUD83" s="2"/>
      <c r="WUE83" s="2"/>
      <c r="WUF83" s="2"/>
      <c r="WUG83" s="2"/>
      <c r="WUH83" s="2"/>
      <c r="WUI83" s="2"/>
      <c r="WUJ83" s="2"/>
      <c r="WUK83" s="2"/>
      <c r="WUL83" s="2"/>
      <c r="WUM83" s="2"/>
      <c r="WUN83" s="2"/>
      <c r="WUO83" s="2"/>
      <c r="WUP83" s="2"/>
      <c r="WUQ83" s="2"/>
      <c r="WUR83" s="2"/>
      <c r="WUS83" s="2"/>
      <c r="WUT83" s="2"/>
      <c r="WUU83" s="2"/>
      <c r="WUV83" s="2"/>
      <c r="WUW83" s="2"/>
      <c r="WUX83" s="2"/>
      <c r="WUY83" s="2"/>
      <c r="WUZ83" s="2"/>
      <c r="WVA83" s="2"/>
      <c r="WVB83" s="2"/>
      <c r="WVC83" s="2"/>
      <c r="WVD83" s="2"/>
      <c r="WVE83" s="2"/>
      <c r="WVF83" s="2"/>
      <c r="WVG83" s="2"/>
      <c r="WVH83" s="2"/>
      <c r="WVI83" s="2"/>
      <c r="WVJ83" s="2"/>
      <c r="WVK83" s="2"/>
      <c r="WVL83" s="2"/>
      <c r="WVM83" s="2"/>
      <c r="WVN83" s="2"/>
      <c r="WVO83" s="2"/>
      <c r="WVP83" s="2"/>
      <c r="WVQ83" s="2"/>
      <c r="WVR83" s="2"/>
      <c r="WVS83" s="2"/>
      <c r="WVT83" s="2"/>
      <c r="WVU83" s="2"/>
      <c r="WVV83" s="2"/>
      <c r="WVW83" s="2"/>
      <c r="WVX83" s="2"/>
      <c r="WVY83" s="2"/>
      <c r="WVZ83" s="2"/>
      <c r="WWA83" s="2"/>
      <c r="WWB83" s="2"/>
      <c r="WWC83" s="2"/>
      <c r="WWD83" s="2"/>
      <c r="WWE83" s="2"/>
      <c r="WWF83" s="2"/>
      <c r="WWG83" s="2"/>
      <c r="WWH83" s="2"/>
      <c r="WWI83" s="2"/>
      <c r="WWJ83" s="2"/>
      <c r="WWK83" s="2"/>
      <c r="WWL83" s="2"/>
      <c r="WWM83" s="2"/>
      <c r="WWN83" s="2"/>
      <c r="WWO83" s="2"/>
      <c r="WWP83" s="2"/>
      <c r="WWQ83" s="2"/>
      <c r="WWR83" s="2"/>
      <c r="WWS83" s="2"/>
      <c r="WWT83" s="2"/>
      <c r="WWU83" s="2"/>
      <c r="WWV83" s="2"/>
      <c r="WWW83" s="2"/>
      <c r="WWX83" s="2"/>
      <c r="WWY83" s="2"/>
      <c r="WWZ83" s="2"/>
      <c r="WXA83" s="2"/>
      <c r="WXB83" s="2"/>
      <c r="WXC83" s="2"/>
      <c r="WXD83" s="2"/>
      <c r="WXE83" s="2"/>
      <c r="WXF83" s="2"/>
      <c r="WXG83" s="2"/>
      <c r="WXH83" s="2"/>
      <c r="WXI83" s="2"/>
      <c r="WXJ83" s="2"/>
      <c r="WXK83" s="2"/>
      <c r="WXL83" s="2"/>
      <c r="WXM83" s="2"/>
      <c r="WXN83" s="2"/>
      <c r="WXO83" s="2"/>
      <c r="WXP83" s="2"/>
      <c r="WXQ83" s="2"/>
      <c r="WXR83" s="2"/>
      <c r="WXS83" s="2"/>
      <c r="WXT83" s="2"/>
      <c r="WXU83" s="2"/>
      <c r="WXV83" s="2"/>
      <c r="WXW83" s="2"/>
      <c r="WXX83" s="2"/>
      <c r="WXY83" s="2"/>
      <c r="WXZ83" s="2"/>
      <c r="WYA83" s="2"/>
      <c r="WYB83" s="2"/>
      <c r="WYC83" s="2"/>
      <c r="WYD83" s="2"/>
      <c r="WYE83" s="2"/>
      <c r="WYF83" s="2"/>
      <c r="WYG83" s="2"/>
      <c r="WYH83" s="2"/>
      <c r="WYI83" s="2"/>
      <c r="WYJ83" s="2"/>
      <c r="WYK83" s="2"/>
      <c r="WYL83" s="2"/>
      <c r="WYM83" s="2"/>
      <c r="WYN83" s="2"/>
      <c r="WYO83" s="2"/>
      <c r="WYP83" s="2"/>
      <c r="WYQ83" s="2"/>
      <c r="WYR83" s="2"/>
      <c r="WYS83" s="2"/>
      <c r="WYT83" s="2"/>
      <c r="WYU83" s="2"/>
      <c r="WYV83" s="2"/>
      <c r="WYW83" s="2"/>
      <c r="WYX83" s="2"/>
      <c r="WYY83" s="2"/>
      <c r="WYZ83" s="2"/>
      <c r="WZA83" s="2"/>
      <c r="WZB83" s="2"/>
      <c r="WZC83" s="2"/>
      <c r="WZD83" s="2"/>
      <c r="WZE83" s="2"/>
      <c r="WZF83" s="2"/>
      <c r="WZG83" s="2"/>
      <c r="WZH83" s="2"/>
      <c r="WZI83" s="2"/>
      <c r="WZJ83" s="2"/>
      <c r="WZK83" s="2"/>
      <c r="WZL83" s="2"/>
      <c r="WZM83" s="2"/>
      <c r="WZN83" s="2"/>
      <c r="WZO83" s="2"/>
      <c r="WZP83" s="2"/>
      <c r="WZQ83" s="2"/>
      <c r="WZR83" s="2"/>
      <c r="WZS83" s="2"/>
      <c r="WZT83" s="2"/>
      <c r="WZU83" s="2"/>
      <c r="WZV83" s="2"/>
      <c r="WZW83" s="2"/>
      <c r="WZX83" s="2"/>
      <c r="WZY83" s="2"/>
      <c r="WZZ83" s="2"/>
      <c r="XAA83" s="2"/>
      <c r="XAB83" s="2"/>
      <c r="XAC83" s="2"/>
      <c r="XAD83" s="2"/>
      <c r="XAE83" s="2"/>
      <c r="XAF83" s="2"/>
      <c r="XAG83" s="2"/>
      <c r="XAH83" s="2"/>
      <c r="XAI83" s="2"/>
      <c r="XAJ83" s="2"/>
      <c r="XAK83" s="2"/>
      <c r="XAL83" s="2"/>
      <c r="XAM83" s="2"/>
      <c r="XAN83" s="2"/>
      <c r="XAO83" s="2"/>
      <c r="XAP83" s="2"/>
      <c r="XAQ83" s="2"/>
      <c r="XAR83" s="2"/>
      <c r="XAS83" s="2"/>
      <c r="XAT83" s="2"/>
      <c r="XAU83" s="2"/>
      <c r="XAV83" s="2"/>
      <c r="XAW83" s="2"/>
      <c r="XAX83" s="2"/>
      <c r="XAY83" s="2"/>
      <c r="XAZ83" s="2"/>
      <c r="XBA83" s="2"/>
      <c r="XBB83" s="2"/>
      <c r="XBC83" s="2"/>
      <c r="XBD83" s="2"/>
      <c r="XBE83" s="2"/>
      <c r="XBF83" s="2"/>
      <c r="XBG83" s="2"/>
      <c r="XBH83" s="2"/>
      <c r="XBI83" s="2"/>
      <c r="XBJ83" s="2"/>
      <c r="XBK83" s="2"/>
      <c r="XBL83" s="2"/>
      <c r="XBM83" s="2"/>
      <c r="XBN83" s="2"/>
      <c r="XBO83" s="2"/>
      <c r="XBP83" s="2"/>
      <c r="XBQ83" s="2"/>
      <c r="XBR83" s="2"/>
      <c r="XBS83" s="2"/>
      <c r="XBT83" s="2"/>
      <c r="XBU83" s="2"/>
      <c r="XBV83" s="2"/>
      <c r="XBW83" s="2"/>
      <c r="XBX83" s="2"/>
      <c r="XBY83" s="2"/>
      <c r="XBZ83" s="2"/>
      <c r="XCA83" s="2"/>
      <c r="XCB83" s="2"/>
      <c r="XCC83" s="2"/>
      <c r="XCD83" s="2"/>
      <c r="XCE83" s="2"/>
      <c r="XCF83" s="2"/>
      <c r="XCG83" s="2"/>
      <c r="XCH83" s="2"/>
      <c r="XCI83" s="2"/>
      <c r="XCJ83" s="2"/>
      <c r="XCK83" s="2"/>
      <c r="XCL83" s="2"/>
      <c r="XCM83" s="2"/>
      <c r="XCN83" s="2"/>
      <c r="XCO83" s="2"/>
      <c r="XCP83" s="2"/>
      <c r="XCQ83" s="2"/>
      <c r="XCR83" s="2"/>
      <c r="XCS83" s="2"/>
      <c r="XCT83" s="2"/>
      <c r="XCU83" s="2"/>
      <c r="XCV83" s="2"/>
      <c r="XCW83" s="2"/>
      <c r="XCX83" s="2"/>
      <c r="XCY83" s="2"/>
      <c r="XCZ83" s="2"/>
      <c r="XDA83" s="2"/>
      <c r="XDB83" s="2"/>
      <c r="XDC83" s="2"/>
      <c r="XDD83" s="2"/>
      <c r="XDE83" s="2"/>
      <c r="XDF83" s="2"/>
      <c r="XDG83" s="2"/>
      <c r="XDH83" s="2"/>
      <c r="XDI83" s="2"/>
      <c r="XDJ83" s="2"/>
      <c r="XDK83" s="2"/>
      <c r="XDL83" s="2"/>
      <c r="XDM83" s="2"/>
      <c r="XDN83" s="2"/>
      <c r="XDO83" s="2"/>
      <c r="XDP83" s="2"/>
      <c r="XDQ83" s="2"/>
      <c r="XDR83" s="2"/>
      <c r="XDS83" s="2"/>
      <c r="XDT83" s="2"/>
      <c r="XDU83" s="2"/>
      <c r="XDV83" s="2"/>
      <c r="XDW83" s="2"/>
      <c r="XDX83" s="2"/>
      <c r="XDY83" s="2"/>
      <c r="XDZ83" s="2"/>
      <c r="XEA83" s="2"/>
      <c r="XEB83" s="2"/>
      <c r="XEC83" s="2"/>
      <c r="XED83" s="2"/>
      <c r="XEE83" s="2"/>
      <c r="XEF83" s="2"/>
      <c r="XEG83" s="2"/>
      <c r="XEH83" s="2"/>
      <c r="XEI83" s="2"/>
      <c r="XEJ83" s="2"/>
      <c r="XEK83" s="2"/>
      <c r="XEL83" s="2"/>
      <c r="XEM83" s="2"/>
      <c r="XEN83" s="2"/>
      <c r="XEO83" s="2"/>
      <c r="XEP83" s="2"/>
      <c r="XEQ83" s="2"/>
      <c r="XER83" s="2"/>
      <c r="XES83" s="2"/>
      <c r="XET83" s="2"/>
      <c r="XEU83" s="2"/>
      <c r="XEV83" s="2"/>
      <c r="XEW83" s="2"/>
      <c r="XEX83" s="2"/>
      <c r="XEY83" s="2"/>
      <c r="XEZ83" s="2"/>
      <c r="XFA83" s="2"/>
      <c r="XFB83" s="2"/>
      <c r="XFC83" s="2"/>
      <c r="XFD83" s="2"/>
    </row>
    <row r="84" spans="1:16384" x14ac:dyDescent="0.2">
      <c r="A84" s="61" t="s">
        <v>222</v>
      </c>
      <c r="B84" s="61"/>
      <c r="C84" s="61"/>
      <c r="D84" s="61"/>
      <c r="E84" s="61"/>
      <c r="F84" s="61"/>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c r="BEC84" s="2"/>
      <c r="BED84" s="2"/>
      <c r="BEE84" s="2"/>
      <c r="BEF84" s="2"/>
      <c r="BEG84" s="2"/>
      <c r="BEH84" s="2"/>
      <c r="BEI84" s="2"/>
      <c r="BEJ84" s="2"/>
      <c r="BEK84" s="2"/>
      <c r="BEL84" s="2"/>
      <c r="BEM84" s="2"/>
      <c r="BEN84" s="2"/>
      <c r="BEO84" s="2"/>
      <c r="BEP84" s="2"/>
      <c r="BEQ84" s="2"/>
      <c r="BER84" s="2"/>
      <c r="BES84" s="2"/>
      <c r="BET84" s="2"/>
      <c r="BEU84" s="2"/>
      <c r="BEV84" s="2"/>
      <c r="BEW84" s="2"/>
      <c r="BEX84" s="2"/>
      <c r="BEY84" s="2"/>
      <c r="BEZ84" s="2"/>
      <c r="BFA84" s="2"/>
      <c r="BFB84" s="2"/>
      <c r="BFC84" s="2"/>
      <c r="BFD84" s="2"/>
      <c r="BFE84" s="2"/>
      <c r="BFF84" s="2"/>
      <c r="BFG84" s="2"/>
      <c r="BFH84" s="2"/>
      <c r="BFI84" s="2"/>
      <c r="BFJ84" s="2"/>
      <c r="BFK84" s="2"/>
      <c r="BFL84" s="2"/>
      <c r="BFM84" s="2"/>
      <c r="BFN84" s="2"/>
      <c r="BFO84" s="2"/>
      <c r="BFP84" s="2"/>
      <c r="BFQ84" s="2"/>
      <c r="BFR84" s="2"/>
      <c r="BFS84" s="2"/>
      <c r="BFT84" s="2"/>
      <c r="BFU84" s="2"/>
      <c r="BFV84" s="2"/>
      <c r="BFW84" s="2"/>
      <c r="BFX84" s="2"/>
      <c r="BFY84" s="2"/>
      <c r="BFZ84" s="2"/>
      <c r="BGA84" s="2"/>
      <c r="BGB84" s="2"/>
      <c r="BGC84" s="2"/>
      <c r="BGD84" s="2"/>
      <c r="BGE84" s="2"/>
      <c r="BGF84" s="2"/>
      <c r="BGG84" s="2"/>
      <c r="BGH84" s="2"/>
      <c r="BGI84" s="2"/>
      <c r="BGJ84" s="2"/>
      <c r="BGK84" s="2"/>
      <c r="BGL84" s="2"/>
      <c r="BGM84" s="2"/>
      <c r="BGN84" s="2"/>
      <c r="BGO84" s="2"/>
      <c r="BGP84" s="2"/>
      <c r="BGQ84" s="2"/>
      <c r="BGR84" s="2"/>
      <c r="BGS84" s="2"/>
      <c r="BGT84" s="2"/>
      <c r="BGU84" s="2"/>
      <c r="BGV84" s="2"/>
      <c r="BGW84" s="2"/>
      <c r="BGX84" s="2"/>
      <c r="BGY84" s="2"/>
      <c r="BGZ84" s="2"/>
      <c r="BHA84" s="2"/>
      <c r="BHB84" s="2"/>
      <c r="BHC84" s="2"/>
      <c r="BHD84" s="2"/>
      <c r="BHE84" s="2"/>
      <c r="BHF84" s="2"/>
      <c r="BHG84" s="2"/>
      <c r="BHH84" s="2"/>
      <c r="BHI84" s="2"/>
      <c r="BHJ84" s="2"/>
      <c r="BHK84" s="2"/>
      <c r="BHL84" s="2"/>
      <c r="BHM84" s="2"/>
      <c r="BHN84" s="2"/>
      <c r="BHO84" s="2"/>
      <c r="BHP84" s="2"/>
      <c r="BHQ84" s="2"/>
      <c r="BHR84" s="2"/>
      <c r="BHS84" s="2"/>
      <c r="BHT84" s="2"/>
      <c r="BHU84" s="2"/>
      <c r="BHV84" s="2"/>
      <c r="BHW84" s="2"/>
      <c r="BHX84" s="2"/>
      <c r="BHY84" s="2"/>
      <c r="BHZ84" s="2"/>
      <c r="BIA84" s="2"/>
      <c r="BIB84" s="2"/>
      <c r="BIC84" s="2"/>
      <c r="BID84" s="2"/>
      <c r="BIE84" s="2"/>
      <c r="BIF84" s="2"/>
      <c r="BIG84" s="2"/>
      <c r="BIH84" s="2"/>
      <c r="BII84" s="2"/>
      <c r="BIJ84" s="2"/>
      <c r="BIK84" s="2"/>
      <c r="BIL84" s="2"/>
      <c r="BIM84" s="2"/>
      <c r="BIN84" s="2"/>
      <c r="BIO84" s="2"/>
      <c r="BIP84" s="2"/>
      <c r="BIQ84" s="2"/>
      <c r="BIR84" s="2"/>
      <c r="BIS84" s="2"/>
      <c r="BIT84" s="2"/>
      <c r="BIU84" s="2"/>
      <c r="BIV84" s="2"/>
      <c r="BIW84" s="2"/>
      <c r="BIX84" s="2"/>
      <c r="BIY84" s="2"/>
      <c r="BIZ84" s="2"/>
      <c r="BJA84" s="2"/>
      <c r="BJB84" s="2"/>
      <c r="BJC84" s="2"/>
      <c r="BJD84" s="2"/>
      <c r="BJE84" s="2"/>
      <c r="BJF84" s="2"/>
      <c r="BJG84" s="2"/>
      <c r="BJH84" s="2"/>
      <c r="BJI84" s="2"/>
      <c r="BJJ84" s="2"/>
      <c r="BJK84" s="2"/>
      <c r="BJL84" s="2"/>
      <c r="BJM84" s="2"/>
      <c r="BJN84" s="2"/>
      <c r="BJO84" s="2"/>
      <c r="BJP84" s="2"/>
      <c r="BJQ84" s="2"/>
      <c r="BJR84" s="2"/>
      <c r="BJS84" s="2"/>
      <c r="BJT84" s="2"/>
      <c r="BJU84" s="2"/>
      <c r="BJV84" s="2"/>
      <c r="BJW84" s="2"/>
      <c r="BJX84" s="2"/>
      <c r="BJY84" s="2"/>
      <c r="BJZ84" s="2"/>
      <c r="BKA84" s="2"/>
      <c r="BKB84" s="2"/>
      <c r="BKC84" s="2"/>
      <c r="BKD84" s="2"/>
      <c r="BKE84" s="2"/>
      <c r="BKF84" s="2"/>
      <c r="BKG84" s="2"/>
      <c r="BKH84" s="2"/>
      <c r="BKI84" s="2"/>
      <c r="BKJ84" s="2"/>
      <c r="BKK84" s="2"/>
      <c r="BKL84" s="2"/>
      <c r="BKM84" s="2"/>
      <c r="BKN84" s="2"/>
      <c r="BKO84" s="2"/>
      <c r="BKP84" s="2"/>
      <c r="BKQ84" s="2"/>
      <c r="BKR84" s="2"/>
      <c r="BKS84" s="2"/>
      <c r="BKT84" s="2"/>
      <c r="BKU84" s="2"/>
      <c r="BKV84" s="2"/>
      <c r="BKW84" s="2"/>
      <c r="BKX84" s="2"/>
      <c r="BKY84" s="2"/>
      <c r="BKZ84" s="2"/>
      <c r="BLA84" s="2"/>
      <c r="BLB84" s="2"/>
      <c r="BLC84" s="2"/>
      <c r="BLD84" s="2"/>
      <c r="BLE84" s="2"/>
      <c r="BLF84" s="2"/>
      <c r="BLG84" s="2"/>
      <c r="BLH84" s="2"/>
      <c r="BLI84" s="2"/>
      <c r="BLJ84" s="2"/>
      <c r="BLK84" s="2"/>
      <c r="BLL84" s="2"/>
      <c r="BLM84" s="2"/>
      <c r="BLN84" s="2"/>
      <c r="BLO84" s="2"/>
      <c r="BLP84" s="2"/>
      <c r="BLQ84" s="2"/>
      <c r="BLR84" s="2"/>
      <c r="BLS84" s="2"/>
      <c r="BLT84" s="2"/>
      <c r="BLU84" s="2"/>
      <c r="BLV84" s="2"/>
      <c r="BLW84" s="2"/>
      <c r="BLX84" s="2"/>
      <c r="BLY84" s="2"/>
      <c r="BLZ84" s="2"/>
      <c r="BMA84" s="2"/>
      <c r="BMB84" s="2"/>
      <c r="BMC84" s="2"/>
      <c r="BMD84" s="2"/>
      <c r="BME84" s="2"/>
      <c r="BMF84" s="2"/>
      <c r="BMG84" s="2"/>
      <c r="BMH84" s="2"/>
      <c r="BMI84" s="2"/>
      <c r="BMJ84" s="2"/>
      <c r="BMK84" s="2"/>
      <c r="BML84" s="2"/>
      <c r="BMM84" s="2"/>
      <c r="BMN84" s="2"/>
      <c r="BMO84" s="2"/>
      <c r="BMP84" s="2"/>
      <c r="BMQ84" s="2"/>
      <c r="BMR84" s="2"/>
      <c r="BMS84" s="2"/>
      <c r="BMT84" s="2"/>
      <c r="BMU84" s="2"/>
      <c r="BMV84" s="2"/>
      <c r="BMW84" s="2"/>
      <c r="BMX84" s="2"/>
      <c r="BMY84" s="2"/>
      <c r="BMZ84" s="2"/>
      <c r="BNA84" s="2"/>
      <c r="BNB84" s="2"/>
      <c r="BNC84" s="2"/>
      <c r="BND84" s="2"/>
      <c r="BNE84" s="2"/>
      <c r="BNF84" s="2"/>
      <c r="BNG84" s="2"/>
      <c r="BNH84" s="2"/>
      <c r="BNI84" s="2"/>
      <c r="BNJ84" s="2"/>
      <c r="BNK84" s="2"/>
      <c r="BNL84" s="2"/>
      <c r="BNM84" s="2"/>
      <c r="BNN84" s="2"/>
      <c r="BNO84" s="2"/>
      <c r="BNP84" s="2"/>
      <c r="BNQ84" s="2"/>
      <c r="BNR84" s="2"/>
      <c r="BNS84" s="2"/>
      <c r="BNT84" s="2"/>
      <c r="BNU84" s="2"/>
      <c r="BNV84" s="2"/>
      <c r="BNW84" s="2"/>
      <c r="BNX84" s="2"/>
      <c r="BNY84" s="2"/>
      <c r="BNZ84" s="2"/>
      <c r="BOA84" s="2"/>
      <c r="BOB84" s="2"/>
      <c r="BOC84" s="2"/>
      <c r="BOD84" s="2"/>
      <c r="BOE84" s="2"/>
      <c r="BOF84" s="2"/>
      <c r="BOG84" s="2"/>
      <c r="BOH84" s="2"/>
      <c r="BOI84" s="2"/>
      <c r="BOJ84" s="2"/>
      <c r="BOK84" s="2"/>
      <c r="BOL84" s="2"/>
      <c r="BOM84" s="2"/>
      <c r="BON84" s="2"/>
      <c r="BOO84" s="2"/>
      <c r="BOP84" s="2"/>
      <c r="BOQ84" s="2"/>
      <c r="BOR84" s="2"/>
      <c r="BOS84" s="2"/>
      <c r="BOT84" s="2"/>
      <c r="BOU84" s="2"/>
      <c r="BOV84" s="2"/>
      <c r="BOW84" s="2"/>
      <c r="BOX84" s="2"/>
      <c r="BOY84" s="2"/>
      <c r="BOZ84" s="2"/>
      <c r="BPA84" s="2"/>
      <c r="BPB84" s="2"/>
      <c r="BPC84" s="2"/>
      <c r="BPD84" s="2"/>
      <c r="BPE84" s="2"/>
      <c r="BPF84" s="2"/>
      <c r="BPG84" s="2"/>
      <c r="BPH84" s="2"/>
      <c r="BPI84" s="2"/>
      <c r="BPJ84" s="2"/>
      <c r="BPK84" s="2"/>
      <c r="BPL84" s="2"/>
      <c r="BPM84" s="2"/>
      <c r="BPN84" s="2"/>
      <c r="BPO84" s="2"/>
      <c r="BPP84" s="2"/>
      <c r="BPQ84" s="2"/>
      <c r="BPR84" s="2"/>
      <c r="BPS84" s="2"/>
      <c r="BPT84" s="2"/>
      <c r="BPU84" s="2"/>
      <c r="BPV84" s="2"/>
      <c r="BPW84" s="2"/>
      <c r="BPX84" s="2"/>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c r="BUK84" s="2"/>
      <c r="BUL84" s="2"/>
      <c r="BUM84" s="2"/>
      <c r="BUN84" s="2"/>
      <c r="BUO84" s="2"/>
      <c r="BUP84" s="2"/>
      <c r="BUQ84" s="2"/>
      <c r="BUR84" s="2"/>
      <c r="BUS84" s="2"/>
      <c r="BUT84" s="2"/>
      <c r="BUU84" s="2"/>
      <c r="BUV84" s="2"/>
      <c r="BUW84" s="2"/>
      <c r="BUX84" s="2"/>
      <c r="BUY84" s="2"/>
      <c r="BUZ84" s="2"/>
      <c r="BVA84" s="2"/>
      <c r="BVB84" s="2"/>
      <c r="BVC84" s="2"/>
      <c r="BVD84" s="2"/>
      <c r="BVE84" s="2"/>
      <c r="BVF84" s="2"/>
      <c r="BVG84" s="2"/>
      <c r="BVH84" s="2"/>
      <c r="BVI84" s="2"/>
      <c r="BVJ84" s="2"/>
      <c r="BVK84" s="2"/>
      <c r="BVL84" s="2"/>
      <c r="BVM84" s="2"/>
      <c r="BVN84" s="2"/>
      <c r="BVO84" s="2"/>
      <c r="BVP84" s="2"/>
      <c r="BVQ84" s="2"/>
      <c r="BVR84" s="2"/>
      <c r="BVS84" s="2"/>
      <c r="BVT84" s="2"/>
      <c r="BVU84" s="2"/>
      <c r="BVV84" s="2"/>
      <c r="BVW84" s="2"/>
      <c r="BVX84" s="2"/>
      <c r="BVY84" s="2"/>
      <c r="BVZ84" s="2"/>
      <c r="BWA84" s="2"/>
      <c r="BWB84" s="2"/>
      <c r="BWC84" s="2"/>
      <c r="BWD84" s="2"/>
      <c r="BWE84" s="2"/>
      <c r="BWF84" s="2"/>
      <c r="BWG84" s="2"/>
      <c r="BWH84" s="2"/>
      <c r="BWI84" s="2"/>
      <c r="BWJ84" s="2"/>
      <c r="BWK84" s="2"/>
      <c r="BWL84" s="2"/>
      <c r="BWM84" s="2"/>
      <c r="BWN84" s="2"/>
      <c r="BWO84" s="2"/>
      <c r="BWP84" s="2"/>
      <c r="BWQ84" s="2"/>
      <c r="BWR84" s="2"/>
      <c r="BWS84" s="2"/>
      <c r="BWT84" s="2"/>
      <c r="BWU84" s="2"/>
      <c r="BWV84" s="2"/>
      <c r="BWW84" s="2"/>
      <c r="BWX84" s="2"/>
      <c r="BWY84" s="2"/>
      <c r="BWZ84" s="2"/>
      <c r="BXA84" s="2"/>
      <c r="BXB84" s="2"/>
      <c r="BXC84" s="2"/>
      <c r="BXD84" s="2"/>
      <c r="BXE84" s="2"/>
      <c r="BXF84" s="2"/>
      <c r="BXG84" s="2"/>
      <c r="BXH84" s="2"/>
      <c r="BXI84" s="2"/>
      <c r="BXJ84" s="2"/>
      <c r="BXK84" s="2"/>
      <c r="BXL84" s="2"/>
      <c r="BXM84" s="2"/>
      <c r="BXN84" s="2"/>
      <c r="BXO84" s="2"/>
      <c r="BXP84" s="2"/>
      <c r="BXQ84" s="2"/>
      <c r="BXR84" s="2"/>
      <c r="BXS84" s="2"/>
      <c r="BXT84" s="2"/>
      <c r="BXU84" s="2"/>
      <c r="BXV84" s="2"/>
      <c r="BXW84" s="2"/>
      <c r="BXX84" s="2"/>
      <c r="BXY84" s="2"/>
      <c r="BXZ84" s="2"/>
      <c r="BYA84" s="2"/>
      <c r="BYB84" s="2"/>
      <c r="BYC84" s="2"/>
      <c r="BYD84" s="2"/>
      <c r="BYE84" s="2"/>
      <c r="BYF84" s="2"/>
      <c r="BYG84" s="2"/>
      <c r="BYH84" s="2"/>
      <c r="BYI84" s="2"/>
      <c r="BYJ84" s="2"/>
      <c r="BYK84" s="2"/>
      <c r="BYL84" s="2"/>
      <c r="BYM84" s="2"/>
      <c r="BYN84" s="2"/>
      <c r="BYO84" s="2"/>
      <c r="BYP84" s="2"/>
      <c r="BYQ84" s="2"/>
      <c r="BYR84" s="2"/>
      <c r="BYS84" s="2"/>
      <c r="BYT84" s="2"/>
      <c r="BYU84" s="2"/>
      <c r="BYV84" s="2"/>
      <c r="BYW84" s="2"/>
      <c r="BYX84" s="2"/>
      <c r="BYY84" s="2"/>
      <c r="BYZ84" s="2"/>
      <c r="BZA84" s="2"/>
      <c r="BZB84" s="2"/>
      <c r="BZC84" s="2"/>
      <c r="BZD84" s="2"/>
      <c r="BZE84" s="2"/>
      <c r="BZF84" s="2"/>
      <c r="BZG84" s="2"/>
      <c r="BZH84" s="2"/>
      <c r="BZI84" s="2"/>
      <c r="BZJ84" s="2"/>
      <c r="BZK84" s="2"/>
      <c r="BZL84" s="2"/>
      <c r="BZM84" s="2"/>
      <c r="BZN84" s="2"/>
      <c r="BZO84" s="2"/>
      <c r="BZP84" s="2"/>
      <c r="BZQ84" s="2"/>
      <c r="BZR84" s="2"/>
      <c r="BZS84" s="2"/>
      <c r="BZT84" s="2"/>
      <c r="BZU84" s="2"/>
      <c r="BZV84" s="2"/>
      <c r="BZW84" s="2"/>
      <c r="BZX84" s="2"/>
      <c r="BZY84" s="2"/>
      <c r="BZZ84" s="2"/>
      <c r="CAA84" s="2"/>
      <c r="CAB84" s="2"/>
      <c r="CAC84" s="2"/>
      <c r="CAD84" s="2"/>
      <c r="CAE84" s="2"/>
      <c r="CAF84" s="2"/>
      <c r="CAG84" s="2"/>
      <c r="CAH84" s="2"/>
      <c r="CAI84" s="2"/>
      <c r="CAJ84" s="2"/>
      <c r="CAK84" s="2"/>
      <c r="CAL84" s="2"/>
      <c r="CAM84" s="2"/>
      <c r="CAN84" s="2"/>
      <c r="CAO84" s="2"/>
      <c r="CAP84" s="2"/>
      <c r="CAQ84" s="2"/>
      <c r="CAR84" s="2"/>
      <c r="CAS84" s="2"/>
      <c r="CAT84" s="2"/>
      <c r="CAU84" s="2"/>
      <c r="CAV84" s="2"/>
      <c r="CAW84" s="2"/>
      <c r="CAX84" s="2"/>
      <c r="CAY84" s="2"/>
      <c r="CAZ84" s="2"/>
      <c r="CBA84" s="2"/>
      <c r="CBB84" s="2"/>
      <c r="CBC84" s="2"/>
      <c r="CBD84" s="2"/>
      <c r="CBE84" s="2"/>
      <c r="CBF84" s="2"/>
      <c r="CBG84" s="2"/>
      <c r="CBH84" s="2"/>
      <c r="CBI84" s="2"/>
      <c r="CBJ84" s="2"/>
      <c r="CBK84" s="2"/>
      <c r="CBL84" s="2"/>
      <c r="CBM84" s="2"/>
      <c r="CBN84" s="2"/>
      <c r="CBO84" s="2"/>
      <c r="CBP84" s="2"/>
      <c r="CBQ84" s="2"/>
      <c r="CBR84" s="2"/>
      <c r="CBS84" s="2"/>
      <c r="CBT84" s="2"/>
      <c r="CBU84" s="2"/>
      <c r="CBV84" s="2"/>
      <c r="CBW84" s="2"/>
      <c r="CBX84" s="2"/>
      <c r="CBY84" s="2"/>
      <c r="CBZ84" s="2"/>
      <c r="CCA84" s="2"/>
      <c r="CCB84" s="2"/>
      <c r="CCC84" s="2"/>
      <c r="CCD84" s="2"/>
      <c r="CCE84" s="2"/>
      <c r="CCF84" s="2"/>
      <c r="CCG84" s="2"/>
      <c r="CCH84" s="2"/>
      <c r="CCI84" s="2"/>
      <c r="CCJ84" s="2"/>
      <c r="CCK84" s="2"/>
      <c r="CCL84" s="2"/>
      <c r="CCM84" s="2"/>
      <c r="CCN84" s="2"/>
      <c r="CCO84" s="2"/>
      <c r="CCP84" s="2"/>
      <c r="CCQ84" s="2"/>
      <c r="CCR84" s="2"/>
      <c r="CCS84" s="2"/>
      <c r="CCT84" s="2"/>
      <c r="CCU84" s="2"/>
      <c r="CCV84" s="2"/>
      <c r="CCW84" s="2"/>
      <c r="CCX84" s="2"/>
      <c r="CCY84" s="2"/>
      <c r="CCZ84" s="2"/>
      <c r="CDA84" s="2"/>
      <c r="CDB84" s="2"/>
      <c r="CDC84" s="2"/>
      <c r="CDD84" s="2"/>
      <c r="CDE84" s="2"/>
      <c r="CDF84" s="2"/>
      <c r="CDG84" s="2"/>
      <c r="CDH84" s="2"/>
      <c r="CDI84" s="2"/>
      <c r="CDJ84" s="2"/>
      <c r="CDK84" s="2"/>
      <c r="CDL84" s="2"/>
      <c r="CDM84" s="2"/>
      <c r="CDN84" s="2"/>
      <c r="CDO84" s="2"/>
      <c r="CDP84" s="2"/>
      <c r="CDQ84" s="2"/>
      <c r="CDR84" s="2"/>
      <c r="CDS84" s="2"/>
      <c r="CDT84" s="2"/>
      <c r="CDU84" s="2"/>
      <c r="CDV84" s="2"/>
      <c r="CDW84" s="2"/>
      <c r="CDX84" s="2"/>
      <c r="CDY84" s="2"/>
      <c r="CDZ84" s="2"/>
      <c r="CEA84" s="2"/>
      <c r="CEB84" s="2"/>
      <c r="CEC84" s="2"/>
      <c r="CED84" s="2"/>
      <c r="CEE84" s="2"/>
      <c r="CEF84" s="2"/>
      <c r="CEG84" s="2"/>
      <c r="CEH84" s="2"/>
      <c r="CEI84" s="2"/>
      <c r="CEJ84" s="2"/>
      <c r="CEK84" s="2"/>
      <c r="CEL84" s="2"/>
      <c r="CEM84" s="2"/>
      <c r="CEN84" s="2"/>
      <c r="CEO84" s="2"/>
      <c r="CEP84" s="2"/>
      <c r="CEQ84" s="2"/>
      <c r="CER84" s="2"/>
      <c r="CES84" s="2"/>
      <c r="CET84" s="2"/>
      <c r="CEU84" s="2"/>
      <c r="CEV84" s="2"/>
      <c r="CEW84" s="2"/>
      <c r="CEX84" s="2"/>
      <c r="CEY84" s="2"/>
      <c r="CEZ84" s="2"/>
      <c r="CFA84" s="2"/>
      <c r="CFB84" s="2"/>
      <c r="CFC84" s="2"/>
      <c r="CFD84" s="2"/>
      <c r="CFE84" s="2"/>
      <c r="CFF84" s="2"/>
      <c r="CFG84" s="2"/>
      <c r="CFH84" s="2"/>
      <c r="CFI84" s="2"/>
      <c r="CFJ84" s="2"/>
      <c r="CFK84" s="2"/>
      <c r="CFL84" s="2"/>
      <c r="CFM84" s="2"/>
      <c r="CFN84" s="2"/>
      <c r="CFO84" s="2"/>
      <c r="CFP84" s="2"/>
      <c r="CFQ84" s="2"/>
      <c r="CFR84" s="2"/>
      <c r="CFS84" s="2"/>
      <c r="CFT84" s="2"/>
      <c r="CFU84" s="2"/>
      <c r="CFV84" s="2"/>
      <c r="CFW84" s="2"/>
      <c r="CFX84" s="2"/>
      <c r="CFY84" s="2"/>
      <c r="CFZ84" s="2"/>
      <c r="CGA84" s="2"/>
      <c r="CGB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A84" s="2"/>
      <c r="CHB84" s="2"/>
      <c r="CHC84" s="2"/>
      <c r="CHD84" s="2"/>
      <c r="CHE84" s="2"/>
      <c r="CHF84" s="2"/>
      <c r="CHG84" s="2"/>
      <c r="CHH84" s="2"/>
      <c r="CHI84" s="2"/>
      <c r="CHJ84" s="2"/>
      <c r="CHK84" s="2"/>
      <c r="CHL84" s="2"/>
      <c r="CHM84" s="2"/>
      <c r="CHN84" s="2"/>
      <c r="CHO84" s="2"/>
      <c r="CHP84" s="2"/>
      <c r="CHQ84" s="2"/>
      <c r="CHR84" s="2"/>
      <c r="CHS84" s="2"/>
      <c r="CHT84" s="2"/>
      <c r="CHU84" s="2"/>
      <c r="CHV84" s="2"/>
      <c r="CHW84" s="2"/>
      <c r="CHX84" s="2"/>
      <c r="CHY84" s="2"/>
      <c r="CHZ84" s="2"/>
      <c r="CIA84" s="2"/>
      <c r="CIB84" s="2"/>
      <c r="CIC84" s="2"/>
      <c r="CID84" s="2"/>
      <c r="CIE84" s="2"/>
      <c r="CIF84" s="2"/>
      <c r="CIG84" s="2"/>
      <c r="CIH84" s="2"/>
      <c r="CII84" s="2"/>
      <c r="CIJ84" s="2"/>
      <c r="CIK84" s="2"/>
      <c r="CIL84" s="2"/>
      <c r="CIM84" s="2"/>
      <c r="CIN84" s="2"/>
      <c r="CIO84" s="2"/>
      <c r="CIP84" s="2"/>
      <c r="CIQ84" s="2"/>
      <c r="CIR84" s="2"/>
      <c r="CIS84" s="2"/>
      <c r="CIT84" s="2"/>
      <c r="CIU84" s="2"/>
      <c r="CIV84" s="2"/>
      <c r="CIW84" s="2"/>
      <c r="CIX84" s="2"/>
      <c r="CIY84" s="2"/>
      <c r="CIZ84" s="2"/>
      <c r="CJA84" s="2"/>
      <c r="CJB84" s="2"/>
      <c r="CJC84" s="2"/>
      <c r="CJD84" s="2"/>
      <c r="CJE84" s="2"/>
      <c r="CJF84" s="2"/>
      <c r="CJG84" s="2"/>
      <c r="CJH84" s="2"/>
      <c r="CJI84" s="2"/>
      <c r="CJJ84" s="2"/>
      <c r="CJK84" s="2"/>
      <c r="CJL84" s="2"/>
      <c r="CJM84" s="2"/>
      <c r="CJN84" s="2"/>
      <c r="CJO84" s="2"/>
      <c r="CJP84" s="2"/>
      <c r="CJQ84" s="2"/>
      <c r="CJR84" s="2"/>
      <c r="CJS84" s="2"/>
      <c r="CJT84" s="2"/>
      <c r="CJU84" s="2"/>
      <c r="CJV84" s="2"/>
      <c r="CJW84" s="2"/>
      <c r="CJX84" s="2"/>
      <c r="CJY84" s="2"/>
      <c r="CJZ84" s="2"/>
      <c r="CKA84" s="2"/>
      <c r="CKB84" s="2"/>
      <c r="CKC84" s="2"/>
      <c r="CKD84" s="2"/>
      <c r="CKE84" s="2"/>
      <c r="CKF84" s="2"/>
      <c r="CKG84" s="2"/>
      <c r="CKH84" s="2"/>
      <c r="CKI84" s="2"/>
      <c r="CKJ84" s="2"/>
      <c r="CKK84" s="2"/>
      <c r="CKL84" s="2"/>
      <c r="CKM84" s="2"/>
      <c r="CKN84" s="2"/>
      <c r="CKO84" s="2"/>
      <c r="CKP84" s="2"/>
      <c r="CKQ84" s="2"/>
      <c r="CKR84" s="2"/>
      <c r="CKS84" s="2"/>
      <c r="CKT84" s="2"/>
      <c r="CKU84" s="2"/>
      <c r="CKV84" s="2"/>
      <c r="CKW84" s="2"/>
      <c r="CKX84" s="2"/>
      <c r="CKY84" s="2"/>
      <c r="CKZ84" s="2"/>
      <c r="CLA84" s="2"/>
      <c r="CLB84" s="2"/>
      <c r="CLC84" s="2"/>
      <c r="CLD84" s="2"/>
      <c r="CLE84" s="2"/>
      <c r="CLF84" s="2"/>
      <c r="CLG84" s="2"/>
      <c r="CLH84" s="2"/>
      <c r="CLI84" s="2"/>
      <c r="CLJ84" s="2"/>
      <c r="CLK84" s="2"/>
      <c r="CLL84" s="2"/>
      <c r="CLM84" s="2"/>
      <c r="CLN84" s="2"/>
      <c r="CLO84" s="2"/>
      <c r="CLP84" s="2"/>
      <c r="CLQ84" s="2"/>
      <c r="CLR84" s="2"/>
      <c r="CLS84" s="2"/>
      <c r="CLT84" s="2"/>
      <c r="CLU84" s="2"/>
      <c r="CLV84" s="2"/>
      <c r="CLW84" s="2"/>
      <c r="CLX84" s="2"/>
      <c r="CLY84" s="2"/>
      <c r="CLZ84" s="2"/>
      <c r="CMA84" s="2"/>
      <c r="CMB84" s="2"/>
      <c r="CMC84" s="2"/>
      <c r="CMD84" s="2"/>
      <c r="CME84" s="2"/>
      <c r="CMF84" s="2"/>
      <c r="CMG84" s="2"/>
      <c r="CMH84" s="2"/>
      <c r="CMI84" s="2"/>
      <c r="CMJ84" s="2"/>
      <c r="CMK84" s="2"/>
      <c r="CML84" s="2"/>
      <c r="CMM84" s="2"/>
      <c r="CMN84" s="2"/>
      <c r="CMO84" s="2"/>
      <c r="CMP84" s="2"/>
      <c r="CMQ84" s="2"/>
      <c r="CMR84" s="2"/>
      <c r="CMS84" s="2"/>
      <c r="CMT84" s="2"/>
      <c r="CMU84" s="2"/>
      <c r="CMV84" s="2"/>
      <c r="CMW84" s="2"/>
      <c r="CMX84" s="2"/>
      <c r="CMY84" s="2"/>
      <c r="CMZ84" s="2"/>
      <c r="CNA84" s="2"/>
      <c r="CNB84" s="2"/>
      <c r="CNC84" s="2"/>
      <c r="CND84" s="2"/>
      <c r="CNE84" s="2"/>
      <c r="CNF84" s="2"/>
      <c r="CNG84" s="2"/>
      <c r="CNH84" s="2"/>
      <c r="CNI84" s="2"/>
      <c r="CNJ84" s="2"/>
      <c r="CNK84" s="2"/>
      <c r="CNL84" s="2"/>
      <c r="CNM84" s="2"/>
      <c r="CNN84" s="2"/>
      <c r="CNO84" s="2"/>
      <c r="CNP84" s="2"/>
      <c r="CNQ84" s="2"/>
      <c r="CNR84" s="2"/>
      <c r="CNS84" s="2"/>
      <c r="CNT84" s="2"/>
      <c r="CNU84" s="2"/>
      <c r="CNV84" s="2"/>
      <c r="CNW84" s="2"/>
      <c r="CNX84" s="2"/>
      <c r="CNY84" s="2"/>
      <c r="CNZ84" s="2"/>
      <c r="COA84" s="2"/>
      <c r="COB84" s="2"/>
      <c r="COC84" s="2"/>
      <c r="COD84" s="2"/>
      <c r="COE84" s="2"/>
      <c r="COF84" s="2"/>
      <c r="COG84" s="2"/>
      <c r="COH84" s="2"/>
      <c r="COI84" s="2"/>
      <c r="COJ84" s="2"/>
      <c r="COK84" s="2"/>
      <c r="COL84" s="2"/>
      <c r="COM84" s="2"/>
      <c r="CON84" s="2"/>
      <c r="COO84" s="2"/>
      <c r="COP84" s="2"/>
      <c r="COQ84" s="2"/>
      <c r="COR84" s="2"/>
      <c r="COS84" s="2"/>
      <c r="COT84" s="2"/>
      <c r="COU84" s="2"/>
      <c r="COV84" s="2"/>
      <c r="COW84" s="2"/>
      <c r="COX84" s="2"/>
      <c r="COY84" s="2"/>
      <c r="COZ84" s="2"/>
      <c r="CPA84" s="2"/>
      <c r="CPB84" s="2"/>
      <c r="CPC84" s="2"/>
      <c r="CPD84" s="2"/>
      <c r="CPE84" s="2"/>
      <c r="CPF84" s="2"/>
      <c r="CPG84" s="2"/>
      <c r="CPH84" s="2"/>
      <c r="CPI84" s="2"/>
      <c r="CPJ84" s="2"/>
      <c r="CPK84" s="2"/>
      <c r="CPL84" s="2"/>
      <c r="CPM84" s="2"/>
      <c r="CPN84" s="2"/>
      <c r="CPO84" s="2"/>
      <c r="CPP84" s="2"/>
      <c r="CPQ84" s="2"/>
      <c r="CPR84" s="2"/>
      <c r="CPS84" s="2"/>
      <c r="CPT84" s="2"/>
      <c r="CPU84" s="2"/>
      <c r="CPV84" s="2"/>
      <c r="CPW84" s="2"/>
      <c r="CPX84" s="2"/>
      <c r="CPY84" s="2"/>
      <c r="CPZ84" s="2"/>
      <c r="CQA84" s="2"/>
      <c r="CQB84" s="2"/>
      <c r="CQC84" s="2"/>
      <c r="CQD84" s="2"/>
      <c r="CQE84" s="2"/>
      <c r="CQF84" s="2"/>
      <c r="CQG84" s="2"/>
      <c r="CQH84" s="2"/>
      <c r="CQI84" s="2"/>
      <c r="CQJ84" s="2"/>
      <c r="CQK84" s="2"/>
      <c r="CQL84" s="2"/>
      <c r="CQM84" s="2"/>
      <c r="CQN84" s="2"/>
      <c r="CQO84" s="2"/>
      <c r="CQP84" s="2"/>
      <c r="CQQ84" s="2"/>
      <c r="CQR84" s="2"/>
      <c r="CQS84" s="2"/>
      <c r="CQT84" s="2"/>
      <c r="CQU84" s="2"/>
      <c r="CQV84" s="2"/>
      <c r="CQW84" s="2"/>
      <c r="CQX84" s="2"/>
      <c r="CQY84" s="2"/>
      <c r="CQZ84" s="2"/>
      <c r="CRA84" s="2"/>
      <c r="CRB84" s="2"/>
      <c r="CRC84" s="2"/>
      <c r="CRD84" s="2"/>
      <c r="CRE84" s="2"/>
      <c r="CRF84" s="2"/>
      <c r="CRG84" s="2"/>
      <c r="CRH84" s="2"/>
      <c r="CRI84" s="2"/>
      <c r="CRJ84" s="2"/>
      <c r="CRK84" s="2"/>
      <c r="CRL84" s="2"/>
      <c r="CRM84" s="2"/>
      <c r="CRN84" s="2"/>
      <c r="CRO84" s="2"/>
      <c r="CRP84" s="2"/>
      <c r="CRQ84" s="2"/>
      <c r="CRR84" s="2"/>
      <c r="CRS84" s="2"/>
      <c r="CRT84" s="2"/>
      <c r="CRU84" s="2"/>
      <c r="CRV84" s="2"/>
      <c r="CRW84" s="2"/>
      <c r="CRX84" s="2"/>
      <c r="CRY84" s="2"/>
      <c r="CRZ84" s="2"/>
      <c r="CSA84" s="2"/>
      <c r="CSB84" s="2"/>
      <c r="CSC84" s="2"/>
      <c r="CSD84" s="2"/>
      <c r="CSE84" s="2"/>
      <c r="CSF84" s="2"/>
      <c r="CSG84" s="2"/>
      <c r="CSH84" s="2"/>
      <c r="CSI84" s="2"/>
      <c r="CSJ84" s="2"/>
      <c r="CSK84" s="2"/>
      <c r="CSL84" s="2"/>
      <c r="CSM84" s="2"/>
      <c r="CSN84" s="2"/>
      <c r="CSO84" s="2"/>
      <c r="CSP84" s="2"/>
      <c r="CSQ84" s="2"/>
      <c r="CSR84" s="2"/>
      <c r="CSS84" s="2"/>
      <c r="CST84" s="2"/>
      <c r="CSU84" s="2"/>
      <c r="CSV84" s="2"/>
      <c r="CSW84" s="2"/>
      <c r="CSX84" s="2"/>
      <c r="CSY84" s="2"/>
      <c r="CSZ84" s="2"/>
      <c r="CTA84" s="2"/>
      <c r="CTB84" s="2"/>
      <c r="CTC84" s="2"/>
      <c r="CTD84" s="2"/>
      <c r="CTE84" s="2"/>
      <c r="CTF84" s="2"/>
      <c r="CTG84" s="2"/>
      <c r="CTH84" s="2"/>
      <c r="CTI84" s="2"/>
      <c r="CTJ84" s="2"/>
      <c r="CTK84" s="2"/>
      <c r="CTL84" s="2"/>
      <c r="CTM84" s="2"/>
      <c r="CTN84" s="2"/>
      <c r="CTO84" s="2"/>
      <c r="CTP84" s="2"/>
      <c r="CTQ84" s="2"/>
      <c r="CTR84" s="2"/>
      <c r="CTS84" s="2"/>
      <c r="CTT84" s="2"/>
      <c r="CTU84" s="2"/>
      <c r="CTV84" s="2"/>
      <c r="CTW84" s="2"/>
      <c r="CTX84" s="2"/>
      <c r="CTY84" s="2"/>
      <c r="CTZ84" s="2"/>
      <c r="CUA84" s="2"/>
      <c r="CUB84" s="2"/>
      <c r="CUC84" s="2"/>
      <c r="CUD84" s="2"/>
      <c r="CUE84" s="2"/>
      <c r="CUF84" s="2"/>
      <c r="CUG84" s="2"/>
      <c r="CUH84" s="2"/>
      <c r="CUI84" s="2"/>
      <c r="CUJ84" s="2"/>
      <c r="CUK84" s="2"/>
      <c r="CUL84" s="2"/>
      <c r="CUM84" s="2"/>
      <c r="CUN84" s="2"/>
      <c r="CUO84" s="2"/>
      <c r="CUP84" s="2"/>
      <c r="CUQ84" s="2"/>
      <c r="CUR84" s="2"/>
      <c r="CUS84" s="2"/>
      <c r="CUT84" s="2"/>
      <c r="CUU84" s="2"/>
      <c r="CUV84" s="2"/>
      <c r="CUW84" s="2"/>
      <c r="CUX84" s="2"/>
      <c r="CUY84" s="2"/>
      <c r="CUZ84" s="2"/>
      <c r="CVA84" s="2"/>
      <c r="CVB84" s="2"/>
      <c r="CVC84" s="2"/>
      <c r="CVD84" s="2"/>
      <c r="CVE84" s="2"/>
      <c r="CVF84" s="2"/>
      <c r="CVG84" s="2"/>
      <c r="CVH84" s="2"/>
      <c r="CVI84" s="2"/>
      <c r="CVJ84" s="2"/>
      <c r="CVK84" s="2"/>
      <c r="CVL84" s="2"/>
      <c r="CVM84" s="2"/>
      <c r="CVN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O84" s="2"/>
      <c r="CWP84" s="2"/>
      <c r="CWQ84" s="2"/>
      <c r="CWR84" s="2"/>
      <c r="CWS84" s="2"/>
      <c r="CWT84" s="2"/>
      <c r="CWU84" s="2"/>
      <c r="CWV84" s="2"/>
      <c r="CWW84" s="2"/>
      <c r="CWX84" s="2"/>
      <c r="CWY84" s="2"/>
      <c r="CWZ84" s="2"/>
      <c r="CXA84" s="2"/>
      <c r="CXB84" s="2"/>
      <c r="CXC84" s="2"/>
      <c r="CXD84" s="2"/>
      <c r="CXE84" s="2"/>
      <c r="CXF84" s="2"/>
      <c r="CXG84" s="2"/>
      <c r="CXH84" s="2"/>
      <c r="CXI84" s="2"/>
      <c r="CXJ84" s="2"/>
      <c r="CXK84" s="2"/>
      <c r="CXL84" s="2"/>
      <c r="CXM84" s="2"/>
      <c r="CXN84" s="2"/>
      <c r="CXO84" s="2"/>
      <c r="CXP84" s="2"/>
      <c r="CXQ84" s="2"/>
      <c r="CXR84" s="2"/>
      <c r="CXS84" s="2"/>
      <c r="CXT84" s="2"/>
      <c r="CXU84" s="2"/>
      <c r="CXV84" s="2"/>
      <c r="CXW84" s="2"/>
      <c r="CXX84" s="2"/>
      <c r="CXY84" s="2"/>
      <c r="CXZ84" s="2"/>
      <c r="CYA84" s="2"/>
      <c r="CYB84" s="2"/>
      <c r="CYC84" s="2"/>
      <c r="CYD84" s="2"/>
      <c r="CYE84" s="2"/>
      <c r="CYF84" s="2"/>
      <c r="CYG84" s="2"/>
      <c r="CYH84" s="2"/>
      <c r="CYI84" s="2"/>
      <c r="CYJ84" s="2"/>
      <c r="CYK84" s="2"/>
      <c r="CYL84" s="2"/>
      <c r="CYM84" s="2"/>
      <c r="CYN84" s="2"/>
      <c r="CYO84" s="2"/>
      <c r="CYP84" s="2"/>
      <c r="CYQ84" s="2"/>
      <c r="CYR84" s="2"/>
      <c r="CYS84" s="2"/>
      <c r="CYT84" s="2"/>
      <c r="CYU84" s="2"/>
      <c r="CYV84" s="2"/>
      <c r="CYW84" s="2"/>
      <c r="CYX84" s="2"/>
      <c r="CYY84" s="2"/>
      <c r="CYZ84" s="2"/>
      <c r="CZA84" s="2"/>
      <c r="CZB84" s="2"/>
      <c r="CZC84" s="2"/>
      <c r="CZD84" s="2"/>
      <c r="CZE84" s="2"/>
      <c r="CZF84" s="2"/>
      <c r="CZG84" s="2"/>
      <c r="CZH84" s="2"/>
      <c r="CZI84" s="2"/>
      <c r="CZJ84" s="2"/>
      <c r="CZK84" s="2"/>
      <c r="CZL84" s="2"/>
      <c r="CZM84" s="2"/>
      <c r="CZN84" s="2"/>
      <c r="CZO84" s="2"/>
      <c r="CZP84" s="2"/>
      <c r="CZQ84" s="2"/>
      <c r="CZR84" s="2"/>
      <c r="CZS84" s="2"/>
      <c r="CZT84" s="2"/>
      <c r="CZU84" s="2"/>
      <c r="CZV84" s="2"/>
      <c r="CZW84" s="2"/>
      <c r="CZX84" s="2"/>
      <c r="CZY84" s="2"/>
      <c r="CZZ84" s="2"/>
      <c r="DAA84" s="2"/>
      <c r="DAB84" s="2"/>
      <c r="DAC84" s="2"/>
      <c r="DAD84" s="2"/>
      <c r="DAE84" s="2"/>
      <c r="DAF84" s="2"/>
      <c r="DAG84" s="2"/>
      <c r="DAH84" s="2"/>
      <c r="DAI84" s="2"/>
      <c r="DAJ84" s="2"/>
      <c r="DAK84" s="2"/>
      <c r="DAL84" s="2"/>
      <c r="DAM84" s="2"/>
      <c r="DAN84" s="2"/>
      <c r="DAO84" s="2"/>
      <c r="DAP84" s="2"/>
      <c r="DAQ84" s="2"/>
      <c r="DAR84" s="2"/>
      <c r="DAS84" s="2"/>
      <c r="DAT84" s="2"/>
      <c r="DAU84" s="2"/>
      <c r="DAV84" s="2"/>
      <c r="DAW84" s="2"/>
      <c r="DAX84" s="2"/>
      <c r="DAY84" s="2"/>
      <c r="DAZ84" s="2"/>
      <c r="DBA84" s="2"/>
      <c r="DBB84" s="2"/>
      <c r="DBC84" s="2"/>
      <c r="DBD84" s="2"/>
      <c r="DBE84" s="2"/>
      <c r="DBF84" s="2"/>
      <c r="DBG84" s="2"/>
      <c r="DBH84" s="2"/>
      <c r="DBI84" s="2"/>
      <c r="DBJ84" s="2"/>
      <c r="DBK84" s="2"/>
      <c r="DBL84" s="2"/>
      <c r="DBM84" s="2"/>
      <c r="DBN84" s="2"/>
      <c r="DBO84" s="2"/>
      <c r="DBP84" s="2"/>
      <c r="DBQ84" s="2"/>
      <c r="DBR84" s="2"/>
      <c r="DBS84" s="2"/>
      <c r="DBT84" s="2"/>
      <c r="DBU84" s="2"/>
      <c r="DBV84" s="2"/>
      <c r="DBW84" s="2"/>
      <c r="DBX84" s="2"/>
      <c r="DBY84" s="2"/>
      <c r="DBZ84" s="2"/>
      <c r="DCA84" s="2"/>
      <c r="DCB84" s="2"/>
      <c r="DCC84" s="2"/>
      <c r="DCD84" s="2"/>
      <c r="DCE84" s="2"/>
      <c r="DCF84" s="2"/>
      <c r="DCG84" s="2"/>
      <c r="DCH84" s="2"/>
      <c r="DCI84" s="2"/>
      <c r="DCJ84" s="2"/>
      <c r="DCK84" s="2"/>
      <c r="DCL84" s="2"/>
      <c r="DCM84" s="2"/>
      <c r="DCN84" s="2"/>
      <c r="DCO84" s="2"/>
      <c r="DCP84" s="2"/>
      <c r="DCQ84" s="2"/>
      <c r="DCR84" s="2"/>
      <c r="DCS84" s="2"/>
      <c r="DCT84" s="2"/>
      <c r="DCU84" s="2"/>
      <c r="DCV84" s="2"/>
      <c r="DCW84" s="2"/>
      <c r="DCX84" s="2"/>
      <c r="DCY84" s="2"/>
      <c r="DCZ84" s="2"/>
      <c r="DDA84" s="2"/>
      <c r="DDB84" s="2"/>
      <c r="DDC84" s="2"/>
      <c r="DDD84" s="2"/>
      <c r="DDE84" s="2"/>
      <c r="DDF84" s="2"/>
      <c r="DDG84" s="2"/>
      <c r="DDH84" s="2"/>
      <c r="DDI84" s="2"/>
      <c r="DDJ84" s="2"/>
      <c r="DDK84" s="2"/>
      <c r="DDL84" s="2"/>
      <c r="DDM84" s="2"/>
      <c r="DDN84" s="2"/>
      <c r="DDO84" s="2"/>
      <c r="DDP84" s="2"/>
      <c r="DDQ84" s="2"/>
      <c r="DDR84" s="2"/>
      <c r="DDS84" s="2"/>
      <c r="DDT84" s="2"/>
      <c r="DDU84" s="2"/>
      <c r="DDV84" s="2"/>
      <c r="DDW84" s="2"/>
      <c r="DDX84" s="2"/>
      <c r="DDY84" s="2"/>
      <c r="DDZ84" s="2"/>
      <c r="DEA84" s="2"/>
      <c r="DEB84" s="2"/>
      <c r="DEC84" s="2"/>
      <c r="DED84" s="2"/>
      <c r="DEE84" s="2"/>
      <c r="DEF84" s="2"/>
      <c r="DEG84" s="2"/>
      <c r="DEH84" s="2"/>
      <c r="DEI84" s="2"/>
      <c r="DEJ84" s="2"/>
      <c r="DEK84" s="2"/>
      <c r="DEL84" s="2"/>
      <c r="DEM84" s="2"/>
      <c r="DEN84" s="2"/>
      <c r="DEO84" s="2"/>
      <c r="DEP84" s="2"/>
      <c r="DEQ84" s="2"/>
      <c r="DER84" s="2"/>
      <c r="DES84" s="2"/>
      <c r="DET84" s="2"/>
      <c r="DEU84" s="2"/>
      <c r="DEV84" s="2"/>
      <c r="DEW84" s="2"/>
      <c r="DEX84" s="2"/>
      <c r="DEY84" s="2"/>
      <c r="DEZ84" s="2"/>
      <c r="DFA84" s="2"/>
      <c r="DFB84" s="2"/>
      <c r="DFC84" s="2"/>
      <c r="DFD84" s="2"/>
      <c r="DFE84" s="2"/>
      <c r="DFF84" s="2"/>
      <c r="DFG84" s="2"/>
      <c r="DFH84" s="2"/>
      <c r="DFI84" s="2"/>
      <c r="DFJ84" s="2"/>
      <c r="DFK84" s="2"/>
      <c r="DFL84" s="2"/>
      <c r="DFM84" s="2"/>
      <c r="DFN84" s="2"/>
      <c r="DFO84" s="2"/>
      <c r="DFP84" s="2"/>
      <c r="DFQ84" s="2"/>
      <c r="DFR84" s="2"/>
      <c r="DFS84" s="2"/>
      <c r="DFT84" s="2"/>
      <c r="DFU84" s="2"/>
      <c r="DFV84" s="2"/>
      <c r="DFW84" s="2"/>
      <c r="DFX84" s="2"/>
      <c r="DFY84" s="2"/>
      <c r="DFZ84" s="2"/>
      <c r="DGA84" s="2"/>
      <c r="DGB84" s="2"/>
      <c r="DGC84" s="2"/>
      <c r="DGD84" s="2"/>
      <c r="DGE84" s="2"/>
      <c r="DGF84" s="2"/>
      <c r="DGG84" s="2"/>
      <c r="DGH84" s="2"/>
      <c r="DGI84" s="2"/>
      <c r="DGJ84" s="2"/>
      <c r="DGK84" s="2"/>
      <c r="DGL84" s="2"/>
      <c r="DGM84" s="2"/>
      <c r="DGN84" s="2"/>
      <c r="DGO84" s="2"/>
      <c r="DGP84" s="2"/>
      <c r="DGQ84" s="2"/>
      <c r="DGR84" s="2"/>
      <c r="DGS84" s="2"/>
      <c r="DGT84" s="2"/>
      <c r="DGU84" s="2"/>
      <c r="DGV84" s="2"/>
      <c r="DGW84" s="2"/>
      <c r="DGX84" s="2"/>
      <c r="DGY84" s="2"/>
      <c r="DGZ84" s="2"/>
      <c r="DHA84" s="2"/>
      <c r="DHB84" s="2"/>
      <c r="DHC84" s="2"/>
      <c r="DHD84" s="2"/>
      <c r="DHE84" s="2"/>
      <c r="DHF84" s="2"/>
      <c r="DHG84" s="2"/>
      <c r="DHH84" s="2"/>
      <c r="DHI84" s="2"/>
      <c r="DHJ84" s="2"/>
      <c r="DHK84" s="2"/>
      <c r="DHL84" s="2"/>
      <c r="DHM84" s="2"/>
      <c r="DHN84" s="2"/>
      <c r="DHO84" s="2"/>
      <c r="DHP84" s="2"/>
      <c r="DHQ84" s="2"/>
      <c r="DHR84" s="2"/>
      <c r="DHS84" s="2"/>
      <c r="DHT84" s="2"/>
      <c r="DHU84" s="2"/>
      <c r="DHV84" s="2"/>
      <c r="DHW84" s="2"/>
      <c r="DHX84" s="2"/>
      <c r="DHY84" s="2"/>
      <c r="DHZ84" s="2"/>
      <c r="DIA84" s="2"/>
      <c r="DIB84" s="2"/>
      <c r="DIC84" s="2"/>
      <c r="DID84" s="2"/>
      <c r="DIE84" s="2"/>
      <c r="DIF84" s="2"/>
      <c r="DIG84" s="2"/>
      <c r="DIH84" s="2"/>
      <c r="DII84" s="2"/>
      <c r="DIJ84" s="2"/>
      <c r="DIK84" s="2"/>
      <c r="DIL84" s="2"/>
      <c r="DIM84" s="2"/>
      <c r="DIN84" s="2"/>
      <c r="DIO84" s="2"/>
      <c r="DIP84" s="2"/>
      <c r="DIQ84" s="2"/>
      <c r="DIR84" s="2"/>
      <c r="DIS84" s="2"/>
      <c r="DIT84" s="2"/>
      <c r="DIU84" s="2"/>
      <c r="DIV84" s="2"/>
      <c r="DIW84" s="2"/>
      <c r="DIX84" s="2"/>
      <c r="DIY84" s="2"/>
      <c r="DIZ84" s="2"/>
      <c r="DJA84" s="2"/>
      <c r="DJB84" s="2"/>
      <c r="DJC84" s="2"/>
      <c r="DJD84" s="2"/>
      <c r="DJE84" s="2"/>
      <c r="DJF84" s="2"/>
      <c r="DJG84" s="2"/>
      <c r="DJH84" s="2"/>
      <c r="DJI84" s="2"/>
      <c r="DJJ84" s="2"/>
      <c r="DJK84" s="2"/>
      <c r="DJL84" s="2"/>
      <c r="DJM84" s="2"/>
      <c r="DJN84" s="2"/>
      <c r="DJO84" s="2"/>
      <c r="DJP84" s="2"/>
      <c r="DJQ84" s="2"/>
      <c r="DJR84" s="2"/>
      <c r="DJS84" s="2"/>
      <c r="DJT84" s="2"/>
      <c r="DJU84" s="2"/>
      <c r="DJV84" s="2"/>
      <c r="DJW84" s="2"/>
      <c r="DJX84" s="2"/>
      <c r="DJY84" s="2"/>
      <c r="DJZ84" s="2"/>
      <c r="DKA84" s="2"/>
      <c r="DKB84" s="2"/>
      <c r="DKC84" s="2"/>
      <c r="DKD84" s="2"/>
      <c r="DKE84" s="2"/>
      <c r="DKF84" s="2"/>
      <c r="DKG84" s="2"/>
      <c r="DKH84" s="2"/>
      <c r="DKI84" s="2"/>
      <c r="DKJ84" s="2"/>
      <c r="DKK84" s="2"/>
      <c r="DKL84" s="2"/>
      <c r="DKM84" s="2"/>
      <c r="DKN84" s="2"/>
      <c r="DKO84" s="2"/>
      <c r="DKP84" s="2"/>
      <c r="DKQ84" s="2"/>
      <c r="DKR84" s="2"/>
      <c r="DKS84" s="2"/>
      <c r="DKT84" s="2"/>
      <c r="DKU84" s="2"/>
      <c r="DKV84" s="2"/>
      <c r="DKW84" s="2"/>
      <c r="DKX84" s="2"/>
      <c r="DKY84" s="2"/>
      <c r="DKZ84" s="2"/>
      <c r="DLA84" s="2"/>
      <c r="DLB84" s="2"/>
      <c r="DLC84" s="2"/>
      <c r="DLD84" s="2"/>
      <c r="DLE84" s="2"/>
      <c r="DLF84" s="2"/>
      <c r="DLG84" s="2"/>
      <c r="DLH84" s="2"/>
      <c r="DLI84" s="2"/>
      <c r="DLJ84" s="2"/>
      <c r="DLK84" s="2"/>
      <c r="DLL84" s="2"/>
      <c r="DLM84" s="2"/>
      <c r="DLN84" s="2"/>
      <c r="DLO84" s="2"/>
      <c r="DLP84" s="2"/>
      <c r="DLQ84" s="2"/>
      <c r="DLR84" s="2"/>
      <c r="DLS84" s="2"/>
      <c r="DLT84" s="2"/>
      <c r="DLU84" s="2"/>
      <c r="DLV84" s="2"/>
      <c r="DLW84" s="2"/>
      <c r="DLX84" s="2"/>
      <c r="DLY84" s="2"/>
      <c r="DLZ84" s="2"/>
      <c r="DMA84" s="2"/>
      <c r="DMB84" s="2"/>
      <c r="DMC84" s="2"/>
      <c r="DMD84" s="2"/>
      <c r="DME84" s="2"/>
      <c r="DMF84" s="2"/>
      <c r="DMG84" s="2"/>
      <c r="DMH84" s="2"/>
      <c r="DMI84" s="2"/>
      <c r="DMJ84" s="2"/>
      <c r="DMK84" s="2"/>
      <c r="DML84" s="2"/>
      <c r="DMM84" s="2"/>
      <c r="DMN84" s="2"/>
      <c r="DMO84" s="2"/>
      <c r="DMP84" s="2"/>
      <c r="DMQ84" s="2"/>
      <c r="DMR84" s="2"/>
      <c r="DMS84" s="2"/>
      <c r="DMT84" s="2"/>
      <c r="DMU84" s="2"/>
      <c r="DMV84" s="2"/>
      <c r="DMW84" s="2"/>
      <c r="DMX84" s="2"/>
      <c r="DMY84" s="2"/>
      <c r="DMZ84" s="2"/>
      <c r="DNA84" s="2"/>
      <c r="DNB84" s="2"/>
      <c r="DNC84" s="2"/>
      <c r="DND84" s="2"/>
      <c r="DNE84" s="2"/>
      <c r="DNF84" s="2"/>
      <c r="DNG84" s="2"/>
      <c r="DNH84" s="2"/>
      <c r="DNI84" s="2"/>
      <c r="DNJ84" s="2"/>
      <c r="DNK84" s="2"/>
      <c r="DNL84" s="2"/>
      <c r="DNM84" s="2"/>
      <c r="DNN84" s="2"/>
      <c r="DNO84" s="2"/>
      <c r="DNP84" s="2"/>
      <c r="DNQ84" s="2"/>
      <c r="DNR84" s="2"/>
      <c r="DNS84" s="2"/>
      <c r="DNT84" s="2"/>
      <c r="DNU84" s="2"/>
      <c r="DNV84" s="2"/>
      <c r="DNW84" s="2"/>
      <c r="DNX84" s="2"/>
      <c r="DNY84" s="2"/>
      <c r="DNZ84" s="2"/>
      <c r="DOA84" s="2"/>
      <c r="DOB84" s="2"/>
      <c r="DOC84" s="2"/>
      <c r="DOD84" s="2"/>
      <c r="DOE84" s="2"/>
      <c r="DOF84" s="2"/>
      <c r="DOG84" s="2"/>
      <c r="DOH84" s="2"/>
      <c r="DOI84" s="2"/>
      <c r="DOJ84" s="2"/>
      <c r="DOK84" s="2"/>
      <c r="DOL84" s="2"/>
      <c r="DOM84" s="2"/>
      <c r="DON84" s="2"/>
      <c r="DOO84" s="2"/>
      <c r="DOP84" s="2"/>
      <c r="DOQ84" s="2"/>
      <c r="DOR84" s="2"/>
      <c r="DOS84" s="2"/>
      <c r="DOT84" s="2"/>
      <c r="DOU84" s="2"/>
      <c r="DOV84" s="2"/>
      <c r="DOW84" s="2"/>
      <c r="DOX84" s="2"/>
      <c r="DOY84" s="2"/>
      <c r="DOZ84" s="2"/>
      <c r="DPA84" s="2"/>
      <c r="DPB84" s="2"/>
      <c r="DPC84" s="2"/>
      <c r="DPD84" s="2"/>
      <c r="DPE84" s="2"/>
      <c r="DPF84" s="2"/>
      <c r="DPG84" s="2"/>
      <c r="DPH84" s="2"/>
      <c r="DPI84" s="2"/>
      <c r="DPJ84" s="2"/>
      <c r="DPK84" s="2"/>
      <c r="DPL84" s="2"/>
      <c r="DPM84" s="2"/>
      <c r="DPN84" s="2"/>
      <c r="DPO84" s="2"/>
      <c r="DPP84" s="2"/>
      <c r="DPQ84" s="2"/>
      <c r="DPR84" s="2"/>
      <c r="DPS84" s="2"/>
      <c r="DPT84" s="2"/>
      <c r="DPU84" s="2"/>
      <c r="DPV84" s="2"/>
      <c r="DPW84" s="2"/>
      <c r="DPX84" s="2"/>
      <c r="DPY84" s="2"/>
      <c r="DPZ84" s="2"/>
      <c r="DQA84" s="2"/>
      <c r="DQB84" s="2"/>
      <c r="DQC84" s="2"/>
      <c r="DQD84" s="2"/>
      <c r="DQE84" s="2"/>
      <c r="DQF84" s="2"/>
      <c r="DQG84" s="2"/>
      <c r="DQH84" s="2"/>
      <c r="DQI84" s="2"/>
      <c r="DQJ84" s="2"/>
      <c r="DQK84" s="2"/>
      <c r="DQL84" s="2"/>
      <c r="DQM84" s="2"/>
      <c r="DQN84" s="2"/>
      <c r="DQO84" s="2"/>
      <c r="DQP84" s="2"/>
      <c r="DQQ84" s="2"/>
      <c r="DQR84" s="2"/>
      <c r="DQS84" s="2"/>
      <c r="DQT84" s="2"/>
      <c r="DQU84" s="2"/>
      <c r="DQV84" s="2"/>
      <c r="DQW84" s="2"/>
      <c r="DQX84" s="2"/>
      <c r="DQY84" s="2"/>
      <c r="DQZ84" s="2"/>
      <c r="DRA84" s="2"/>
      <c r="DRB84" s="2"/>
      <c r="DRC84" s="2"/>
      <c r="DRD84" s="2"/>
      <c r="DRE84" s="2"/>
      <c r="DRF84" s="2"/>
      <c r="DRG84" s="2"/>
      <c r="DRH84" s="2"/>
      <c r="DRI84" s="2"/>
      <c r="DRJ84" s="2"/>
      <c r="DRK84" s="2"/>
      <c r="DRL84" s="2"/>
      <c r="DRM84" s="2"/>
      <c r="DRN84" s="2"/>
      <c r="DRO84" s="2"/>
      <c r="DRP84" s="2"/>
      <c r="DRQ84" s="2"/>
      <c r="DRR84" s="2"/>
      <c r="DRS84" s="2"/>
      <c r="DRT84" s="2"/>
      <c r="DRU84" s="2"/>
      <c r="DRV84" s="2"/>
      <c r="DRW84" s="2"/>
      <c r="DRX84" s="2"/>
      <c r="DRY84" s="2"/>
      <c r="DRZ84" s="2"/>
      <c r="DSA84" s="2"/>
      <c r="DSB84" s="2"/>
      <c r="DSC84" s="2"/>
      <c r="DSD84" s="2"/>
      <c r="DSE84" s="2"/>
      <c r="DSF84" s="2"/>
      <c r="DSG84" s="2"/>
      <c r="DSH84" s="2"/>
      <c r="DSI84" s="2"/>
      <c r="DSJ84" s="2"/>
      <c r="DSK84" s="2"/>
      <c r="DSL84" s="2"/>
      <c r="DSM84" s="2"/>
      <c r="DSN84" s="2"/>
      <c r="DSO84" s="2"/>
      <c r="DSP84" s="2"/>
      <c r="DSQ84" s="2"/>
      <c r="DSR84" s="2"/>
      <c r="DSS84" s="2"/>
      <c r="DST84" s="2"/>
      <c r="DSU84" s="2"/>
      <c r="DSV84" s="2"/>
      <c r="DSW84" s="2"/>
      <c r="DSX84" s="2"/>
      <c r="DSY84" s="2"/>
      <c r="DSZ84" s="2"/>
      <c r="DTA84" s="2"/>
      <c r="DTB84" s="2"/>
      <c r="DTC84" s="2"/>
      <c r="DTD84" s="2"/>
      <c r="DTE84" s="2"/>
      <c r="DTF84" s="2"/>
      <c r="DTG84" s="2"/>
      <c r="DTH84" s="2"/>
      <c r="DTI84" s="2"/>
      <c r="DTJ84" s="2"/>
      <c r="DTK84" s="2"/>
      <c r="DTL84" s="2"/>
      <c r="DTM84" s="2"/>
      <c r="DTN84" s="2"/>
      <c r="DTO84" s="2"/>
      <c r="DTP84" s="2"/>
      <c r="DTQ84" s="2"/>
      <c r="DTR84" s="2"/>
      <c r="DTS84" s="2"/>
      <c r="DTT84" s="2"/>
      <c r="DTU84" s="2"/>
      <c r="DTV84" s="2"/>
      <c r="DTW84" s="2"/>
      <c r="DTX84" s="2"/>
      <c r="DTY84" s="2"/>
      <c r="DTZ84" s="2"/>
      <c r="DUA84" s="2"/>
      <c r="DUB84" s="2"/>
      <c r="DUC84" s="2"/>
      <c r="DUD84" s="2"/>
      <c r="DUE84" s="2"/>
      <c r="DUF84" s="2"/>
      <c r="DUG84" s="2"/>
      <c r="DUH84" s="2"/>
      <c r="DUI84" s="2"/>
      <c r="DUJ84" s="2"/>
      <c r="DUK84" s="2"/>
      <c r="DUL84" s="2"/>
      <c r="DUM84" s="2"/>
      <c r="DUN84" s="2"/>
      <c r="DUO84" s="2"/>
      <c r="DUP84" s="2"/>
      <c r="DUQ84" s="2"/>
      <c r="DUR84" s="2"/>
      <c r="DUS84" s="2"/>
      <c r="DUT84" s="2"/>
      <c r="DUU84" s="2"/>
      <c r="DUV84" s="2"/>
      <c r="DUW84" s="2"/>
      <c r="DUX84" s="2"/>
      <c r="DUY84" s="2"/>
      <c r="DUZ84" s="2"/>
      <c r="DVA84" s="2"/>
      <c r="DVB84" s="2"/>
      <c r="DVC84" s="2"/>
      <c r="DVD84" s="2"/>
      <c r="DVE84" s="2"/>
      <c r="DVF84" s="2"/>
      <c r="DVG84" s="2"/>
      <c r="DVH84" s="2"/>
      <c r="DVI84" s="2"/>
      <c r="DVJ84" s="2"/>
      <c r="DVK84" s="2"/>
      <c r="DVL84" s="2"/>
      <c r="DVM84" s="2"/>
      <c r="DVN84" s="2"/>
      <c r="DVO84" s="2"/>
      <c r="DVP84" s="2"/>
      <c r="DVQ84" s="2"/>
      <c r="DVR84" s="2"/>
      <c r="DVS84" s="2"/>
      <c r="DVT84" s="2"/>
      <c r="DVU84" s="2"/>
      <c r="DVV84" s="2"/>
      <c r="DVW84" s="2"/>
      <c r="DVX84" s="2"/>
      <c r="DVY84" s="2"/>
      <c r="DVZ84" s="2"/>
      <c r="DWA84" s="2"/>
      <c r="DWB84" s="2"/>
      <c r="DWC84" s="2"/>
      <c r="DWD84" s="2"/>
      <c r="DWE84" s="2"/>
      <c r="DWF84" s="2"/>
      <c r="DWG84" s="2"/>
      <c r="DWH84" s="2"/>
      <c r="DWI84" s="2"/>
      <c r="DWJ84" s="2"/>
      <c r="DWK84" s="2"/>
      <c r="DWL84" s="2"/>
      <c r="DWM84" s="2"/>
      <c r="DWN84" s="2"/>
      <c r="DWO84" s="2"/>
      <c r="DWP84" s="2"/>
      <c r="DWQ84" s="2"/>
      <c r="DWR84" s="2"/>
      <c r="DWS84" s="2"/>
      <c r="DWT84" s="2"/>
      <c r="DWU84" s="2"/>
      <c r="DWV84" s="2"/>
      <c r="DWW84" s="2"/>
      <c r="DWX84" s="2"/>
      <c r="DWY84" s="2"/>
      <c r="DWZ84" s="2"/>
      <c r="DXA84" s="2"/>
      <c r="DXB84" s="2"/>
      <c r="DXC84" s="2"/>
      <c r="DXD84" s="2"/>
      <c r="DXE84" s="2"/>
      <c r="DXF84" s="2"/>
      <c r="DXG84" s="2"/>
      <c r="DXH84" s="2"/>
      <c r="DXI84" s="2"/>
      <c r="DXJ84" s="2"/>
      <c r="DXK84" s="2"/>
      <c r="DXL84" s="2"/>
      <c r="DXM84" s="2"/>
      <c r="DXN84" s="2"/>
      <c r="DXO84" s="2"/>
      <c r="DXP84" s="2"/>
      <c r="DXQ84" s="2"/>
      <c r="DXR84" s="2"/>
      <c r="DXS84" s="2"/>
      <c r="DXT84" s="2"/>
      <c r="DXU84" s="2"/>
      <c r="DXV84" s="2"/>
      <c r="DXW84" s="2"/>
      <c r="DXX84" s="2"/>
      <c r="DXY84" s="2"/>
      <c r="DXZ84" s="2"/>
      <c r="DYA84" s="2"/>
      <c r="DYB84" s="2"/>
      <c r="DYC84" s="2"/>
      <c r="DYD84" s="2"/>
      <c r="DYE84" s="2"/>
      <c r="DYF84" s="2"/>
      <c r="DYG84" s="2"/>
      <c r="DYH84" s="2"/>
      <c r="DYI84" s="2"/>
      <c r="DYJ84" s="2"/>
      <c r="DYK84" s="2"/>
      <c r="DYL84" s="2"/>
      <c r="DYM84" s="2"/>
      <c r="DYN84" s="2"/>
      <c r="DYO84" s="2"/>
      <c r="DYP84" s="2"/>
      <c r="DYQ84" s="2"/>
      <c r="DYR84" s="2"/>
      <c r="DYS84" s="2"/>
      <c r="DYT84" s="2"/>
      <c r="DYU84" s="2"/>
      <c r="DYV84" s="2"/>
      <c r="DYW84" s="2"/>
      <c r="DYX84" s="2"/>
      <c r="DYY84" s="2"/>
      <c r="DYZ84" s="2"/>
      <c r="DZA84" s="2"/>
      <c r="DZB84" s="2"/>
      <c r="DZC84" s="2"/>
      <c r="DZD84" s="2"/>
      <c r="DZE84" s="2"/>
      <c r="DZF84" s="2"/>
      <c r="DZG84" s="2"/>
      <c r="DZH84" s="2"/>
      <c r="DZI84" s="2"/>
      <c r="DZJ84" s="2"/>
      <c r="DZK84" s="2"/>
      <c r="DZL84" s="2"/>
      <c r="DZM84" s="2"/>
      <c r="DZN84" s="2"/>
      <c r="DZO84" s="2"/>
      <c r="DZP84" s="2"/>
      <c r="DZQ84" s="2"/>
      <c r="DZR84" s="2"/>
      <c r="DZS84" s="2"/>
      <c r="DZT84" s="2"/>
      <c r="DZU84" s="2"/>
      <c r="DZV84" s="2"/>
      <c r="DZW84" s="2"/>
      <c r="DZX84" s="2"/>
      <c r="DZY84" s="2"/>
      <c r="DZZ84" s="2"/>
      <c r="EAA84" s="2"/>
      <c r="EAB84" s="2"/>
      <c r="EAC84" s="2"/>
      <c r="EAD84" s="2"/>
      <c r="EAE84" s="2"/>
      <c r="EAF84" s="2"/>
      <c r="EAG84" s="2"/>
      <c r="EAH84" s="2"/>
      <c r="EAI84" s="2"/>
      <c r="EAJ84" s="2"/>
      <c r="EAK84" s="2"/>
      <c r="EAL84" s="2"/>
      <c r="EAM84" s="2"/>
      <c r="EAN84" s="2"/>
      <c r="EAO84" s="2"/>
      <c r="EAP84" s="2"/>
      <c r="EAQ84" s="2"/>
      <c r="EAR84" s="2"/>
      <c r="EAS84" s="2"/>
      <c r="EAT84" s="2"/>
      <c r="EAU84" s="2"/>
      <c r="EAV84" s="2"/>
      <c r="EAW84" s="2"/>
      <c r="EAX84" s="2"/>
      <c r="EAY84" s="2"/>
      <c r="EAZ84" s="2"/>
      <c r="EBA84" s="2"/>
      <c r="EBB84" s="2"/>
      <c r="EBC84" s="2"/>
      <c r="EBD84" s="2"/>
      <c r="EBE84" s="2"/>
      <c r="EBF84" s="2"/>
      <c r="EBG84" s="2"/>
      <c r="EBH84" s="2"/>
      <c r="EBI84" s="2"/>
      <c r="EBJ84" s="2"/>
      <c r="EBK84" s="2"/>
      <c r="EBL84" s="2"/>
      <c r="EBM84" s="2"/>
      <c r="EBN84" s="2"/>
      <c r="EBO84" s="2"/>
      <c r="EBP84" s="2"/>
      <c r="EBQ84" s="2"/>
      <c r="EBR84" s="2"/>
      <c r="EBS84" s="2"/>
      <c r="EBT84" s="2"/>
      <c r="EBU84" s="2"/>
      <c r="EBV84" s="2"/>
      <c r="EBW84" s="2"/>
      <c r="EBX84" s="2"/>
      <c r="EBY84" s="2"/>
      <c r="EBZ84" s="2"/>
      <c r="ECA84" s="2"/>
      <c r="ECB84" s="2"/>
      <c r="ECC84" s="2"/>
      <c r="ECD84" s="2"/>
      <c r="ECE84" s="2"/>
      <c r="ECF84" s="2"/>
      <c r="ECG84" s="2"/>
      <c r="ECH84" s="2"/>
      <c r="ECI84" s="2"/>
      <c r="ECJ84" s="2"/>
      <c r="ECK84" s="2"/>
      <c r="ECL84" s="2"/>
      <c r="ECM84" s="2"/>
      <c r="ECN84" s="2"/>
      <c r="ECO84" s="2"/>
      <c r="ECP84" s="2"/>
      <c r="ECQ84" s="2"/>
      <c r="ECR84" s="2"/>
      <c r="ECS84" s="2"/>
      <c r="ECT84" s="2"/>
      <c r="ECU84" s="2"/>
      <c r="ECV84" s="2"/>
      <c r="ECW84" s="2"/>
      <c r="ECX84" s="2"/>
      <c r="ECY84" s="2"/>
      <c r="ECZ84" s="2"/>
      <c r="EDA84" s="2"/>
      <c r="EDB84" s="2"/>
      <c r="EDC84" s="2"/>
      <c r="EDD84" s="2"/>
      <c r="EDE84" s="2"/>
      <c r="EDF84" s="2"/>
      <c r="EDG84" s="2"/>
      <c r="EDH84" s="2"/>
      <c r="EDI84" s="2"/>
      <c r="EDJ84" s="2"/>
      <c r="EDK84" s="2"/>
      <c r="EDL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K84" s="2"/>
      <c r="EEL84" s="2"/>
      <c r="EEM84" s="2"/>
      <c r="EEN84" s="2"/>
      <c r="EEO84" s="2"/>
      <c r="EEP84" s="2"/>
      <c r="EEQ84" s="2"/>
      <c r="EER84" s="2"/>
      <c r="EES84" s="2"/>
      <c r="EET84" s="2"/>
      <c r="EEU84" s="2"/>
      <c r="EEV84" s="2"/>
      <c r="EEW84" s="2"/>
      <c r="EEX84" s="2"/>
      <c r="EEY84" s="2"/>
      <c r="EEZ84" s="2"/>
      <c r="EFA84" s="2"/>
      <c r="EFB84" s="2"/>
      <c r="EFC84" s="2"/>
      <c r="EFD84" s="2"/>
      <c r="EFE84" s="2"/>
      <c r="EFF84" s="2"/>
      <c r="EFG84" s="2"/>
      <c r="EFH84" s="2"/>
      <c r="EFI84" s="2"/>
      <c r="EFJ84" s="2"/>
      <c r="EFK84" s="2"/>
      <c r="EFL84" s="2"/>
      <c r="EFM84" s="2"/>
      <c r="EFN84" s="2"/>
      <c r="EFO84" s="2"/>
      <c r="EFP84" s="2"/>
      <c r="EFQ84" s="2"/>
      <c r="EFR84" s="2"/>
      <c r="EFS84" s="2"/>
      <c r="EFT84" s="2"/>
      <c r="EFU84" s="2"/>
      <c r="EFV84" s="2"/>
      <c r="EFW84" s="2"/>
      <c r="EFX84" s="2"/>
      <c r="EFY84" s="2"/>
      <c r="EFZ84" s="2"/>
      <c r="EGA84" s="2"/>
      <c r="EGB84" s="2"/>
      <c r="EGC84" s="2"/>
      <c r="EGD84" s="2"/>
      <c r="EGE84" s="2"/>
      <c r="EGF84" s="2"/>
      <c r="EGG84" s="2"/>
      <c r="EGH84" s="2"/>
      <c r="EGI84" s="2"/>
      <c r="EGJ84" s="2"/>
      <c r="EGK84" s="2"/>
      <c r="EGL84" s="2"/>
      <c r="EGM84" s="2"/>
      <c r="EGN84" s="2"/>
      <c r="EGO84" s="2"/>
      <c r="EGP84" s="2"/>
      <c r="EGQ84" s="2"/>
      <c r="EGR84" s="2"/>
      <c r="EGS84" s="2"/>
      <c r="EGT84" s="2"/>
      <c r="EGU84" s="2"/>
      <c r="EGV84" s="2"/>
      <c r="EGW84" s="2"/>
      <c r="EGX84" s="2"/>
      <c r="EGY84" s="2"/>
      <c r="EGZ84" s="2"/>
      <c r="EHA84" s="2"/>
      <c r="EHB84" s="2"/>
      <c r="EHC84" s="2"/>
      <c r="EHD84" s="2"/>
      <c r="EHE84" s="2"/>
      <c r="EHF84" s="2"/>
      <c r="EHG84" s="2"/>
      <c r="EHH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K84" s="2"/>
      <c r="EIL84" s="2"/>
      <c r="EIM84" s="2"/>
      <c r="EIN84" s="2"/>
      <c r="EIO84" s="2"/>
      <c r="EIP84" s="2"/>
      <c r="EIQ84" s="2"/>
      <c r="EIR84" s="2"/>
      <c r="EIS84" s="2"/>
      <c r="EIT84" s="2"/>
      <c r="EIU84" s="2"/>
      <c r="EIV84" s="2"/>
      <c r="EIW84" s="2"/>
      <c r="EIX84" s="2"/>
      <c r="EIY84" s="2"/>
      <c r="EIZ84" s="2"/>
      <c r="EJA84" s="2"/>
      <c r="EJB84" s="2"/>
      <c r="EJC84" s="2"/>
      <c r="EJD84" s="2"/>
      <c r="EJE84" s="2"/>
      <c r="EJF84" s="2"/>
      <c r="EJG84" s="2"/>
      <c r="EJH84" s="2"/>
      <c r="EJI84" s="2"/>
      <c r="EJJ84" s="2"/>
      <c r="EJK84" s="2"/>
      <c r="EJL84" s="2"/>
      <c r="EJM84" s="2"/>
      <c r="EJN84" s="2"/>
      <c r="EJO84" s="2"/>
      <c r="EJP84" s="2"/>
      <c r="EJQ84" s="2"/>
      <c r="EJR84" s="2"/>
      <c r="EJS84" s="2"/>
      <c r="EJT84" s="2"/>
      <c r="EJU84" s="2"/>
      <c r="EJV84" s="2"/>
      <c r="EJW84" s="2"/>
      <c r="EJX84" s="2"/>
      <c r="EJY84" s="2"/>
      <c r="EJZ84" s="2"/>
      <c r="EKA84" s="2"/>
      <c r="EKB84" s="2"/>
      <c r="EKC84" s="2"/>
      <c r="EKD84" s="2"/>
      <c r="EKE84" s="2"/>
      <c r="EKF84" s="2"/>
      <c r="EKG84" s="2"/>
      <c r="EKH84" s="2"/>
      <c r="EKI84" s="2"/>
      <c r="EKJ84" s="2"/>
      <c r="EKK84" s="2"/>
      <c r="EKL84" s="2"/>
      <c r="EKM84" s="2"/>
      <c r="EKN84" s="2"/>
      <c r="EKO84" s="2"/>
      <c r="EKP84" s="2"/>
      <c r="EKQ84" s="2"/>
      <c r="EKR84" s="2"/>
      <c r="EKS84" s="2"/>
      <c r="EKT84" s="2"/>
      <c r="EKU84" s="2"/>
      <c r="EKV84" s="2"/>
      <c r="EKW84" s="2"/>
      <c r="EKX84" s="2"/>
      <c r="EKY84" s="2"/>
      <c r="EKZ84" s="2"/>
      <c r="ELA84" s="2"/>
      <c r="ELB84" s="2"/>
      <c r="ELC84" s="2"/>
      <c r="ELD84" s="2"/>
      <c r="ELE84" s="2"/>
      <c r="ELF84" s="2"/>
      <c r="ELG84" s="2"/>
      <c r="ELH84" s="2"/>
      <c r="ELI84" s="2"/>
      <c r="ELJ84" s="2"/>
      <c r="ELK84" s="2"/>
      <c r="ELL84" s="2"/>
      <c r="ELM84" s="2"/>
      <c r="ELN84" s="2"/>
      <c r="ELO84" s="2"/>
      <c r="ELP84" s="2"/>
      <c r="ELQ84" s="2"/>
      <c r="ELR84" s="2"/>
      <c r="ELS84" s="2"/>
      <c r="ELT84" s="2"/>
      <c r="ELU84" s="2"/>
      <c r="ELV84" s="2"/>
      <c r="ELW84" s="2"/>
      <c r="ELX84" s="2"/>
      <c r="ELY84" s="2"/>
      <c r="ELZ84" s="2"/>
      <c r="EMA84" s="2"/>
      <c r="EMB84" s="2"/>
      <c r="EMC84" s="2"/>
      <c r="EMD84" s="2"/>
      <c r="EME84" s="2"/>
      <c r="EMF84" s="2"/>
      <c r="EMG84" s="2"/>
      <c r="EMH84" s="2"/>
      <c r="EMI84" s="2"/>
      <c r="EMJ84" s="2"/>
      <c r="EMK84" s="2"/>
      <c r="EML84" s="2"/>
      <c r="EMM84" s="2"/>
      <c r="EMN84" s="2"/>
      <c r="EMO84" s="2"/>
      <c r="EMP84" s="2"/>
      <c r="EMQ84" s="2"/>
      <c r="EMR84" s="2"/>
      <c r="EMS84" s="2"/>
      <c r="EMT84" s="2"/>
      <c r="EMU84" s="2"/>
      <c r="EMV84" s="2"/>
      <c r="EMW84" s="2"/>
      <c r="EMX84" s="2"/>
      <c r="EMY84" s="2"/>
      <c r="EMZ84" s="2"/>
      <c r="ENA84" s="2"/>
      <c r="ENB84" s="2"/>
      <c r="ENC84" s="2"/>
      <c r="END84" s="2"/>
      <c r="ENE84" s="2"/>
      <c r="ENF84" s="2"/>
      <c r="ENG84" s="2"/>
      <c r="ENH84" s="2"/>
      <c r="ENI84" s="2"/>
      <c r="ENJ84" s="2"/>
      <c r="ENK84" s="2"/>
      <c r="ENL84" s="2"/>
      <c r="ENM84" s="2"/>
      <c r="ENN84" s="2"/>
      <c r="ENO84" s="2"/>
      <c r="ENP84" s="2"/>
      <c r="ENQ84" s="2"/>
      <c r="ENR84" s="2"/>
      <c r="ENS84" s="2"/>
      <c r="ENT84" s="2"/>
      <c r="ENU84" s="2"/>
      <c r="ENV84" s="2"/>
      <c r="ENW84" s="2"/>
      <c r="ENX84" s="2"/>
      <c r="ENY84" s="2"/>
      <c r="ENZ84" s="2"/>
      <c r="EOA84" s="2"/>
      <c r="EOB84" s="2"/>
      <c r="EOC84" s="2"/>
      <c r="EOD84" s="2"/>
      <c r="EOE84" s="2"/>
      <c r="EOF84" s="2"/>
      <c r="EOG84" s="2"/>
      <c r="EOH84" s="2"/>
      <c r="EOI84" s="2"/>
      <c r="EOJ84" s="2"/>
      <c r="EOK84" s="2"/>
      <c r="EOL84" s="2"/>
      <c r="EOM84" s="2"/>
      <c r="EON84" s="2"/>
      <c r="EOO84" s="2"/>
      <c r="EOP84" s="2"/>
      <c r="EOQ84" s="2"/>
      <c r="EOR84" s="2"/>
      <c r="EOS84" s="2"/>
      <c r="EOT84" s="2"/>
      <c r="EOU84" s="2"/>
      <c r="EOV84" s="2"/>
      <c r="EOW84" s="2"/>
      <c r="EOX84" s="2"/>
      <c r="EOY84" s="2"/>
      <c r="EOZ84" s="2"/>
      <c r="EPA84" s="2"/>
      <c r="EPB84" s="2"/>
      <c r="EPC84" s="2"/>
      <c r="EPD84" s="2"/>
      <c r="EPE84" s="2"/>
      <c r="EPF84" s="2"/>
      <c r="EPG84" s="2"/>
      <c r="EPH84" s="2"/>
      <c r="EPI84" s="2"/>
      <c r="EPJ84" s="2"/>
      <c r="EPK84" s="2"/>
      <c r="EPL84" s="2"/>
      <c r="EPM84" s="2"/>
      <c r="EPN84" s="2"/>
      <c r="EPO84" s="2"/>
      <c r="EPP84" s="2"/>
      <c r="EPQ84" s="2"/>
      <c r="EPR84" s="2"/>
      <c r="EPS84" s="2"/>
      <c r="EPT84" s="2"/>
      <c r="EPU84" s="2"/>
      <c r="EPV84" s="2"/>
      <c r="EPW84" s="2"/>
      <c r="EPX84" s="2"/>
      <c r="EPY84" s="2"/>
      <c r="EPZ84" s="2"/>
      <c r="EQA84" s="2"/>
      <c r="EQB84" s="2"/>
      <c r="EQC84" s="2"/>
      <c r="EQD84" s="2"/>
      <c r="EQE84" s="2"/>
      <c r="EQF84" s="2"/>
      <c r="EQG84" s="2"/>
      <c r="EQH84" s="2"/>
      <c r="EQI84" s="2"/>
      <c r="EQJ84" s="2"/>
      <c r="EQK84" s="2"/>
      <c r="EQL84" s="2"/>
      <c r="EQM84" s="2"/>
      <c r="EQN84" s="2"/>
      <c r="EQO84" s="2"/>
      <c r="EQP84" s="2"/>
      <c r="EQQ84" s="2"/>
      <c r="EQR84" s="2"/>
      <c r="EQS84" s="2"/>
      <c r="EQT84" s="2"/>
      <c r="EQU84" s="2"/>
      <c r="EQV84" s="2"/>
      <c r="EQW84" s="2"/>
      <c r="EQX84" s="2"/>
      <c r="EQY84" s="2"/>
      <c r="EQZ84" s="2"/>
      <c r="ERA84" s="2"/>
      <c r="ERB84" s="2"/>
      <c r="ERC84" s="2"/>
      <c r="ERD84" s="2"/>
      <c r="ERE84" s="2"/>
      <c r="ERF84" s="2"/>
      <c r="ERG84" s="2"/>
      <c r="ERH84" s="2"/>
      <c r="ERI84" s="2"/>
      <c r="ERJ84" s="2"/>
      <c r="ERK84" s="2"/>
      <c r="ERL84" s="2"/>
      <c r="ERM84" s="2"/>
      <c r="ERN84" s="2"/>
      <c r="ERO84" s="2"/>
      <c r="ERP84" s="2"/>
      <c r="ERQ84" s="2"/>
      <c r="ERR84" s="2"/>
      <c r="ERS84" s="2"/>
      <c r="ERT84" s="2"/>
      <c r="ERU84" s="2"/>
      <c r="ERV84" s="2"/>
      <c r="ERW84" s="2"/>
      <c r="ERX84" s="2"/>
      <c r="ERY84" s="2"/>
      <c r="ERZ84" s="2"/>
      <c r="ESA84" s="2"/>
      <c r="ESB84" s="2"/>
      <c r="ESC84" s="2"/>
      <c r="ESD84" s="2"/>
      <c r="ESE84" s="2"/>
      <c r="ESF84" s="2"/>
      <c r="ESG84" s="2"/>
      <c r="ESH84" s="2"/>
      <c r="ESI84" s="2"/>
      <c r="ESJ84" s="2"/>
      <c r="ESK84" s="2"/>
      <c r="ESL84" s="2"/>
      <c r="ESM84" s="2"/>
      <c r="ESN84" s="2"/>
      <c r="ESO84" s="2"/>
      <c r="ESP84" s="2"/>
      <c r="ESQ84" s="2"/>
      <c r="ESR84" s="2"/>
      <c r="ESS84" s="2"/>
      <c r="EST84" s="2"/>
      <c r="ESU84" s="2"/>
      <c r="ESV84" s="2"/>
      <c r="ESW84" s="2"/>
      <c r="ESX84" s="2"/>
      <c r="ESY84" s="2"/>
      <c r="ESZ84" s="2"/>
      <c r="ETA84" s="2"/>
      <c r="ETB84" s="2"/>
      <c r="ETC84" s="2"/>
      <c r="ETD84" s="2"/>
      <c r="ETE84" s="2"/>
      <c r="ETF84" s="2"/>
      <c r="ETG84" s="2"/>
      <c r="ETH84" s="2"/>
      <c r="ETI84" s="2"/>
      <c r="ETJ84" s="2"/>
      <c r="ETK84" s="2"/>
      <c r="ETL84" s="2"/>
      <c r="ETM84" s="2"/>
      <c r="ETN84" s="2"/>
      <c r="ETO84" s="2"/>
      <c r="ETP84" s="2"/>
      <c r="ETQ84" s="2"/>
      <c r="ETR84" s="2"/>
      <c r="ETS84" s="2"/>
      <c r="ETT84" s="2"/>
      <c r="ETU84" s="2"/>
      <c r="ETV84" s="2"/>
      <c r="ETW84" s="2"/>
      <c r="ETX84" s="2"/>
      <c r="ETY84" s="2"/>
      <c r="ETZ84" s="2"/>
      <c r="EUA84" s="2"/>
      <c r="EUB84" s="2"/>
      <c r="EUC84" s="2"/>
      <c r="EUD84" s="2"/>
      <c r="EUE84" s="2"/>
      <c r="EUF84" s="2"/>
      <c r="EUG84" s="2"/>
      <c r="EUH84" s="2"/>
      <c r="EUI84" s="2"/>
      <c r="EUJ84" s="2"/>
      <c r="EUK84" s="2"/>
      <c r="EUL84" s="2"/>
      <c r="EUM84" s="2"/>
      <c r="EUN84" s="2"/>
      <c r="EUO84" s="2"/>
      <c r="EUP84" s="2"/>
      <c r="EUQ84" s="2"/>
      <c r="EUR84" s="2"/>
      <c r="EUS84" s="2"/>
      <c r="EUT84" s="2"/>
      <c r="EUU84" s="2"/>
      <c r="EUV84" s="2"/>
      <c r="EUW84" s="2"/>
      <c r="EUX84" s="2"/>
      <c r="EUY84" s="2"/>
      <c r="EUZ84" s="2"/>
      <c r="EVA84" s="2"/>
      <c r="EVB84" s="2"/>
      <c r="EVC84" s="2"/>
      <c r="EVD84" s="2"/>
      <c r="EVE84" s="2"/>
      <c r="EVF84" s="2"/>
      <c r="EVG84" s="2"/>
      <c r="EVH84" s="2"/>
      <c r="EVI84" s="2"/>
      <c r="EVJ84" s="2"/>
      <c r="EVK84" s="2"/>
      <c r="EVL84" s="2"/>
      <c r="EVM84" s="2"/>
      <c r="EVN84" s="2"/>
      <c r="EVO84" s="2"/>
      <c r="EVP84" s="2"/>
      <c r="EVQ84" s="2"/>
      <c r="EVR84" s="2"/>
      <c r="EVS84" s="2"/>
      <c r="EVT84" s="2"/>
      <c r="EVU84" s="2"/>
      <c r="EVV84" s="2"/>
      <c r="EVW84" s="2"/>
      <c r="EVX84" s="2"/>
      <c r="EVY84" s="2"/>
      <c r="EVZ84" s="2"/>
      <c r="EWA84" s="2"/>
      <c r="EWB84" s="2"/>
      <c r="EWC84" s="2"/>
      <c r="EWD84" s="2"/>
      <c r="EWE84" s="2"/>
      <c r="EWF84" s="2"/>
      <c r="EWG84" s="2"/>
      <c r="EWH84" s="2"/>
      <c r="EWI84" s="2"/>
      <c r="EWJ84" s="2"/>
      <c r="EWK84" s="2"/>
      <c r="EWL84" s="2"/>
      <c r="EWM84" s="2"/>
      <c r="EWN84" s="2"/>
      <c r="EWO84" s="2"/>
      <c r="EWP84" s="2"/>
      <c r="EWQ84" s="2"/>
      <c r="EWR84" s="2"/>
      <c r="EWS84" s="2"/>
      <c r="EWT84" s="2"/>
      <c r="EWU84" s="2"/>
      <c r="EWV84" s="2"/>
      <c r="EWW84" s="2"/>
      <c r="EWX84" s="2"/>
      <c r="EWY84" s="2"/>
      <c r="EWZ84" s="2"/>
      <c r="EXA84" s="2"/>
      <c r="EXB84" s="2"/>
      <c r="EXC84" s="2"/>
      <c r="EXD84" s="2"/>
      <c r="EXE84" s="2"/>
      <c r="EXF84" s="2"/>
      <c r="EXG84" s="2"/>
      <c r="EXH84" s="2"/>
      <c r="EXI84" s="2"/>
      <c r="EXJ84" s="2"/>
      <c r="EXK84" s="2"/>
      <c r="EXL84" s="2"/>
      <c r="EXM84" s="2"/>
      <c r="EXN84" s="2"/>
      <c r="EXO84" s="2"/>
      <c r="EXP84" s="2"/>
      <c r="EXQ84" s="2"/>
      <c r="EXR84" s="2"/>
      <c r="EXS84" s="2"/>
      <c r="EXT84" s="2"/>
      <c r="EXU84" s="2"/>
      <c r="EXV84" s="2"/>
      <c r="EXW84" s="2"/>
      <c r="EXX84" s="2"/>
      <c r="EXY84" s="2"/>
      <c r="EXZ84" s="2"/>
      <c r="EYA84" s="2"/>
      <c r="EYB84" s="2"/>
      <c r="EYC84" s="2"/>
      <c r="EYD84" s="2"/>
      <c r="EYE84" s="2"/>
      <c r="EYF84" s="2"/>
      <c r="EYG84" s="2"/>
      <c r="EYH84" s="2"/>
      <c r="EYI84" s="2"/>
      <c r="EYJ84" s="2"/>
      <c r="EYK84" s="2"/>
      <c r="EYL84" s="2"/>
      <c r="EYM84" s="2"/>
      <c r="EYN84" s="2"/>
      <c r="EYO84" s="2"/>
      <c r="EYP84" s="2"/>
      <c r="EYQ84" s="2"/>
      <c r="EYR84" s="2"/>
      <c r="EYS84" s="2"/>
      <c r="EYT84" s="2"/>
      <c r="EYU84" s="2"/>
      <c r="EYV84" s="2"/>
      <c r="EYW84" s="2"/>
      <c r="EYX84" s="2"/>
      <c r="EYY84" s="2"/>
      <c r="EYZ84" s="2"/>
      <c r="EZA84" s="2"/>
      <c r="EZB84" s="2"/>
      <c r="EZC84" s="2"/>
      <c r="EZD84" s="2"/>
      <c r="EZE84" s="2"/>
      <c r="EZF84" s="2"/>
      <c r="EZG84" s="2"/>
      <c r="EZH84" s="2"/>
      <c r="EZI84" s="2"/>
      <c r="EZJ84" s="2"/>
      <c r="EZK84" s="2"/>
      <c r="EZL84" s="2"/>
      <c r="EZM84" s="2"/>
      <c r="EZN84" s="2"/>
      <c r="EZO84" s="2"/>
      <c r="EZP84" s="2"/>
      <c r="EZQ84" s="2"/>
      <c r="EZR84" s="2"/>
      <c r="EZS84" s="2"/>
      <c r="EZT84" s="2"/>
      <c r="EZU84" s="2"/>
      <c r="EZV84" s="2"/>
      <c r="EZW84" s="2"/>
      <c r="EZX84" s="2"/>
      <c r="EZY84" s="2"/>
      <c r="EZZ84" s="2"/>
      <c r="FAA84" s="2"/>
      <c r="FAB84" s="2"/>
      <c r="FAC84" s="2"/>
      <c r="FAD84" s="2"/>
      <c r="FAE84" s="2"/>
      <c r="FAF84" s="2"/>
      <c r="FAG84" s="2"/>
      <c r="FAH84" s="2"/>
      <c r="FAI84" s="2"/>
      <c r="FAJ84" s="2"/>
      <c r="FAK84" s="2"/>
      <c r="FAL84" s="2"/>
      <c r="FAM84" s="2"/>
      <c r="FAN84" s="2"/>
      <c r="FAO84" s="2"/>
      <c r="FAP84" s="2"/>
      <c r="FAQ84" s="2"/>
      <c r="FAR84" s="2"/>
      <c r="FAS84" s="2"/>
      <c r="FAT84" s="2"/>
      <c r="FAU84" s="2"/>
      <c r="FAV84" s="2"/>
      <c r="FAW84" s="2"/>
      <c r="FAX84" s="2"/>
      <c r="FAY84" s="2"/>
      <c r="FAZ84" s="2"/>
      <c r="FBA84" s="2"/>
      <c r="FBB84" s="2"/>
      <c r="FBC84" s="2"/>
      <c r="FBD84" s="2"/>
      <c r="FBE84" s="2"/>
      <c r="FBF84" s="2"/>
      <c r="FBG84" s="2"/>
      <c r="FBH84" s="2"/>
      <c r="FBI84" s="2"/>
      <c r="FBJ84" s="2"/>
      <c r="FBK84" s="2"/>
      <c r="FBL84" s="2"/>
      <c r="FBM84" s="2"/>
      <c r="FBN84" s="2"/>
      <c r="FBO84" s="2"/>
      <c r="FBP84" s="2"/>
      <c r="FBQ84" s="2"/>
      <c r="FBR84" s="2"/>
      <c r="FBS84" s="2"/>
      <c r="FBT84" s="2"/>
      <c r="FBU84" s="2"/>
      <c r="FBV84" s="2"/>
      <c r="FBW84" s="2"/>
      <c r="FBX84" s="2"/>
      <c r="FBY84" s="2"/>
      <c r="FBZ84" s="2"/>
      <c r="FCA84" s="2"/>
      <c r="FCB84" s="2"/>
      <c r="FCC84" s="2"/>
      <c r="FCD84" s="2"/>
      <c r="FCE84" s="2"/>
      <c r="FCF84" s="2"/>
      <c r="FCG84" s="2"/>
      <c r="FCH84" s="2"/>
      <c r="FCI84" s="2"/>
      <c r="FCJ84" s="2"/>
      <c r="FCK84" s="2"/>
      <c r="FCL84" s="2"/>
      <c r="FCM84" s="2"/>
      <c r="FCN84" s="2"/>
      <c r="FCO84" s="2"/>
      <c r="FCP84" s="2"/>
      <c r="FCQ84" s="2"/>
      <c r="FCR84" s="2"/>
      <c r="FCS84" s="2"/>
      <c r="FCT84" s="2"/>
      <c r="FCU84" s="2"/>
      <c r="FCV84" s="2"/>
      <c r="FCW84" s="2"/>
      <c r="FCX84" s="2"/>
      <c r="FCY84" s="2"/>
      <c r="FCZ84" s="2"/>
      <c r="FDA84" s="2"/>
      <c r="FDB84" s="2"/>
      <c r="FDC84" s="2"/>
      <c r="FDD84" s="2"/>
      <c r="FDE84" s="2"/>
      <c r="FDF84" s="2"/>
      <c r="FDG84" s="2"/>
      <c r="FDH84" s="2"/>
      <c r="FDI84" s="2"/>
      <c r="FDJ84" s="2"/>
      <c r="FDK84" s="2"/>
      <c r="FDL84" s="2"/>
      <c r="FDM84" s="2"/>
      <c r="FDN84" s="2"/>
      <c r="FDO84" s="2"/>
      <c r="FDP84" s="2"/>
      <c r="FDQ84" s="2"/>
      <c r="FDR84" s="2"/>
      <c r="FDS84" s="2"/>
      <c r="FDT84" s="2"/>
      <c r="FDU84" s="2"/>
      <c r="FDV84" s="2"/>
      <c r="FDW84" s="2"/>
      <c r="FDX84" s="2"/>
      <c r="FDY84" s="2"/>
      <c r="FDZ84" s="2"/>
      <c r="FEA84" s="2"/>
      <c r="FEB84" s="2"/>
      <c r="FEC84" s="2"/>
      <c r="FED84" s="2"/>
      <c r="FEE84" s="2"/>
      <c r="FEF84" s="2"/>
      <c r="FEG84" s="2"/>
      <c r="FEH84" s="2"/>
      <c r="FEI84" s="2"/>
      <c r="FEJ84" s="2"/>
      <c r="FEK84" s="2"/>
      <c r="FEL84" s="2"/>
      <c r="FEM84" s="2"/>
      <c r="FEN84" s="2"/>
      <c r="FEO84" s="2"/>
      <c r="FEP84" s="2"/>
      <c r="FEQ84" s="2"/>
      <c r="FER84" s="2"/>
      <c r="FES84" s="2"/>
      <c r="FET84" s="2"/>
      <c r="FEU84" s="2"/>
      <c r="FEV84" s="2"/>
      <c r="FEW84" s="2"/>
      <c r="FEX84" s="2"/>
      <c r="FEY84" s="2"/>
      <c r="FEZ84" s="2"/>
      <c r="FFA84" s="2"/>
      <c r="FFB84" s="2"/>
      <c r="FFC84" s="2"/>
      <c r="FFD84" s="2"/>
      <c r="FFE84" s="2"/>
      <c r="FFF84" s="2"/>
      <c r="FFG84" s="2"/>
      <c r="FFH84" s="2"/>
      <c r="FFI84" s="2"/>
      <c r="FFJ84" s="2"/>
      <c r="FFK84" s="2"/>
      <c r="FFL84" s="2"/>
      <c r="FFM84" s="2"/>
      <c r="FFN84" s="2"/>
      <c r="FFO84" s="2"/>
      <c r="FFP84" s="2"/>
      <c r="FFQ84" s="2"/>
      <c r="FFR84" s="2"/>
      <c r="FFS84" s="2"/>
      <c r="FFT84" s="2"/>
      <c r="FFU84" s="2"/>
      <c r="FFV84" s="2"/>
      <c r="FFW84" s="2"/>
      <c r="FFX84" s="2"/>
      <c r="FFY84" s="2"/>
      <c r="FFZ84" s="2"/>
      <c r="FGA84" s="2"/>
      <c r="FGB84" s="2"/>
      <c r="FGC84" s="2"/>
      <c r="FGD84" s="2"/>
      <c r="FGE84" s="2"/>
      <c r="FGF84" s="2"/>
      <c r="FGG84" s="2"/>
      <c r="FGH84" s="2"/>
      <c r="FGI84" s="2"/>
      <c r="FGJ84" s="2"/>
      <c r="FGK84" s="2"/>
      <c r="FGL84" s="2"/>
      <c r="FGM84" s="2"/>
      <c r="FGN84" s="2"/>
      <c r="FGO84" s="2"/>
      <c r="FGP84" s="2"/>
      <c r="FGQ84" s="2"/>
      <c r="FGR84" s="2"/>
      <c r="FGS84" s="2"/>
      <c r="FGT84" s="2"/>
      <c r="FGU84" s="2"/>
      <c r="FGV84" s="2"/>
      <c r="FGW84" s="2"/>
      <c r="FGX84" s="2"/>
      <c r="FGY84" s="2"/>
      <c r="FGZ84" s="2"/>
      <c r="FHA84" s="2"/>
      <c r="FHB84" s="2"/>
      <c r="FHC84" s="2"/>
      <c r="FHD84" s="2"/>
      <c r="FHE84" s="2"/>
      <c r="FHF84" s="2"/>
      <c r="FHG84" s="2"/>
      <c r="FHH84" s="2"/>
      <c r="FHI84" s="2"/>
      <c r="FHJ84" s="2"/>
      <c r="FHK84" s="2"/>
      <c r="FHL84" s="2"/>
      <c r="FHM84" s="2"/>
      <c r="FHN84" s="2"/>
      <c r="FHO84" s="2"/>
      <c r="FHP84" s="2"/>
      <c r="FHQ84" s="2"/>
      <c r="FHR84" s="2"/>
      <c r="FHS84" s="2"/>
      <c r="FHT84" s="2"/>
      <c r="FHU84" s="2"/>
      <c r="FHV84" s="2"/>
      <c r="FHW84" s="2"/>
      <c r="FHX84" s="2"/>
      <c r="FHY84" s="2"/>
      <c r="FHZ84" s="2"/>
      <c r="FIA84" s="2"/>
      <c r="FIB84" s="2"/>
      <c r="FIC84" s="2"/>
      <c r="FID84" s="2"/>
      <c r="FIE84" s="2"/>
      <c r="FIF84" s="2"/>
      <c r="FIG84" s="2"/>
      <c r="FIH84" s="2"/>
      <c r="FII84" s="2"/>
      <c r="FIJ84" s="2"/>
      <c r="FIK84" s="2"/>
      <c r="FIL84" s="2"/>
      <c r="FIM84" s="2"/>
      <c r="FIN84" s="2"/>
      <c r="FIO84" s="2"/>
      <c r="FIP84" s="2"/>
      <c r="FIQ84" s="2"/>
      <c r="FIR84" s="2"/>
      <c r="FIS84" s="2"/>
      <c r="FIT84" s="2"/>
      <c r="FIU84" s="2"/>
      <c r="FIV84" s="2"/>
      <c r="FIW84" s="2"/>
      <c r="FIX84" s="2"/>
      <c r="FIY84" s="2"/>
      <c r="FIZ84" s="2"/>
      <c r="FJA84" s="2"/>
      <c r="FJB84" s="2"/>
      <c r="FJC84" s="2"/>
      <c r="FJD84" s="2"/>
      <c r="FJE84" s="2"/>
      <c r="FJF84" s="2"/>
      <c r="FJG84" s="2"/>
      <c r="FJH84" s="2"/>
      <c r="FJI84" s="2"/>
      <c r="FJJ84" s="2"/>
      <c r="FJK84" s="2"/>
      <c r="FJL84" s="2"/>
      <c r="FJM84" s="2"/>
      <c r="FJN84" s="2"/>
      <c r="FJO84" s="2"/>
      <c r="FJP84" s="2"/>
      <c r="FJQ84" s="2"/>
      <c r="FJR84" s="2"/>
      <c r="FJS84" s="2"/>
      <c r="FJT84" s="2"/>
      <c r="FJU84" s="2"/>
      <c r="FJV84" s="2"/>
      <c r="FJW84" s="2"/>
      <c r="FJX84" s="2"/>
      <c r="FJY84" s="2"/>
      <c r="FJZ84" s="2"/>
      <c r="FKA84" s="2"/>
      <c r="FKB84" s="2"/>
      <c r="FKC84" s="2"/>
      <c r="FKD84" s="2"/>
      <c r="FKE84" s="2"/>
      <c r="FKF84" s="2"/>
      <c r="FKG84" s="2"/>
      <c r="FKH84" s="2"/>
      <c r="FKI84" s="2"/>
      <c r="FKJ84" s="2"/>
      <c r="FKK84" s="2"/>
      <c r="FKL84" s="2"/>
      <c r="FKM84" s="2"/>
      <c r="FKN84" s="2"/>
      <c r="FKO84" s="2"/>
      <c r="FKP84" s="2"/>
      <c r="FKQ84" s="2"/>
      <c r="FKR84" s="2"/>
      <c r="FKS84" s="2"/>
      <c r="FKT84" s="2"/>
      <c r="FKU84" s="2"/>
      <c r="FKV84" s="2"/>
      <c r="FKW84" s="2"/>
      <c r="FKX84" s="2"/>
      <c r="FKY84" s="2"/>
      <c r="FKZ84" s="2"/>
      <c r="FLA84" s="2"/>
      <c r="FLB84" s="2"/>
      <c r="FLC84" s="2"/>
      <c r="FLD84" s="2"/>
      <c r="FLE84" s="2"/>
      <c r="FLF84" s="2"/>
      <c r="FLG84" s="2"/>
      <c r="FLH84" s="2"/>
      <c r="FLI84" s="2"/>
      <c r="FLJ84" s="2"/>
      <c r="FLK84" s="2"/>
      <c r="FLL84" s="2"/>
      <c r="FLM84" s="2"/>
      <c r="FLN84" s="2"/>
      <c r="FLO84" s="2"/>
      <c r="FLP84" s="2"/>
      <c r="FLQ84" s="2"/>
      <c r="FLR84" s="2"/>
      <c r="FLS84" s="2"/>
      <c r="FLT84" s="2"/>
      <c r="FLU84" s="2"/>
      <c r="FLV84" s="2"/>
      <c r="FLW84" s="2"/>
      <c r="FLX84" s="2"/>
      <c r="FLY84" s="2"/>
      <c r="FLZ84" s="2"/>
      <c r="FMA84" s="2"/>
      <c r="FMB84" s="2"/>
      <c r="FMC84" s="2"/>
      <c r="FMD84" s="2"/>
      <c r="FME84" s="2"/>
      <c r="FMF84" s="2"/>
      <c r="FMG84" s="2"/>
      <c r="FMH84" s="2"/>
      <c r="FMI84" s="2"/>
      <c r="FMJ84" s="2"/>
      <c r="FMK84" s="2"/>
      <c r="FML84" s="2"/>
      <c r="FMM84" s="2"/>
      <c r="FMN84" s="2"/>
      <c r="FMO84" s="2"/>
      <c r="FMP84" s="2"/>
      <c r="FMQ84" s="2"/>
      <c r="FMR84" s="2"/>
      <c r="FMS84" s="2"/>
      <c r="FMT84" s="2"/>
      <c r="FMU84" s="2"/>
      <c r="FMV84" s="2"/>
      <c r="FMW84" s="2"/>
      <c r="FMX84" s="2"/>
      <c r="FMY84" s="2"/>
      <c r="FMZ84" s="2"/>
      <c r="FNA84" s="2"/>
      <c r="FNB84" s="2"/>
      <c r="FNC84" s="2"/>
      <c r="FND84" s="2"/>
      <c r="FNE84" s="2"/>
      <c r="FNF84" s="2"/>
      <c r="FNG84" s="2"/>
      <c r="FNH84" s="2"/>
      <c r="FNI84" s="2"/>
      <c r="FNJ84" s="2"/>
      <c r="FNK84" s="2"/>
      <c r="FNL84" s="2"/>
      <c r="FNM84" s="2"/>
      <c r="FNN84" s="2"/>
      <c r="FNO84" s="2"/>
      <c r="FNP84" s="2"/>
      <c r="FNQ84" s="2"/>
      <c r="FNR84" s="2"/>
      <c r="FNS84" s="2"/>
      <c r="FNT84" s="2"/>
      <c r="FNU84" s="2"/>
      <c r="FNV84" s="2"/>
      <c r="FNW84" s="2"/>
      <c r="FNX84" s="2"/>
      <c r="FNY84" s="2"/>
      <c r="FNZ84" s="2"/>
      <c r="FOA84" s="2"/>
      <c r="FOB84" s="2"/>
      <c r="FOC84" s="2"/>
      <c r="FOD84" s="2"/>
      <c r="FOE84" s="2"/>
      <c r="FOF84" s="2"/>
      <c r="FOG84" s="2"/>
      <c r="FOH84" s="2"/>
      <c r="FOI84" s="2"/>
      <c r="FOJ84" s="2"/>
      <c r="FOK84" s="2"/>
      <c r="FOL84" s="2"/>
      <c r="FOM84" s="2"/>
      <c r="FON84" s="2"/>
      <c r="FOO84" s="2"/>
      <c r="FOP84" s="2"/>
      <c r="FOQ84" s="2"/>
      <c r="FOR84" s="2"/>
      <c r="FOS84" s="2"/>
      <c r="FOT84" s="2"/>
      <c r="FOU84" s="2"/>
      <c r="FOV84" s="2"/>
      <c r="FOW84" s="2"/>
      <c r="FOX84" s="2"/>
      <c r="FOY84" s="2"/>
      <c r="FOZ84" s="2"/>
      <c r="FPA84" s="2"/>
      <c r="FPB84" s="2"/>
      <c r="FPC84" s="2"/>
      <c r="FPD84" s="2"/>
      <c r="FPE84" s="2"/>
      <c r="FPF84" s="2"/>
      <c r="FPG84" s="2"/>
      <c r="FPH84" s="2"/>
      <c r="FPI84" s="2"/>
      <c r="FPJ84" s="2"/>
      <c r="FPK84" s="2"/>
      <c r="FPL84" s="2"/>
      <c r="FPM84" s="2"/>
      <c r="FPN84" s="2"/>
      <c r="FPO84" s="2"/>
      <c r="FPP84" s="2"/>
      <c r="FPQ84" s="2"/>
      <c r="FPR84" s="2"/>
      <c r="FPS84" s="2"/>
      <c r="FPT84" s="2"/>
      <c r="FPU84" s="2"/>
      <c r="FPV84" s="2"/>
      <c r="FPW84" s="2"/>
      <c r="FPX84" s="2"/>
      <c r="FPY84" s="2"/>
      <c r="FPZ84" s="2"/>
      <c r="FQA84" s="2"/>
      <c r="FQB84" s="2"/>
      <c r="FQC84" s="2"/>
      <c r="FQD84" s="2"/>
      <c r="FQE84" s="2"/>
      <c r="FQF84" s="2"/>
      <c r="FQG84" s="2"/>
      <c r="FQH84" s="2"/>
      <c r="FQI84" s="2"/>
      <c r="FQJ84" s="2"/>
      <c r="FQK84" s="2"/>
      <c r="FQL84" s="2"/>
      <c r="FQM84" s="2"/>
      <c r="FQN84" s="2"/>
      <c r="FQO84" s="2"/>
      <c r="FQP84" s="2"/>
      <c r="FQQ84" s="2"/>
      <c r="FQR84" s="2"/>
      <c r="FQS84" s="2"/>
      <c r="FQT84" s="2"/>
      <c r="FQU84" s="2"/>
      <c r="FQV84" s="2"/>
      <c r="FQW84" s="2"/>
      <c r="FQX84" s="2"/>
      <c r="FQY84" s="2"/>
      <c r="FQZ84" s="2"/>
      <c r="FRA84" s="2"/>
      <c r="FRB84" s="2"/>
      <c r="FRC84" s="2"/>
      <c r="FRD84" s="2"/>
      <c r="FRE84" s="2"/>
      <c r="FRF84" s="2"/>
      <c r="FRG84" s="2"/>
      <c r="FRH84" s="2"/>
      <c r="FRI84" s="2"/>
      <c r="FRJ84" s="2"/>
      <c r="FRK84" s="2"/>
      <c r="FRL84" s="2"/>
      <c r="FRM84" s="2"/>
      <c r="FRN84" s="2"/>
      <c r="FRO84" s="2"/>
      <c r="FRP84" s="2"/>
      <c r="FRQ84" s="2"/>
      <c r="FRR84" s="2"/>
      <c r="FRS84" s="2"/>
      <c r="FRT84" s="2"/>
      <c r="FRU84" s="2"/>
      <c r="FRV84" s="2"/>
      <c r="FRW84" s="2"/>
      <c r="FRX84" s="2"/>
      <c r="FRY84" s="2"/>
      <c r="FRZ84" s="2"/>
      <c r="FSA84" s="2"/>
      <c r="FSB84" s="2"/>
      <c r="FSC84" s="2"/>
      <c r="FSD84" s="2"/>
      <c r="FSE84" s="2"/>
      <c r="FSF84" s="2"/>
      <c r="FSG84" s="2"/>
      <c r="FSH84" s="2"/>
      <c r="FSI84" s="2"/>
      <c r="FSJ84" s="2"/>
      <c r="FSK84" s="2"/>
      <c r="FSL84" s="2"/>
      <c r="FSM84" s="2"/>
      <c r="FSN84" s="2"/>
      <c r="FSO84" s="2"/>
      <c r="FSP84" s="2"/>
      <c r="FSQ84" s="2"/>
      <c r="FSR84" s="2"/>
      <c r="FSS84" s="2"/>
      <c r="FST84" s="2"/>
      <c r="FSU84" s="2"/>
      <c r="FSV84" s="2"/>
      <c r="FSW84" s="2"/>
      <c r="FSX84" s="2"/>
      <c r="FSY84" s="2"/>
      <c r="FSZ84" s="2"/>
      <c r="FTA84" s="2"/>
      <c r="FTB84" s="2"/>
      <c r="FTC84" s="2"/>
      <c r="FTD84" s="2"/>
      <c r="FTE84" s="2"/>
      <c r="FTF84" s="2"/>
      <c r="FTG84" s="2"/>
      <c r="FTH84" s="2"/>
      <c r="FTI84" s="2"/>
      <c r="FTJ84" s="2"/>
      <c r="FTK84" s="2"/>
      <c r="FTL84" s="2"/>
      <c r="FTM84" s="2"/>
      <c r="FTN84" s="2"/>
      <c r="FTO84" s="2"/>
      <c r="FTP84" s="2"/>
      <c r="FTQ84" s="2"/>
      <c r="FTR84" s="2"/>
      <c r="FTS84" s="2"/>
      <c r="FTT84" s="2"/>
      <c r="FTU84" s="2"/>
      <c r="FTV84" s="2"/>
      <c r="FTW84" s="2"/>
      <c r="FTX84" s="2"/>
      <c r="FTY84" s="2"/>
      <c r="FTZ84" s="2"/>
      <c r="FUA84" s="2"/>
      <c r="FUB84" s="2"/>
      <c r="FUC84" s="2"/>
      <c r="FUD84" s="2"/>
      <c r="FUE84" s="2"/>
      <c r="FUF84" s="2"/>
      <c r="FUG84" s="2"/>
      <c r="FUH84" s="2"/>
      <c r="FUI84" s="2"/>
      <c r="FUJ84" s="2"/>
      <c r="FUK84" s="2"/>
      <c r="FUL84" s="2"/>
      <c r="FUM84" s="2"/>
      <c r="FUN84" s="2"/>
      <c r="FUO84" s="2"/>
      <c r="FUP84" s="2"/>
      <c r="FUQ84" s="2"/>
      <c r="FUR84" s="2"/>
      <c r="FUS84" s="2"/>
      <c r="FUT84" s="2"/>
      <c r="FUU84" s="2"/>
      <c r="FUV84" s="2"/>
      <c r="FUW84" s="2"/>
      <c r="FUX84" s="2"/>
      <c r="FUY84" s="2"/>
      <c r="FUZ84" s="2"/>
      <c r="FVA84" s="2"/>
      <c r="FVB84" s="2"/>
      <c r="FVC84" s="2"/>
      <c r="FVD84" s="2"/>
      <c r="FVE84" s="2"/>
      <c r="FVF84" s="2"/>
      <c r="FVG84" s="2"/>
      <c r="FVH84" s="2"/>
      <c r="FVI84" s="2"/>
      <c r="FVJ84" s="2"/>
      <c r="FVK84" s="2"/>
      <c r="FVL84" s="2"/>
      <c r="FVM84" s="2"/>
      <c r="FVN84" s="2"/>
      <c r="FVO84" s="2"/>
      <c r="FVP84" s="2"/>
      <c r="FVQ84" s="2"/>
      <c r="FVR84" s="2"/>
      <c r="FVS84" s="2"/>
      <c r="FVT84" s="2"/>
      <c r="FVU84" s="2"/>
      <c r="FVV84" s="2"/>
      <c r="FVW84" s="2"/>
      <c r="FVX84" s="2"/>
      <c r="FVY84" s="2"/>
      <c r="FVZ84" s="2"/>
      <c r="FWA84" s="2"/>
      <c r="FWB84" s="2"/>
      <c r="FWC84" s="2"/>
      <c r="FWD84" s="2"/>
      <c r="FWE84" s="2"/>
      <c r="FWF84" s="2"/>
      <c r="FWG84" s="2"/>
      <c r="FWH84" s="2"/>
      <c r="FWI84" s="2"/>
      <c r="FWJ84" s="2"/>
      <c r="FWK84" s="2"/>
      <c r="FWL84" s="2"/>
      <c r="FWM84" s="2"/>
      <c r="FWN84" s="2"/>
      <c r="FWO84" s="2"/>
      <c r="FWP84" s="2"/>
      <c r="FWQ84" s="2"/>
      <c r="FWR84" s="2"/>
      <c r="FWS84" s="2"/>
      <c r="FWT84" s="2"/>
      <c r="FWU84" s="2"/>
      <c r="FWV84" s="2"/>
      <c r="FWW84" s="2"/>
      <c r="FWX84" s="2"/>
      <c r="FWY84" s="2"/>
      <c r="FWZ84" s="2"/>
      <c r="FXA84" s="2"/>
      <c r="FXB84" s="2"/>
      <c r="FXC84" s="2"/>
      <c r="FXD84" s="2"/>
      <c r="FXE84" s="2"/>
      <c r="FXF84" s="2"/>
      <c r="FXG84" s="2"/>
      <c r="FXH84" s="2"/>
      <c r="FXI84" s="2"/>
      <c r="FXJ84" s="2"/>
      <c r="FXK84" s="2"/>
      <c r="FXL84" s="2"/>
      <c r="FXM84" s="2"/>
      <c r="FXN84" s="2"/>
      <c r="FXO84" s="2"/>
      <c r="FXP84" s="2"/>
      <c r="FXQ84" s="2"/>
      <c r="FXR84" s="2"/>
      <c r="FXS84" s="2"/>
      <c r="FXT84" s="2"/>
      <c r="FXU84" s="2"/>
      <c r="FXV84" s="2"/>
      <c r="FXW84" s="2"/>
      <c r="FXX84" s="2"/>
      <c r="FXY84" s="2"/>
      <c r="FXZ84" s="2"/>
      <c r="FYA84" s="2"/>
      <c r="FYB84" s="2"/>
      <c r="FYC84" s="2"/>
      <c r="FYD84" s="2"/>
      <c r="FYE84" s="2"/>
      <c r="FYF84" s="2"/>
      <c r="FYG84" s="2"/>
      <c r="FYH84" s="2"/>
      <c r="FYI84" s="2"/>
      <c r="FYJ84" s="2"/>
      <c r="FYK84" s="2"/>
      <c r="FYL84" s="2"/>
      <c r="FYM84" s="2"/>
      <c r="FYN84" s="2"/>
      <c r="FYO84" s="2"/>
      <c r="FYP84" s="2"/>
      <c r="FYQ84" s="2"/>
      <c r="FYR84" s="2"/>
      <c r="FYS84" s="2"/>
      <c r="FYT84" s="2"/>
      <c r="FYU84" s="2"/>
      <c r="FYV84" s="2"/>
      <c r="FYW84" s="2"/>
      <c r="FYX84" s="2"/>
      <c r="FYY84" s="2"/>
      <c r="FYZ84" s="2"/>
      <c r="FZA84" s="2"/>
      <c r="FZB84" s="2"/>
      <c r="FZC84" s="2"/>
      <c r="FZD84" s="2"/>
      <c r="FZE84" s="2"/>
      <c r="FZF84" s="2"/>
      <c r="FZG84" s="2"/>
      <c r="FZH84" s="2"/>
      <c r="FZI84" s="2"/>
      <c r="FZJ84" s="2"/>
      <c r="FZK84" s="2"/>
      <c r="FZL84" s="2"/>
      <c r="FZM84" s="2"/>
      <c r="FZN84" s="2"/>
      <c r="FZO84" s="2"/>
      <c r="FZP84" s="2"/>
      <c r="FZQ84" s="2"/>
      <c r="FZR84" s="2"/>
      <c r="FZS84" s="2"/>
      <c r="FZT84" s="2"/>
      <c r="FZU84" s="2"/>
      <c r="FZV84" s="2"/>
      <c r="FZW84" s="2"/>
      <c r="FZX84" s="2"/>
      <c r="FZY84" s="2"/>
      <c r="FZZ84" s="2"/>
      <c r="GAA84" s="2"/>
      <c r="GAB84" s="2"/>
      <c r="GAC84" s="2"/>
      <c r="GAD84" s="2"/>
      <c r="GAE84" s="2"/>
      <c r="GAF84" s="2"/>
      <c r="GAG84" s="2"/>
      <c r="GAH84" s="2"/>
      <c r="GAI84" s="2"/>
      <c r="GAJ84" s="2"/>
      <c r="GAK84" s="2"/>
      <c r="GAL84" s="2"/>
      <c r="GAM84" s="2"/>
      <c r="GAN84" s="2"/>
      <c r="GAO84" s="2"/>
      <c r="GAP84" s="2"/>
      <c r="GAQ84" s="2"/>
      <c r="GAR84" s="2"/>
      <c r="GAS84" s="2"/>
      <c r="GAT84" s="2"/>
      <c r="GAU84" s="2"/>
      <c r="GAV84" s="2"/>
      <c r="GAW84" s="2"/>
      <c r="GAX84" s="2"/>
      <c r="GAY84" s="2"/>
      <c r="GAZ84" s="2"/>
      <c r="GBA84" s="2"/>
      <c r="GBB84" s="2"/>
      <c r="GBC84" s="2"/>
      <c r="GBD84" s="2"/>
      <c r="GBE84" s="2"/>
      <c r="GBF84" s="2"/>
      <c r="GBG84" s="2"/>
      <c r="GBH84" s="2"/>
      <c r="GBI84" s="2"/>
      <c r="GBJ84" s="2"/>
      <c r="GBK84" s="2"/>
      <c r="GBL84" s="2"/>
      <c r="GBM84" s="2"/>
      <c r="GBN84" s="2"/>
      <c r="GBO84" s="2"/>
      <c r="GBP84" s="2"/>
      <c r="GBQ84" s="2"/>
      <c r="GBR84" s="2"/>
      <c r="GBS84" s="2"/>
      <c r="GBT84" s="2"/>
      <c r="GBU84" s="2"/>
      <c r="GBV84" s="2"/>
      <c r="GBW84" s="2"/>
      <c r="GBX84" s="2"/>
      <c r="GBY84" s="2"/>
      <c r="GBZ84" s="2"/>
      <c r="GCA84" s="2"/>
      <c r="GCB84" s="2"/>
      <c r="GCC84" s="2"/>
      <c r="GCD84" s="2"/>
      <c r="GCE84" s="2"/>
      <c r="GCF84" s="2"/>
      <c r="GCG84" s="2"/>
      <c r="GCH84" s="2"/>
      <c r="GCI84" s="2"/>
      <c r="GCJ84" s="2"/>
      <c r="GCK84" s="2"/>
      <c r="GCL84" s="2"/>
      <c r="GCM84" s="2"/>
      <c r="GCN84" s="2"/>
      <c r="GCO84" s="2"/>
      <c r="GCP84" s="2"/>
      <c r="GCQ84" s="2"/>
      <c r="GCR84" s="2"/>
      <c r="GCS84" s="2"/>
      <c r="GCT84" s="2"/>
      <c r="GCU84" s="2"/>
      <c r="GCV84" s="2"/>
      <c r="GCW84" s="2"/>
      <c r="GCX84" s="2"/>
      <c r="GCY84" s="2"/>
      <c r="GCZ84" s="2"/>
      <c r="GDA84" s="2"/>
      <c r="GDB84" s="2"/>
      <c r="GDC84" s="2"/>
      <c r="GDD84" s="2"/>
      <c r="GDE84" s="2"/>
      <c r="GDF84" s="2"/>
      <c r="GDG84" s="2"/>
      <c r="GDH84" s="2"/>
      <c r="GDI84" s="2"/>
      <c r="GDJ84" s="2"/>
      <c r="GDK84" s="2"/>
      <c r="GDL84" s="2"/>
      <c r="GDM84" s="2"/>
      <c r="GDN84" s="2"/>
      <c r="GDO84" s="2"/>
      <c r="GDP84" s="2"/>
      <c r="GDQ84" s="2"/>
      <c r="GDR84" s="2"/>
      <c r="GDS84" s="2"/>
      <c r="GDT84" s="2"/>
      <c r="GDU84" s="2"/>
      <c r="GDV84" s="2"/>
      <c r="GDW84" s="2"/>
      <c r="GDX84" s="2"/>
      <c r="GDY84" s="2"/>
      <c r="GDZ84" s="2"/>
      <c r="GEA84" s="2"/>
      <c r="GEB84" s="2"/>
      <c r="GEC84" s="2"/>
      <c r="GED84" s="2"/>
      <c r="GEE84" s="2"/>
      <c r="GEF84" s="2"/>
      <c r="GEG84" s="2"/>
      <c r="GEH84" s="2"/>
      <c r="GEI84" s="2"/>
      <c r="GEJ84" s="2"/>
      <c r="GEK84" s="2"/>
      <c r="GEL84" s="2"/>
      <c r="GEM84" s="2"/>
      <c r="GEN84" s="2"/>
      <c r="GEO84" s="2"/>
      <c r="GEP84" s="2"/>
      <c r="GEQ84" s="2"/>
      <c r="GER84" s="2"/>
      <c r="GES84" s="2"/>
      <c r="GET84" s="2"/>
      <c r="GEU84" s="2"/>
      <c r="GEV84" s="2"/>
      <c r="GEW84" s="2"/>
      <c r="GEX84" s="2"/>
      <c r="GEY84" s="2"/>
      <c r="GEZ84" s="2"/>
      <c r="GFA84" s="2"/>
      <c r="GFB84" s="2"/>
      <c r="GFC84" s="2"/>
      <c r="GFD84" s="2"/>
      <c r="GFE84" s="2"/>
      <c r="GFF84" s="2"/>
      <c r="GFG84" s="2"/>
      <c r="GFH84" s="2"/>
      <c r="GFI84" s="2"/>
      <c r="GFJ84" s="2"/>
      <c r="GFK84" s="2"/>
      <c r="GFL84" s="2"/>
      <c r="GFM84" s="2"/>
      <c r="GFN84" s="2"/>
      <c r="GFO84" s="2"/>
      <c r="GFP84" s="2"/>
      <c r="GFQ84" s="2"/>
      <c r="GFR84" s="2"/>
      <c r="GFS84" s="2"/>
      <c r="GFT84" s="2"/>
      <c r="GFU84" s="2"/>
      <c r="GFV84" s="2"/>
      <c r="GFW84" s="2"/>
      <c r="GFX84" s="2"/>
      <c r="GFY84" s="2"/>
      <c r="GFZ84" s="2"/>
      <c r="GGA84" s="2"/>
      <c r="GGB84" s="2"/>
      <c r="GGC84" s="2"/>
      <c r="GGD84" s="2"/>
      <c r="GGE84" s="2"/>
      <c r="GGF84" s="2"/>
      <c r="GGG84" s="2"/>
      <c r="GGH84" s="2"/>
      <c r="GGI84" s="2"/>
      <c r="GGJ84" s="2"/>
      <c r="GGK84" s="2"/>
      <c r="GGL84" s="2"/>
      <c r="GGM84" s="2"/>
      <c r="GGN84" s="2"/>
      <c r="GGO84" s="2"/>
      <c r="GGP84" s="2"/>
      <c r="GGQ84" s="2"/>
      <c r="GGR84" s="2"/>
      <c r="GGS84" s="2"/>
      <c r="GGT84" s="2"/>
      <c r="GGU84" s="2"/>
      <c r="GGV84" s="2"/>
      <c r="GGW84" s="2"/>
      <c r="GGX84" s="2"/>
      <c r="GGY84" s="2"/>
      <c r="GGZ84" s="2"/>
      <c r="GHA84" s="2"/>
      <c r="GHB84" s="2"/>
      <c r="GHC84" s="2"/>
      <c r="GHD84" s="2"/>
      <c r="GHE84" s="2"/>
      <c r="GHF84" s="2"/>
      <c r="GHG84" s="2"/>
      <c r="GHH84" s="2"/>
      <c r="GHI84" s="2"/>
      <c r="GHJ84" s="2"/>
      <c r="GHK84" s="2"/>
      <c r="GHL84" s="2"/>
      <c r="GHM84" s="2"/>
      <c r="GHN84" s="2"/>
      <c r="GHO84" s="2"/>
      <c r="GHP84" s="2"/>
      <c r="GHQ84" s="2"/>
      <c r="GHR84" s="2"/>
      <c r="GHS84" s="2"/>
      <c r="GHT84" s="2"/>
      <c r="GHU84" s="2"/>
      <c r="GHV84" s="2"/>
      <c r="GHW84" s="2"/>
      <c r="GHX84" s="2"/>
      <c r="GHY84" s="2"/>
      <c r="GHZ84" s="2"/>
      <c r="GIA84" s="2"/>
      <c r="GIB84" s="2"/>
      <c r="GIC84" s="2"/>
      <c r="GID84" s="2"/>
      <c r="GIE84" s="2"/>
      <c r="GIF84" s="2"/>
      <c r="GIG84" s="2"/>
      <c r="GIH84" s="2"/>
      <c r="GII84" s="2"/>
      <c r="GIJ84" s="2"/>
      <c r="GIK84" s="2"/>
      <c r="GIL84" s="2"/>
      <c r="GIM84" s="2"/>
      <c r="GIN84" s="2"/>
      <c r="GIO84" s="2"/>
      <c r="GIP84" s="2"/>
      <c r="GIQ84" s="2"/>
      <c r="GIR84" s="2"/>
      <c r="GIS84" s="2"/>
      <c r="GIT84" s="2"/>
      <c r="GIU84" s="2"/>
      <c r="GIV84" s="2"/>
      <c r="GIW84" s="2"/>
      <c r="GIX84" s="2"/>
      <c r="GIY84" s="2"/>
      <c r="GIZ84" s="2"/>
      <c r="GJA84" s="2"/>
      <c r="GJB84" s="2"/>
      <c r="GJC84" s="2"/>
      <c r="GJD84" s="2"/>
      <c r="GJE84" s="2"/>
      <c r="GJF84" s="2"/>
      <c r="GJG84" s="2"/>
      <c r="GJH84" s="2"/>
      <c r="GJI84" s="2"/>
      <c r="GJJ84" s="2"/>
      <c r="GJK84" s="2"/>
      <c r="GJL84" s="2"/>
      <c r="GJM84" s="2"/>
      <c r="GJN84" s="2"/>
      <c r="GJO84" s="2"/>
      <c r="GJP84" s="2"/>
      <c r="GJQ84" s="2"/>
      <c r="GJR84" s="2"/>
      <c r="GJS84" s="2"/>
      <c r="GJT84" s="2"/>
      <c r="GJU84" s="2"/>
      <c r="GJV84" s="2"/>
      <c r="GJW84" s="2"/>
      <c r="GJX84" s="2"/>
      <c r="GJY84" s="2"/>
      <c r="GJZ84" s="2"/>
      <c r="GKA84" s="2"/>
      <c r="GKB84" s="2"/>
      <c r="GKC84" s="2"/>
      <c r="GKD84" s="2"/>
      <c r="GKE84" s="2"/>
      <c r="GKF84" s="2"/>
      <c r="GKG84" s="2"/>
      <c r="GKH84" s="2"/>
      <c r="GKI84" s="2"/>
      <c r="GKJ84" s="2"/>
      <c r="GKK84" s="2"/>
      <c r="GKL84" s="2"/>
      <c r="GKM84" s="2"/>
      <c r="GKN84" s="2"/>
      <c r="GKO84" s="2"/>
      <c r="GKP84" s="2"/>
      <c r="GKQ84" s="2"/>
      <c r="GKR84" s="2"/>
      <c r="GKS84" s="2"/>
      <c r="GKT84" s="2"/>
      <c r="GKU84" s="2"/>
      <c r="GKV84" s="2"/>
      <c r="GKW84" s="2"/>
      <c r="GKX84" s="2"/>
      <c r="GKY84" s="2"/>
      <c r="GKZ84" s="2"/>
      <c r="GLA84" s="2"/>
      <c r="GLB84" s="2"/>
      <c r="GLC84" s="2"/>
      <c r="GLD84" s="2"/>
      <c r="GLE84" s="2"/>
      <c r="GLF84" s="2"/>
      <c r="GLG84" s="2"/>
      <c r="GLH84" s="2"/>
      <c r="GLI84" s="2"/>
      <c r="GLJ84" s="2"/>
      <c r="GLK84" s="2"/>
      <c r="GLL84" s="2"/>
      <c r="GLM84" s="2"/>
      <c r="GLN84" s="2"/>
      <c r="GLO84" s="2"/>
      <c r="GLP84" s="2"/>
      <c r="GLQ84" s="2"/>
      <c r="GLR84" s="2"/>
      <c r="GLS84" s="2"/>
      <c r="GLT84" s="2"/>
      <c r="GLU84" s="2"/>
      <c r="GLV84" s="2"/>
      <c r="GLW84" s="2"/>
      <c r="GLX84" s="2"/>
      <c r="GLY84" s="2"/>
      <c r="GLZ84" s="2"/>
      <c r="GMA84" s="2"/>
      <c r="GMB84" s="2"/>
      <c r="GMC84" s="2"/>
      <c r="GMD84" s="2"/>
      <c r="GME84" s="2"/>
      <c r="GMF84" s="2"/>
      <c r="GMG84" s="2"/>
      <c r="GMH84" s="2"/>
      <c r="GMI84" s="2"/>
      <c r="GMJ84" s="2"/>
      <c r="GMK84" s="2"/>
      <c r="GML84" s="2"/>
      <c r="GMM84" s="2"/>
      <c r="GMN84" s="2"/>
      <c r="GMO84" s="2"/>
      <c r="GMP84" s="2"/>
      <c r="GMQ84" s="2"/>
      <c r="GMR84" s="2"/>
      <c r="GMS84" s="2"/>
      <c r="GMT84" s="2"/>
      <c r="GMU84" s="2"/>
      <c r="GMV84" s="2"/>
      <c r="GMW84" s="2"/>
      <c r="GMX84" s="2"/>
      <c r="GMY84" s="2"/>
      <c r="GMZ84" s="2"/>
      <c r="GNA84" s="2"/>
      <c r="GNB84" s="2"/>
      <c r="GNC84" s="2"/>
      <c r="GND84" s="2"/>
      <c r="GNE84" s="2"/>
      <c r="GNF84" s="2"/>
      <c r="GNG84" s="2"/>
      <c r="GNH84" s="2"/>
      <c r="GNI84" s="2"/>
      <c r="GNJ84" s="2"/>
      <c r="GNK84" s="2"/>
      <c r="GNL84" s="2"/>
      <c r="GNM84" s="2"/>
      <c r="GNN84" s="2"/>
      <c r="GNO84" s="2"/>
      <c r="GNP84" s="2"/>
      <c r="GNQ84" s="2"/>
      <c r="GNR84" s="2"/>
      <c r="GNS84" s="2"/>
      <c r="GNT84" s="2"/>
      <c r="GNU84" s="2"/>
      <c r="GNV84" s="2"/>
      <c r="GNW84" s="2"/>
      <c r="GNX84" s="2"/>
      <c r="GNY84" s="2"/>
      <c r="GNZ84" s="2"/>
      <c r="GOA84" s="2"/>
      <c r="GOB84" s="2"/>
      <c r="GOC84" s="2"/>
      <c r="GOD84" s="2"/>
      <c r="GOE84" s="2"/>
      <c r="GOF84" s="2"/>
      <c r="GOG84" s="2"/>
      <c r="GOH84" s="2"/>
      <c r="GOI84" s="2"/>
      <c r="GOJ84" s="2"/>
      <c r="GOK84" s="2"/>
      <c r="GOL84" s="2"/>
      <c r="GOM84" s="2"/>
      <c r="GON84" s="2"/>
      <c r="GOO84" s="2"/>
      <c r="GOP84" s="2"/>
      <c r="GOQ84" s="2"/>
      <c r="GOR84" s="2"/>
      <c r="GOS84" s="2"/>
      <c r="GOT84" s="2"/>
      <c r="GOU84" s="2"/>
      <c r="GOV84" s="2"/>
      <c r="GOW84" s="2"/>
      <c r="GOX84" s="2"/>
      <c r="GOY84" s="2"/>
      <c r="GOZ84" s="2"/>
      <c r="GPA84" s="2"/>
      <c r="GPB84" s="2"/>
      <c r="GPC84" s="2"/>
      <c r="GPD84" s="2"/>
      <c r="GPE84" s="2"/>
      <c r="GPF84" s="2"/>
      <c r="GPG84" s="2"/>
      <c r="GPH84" s="2"/>
      <c r="GPI84" s="2"/>
      <c r="GPJ84" s="2"/>
      <c r="GPK84" s="2"/>
      <c r="GPL84" s="2"/>
      <c r="GPM84" s="2"/>
      <c r="GPN84" s="2"/>
      <c r="GPO84" s="2"/>
      <c r="GPP84" s="2"/>
      <c r="GPQ84" s="2"/>
      <c r="GPR84" s="2"/>
      <c r="GPS84" s="2"/>
      <c r="GPT84" s="2"/>
      <c r="GPU84" s="2"/>
      <c r="GPV84" s="2"/>
      <c r="GPW84" s="2"/>
      <c r="GPX84" s="2"/>
      <c r="GPY84" s="2"/>
      <c r="GPZ84" s="2"/>
      <c r="GQA84" s="2"/>
      <c r="GQB84" s="2"/>
      <c r="GQC84" s="2"/>
      <c r="GQD84" s="2"/>
      <c r="GQE84" s="2"/>
      <c r="GQF84" s="2"/>
      <c r="GQG84" s="2"/>
      <c r="GQH84" s="2"/>
      <c r="GQI84" s="2"/>
      <c r="GQJ84" s="2"/>
      <c r="GQK84" s="2"/>
      <c r="GQL84" s="2"/>
      <c r="GQM84" s="2"/>
      <c r="GQN84" s="2"/>
      <c r="GQO84" s="2"/>
      <c r="GQP84" s="2"/>
      <c r="GQQ84" s="2"/>
      <c r="GQR84" s="2"/>
      <c r="GQS84" s="2"/>
      <c r="GQT84" s="2"/>
      <c r="GQU84" s="2"/>
      <c r="GQV84" s="2"/>
      <c r="GQW84" s="2"/>
      <c r="GQX84" s="2"/>
      <c r="GQY84" s="2"/>
      <c r="GQZ84" s="2"/>
      <c r="GRA84" s="2"/>
      <c r="GRB84" s="2"/>
      <c r="GRC84" s="2"/>
      <c r="GRD84" s="2"/>
      <c r="GRE84" s="2"/>
      <c r="GRF84" s="2"/>
      <c r="GRG84" s="2"/>
      <c r="GRH84" s="2"/>
      <c r="GRI84" s="2"/>
      <c r="GRJ84" s="2"/>
      <c r="GRK84" s="2"/>
      <c r="GRL84" s="2"/>
      <c r="GRM84" s="2"/>
      <c r="GRN84" s="2"/>
      <c r="GRO84" s="2"/>
      <c r="GRP84" s="2"/>
      <c r="GRQ84" s="2"/>
      <c r="GRR84" s="2"/>
      <c r="GRS84" s="2"/>
      <c r="GRT84" s="2"/>
      <c r="GRU84" s="2"/>
      <c r="GRV84" s="2"/>
      <c r="GRW84" s="2"/>
      <c r="GRX84" s="2"/>
      <c r="GRY84" s="2"/>
      <c r="GRZ84" s="2"/>
      <c r="GSA84" s="2"/>
      <c r="GSB84" s="2"/>
      <c r="GSC84" s="2"/>
      <c r="GSD84" s="2"/>
      <c r="GSE84" s="2"/>
      <c r="GSF84" s="2"/>
      <c r="GSG84" s="2"/>
      <c r="GSH84" s="2"/>
      <c r="GSI84" s="2"/>
      <c r="GSJ84" s="2"/>
      <c r="GSK84" s="2"/>
      <c r="GSL84" s="2"/>
      <c r="GSM84" s="2"/>
      <c r="GSN84" s="2"/>
      <c r="GSO84" s="2"/>
      <c r="GSP84" s="2"/>
      <c r="GSQ84" s="2"/>
      <c r="GSR84" s="2"/>
      <c r="GSS84" s="2"/>
      <c r="GST84" s="2"/>
      <c r="GSU84" s="2"/>
      <c r="GSV84" s="2"/>
      <c r="GSW84" s="2"/>
      <c r="GSX84" s="2"/>
      <c r="GSY84" s="2"/>
      <c r="GSZ84" s="2"/>
      <c r="GTA84" s="2"/>
      <c r="GTB84" s="2"/>
      <c r="GTC84" s="2"/>
      <c r="GTD84" s="2"/>
      <c r="GTE84" s="2"/>
      <c r="GTF84" s="2"/>
      <c r="GTG84" s="2"/>
      <c r="GTH84" s="2"/>
      <c r="GTI84" s="2"/>
      <c r="GTJ84" s="2"/>
      <c r="GTK84" s="2"/>
      <c r="GTL84" s="2"/>
      <c r="GTM84" s="2"/>
      <c r="GTN84" s="2"/>
      <c r="GTO84" s="2"/>
      <c r="GTP84" s="2"/>
      <c r="GTQ84" s="2"/>
      <c r="GTR84" s="2"/>
      <c r="GTS84" s="2"/>
      <c r="GTT84" s="2"/>
      <c r="GTU84" s="2"/>
      <c r="GTV84" s="2"/>
      <c r="GTW84" s="2"/>
      <c r="GTX84" s="2"/>
      <c r="GTY84" s="2"/>
      <c r="GTZ84" s="2"/>
      <c r="GUA84" s="2"/>
      <c r="GUB84" s="2"/>
      <c r="GUC84" s="2"/>
      <c r="GUD84" s="2"/>
      <c r="GUE84" s="2"/>
      <c r="GUF84" s="2"/>
      <c r="GUG84" s="2"/>
      <c r="GUH84" s="2"/>
      <c r="GUI84" s="2"/>
      <c r="GUJ84" s="2"/>
      <c r="GUK84" s="2"/>
      <c r="GUL84" s="2"/>
      <c r="GUM84" s="2"/>
      <c r="GUN84" s="2"/>
      <c r="GUO84" s="2"/>
      <c r="GUP84" s="2"/>
      <c r="GUQ84" s="2"/>
      <c r="GUR84" s="2"/>
      <c r="GUS84" s="2"/>
      <c r="GUT84" s="2"/>
      <c r="GUU84" s="2"/>
      <c r="GUV84" s="2"/>
      <c r="GUW84" s="2"/>
      <c r="GUX84" s="2"/>
      <c r="GUY84" s="2"/>
      <c r="GUZ84" s="2"/>
      <c r="GVA84" s="2"/>
      <c r="GVB84" s="2"/>
      <c r="GVC84" s="2"/>
      <c r="GVD84" s="2"/>
      <c r="GVE84" s="2"/>
      <c r="GVF84" s="2"/>
      <c r="GVG84" s="2"/>
      <c r="GVH84" s="2"/>
      <c r="GVI84" s="2"/>
      <c r="GVJ84" s="2"/>
      <c r="GVK84" s="2"/>
      <c r="GVL84" s="2"/>
      <c r="GVM84" s="2"/>
      <c r="GVN84" s="2"/>
      <c r="GVO84" s="2"/>
      <c r="GVP84" s="2"/>
      <c r="GVQ84" s="2"/>
      <c r="GVR84" s="2"/>
      <c r="GVS84" s="2"/>
      <c r="GVT84" s="2"/>
      <c r="GVU84" s="2"/>
      <c r="GVV84" s="2"/>
      <c r="GVW84" s="2"/>
      <c r="GVX84" s="2"/>
      <c r="GVY84" s="2"/>
      <c r="GVZ84" s="2"/>
      <c r="GWA84" s="2"/>
      <c r="GWB84" s="2"/>
      <c r="GWC84" s="2"/>
      <c r="GWD84" s="2"/>
      <c r="GWE84" s="2"/>
      <c r="GWF84" s="2"/>
      <c r="GWG84" s="2"/>
      <c r="GWH84" s="2"/>
      <c r="GWI84" s="2"/>
      <c r="GWJ84" s="2"/>
      <c r="GWK84" s="2"/>
      <c r="GWL84" s="2"/>
      <c r="GWM84" s="2"/>
      <c r="GWN84" s="2"/>
      <c r="GWO84" s="2"/>
      <c r="GWP84" s="2"/>
      <c r="GWQ84" s="2"/>
      <c r="GWR84" s="2"/>
      <c r="GWS84" s="2"/>
      <c r="GWT84" s="2"/>
      <c r="GWU84" s="2"/>
      <c r="GWV84" s="2"/>
      <c r="GWW84" s="2"/>
      <c r="GWX84" s="2"/>
      <c r="GWY84" s="2"/>
      <c r="GWZ84" s="2"/>
      <c r="GXA84" s="2"/>
      <c r="GXB84" s="2"/>
      <c r="GXC84" s="2"/>
      <c r="GXD84" s="2"/>
      <c r="GXE84" s="2"/>
      <c r="GXF84" s="2"/>
      <c r="GXG84" s="2"/>
      <c r="GXH84" s="2"/>
      <c r="GXI84" s="2"/>
      <c r="GXJ84" s="2"/>
      <c r="GXK84" s="2"/>
      <c r="GXL84" s="2"/>
      <c r="GXM84" s="2"/>
      <c r="GXN84" s="2"/>
      <c r="GXO84" s="2"/>
      <c r="GXP84" s="2"/>
      <c r="GXQ84" s="2"/>
      <c r="GXR84" s="2"/>
      <c r="GXS84" s="2"/>
      <c r="GXT84" s="2"/>
      <c r="GXU84" s="2"/>
      <c r="GXV84" s="2"/>
      <c r="GXW84" s="2"/>
      <c r="GXX84" s="2"/>
      <c r="GXY84" s="2"/>
      <c r="GXZ84" s="2"/>
      <c r="GYA84" s="2"/>
      <c r="GYB84" s="2"/>
      <c r="GYC84" s="2"/>
      <c r="GYD84" s="2"/>
      <c r="GYE84" s="2"/>
      <c r="GYF84" s="2"/>
      <c r="GYG84" s="2"/>
      <c r="GYH84" s="2"/>
      <c r="GYI84" s="2"/>
      <c r="GYJ84" s="2"/>
      <c r="GYK84" s="2"/>
      <c r="GYL84" s="2"/>
      <c r="GYM84" s="2"/>
      <c r="GYN84" s="2"/>
      <c r="GYO84" s="2"/>
      <c r="GYP84" s="2"/>
      <c r="GYQ84" s="2"/>
      <c r="GYR84" s="2"/>
      <c r="GYS84" s="2"/>
      <c r="GYT84" s="2"/>
      <c r="GYU84" s="2"/>
      <c r="GYV84" s="2"/>
      <c r="GYW84" s="2"/>
      <c r="GYX84" s="2"/>
      <c r="GYY84" s="2"/>
      <c r="GYZ84" s="2"/>
      <c r="GZA84" s="2"/>
      <c r="GZB84" s="2"/>
      <c r="GZC84" s="2"/>
      <c r="GZD84" s="2"/>
      <c r="GZE84" s="2"/>
      <c r="GZF84" s="2"/>
      <c r="GZG84" s="2"/>
      <c r="GZH84" s="2"/>
      <c r="GZI84" s="2"/>
      <c r="GZJ84" s="2"/>
      <c r="GZK84" s="2"/>
      <c r="GZL84" s="2"/>
      <c r="GZM84" s="2"/>
      <c r="GZN84" s="2"/>
      <c r="GZO84" s="2"/>
      <c r="GZP84" s="2"/>
      <c r="GZQ84" s="2"/>
      <c r="GZR84" s="2"/>
      <c r="GZS84" s="2"/>
      <c r="GZT84" s="2"/>
      <c r="GZU84" s="2"/>
      <c r="GZV84" s="2"/>
      <c r="GZW84" s="2"/>
      <c r="GZX84" s="2"/>
      <c r="GZY84" s="2"/>
      <c r="GZZ84" s="2"/>
      <c r="HAA84" s="2"/>
      <c r="HAB84" s="2"/>
      <c r="HAC84" s="2"/>
      <c r="HAD84" s="2"/>
      <c r="HAE84" s="2"/>
      <c r="HAF84" s="2"/>
      <c r="HAG84" s="2"/>
      <c r="HAH84" s="2"/>
      <c r="HAI84" s="2"/>
      <c r="HAJ84" s="2"/>
      <c r="HAK84" s="2"/>
      <c r="HAL84" s="2"/>
      <c r="HAM84" s="2"/>
      <c r="HAN84" s="2"/>
      <c r="HAO84" s="2"/>
      <c r="HAP84" s="2"/>
      <c r="HAQ84" s="2"/>
      <c r="HAR84" s="2"/>
      <c r="HAS84" s="2"/>
      <c r="HAT84" s="2"/>
      <c r="HAU84" s="2"/>
      <c r="HAV84" s="2"/>
      <c r="HAW84" s="2"/>
      <c r="HAX84" s="2"/>
      <c r="HAY84" s="2"/>
      <c r="HAZ84" s="2"/>
      <c r="HBA84" s="2"/>
      <c r="HBB84" s="2"/>
      <c r="HBC84" s="2"/>
      <c r="HBD84" s="2"/>
      <c r="HBE84" s="2"/>
      <c r="HBF84" s="2"/>
      <c r="HBG84" s="2"/>
      <c r="HBH84" s="2"/>
      <c r="HBI84" s="2"/>
      <c r="HBJ84" s="2"/>
      <c r="HBK84" s="2"/>
      <c r="HBL84" s="2"/>
      <c r="HBM84" s="2"/>
      <c r="HBN84" s="2"/>
      <c r="HBO84" s="2"/>
      <c r="HBP84" s="2"/>
      <c r="HBQ84" s="2"/>
      <c r="HBR84" s="2"/>
      <c r="HBS84" s="2"/>
      <c r="HBT84" s="2"/>
      <c r="HBU84" s="2"/>
      <c r="HBV84" s="2"/>
      <c r="HBW84" s="2"/>
      <c r="HBX84" s="2"/>
      <c r="HBY84" s="2"/>
      <c r="HBZ84" s="2"/>
      <c r="HCA84" s="2"/>
      <c r="HCB84" s="2"/>
      <c r="HCC84" s="2"/>
      <c r="HCD84" s="2"/>
      <c r="HCE84" s="2"/>
      <c r="HCF84" s="2"/>
      <c r="HCG84" s="2"/>
      <c r="HCH84" s="2"/>
      <c r="HCI84" s="2"/>
      <c r="HCJ84" s="2"/>
      <c r="HCK84" s="2"/>
      <c r="HCL84" s="2"/>
      <c r="HCM84" s="2"/>
      <c r="HCN84" s="2"/>
      <c r="HCO84" s="2"/>
      <c r="HCP84" s="2"/>
      <c r="HCQ84" s="2"/>
      <c r="HCR84" s="2"/>
      <c r="HCS84" s="2"/>
      <c r="HCT84" s="2"/>
      <c r="HCU84" s="2"/>
      <c r="HCV84" s="2"/>
      <c r="HCW84" s="2"/>
      <c r="HCX84" s="2"/>
      <c r="HCY84" s="2"/>
      <c r="HCZ84" s="2"/>
      <c r="HDA84" s="2"/>
      <c r="HDB84" s="2"/>
      <c r="HDC84" s="2"/>
      <c r="HDD84" s="2"/>
      <c r="HDE84" s="2"/>
      <c r="HDF84" s="2"/>
      <c r="HDG84" s="2"/>
      <c r="HDH84" s="2"/>
      <c r="HDI84" s="2"/>
      <c r="HDJ84" s="2"/>
      <c r="HDK84" s="2"/>
      <c r="HDL84" s="2"/>
      <c r="HDM84" s="2"/>
      <c r="HDN84" s="2"/>
      <c r="HDO84" s="2"/>
      <c r="HDP84" s="2"/>
      <c r="HDQ84" s="2"/>
      <c r="HDR84" s="2"/>
      <c r="HDS84" s="2"/>
      <c r="HDT84" s="2"/>
      <c r="HDU84" s="2"/>
      <c r="HDV84" s="2"/>
      <c r="HDW84" s="2"/>
      <c r="HDX84" s="2"/>
      <c r="HDY84" s="2"/>
      <c r="HDZ84" s="2"/>
      <c r="HEA84" s="2"/>
      <c r="HEB84" s="2"/>
      <c r="HEC84" s="2"/>
      <c r="HED84" s="2"/>
      <c r="HEE84" s="2"/>
      <c r="HEF84" s="2"/>
      <c r="HEG84" s="2"/>
      <c r="HEH84" s="2"/>
      <c r="HEI84" s="2"/>
      <c r="HEJ84" s="2"/>
      <c r="HEK84" s="2"/>
      <c r="HEL84" s="2"/>
      <c r="HEM84" s="2"/>
      <c r="HEN84" s="2"/>
      <c r="HEO84" s="2"/>
      <c r="HEP84" s="2"/>
      <c r="HEQ84" s="2"/>
      <c r="HER84" s="2"/>
      <c r="HES84" s="2"/>
      <c r="HET84" s="2"/>
      <c r="HEU84" s="2"/>
      <c r="HEV84" s="2"/>
      <c r="HEW84" s="2"/>
      <c r="HEX84" s="2"/>
      <c r="HEY84" s="2"/>
      <c r="HEZ84" s="2"/>
      <c r="HFA84" s="2"/>
      <c r="HFB84" s="2"/>
      <c r="HFC84" s="2"/>
      <c r="HFD84" s="2"/>
      <c r="HFE84" s="2"/>
      <c r="HFF84" s="2"/>
      <c r="HFG84" s="2"/>
      <c r="HFH84" s="2"/>
      <c r="HFI84" s="2"/>
      <c r="HFJ84" s="2"/>
      <c r="HFK84" s="2"/>
      <c r="HFL84" s="2"/>
      <c r="HFM84" s="2"/>
      <c r="HFN84" s="2"/>
      <c r="HFO84" s="2"/>
      <c r="HFP84" s="2"/>
      <c r="HFQ84" s="2"/>
      <c r="HFR84" s="2"/>
      <c r="HFS84" s="2"/>
      <c r="HFT84" s="2"/>
      <c r="HFU84" s="2"/>
      <c r="HFV84" s="2"/>
      <c r="HFW84" s="2"/>
      <c r="HFX84" s="2"/>
      <c r="HFY84" s="2"/>
      <c r="HFZ84" s="2"/>
      <c r="HGA84" s="2"/>
      <c r="HGB84" s="2"/>
      <c r="HGC84" s="2"/>
      <c r="HGD84" s="2"/>
      <c r="HGE84" s="2"/>
      <c r="HGF84" s="2"/>
      <c r="HGG84" s="2"/>
      <c r="HGH84" s="2"/>
      <c r="HGI84" s="2"/>
      <c r="HGJ84" s="2"/>
      <c r="HGK84" s="2"/>
      <c r="HGL84" s="2"/>
      <c r="HGM84" s="2"/>
      <c r="HGN84" s="2"/>
      <c r="HGO84" s="2"/>
      <c r="HGP84" s="2"/>
      <c r="HGQ84" s="2"/>
      <c r="HGR84" s="2"/>
      <c r="HGS84" s="2"/>
      <c r="HGT84" s="2"/>
      <c r="HGU84" s="2"/>
      <c r="HGV84" s="2"/>
      <c r="HGW84" s="2"/>
      <c r="HGX84" s="2"/>
      <c r="HGY84" s="2"/>
      <c r="HGZ84" s="2"/>
      <c r="HHA84" s="2"/>
      <c r="HHB84" s="2"/>
      <c r="HHC84" s="2"/>
      <c r="HHD84" s="2"/>
      <c r="HHE84" s="2"/>
      <c r="HHF84" s="2"/>
      <c r="HHG84" s="2"/>
      <c r="HHH84" s="2"/>
      <c r="HHI84" s="2"/>
      <c r="HHJ84" s="2"/>
      <c r="HHK84" s="2"/>
      <c r="HHL84" s="2"/>
      <c r="HHM84" s="2"/>
      <c r="HHN84" s="2"/>
      <c r="HHO84" s="2"/>
      <c r="HHP84" s="2"/>
      <c r="HHQ84" s="2"/>
      <c r="HHR84" s="2"/>
      <c r="HHS84" s="2"/>
      <c r="HHT84" s="2"/>
      <c r="HHU84" s="2"/>
      <c r="HHV84" s="2"/>
      <c r="HHW84" s="2"/>
      <c r="HHX84" s="2"/>
      <c r="HHY84" s="2"/>
      <c r="HHZ84" s="2"/>
      <c r="HIA84" s="2"/>
      <c r="HIB84" s="2"/>
      <c r="HIC84" s="2"/>
      <c r="HID84" s="2"/>
      <c r="HIE84" s="2"/>
      <c r="HIF84" s="2"/>
      <c r="HIG84" s="2"/>
      <c r="HIH84" s="2"/>
      <c r="HII84" s="2"/>
      <c r="HIJ84" s="2"/>
      <c r="HIK84" s="2"/>
      <c r="HIL84" s="2"/>
      <c r="HIM84" s="2"/>
      <c r="HIN84" s="2"/>
      <c r="HIO84" s="2"/>
      <c r="HIP84" s="2"/>
      <c r="HIQ84" s="2"/>
      <c r="HIR84" s="2"/>
      <c r="HIS84" s="2"/>
      <c r="HIT84" s="2"/>
      <c r="HIU84" s="2"/>
      <c r="HIV84" s="2"/>
      <c r="HIW84" s="2"/>
      <c r="HIX84" s="2"/>
      <c r="HIY84" s="2"/>
      <c r="HIZ84" s="2"/>
      <c r="HJA84" s="2"/>
      <c r="HJB84" s="2"/>
      <c r="HJC84" s="2"/>
      <c r="HJD84" s="2"/>
      <c r="HJE84" s="2"/>
      <c r="HJF84" s="2"/>
      <c r="HJG84" s="2"/>
      <c r="HJH84" s="2"/>
      <c r="HJI84" s="2"/>
      <c r="HJJ84" s="2"/>
      <c r="HJK84" s="2"/>
      <c r="HJL84" s="2"/>
      <c r="HJM84" s="2"/>
      <c r="HJN84" s="2"/>
      <c r="HJO84" s="2"/>
      <c r="HJP84" s="2"/>
      <c r="HJQ84" s="2"/>
      <c r="HJR84" s="2"/>
      <c r="HJS84" s="2"/>
      <c r="HJT84" s="2"/>
      <c r="HJU84" s="2"/>
      <c r="HJV84" s="2"/>
      <c r="HJW84" s="2"/>
      <c r="HJX84" s="2"/>
      <c r="HJY84" s="2"/>
      <c r="HJZ84" s="2"/>
      <c r="HKA84" s="2"/>
      <c r="HKB84" s="2"/>
      <c r="HKC84" s="2"/>
      <c r="HKD84" s="2"/>
      <c r="HKE84" s="2"/>
      <c r="HKF84" s="2"/>
      <c r="HKG84" s="2"/>
      <c r="HKH84" s="2"/>
      <c r="HKI84" s="2"/>
      <c r="HKJ84" s="2"/>
      <c r="HKK84" s="2"/>
      <c r="HKL84" s="2"/>
      <c r="HKM84" s="2"/>
      <c r="HKN84" s="2"/>
      <c r="HKO84" s="2"/>
      <c r="HKP84" s="2"/>
      <c r="HKQ84" s="2"/>
      <c r="HKR84" s="2"/>
      <c r="HKS84" s="2"/>
      <c r="HKT84" s="2"/>
      <c r="HKU84" s="2"/>
      <c r="HKV84" s="2"/>
      <c r="HKW84" s="2"/>
      <c r="HKX84" s="2"/>
      <c r="HKY84" s="2"/>
      <c r="HKZ84" s="2"/>
      <c r="HLA84" s="2"/>
      <c r="HLB84" s="2"/>
      <c r="HLC84" s="2"/>
      <c r="HLD84" s="2"/>
      <c r="HLE84" s="2"/>
      <c r="HLF84" s="2"/>
      <c r="HLG84" s="2"/>
      <c r="HLH84" s="2"/>
      <c r="HLI84" s="2"/>
      <c r="HLJ84" s="2"/>
      <c r="HLK84" s="2"/>
      <c r="HLL84" s="2"/>
      <c r="HLM84" s="2"/>
      <c r="HLN84" s="2"/>
      <c r="HLO84" s="2"/>
      <c r="HLP84" s="2"/>
      <c r="HLQ84" s="2"/>
      <c r="HLR84" s="2"/>
      <c r="HLS84" s="2"/>
      <c r="HLT84" s="2"/>
      <c r="HLU84" s="2"/>
      <c r="HLV84" s="2"/>
      <c r="HLW84" s="2"/>
      <c r="HLX84" s="2"/>
      <c r="HLY84" s="2"/>
      <c r="HLZ84" s="2"/>
      <c r="HMA84" s="2"/>
      <c r="HMB84" s="2"/>
      <c r="HMC84" s="2"/>
      <c r="HMD84" s="2"/>
      <c r="HME84" s="2"/>
      <c r="HMF84" s="2"/>
      <c r="HMG84" s="2"/>
      <c r="HMH84" s="2"/>
      <c r="HMI84" s="2"/>
      <c r="HMJ84" s="2"/>
      <c r="HMK84" s="2"/>
      <c r="HML84" s="2"/>
      <c r="HMM84" s="2"/>
      <c r="HMN84" s="2"/>
      <c r="HMO84" s="2"/>
      <c r="HMP84" s="2"/>
      <c r="HMQ84" s="2"/>
      <c r="HMR84" s="2"/>
      <c r="HMS84" s="2"/>
      <c r="HMT84" s="2"/>
      <c r="HMU84" s="2"/>
      <c r="HMV84" s="2"/>
      <c r="HMW84" s="2"/>
      <c r="HMX84" s="2"/>
      <c r="HMY84" s="2"/>
      <c r="HMZ84" s="2"/>
      <c r="HNA84" s="2"/>
      <c r="HNB84" s="2"/>
      <c r="HNC84" s="2"/>
      <c r="HND84" s="2"/>
      <c r="HNE84" s="2"/>
      <c r="HNF84" s="2"/>
      <c r="HNG84" s="2"/>
      <c r="HNH84" s="2"/>
      <c r="HNI84" s="2"/>
      <c r="HNJ84" s="2"/>
      <c r="HNK84" s="2"/>
      <c r="HNL84" s="2"/>
      <c r="HNM84" s="2"/>
      <c r="HNN84" s="2"/>
      <c r="HNO84" s="2"/>
      <c r="HNP84" s="2"/>
      <c r="HNQ84" s="2"/>
      <c r="HNR84" s="2"/>
      <c r="HNS84" s="2"/>
      <c r="HNT84" s="2"/>
      <c r="HNU84" s="2"/>
      <c r="HNV84" s="2"/>
      <c r="HNW84" s="2"/>
      <c r="HNX84" s="2"/>
      <c r="HNY84" s="2"/>
      <c r="HNZ84" s="2"/>
      <c r="HOA84" s="2"/>
      <c r="HOB84" s="2"/>
      <c r="HOC84" s="2"/>
      <c r="HOD84" s="2"/>
      <c r="HOE84" s="2"/>
      <c r="HOF84" s="2"/>
      <c r="HOG84" s="2"/>
      <c r="HOH84" s="2"/>
      <c r="HOI84" s="2"/>
      <c r="HOJ84" s="2"/>
      <c r="HOK84" s="2"/>
      <c r="HOL84" s="2"/>
      <c r="HOM84" s="2"/>
      <c r="HON84" s="2"/>
      <c r="HOO84" s="2"/>
      <c r="HOP84" s="2"/>
      <c r="HOQ84" s="2"/>
      <c r="HOR84" s="2"/>
      <c r="HOS84" s="2"/>
      <c r="HOT84" s="2"/>
      <c r="HOU84" s="2"/>
      <c r="HOV84" s="2"/>
      <c r="HOW84" s="2"/>
      <c r="HOX84" s="2"/>
      <c r="HOY84" s="2"/>
      <c r="HOZ84" s="2"/>
      <c r="HPA84" s="2"/>
      <c r="HPB84" s="2"/>
      <c r="HPC84" s="2"/>
      <c r="HPD84" s="2"/>
      <c r="HPE84" s="2"/>
      <c r="HPF84" s="2"/>
      <c r="HPG84" s="2"/>
      <c r="HPH84" s="2"/>
      <c r="HPI84" s="2"/>
      <c r="HPJ84" s="2"/>
      <c r="HPK84" s="2"/>
      <c r="HPL84" s="2"/>
      <c r="HPM84" s="2"/>
      <c r="HPN84" s="2"/>
      <c r="HPO84" s="2"/>
      <c r="HPP84" s="2"/>
      <c r="HPQ84" s="2"/>
      <c r="HPR84" s="2"/>
      <c r="HPS84" s="2"/>
      <c r="HPT84" s="2"/>
      <c r="HPU84" s="2"/>
      <c r="HPV84" s="2"/>
      <c r="HPW84" s="2"/>
      <c r="HPX84" s="2"/>
      <c r="HPY84" s="2"/>
      <c r="HPZ84" s="2"/>
      <c r="HQA84" s="2"/>
      <c r="HQB84" s="2"/>
      <c r="HQC84" s="2"/>
      <c r="HQD84" s="2"/>
      <c r="HQE84" s="2"/>
      <c r="HQF84" s="2"/>
      <c r="HQG84" s="2"/>
      <c r="HQH84" s="2"/>
      <c r="HQI84" s="2"/>
      <c r="HQJ84" s="2"/>
      <c r="HQK84" s="2"/>
      <c r="HQL84" s="2"/>
      <c r="HQM84" s="2"/>
      <c r="HQN84" s="2"/>
      <c r="HQO84" s="2"/>
      <c r="HQP84" s="2"/>
      <c r="HQQ84" s="2"/>
      <c r="HQR84" s="2"/>
      <c r="HQS84" s="2"/>
      <c r="HQT84" s="2"/>
      <c r="HQU84" s="2"/>
      <c r="HQV84" s="2"/>
      <c r="HQW84" s="2"/>
      <c r="HQX84" s="2"/>
      <c r="HQY84" s="2"/>
      <c r="HQZ84" s="2"/>
      <c r="HRA84" s="2"/>
      <c r="HRB84" s="2"/>
      <c r="HRC84" s="2"/>
      <c r="HRD84" s="2"/>
      <c r="HRE84" s="2"/>
      <c r="HRF84" s="2"/>
      <c r="HRG84" s="2"/>
      <c r="HRH84" s="2"/>
      <c r="HRI84" s="2"/>
      <c r="HRJ84" s="2"/>
      <c r="HRK84" s="2"/>
      <c r="HRL84" s="2"/>
      <c r="HRM84" s="2"/>
      <c r="HRN84" s="2"/>
      <c r="HRO84" s="2"/>
      <c r="HRP84" s="2"/>
      <c r="HRQ84" s="2"/>
      <c r="HRR84" s="2"/>
      <c r="HRS84" s="2"/>
      <c r="HRT84" s="2"/>
      <c r="HRU84" s="2"/>
      <c r="HRV84" s="2"/>
      <c r="HRW84" s="2"/>
      <c r="HRX84" s="2"/>
      <c r="HRY84" s="2"/>
      <c r="HRZ84" s="2"/>
      <c r="HSA84" s="2"/>
      <c r="HSB84" s="2"/>
      <c r="HSC84" s="2"/>
      <c r="HSD84" s="2"/>
      <c r="HSE84" s="2"/>
      <c r="HSF84" s="2"/>
      <c r="HSG84" s="2"/>
      <c r="HSH84" s="2"/>
      <c r="HSI84" s="2"/>
      <c r="HSJ84" s="2"/>
      <c r="HSK84" s="2"/>
      <c r="HSL84" s="2"/>
      <c r="HSM84" s="2"/>
      <c r="HSN84" s="2"/>
      <c r="HSO84" s="2"/>
      <c r="HSP84" s="2"/>
      <c r="HSQ84" s="2"/>
      <c r="HSR84" s="2"/>
      <c r="HSS84" s="2"/>
      <c r="HST84" s="2"/>
      <c r="HSU84" s="2"/>
      <c r="HSV84" s="2"/>
      <c r="HSW84" s="2"/>
      <c r="HSX84" s="2"/>
      <c r="HSY84" s="2"/>
      <c r="HSZ84" s="2"/>
      <c r="HTA84" s="2"/>
      <c r="HTB84" s="2"/>
      <c r="HTC84" s="2"/>
      <c r="HTD84" s="2"/>
      <c r="HTE84" s="2"/>
      <c r="HTF84" s="2"/>
      <c r="HTG84" s="2"/>
      <c r="HTH84" s="2"/>
      <c r="HTI84" s="2"/>
      <c r="HTJ84" s="2"/>
      <c r="HTK84" s="2"/>
      <c r="HTL84" s="2"/>
      <c r="HTM84" s="2"/>
      <c r="HTN84" s="2"/>
      <c r="HTO84" s="2"/>
      <c r="HTP84" s="2"/>
      <c r="HTQ84" s="2"/>
      <c r="HTR84" s="2"/>
      <c r="HTS84" s="2"/>
      <c r="HTT84" s="2"/>
      <c r="HTU84" s="2"/>
      <c r="HTV84" s="2"/>
      <c r="HTW84" s="2"/>
      <c r="HTX84" s="2"/>
      <c r="HTY84" s="2"/>
      <c r="HTZ84" s="2"/>
      <c r="HUA84" s="2"/>
      <c r="HUB84" s="2"/>
      <c r="HUC84" s="2"/>
      <c r="HUD84" s="2"/>
      <c r="HUE84" s="2"/>
      <c r="HUF84" s="2"/>
      <c r="HUG84" s="2"/>
      <c r="HUH84" s="2"/>
      <c r="HUI84" s="2"/>
      <c r="HUJ84" s="2"/>
      <c r="HUK84" s="2"/>
      <c r="HUL84" s="2"/>
      <c r="HUM84" s="2"/>
      <c r="HUN84" s="2"/>
      <c r="HUO84" s="2"/>
      <c r="HUP84" s="2"/>
      <c r="HUQ84" s="2"/>
      <c r="HUR84" s="2"/>
      <c r="HUS84" s="2"/>
      <c r="HUT84" s="2"/>
      <c r="HUU84" s="2"/>
      <c r="HUV84" s="2"/>
      <c r="HUW84" s="2"/>
      <c r="HUX84" s="2"/>
      <c r="HUY84" s="2"/>
      <c r="HUZ84" s="2"/>
      <c r="HVA84" s="2"/>
      <c r="HVB84" s="2"/>
      <c r="HVC84" s="2"/>
      <c r="HVD84" s="2"/>
      <c r="HVE84" s="2"/>
      <c r="HVF84" s="2"/>
      <c r="HVG84" s="2"/>
      <c r="HVH84" s="2"/>
      <c r="HVI84" s="2"/>
      <c r="HVJ84" s="2"/>
      <c r="HVK84" s="2"/>
      <c r="HVL84" s="2"/>
      <c r="HVM84" s="2"/>
      <c r="HVN84" s="2"/>
      <c r="HVO84" s="2"/>
      <c r="HVP84" s="2"/>
      <c r="HVQ84" s="2"/>
      <c r="HVR84" s="2"/>
      <c r="HVS84" s="2"/>
      <c r="HVT84" s="2"/>
      <c r="HVU84" s="2"/>
      <c r="HVV84" s="2"/>
      <c r="HVW84" s="2"/>
      <c r="HVX84" s="2"/>
      <c r="HVY84" s="2"/>
      <c r="HVZ84" s="2"/>
      <c r="HWA84" s="2"/>
      <c r="HWB84" s="2"/>
      <c r="HWC84" s="2"/>
      <c r="HWD84" s="2"/>
      <c r="HWE84" s="2"/>
      <c r="HWF84" s="2"/>
      <c r="HWG84" s="2"/>
      <c r="HWH84" s="2"/>
      <c r="HWI84" s="2"/>
      <c r="HWJ84" s="2"/>
      <c r="HWK84" s="2"/>
      <c r="HWL84" s="2"/>
      <c r="HWM84" s="2"/>
      <c r="HWN84" s="2"/>
      <c r="HWO84" s="2"/>
      <c r="HWP84" s="2"/>
      <c r="HWQ84" s="2"/>
      <c r="HWR84" s="2"/>
      <c r="HWS84" s="2"/>
      <c r="HWT84" s="2"/>
      <c r="HWU84" s="2"/>
      <c r="HWV84" s="2"/>
      <c r="HWW84" s="2"/>
      <c r="HWX84" s="2"/>
      <c r="HWY84" s="2"/>
      <c r="HWZ84" s="2"/>
      <c r="HXA84" s="2"/>
      <c r="HXB84" s="2"/>
      <c r="HXC84" s="2"/>
      <c r="HXD84" s="2"/>
      <c r="HXE84" s="2"/>
      <c r="HXF84" s="2"/>
      <c r="HXG84" s="2"/>
      <c r="HXH84" s="2"/>
      <c r="HXI84" s="2"/>
      <c r="HXJ84" s="2"/>
      <c r="HXK84" s="2"/>
      <c r="HXL84" s="2"/>
      <c r="HXM84" s="2"/>
      <c r="HXN84" s="2"/>
      <c r="HXO84" s="2"/>
      <c r="HXP84" s="2"/>
      <c r="HXQ84" s="2"/>
      <c r="HXR84" s="2"/>
      <c r="HXS84" s="2"/>
      <c r="HXT84" s="2"/>
      <c r="HXU84" s="2"/>
      <c r="HXV84" s="2"/>
      <c r="HXW84" s="2"/>
      <c r="HXX84" s="2"/>
      <c r="HXY84" s="2"/>
      <c r="HXZ84" s="2"/>
      <c r="HYA84" s="2"/>
      <c r="HYB84" s="2"/>
      <c r="HYC84" s="2"/>
      <c r="HYD84" s="2"/>
      <c r="HYE84" s="2"/>
      <c r="HYF84" s="2"/>
      <c r="HYG84" s="2"/>
      <c r="HYH84" s="2"/>
      <c r="HYI84" s="2"/>
      <c r="HYJ84" s="2"/>
      <c r="HYK84" s="2"/>
      <c r="HYL84" s="2"/>
      <c r="HYM84" s="2"/>
      <c r="HYN84" s="2"/>
      <c r="HYO84" s="2"/>
      <c r="HYP84" s="2"/>
      <c r="HYQ84" s="2"/>
      <c r="HYR84" s="2"/>
      <c r="HYS84" s="2"/>
      <c r="HYT84" s="2"/>
      <c r="HYU84" s="2"/>
      <c r="HYV84" s="2"/>
      <c r="HYW84" s="2"/>
      <c r="HYX84" s="2"/>
      <c r="HYY84" s="2"/>
      <c r="HYZ84" s="2"/>
      <c r="HZA84" s="2"/>
      <c r="HZB84" s="2"/>
      <c r="HZC84" s="2"/>
      <c r="HZD84" s="2"/>
      <c r="HZE84" s="2"/>
      <c r="HZF84" s="2"/>
      <c r="HZG84" s="2"/>
      <c r="HZH84" s="2"/>
      <c r="HZI84" s="2"/>
      <c r="HZJ84" s="2"/>
      <c r="HZK84" s="2"/>
      <c r="HZL84" s="2"/>
      <c r="HZM84" s="2"/>
      <c r="HZN84" s="2"/>
      <c r="HZO84" s="2"/>
      <c r="HZP84" s="2"/>
      <c r="HZQ84" s="2"/>
      <c r="HZR84" s="2"/>
      <c r="HZS84" s="2"/>
      <c r="HZT84" s="2"/>
      <c r="HZU84" s="2"/>
      <c r="HZV84" s="2"/>
      <c r="HZW84" s="2"/>
      <c r="HZX84" s="2"/>
      <c r="HZY84" s="2"/>
      <c r="HZZ84" s="2"/>
      <c r="IAA84" s="2"/>
      <c r="IAB84" s="2"/>
      <c r="IAC84" s="2"/>
      <c r="IAD84" s="2"/>
      <c r="IAE84" s="2"/>
      <c r="IAF84" s="2"/>
      <c r="IAG84" s="2"/>
      <c r="IAH84" s="2"/>
      <c r="IAI84" s="2"/>
      <c r="IAJ84" s="2"/>
      <c r="IAK84" s="2"/>
      <c r="IAL84" s="2"/>
      <c r="IAM84" s="2"/>
      <c r="IAN84" s="2"/>
      <c r="IAO84" s="2"/>
      <c r="IAP84" s="2"/>
      <c r="IAQ84" s="2"/>
      <c r="IAR84" s="2"/>
      <c r="IAS84" s="2"/>
      <c r="IAT84" s="2"/>
      <c r="IAU84" s="2"/>
      <c r="IAV84" s="2"/>
      <c r="IAW84" s="2"/>
      <c r="IAX84" s="2"/>
      <c r="IAY84" s="2"/>
      <c r="IAZ84" s="2"/>
      <c r="IBA84" s="2"/>
      <c r="IBB84" s="2"/>
      <c r="IBC84" s="2"/>
      <c r="IBD84" s="2"/>
      <c r="IBE84" s="2"/>
      <c r="IBF84" s="2"/>
      <c r="IBG84" s="2"/>
      <c r="IBH84" s="2"/>
      <c r="IBI84" s="2"/>
      <c r="IBJ84" s="2"/>
      <c r="IBK84" s="2"/>
      <c r="IBL84" s="2"/>
      <c r="IBM84" s="2"/>
      <c r="IBN84" s="2"/>
      <c r="IBO84" s="2"/>
      <c r="IBP84" s="2"/>
      <c r="IBQ84" s="2"/>
      <c r="IBR84" s="2"/>
      <c r="IBS84" s="2"/>
      <c r="IBT84" s="2"/>
      <c r="IBU84" s="2"/>
      <c r="IBV84" s="2"/>
      <c r="IBW84" s="2"/>
      <c r="IBX84" s="2"/>
      <c r="IBY84" s="2"/>
      <c r="IBZ84" s="2"/>
      <c r="ICA84" s="2"/>
      <c r="ICB84" s="2"/>
      <c r="ICC84" s="2"/>
      <c r="ICD84" s="2"/>
      <c r="ICE84" s="2"/>
      <c r="ICF84" s="2"/>
      <c r="ICG84" s="2"/>
      <c r="ICH84" s="2"/>
      <c r="ICI84" s="2"/>
      <c r="ICJ84" s="2"/>
      <c r="ICK84" s="2"/>
      <c r="ICL84" s="2"/>
      <c r="ICM84" s="2"/>
      <c r="ICN84" s="2"/>
      <c r="ICO84" s="2"/>
      <c r="ICP84" s="2"/>
      <c r="ICQ84" s="2"/>
      <c r="ICR84" s="2"/>
      <c r="ICS84" s="2"/>
      <c r="ICT84" s="2"/>
      <c r="ICU84" s="2"/>
      <c r="ICV84" s="2"/>
      <c r="ICW84" s="2"/>
      <c r="ICX84" s="2"/>
      <c r="ICY84" s="2"/>
      <c r="ICZ84" s="2"/>
      <c r="IDA84" s="2"/>
      <c r="IDB84" s="2"/>
      <c r="IDC84" s="2"/>
      <c r="IDD84" s="2"/>
      <c r="IDE84" s="2"/>
      <c r="IDF84" s="2"/>
      <c r="IDG84" s="2"/>
      <c r="IDH84" s="2"/>
      <c r="IDI84" s="2"/>
      <c r="IDJ84" s="2"/>
      <c r="IDK84" s="2"/>
      <c r="IDL84" s="2"/>
      <c r="IDM84" s="2"/>
      <c r="IDN84" s="2"/>
      <c r="IDO84" s="2"/>
      <c r="IDP84" s="2"/>
      <c r="IDQ84" s="2"/>
      <c r="IDR84" s="2"/>
      <c r="IDS84" s="2"/>
      <c r="IDT84" s="2"/>
      <c r="IDU84" s="2"/>
      <c r="IDV84" s="2"/>
      <c r="IDW84" s="2"/>
      <c r="IDX84" s="2"/>
      <c r="IDY84" s="2"/>
      <c r="IDZ84" s="2"/>
      <c r="IEA84" s="2"/>
      <c r="IEB84" s="2"/>
      <c r="IEC84" s="2"/>
      <c r="IED84" s="2"/>
      <c r="IEE84" s="2"/>
      <c r="IEF84" s="2"/>
      <c r="IEG84" s="2"/>
      <c r="IEH84" s="2"/>
      <c r="IEI84" s="2"/>
      <c r="IEJ84" s="2"/>
      <c r="IEK84" s="2"/>
      <c r="IEL84" s="2"/>
      <c r="IEM84" s="2"/>
      <c r="IEN84" s="2"/>
      <c r="IEO84" s="2"/>
      <c r="IEP84" s="2"/>
      <c r="IEQ84" s="2"/>
      <c r="IER84" s="2"/>
      <c r="IES84" s="2"/>
      <c r="IET84" s="2"/>
      <c r="IEU84" s="2"/>
      <c r="IEV84" s="2"/>
      <c r="IEW84" s="2"/>
      <c r="IEX84" s="2"/>
      <c r="IEY84" s="2"/>
      <c r="IEZ84" s="2"/>
      <c r="IFA84" s="2"/>
      <c r="IFB84" s="2"/>
      <c r="IFC84" s="2"/>
      <c r="IFD84" s="2"/>
      <c r="IFE84" s="2"/>
      <c r="IFF84" s="2"/>
      <c r="IFG84" s="2"/>
      <c r="IFH84" s="2"/>
      <c r="IFI84" s="2"/>
      <c r="IFJ84" s="2"/>
      <c r="IFK84" s="2"/>
      <c r="IFL84" s="2"/>
      <c r="IFM84" s="2"/>
      <c r="IFN84" s="2"/>
      <c r="IFO84" s="2"/>
      <c r="IFP84" s="2"/>
      <c r="IFQ84" s="2"/>
      <c r="IFR84" s="2"/>
      <c r="IFS84" s="2"/>
      <c r="IFT84" s="2"/>
      <c r="IFU84" s="2"/>
      <c r="IFV84" s="2"/>
      <c r="IFW84" s="2"/>
      <c r="IFX84" s="2"/>
      <c r="IFY84" s="2"/>
      <c r="IFZ84" s="2"/>
      <c r="IGA84" s="2"/>
      <c r="IGB84" s="2"/>
      <c r="IGC84" s="2"/>
      <c r="IGD84" s="2"/>
      <c r="IGE84" s="2"/>
      <c r="IGF84" s="2"/>
      <c r="IGG84" s="2"/>
      <c r="IGH84" s="2"/>
      <c r="IGI84" s="2"/>
      <c r="IGJ84" s="2"/>
      <c r="IGK84" s="2"/>
      <c r="IGL84" s="2"/>
      <c r="IGM84" s="2"/>
      <c r="IGN84" s="2"/>
      <c r="IGO84" s="2"/>
      <c r="IGP84" s="2"/>
      <c r="IGQ84" s="2"/>
      <c r="IGR84" s="2"/>
      <c r="IGS84" s="2"/>
      <c r="IGT84" s="2"/>
      <c r="IGU84" s="2"/>
      <c r="IGV84" s="2"/>
      <c r="IGW84" s="2"/>
      <c r="IGX84" s="2"/>
      <c r="IGY84" s="2"/>
      <c r="IGZ84" s="2"/>
      <c r="IHA84" s="2"/>
      <c r="IHB84" s="2"/>
      <c r="IHC84" s="2"/>
      <c r="IHD84" s="2"/>
      <c r="IHE84" s="2"/>
      <c r="IHF84" s="2"/>
      <c r="IHG84" s="2"/>
      <c r="IHH84" s="2"/>
      <c r="IHI84" s="2"/>
      <c r="IHJ84" s="2"/>
      <c r="IHK84" s="2"/>
      <c r="IHL84" s="2"/>
      <c r="IHM84" s="2"/>
      <c r="IHN84" s="2"/>
      <c r="IHO84" s="2"/>
      <c r="IHP84" s="2"/>
      <c r="IHQ84" s="2"/>
      <c r="IHR84" s="2"/>
      <c r="IHS84" s="2"/>
      <c r="IHT84" s="2"/>
      <c r="IHU84" s="2"/>
      <c r="IHV84" s="2"/>
      <c r="IHW84" s="2"/>
      <c r="IHX84" s="2"/>
      <c r="IHY84" s="2"/>
      <c r="IHZ84" s="2"/>
      <c r="IIA84" s="2"/>
      <c r="IIB84" s="2"/>
      <c r="IIC84" s="2"/>
      <c r="IID84" s="2"/>
      <c r="IIE84" s="2"/>
      <c r="IIF84" s="2"/>
      <c r="IIG84" s="2"/>
      <c r="IIH84" s="2"/>
      <c r="III84" s="2"/>
      <c r="IIJ84" s="2"/>
      <c r="IIK84" s="2"/>
      <c r="IIL84" s="2"/>
      <c r="IIM84" s="2"/>
      <c r="IIN84" s="2"/>
      <c r="IIO84" s="2"/>
      <c r="IIP84" s="2"/>
      <c r="IIQ84" s="2"/>
      <c r="IIR84" s="2"/>
      <c r="IIS84" s="2"/>
      <c r="IIT84" s="2"/>
      <c r="IIU84" s="2"/>
      <c r="IIV84" s="2"/>
      <c r="IIW84" s="2"/>
      <c r="IIX84" s="2"/>
      <c r="IIY84" s="2"/>
      <c r="IIZ84" s="2"/>
      <c r="IJA84" s="2"/>
      <c r="IJB84" s="2"/>
      <c r="IJC84" s="2"/>
      <c r="IJD84" s="2"/>
      <c r="IJE84" s="2"/>
      <c r="IJF84" s="2"/>
      <c r="IJG84" s="2"/>
      <c r="IJH84" s="2"/>
      <c r="IJI84" s="2"/>
      <c r="IJJ84" s="2"/>
      <c r="IJK84" s="2"/>
      <c r="IJL84" s="2"/>
      <c r="IJM84" s="2"/>
      <c r="IJN84" s="2"/>
      <c r="IJO84" s="2"/>
      <c r="IJP84" s="2"/>
      <c r="IJQ84" s="2"/>
      <c r="IJR84" s="2"/>
      <c r="IJS84" s="2"/>
      <c r="IJT84" s="2"/>
      <c r="IJU84" s="2"/>
      <c r="IJV84" s="2"/>
      <c r="IJW84" s="2"/>
      <c r="IJX84" s="2"/>
      <c r="IJY84" s="2"/>
      <c r="IJZ84" s="2"/>
      <c r="IKA84" s="2"/>
      <c r="IKB84" s="2"/>
      <c r="IKC84" s="2"/>
      <c r="IKD84" s="2"/>
      <c r="IKE84" s="2"/>
      <c r="IKF84" s="2"/>
      <c r="IKG84" s="2"/>
      <c r="IKH84" s="2"/>
      <c r="IKI84" s="2"/>
      <c r="IKJ84" s="2"/>
      <c r="IKK84" s="2"/>
      <c r="IKL84" s="2"/>
      <c r="IKM84" s="2"/>
      <c r="IKN84" s="2"/>
      <c r="IKO84" s="2"/>
      <c r="IKP84" s="2"/>
      <c r="IKQ84" s="2"/>
      <c r="IKR84" s="2"/>
      <c r="IKS84" s="2"/>
      <c r="IKT84" s="2"/>
      <c r="IKU84" s="2"/>
      <c r="IKV84" s="2"/>
      <c r="IKW84" s="2"/>
      <c r="IKX84" s="2"/>
      <c r="IKY84" s="2"/>
      <c r="IKZ84" s="2"/>
      <c r="ILA84" s="2"/>
      <c r="ILB84" s="2"/>
      <c r="ILC84" s="2"/>
      <c r="ILD84" s="2"/>
      <c r="ILE84" s="2"/>
      <c r="ILF84" s="2"/>
      <c r="ILG84" s="2"/>
      <c r="ILH84" s="2"/>
      <c r="ILI84" s="2"/>
      <c r="ILJ84" s="2"/>
      <c r="ILK84" s="2"/>
      <c r="ILL84" s="2"/>
      <c r="ILM84" s="2"/>
      <c r="ILN84" s="2"/>
      <c r="ILO84" s="2"/>
      <c r="ILP84" s="2"/>
      <c r="ILQ84" s="2"/>
      <c r="ILR84" s="2"/>
      <c r="ILS84" s="2"/>
      <c r="ILT84" s="2"/>
      <c r="ILU84" s="2"/>
      <c r="ILV84" s="2"/>
      <c r="ILW84" s="2"/>
      <c r="ILX84" s="2"/>
      <c r="ILY84" s="2"/>
      <c r="ILZ84" s="2"/>
      <c r="IMA84" s="2"/>
      <c r="IMB84" s="2"/>
      <c r="IMC84" s="2"/>
      <c r="IMD84" s="2"/>
      <c r="IME84" s="2"/>
      <c r="IMF84" s="2"/>
      <c r="IMG84" s="2"/>
      <c r="IMH84" s="2"/>
      <c r="IMI84" s="2"/>
      <c r="IMJ84" s="2"/>
      <c r="IMK84" s="2"/>
      <c r="IML84" s="2"/>
      <c r="IMM84" s="2"/>
      <c r="IMN84" s="2"/>
      <c r="IMO84" s="2"/>
      <c r="IMP84" s="2"/>
      <c r="IMQ84" s="2"/>
      <c r="IMR84" s="2"/>
      <c r="IMS84" s="2"/>
      <c r="IMT84" s="2"/>
      <c r="IMU84" s="2"/>
      <c r="IMV84" s="2"/>
      <c r="IMW84" s="2"/>
      <c r="IMX84" s="2"/>
      <c r="IMY84" s="2"/>
      <c r="IMZ84" s="2"/>
      <c r="INA84" s="2"/>
      <c r="INB84" s="2"/>
      <c r="INC84" s="2"/>
      <c r="IND84" s="2"/>
      <c r="INE84" s="2"/>
      <c r="INF84" s="2"/>
      <c r="ING84" s="2"/>
      <c r="INH84" s="2"/>
      <c r="INI84" s="2"/>
      <c r="INJ84" s="2"/>
      <c r="INK84" s="2"/>
      <c r="INL84" s="2"/>
      <c r="INM84" s="2"/>
      <c r="INN84" s="2"/>
      <c r="INO84" s="2"/>
      <c r="INP84" s="2"/>
      <c r="INQ84" s="2"/>
      <c r="INR84" s="2"/>
      <c r="INS84" s="2"/>
      <c r="INT84" s="2"/>
      <c r="INU84" s="2"/>
      <c r="INV84" s="2"/>
      <c r="INW84" s="2"/>
      <c r="INX84" s="2"/>
      <c r="INY84" s="2"/>
      <c r="INZ84" s="2"/>
      <c r="IOA84" s="2"/>
      <c r="IOB84" s="2"/>
      <c r="IOC84" s="2"/>
      <c r="IOD84" s="2"/>
      <c r="IOE84" s="2"/>
      <c r="IOF84" s="2"/>
      <c r="IOG84" s="2"/>
      <c r="IOH84" s="2"/>
      <c r="IOI84" s="2"/>
      <c r="IOJ84" s="2"/>
      <c r="IOK84" s="2"/>
      <c r="IOL84" s="2"/>
      <c r="IOM84" s="2"/>
      <c r="ION84" s="2"/>
      <c r="IOO84" s="2"/>
      <c r="IOP84" s="2"/>
      <c r="IOQ84" s="2"/>
      <c r="IOR84" s="2"/>
      <c r="IOS84" s="2"/>
      <c r="IOT84" s="2"/>
      <c r="IOU84" s="2"/>
      <c r="IOV84" s="2"/>
      <c r="IOW84" s="2"/>
      <c r="IOX84" s="2"/>
      <c r="IOY84" s="2"/>
      <c r="IOZ84" s="2"/>
      <c r="IPA84" s="2"/>
      <c r="IPB84" s="2"/>
      <c r="IPC84" s="2"/>
      <c r="IPD84" s="2"/>
      <c r="IPE84" s="2"/>
      <c r="IPF84" s="2"/>
      <c r="IPG84" s="2"/>
      <c r="IPH84" s="2"/>
      <c r="IPI84" s="2"/>
      <c r="IPJ84" s="2"/>
      <c r="IPK84" s="2"/>
      <c r="IPL84" s="2"/>
      <c r="IPM84" s="2"/>
      <c r="IPN84" s="2"/>
      <c r="IPO84" s="2"/>
      <c r="IPP84" s="2"/>
      <c r="IPQ84" s="2"/>
      <c r="IPR84" s="2"/>
      <c r="IPS84" s="2"/>
      <c r="IPT84" s="2"/>
      <c r="IPU84" s="2"/>
      <c r="IPV84" s="2"/>
      <c r="IPW84" s="2"/>
      <c r="IPX84" s="2"/>
      <c r="IPY84" s="2"/>
      <c r="IPZ84" s="2"/>
      <c r="IQA84" s="2"/>
      <c r="IQB84" s="2"/>
      <c r="IQC84" s="2"/>
      <c r="IQD84" s="2"/>
      <c r="IQE84" s="2"/>
      <c r="IQF84" s="2"/>
      <c r="IQG84" s="2"/>
      <c r="IQH84" s="2"/>
      <c r="IQI84" s="2"/>
      <c r="IQJ84" s="2"/>
      <c r="IQK84" s="2"/>
      <c r="IQL84" s="2"/>
      <c r="IQM84" s="2"/>
      <c r="IQN84" s="2"/>
      <c r="IQO84" s="2"/>
      <c r="IQP84" s="2"/>
      <c r="IQQ84" s="2"/>
      <c r="IQR84" s="2"/>
      <c r="IQS84" s="2"/>
      <c r="IQT84" s="2"/>
      <c r="IQU84" s="2"/>
      <c r="IQV84" s="2"/>
      <c r="IQW84" s="2"/>
      <c r="IQX84" s="2"/>
      <c r="IQY84" s="2"/>
      <c r="IQZ84" s="2"/>
      <c r="IRA84" s="2"/>
      <c r="IRB84" s="2"/>
      <c r="IRC84" s="2"/>
      <c r="IRD84" s="2"/>
      <c r="IRE84" s="2"/>
      <c r="IRF84" s="2"/>
      <c r="IRG84" s="2"/>
      <c r="IRH84" s="2"/>
      <c r="IRI84" s="2"/>
      <c r="IRJ84" s="2"/>
      <c r="IRK84" s="2"/>
      <c r="IRL84" s="2"/>
      <c r="IRM84" s="2"/>
      <c r="IRN84" s="2"/>
      <c r="IRO84" s="2"/>
      <c r="IRP84" s="2"/>
      <c r="IRQ84" s="2"/>
      <c r="IRR84" s="2"/>
      <c r="IRS84" s="2"/>
      <c r="IRT84" s="2"/>
      <c r="IRU84" s="2"/>
      <c r="IRV84" s="2"/>
      <c r="IRW84" s="2"/>
      <c r="IRX84" s="2"/>
      <c r="IRY84" s="2"/>
      <c r="IRZ84" s="2"/>
      <c r="ISA84" s="2"/>
      <c r="ISB84" s="2"/>
      <c r="ISC84" s="2"/>
      <c r="ISD84" s="2"/>
      <c r="ISE84" s="2"/>
      <c r="ISF84" s="2"/>
      <c r="ISG84" s="2"/>
      <c r="ISH84" s="2"/>
      <c r="ISI84" s="2"/>
      <c r="ISJ84" s="2"/>
      <c r="ISK84" s="2"/>
      <c r="ISL84" s="2"/>
      <c r="ISM84" s="2"/>
      <c r="ISN84" s="2"/>
      <c r="ISO84" s="2"/>
      <c r="ISP84" s="2"/>
      <c r="ISQ84" s="2"/>
      <c r="ISR84" s="2"/>
      <c r="ISS84" s="2"/>
      <c r="IST84" s="2"/>
      <c r="ISU84" s="2"/>
      <c r="ISV84" s="2"/>
      <c r="ISW84" s="2"/>
      <c r="ISX84" s="2"/>
      <c r="ISY84" s="2"/>
      <c r="ISZ84" s="2"/>
      <c r="ITA84" s="2"/>
      <c r="ITB84" s="2"/>
      <c r="ITC84" s="2"/>
      <c r="ITD84" s="2"/>
      <c r="ITE84" s="2"/>
      <c r="ITF84" s="2"/>
      <c r="ITG84" s="2"/>
      <c r="ITH84" s="2"/>
      <c r="ITI84" s="2"/>
      <c r="ITJ84" s="2"/>
      <c r="ITK84" s="2"/>
      <c r="ITL84" s="2"/>
      <c r="ITM84" s="2"/>
      <c r="ITN84" s="2"/>
      <c r="ITO84" s="2"/>
      <c r="ITP84" s="2"/>
      <c r="ITQ84" s="2"/>
      <c r="ITR84" s="2"/>
      <c r="ITS84" s="2"/>
      <c r="ITT84" s="2"/>
      <c r="ITU84" s="2"/>
      <c r="ITV84" s="2"/>
      <c r="ITW84" s="2"/>
      <c r="ITX84" s="2"/>
      <c r="ITY84" s="2"/>
      <c r="ITZ84" s="2"/>
      <c r="IUA84" s="2"/>
      <c r="IUB84" s="2"/>
      <c r="IUC84" s="2"/>
      <c r="IUD84" s="2"/>
      <c r="IUE84" s="2"/>
      <c r="IUF84" s="2"/>
      <c r="IUG84" s="2"/>
      <c r="IUH84" s="2"/>
      <c r="IUI84" s="2"/>
      <c r="IUJ84" s="2"/>
      <c r="IUK84" s="2"/>
      <c r="IUL84" s="2"/>
      <c r="IUM84" s="2"/>
      <c r="IUN84" s="2"/>
      <c r="IUO84" s="2"/>
      <c r="IUP84" s="2"/>
      <c r="IUQ84" s="2"/>
      <c r="IUR84" s="2"/>
      <c r="IUS84" s="2"/>
      <c r="IUT84" s="2"/>
      <c r="IUU84" s="2"/>
      <c r="IUV84" s="2"/>
      <c r="IUW84" s="2"/>
      <c r="IUX84" s="2"/>
      <c r="IUY84" s="2"/>
      <c r="IUZ84" s="2"/>
      <c r="IVA84" s="2"/>
      <c r="IVB84" s="2"/>
      <c r="IVC84" s="2"/>
      <c r="IVD84" s="2"/>
      <c r="IVE84" s="2"/>
      <c r="IVF84" s="2"/>
      <c r="IVG84" s="2"/>
      <c r="IVH84" s="2"/>
      <c r="IVI84" s="2"/>
      <c r="IVJ84" s="2"/>
      <c r="IVK84" s="2"/>
      <c r="IVL84" s="2"/>
      <c r="IVM84" s="2"/>
      <c r="IVN84" s="2"/>
      <c r="IVO84" s="2"/>
      <c r="IVP84" s="2"/>
      <c r="IVQ84" s="2"/>
      <c r="IVR84" s="2"/>
      <c r="IVS84" s="2"/>
      <c r="IVT84" s="2"/>
      <c r="IVU84" s="2"/>
      <c r="IVV84" s="2"/>
      <c r="IVW84" s="2"/>
      <c r="IVX84" s="2"/>
      <c r="IVY84" s="2"/>
      <c r="IVZ84" s="2"/>
      <c r="IWA84" s="2"/>
      <c r="IWB84" s="2"/>
      <c r="IWC84" s="2"/>
      <c r="IWD84" s="2"/>
      <c r="IWE84" s="2"/>
      <c r="IWF84" s="2"/>
      <c r="IWG84" s="2"/>
      <c r="IWH84" s="2"/>
      <c r="IWI84" s="2"/>
      <c r="IWJ84" s="2"/>
      <c r="IWK84" s="2"/>
      <c r="IWL84" s="2"/>
      <c r="IWM84" s="2"/>
      <c r="IWN84" s="2"/>
      <c r="IWO84" s="2"/>
      <c r="IWP84" s="2"/>
      <c r="IWQ84" s="2"/>
      <c r="IWR84" s="2"/>
      <c r="IWS84" s="2"/>
      <c r="IWT84" s="2"/>
      <c r="IWU84" s="2"/>
      <c r="IWV84" s="2"/>
      <c r="IWW84" s="2"/>
      <c r="IWX84" s="2"/>
      <c r="IWY84" s="2"/>
      <c r="IWZ84" s="2"/>
      <c r="IXA84" s="2"/>
      <c r="IXB84" s="2"/>
      <c r="IXC84" s="2"/>
      <c r="IXD84" s="2"/>
      <c r="IXE84" s="2"/>
      <c r="IXF84" s="2"/>
      <c r="IXG84" s="2"/>
      <c r="IXH84" s="2"/>
      <c r="IXI84" s="2"/>
      <c r="IXJ84" s="2"/>
      <c r="IXK84" s="2"/>
      <c r="IXL84" s="2"/>
      <c r="IXM84" s="2"/>
      <c r="IXN84" s="2"/>
      <c r="IXO84" s="2"/>
      <c r="IXP84" s="2"/>
      <c r="IXQ84" s="2"/>
      <c r="IXR84" s="2"/>
      <c r="IXS84" s="2"/>
      <c r="IXT84" s="2"/>
      <c r="IXU84" s="2"/>
      <c r="IXV84" s="2"/>
      <c r="IXW84" s="2"/>
      <c r="IXX84" s="2"/>
      <c r="IXY84" s="2"/>
      <c r="IXZ84" s="2"/>
      <c r="IYA84" s="2"/>
      <c r="IYB84" s="2"/>
      <c r="IYC84" s="2"/>
      <c r="IYD84" s="2"/>
      <c r="IYE84" s="2"/>
      <c r="IYF84" s="2"/>
      <c r="IYG84" s="2"/>
      <c r="IYH84" s="2"/>
      <c r="IYI84" s="2"/>
      <c r="IYJ84" s="2"/>
      <c r="IYK84" s="2"/>
      <c r="IYL84" s="2"/>
      <c r="IYM84" s="2"/>
      <c r="IYN84" s="2"/>
      <c r="IYO84" s="2"/>
      <c r="IYP84" s="2"/>
      <c r="IYQ84" s="2"/>
      <c r="IYR84" s="2"/>
      <c r="IYS84" s="2"/>
      <c r="IYT84" s="2"/>
      <c r="IYU84" s="2"/>
      <c r="IYV84" s="2"/>
      <c r="IYW84" s="2"/>
      <c r="IYX84" s="2"/>
      <c r="IYY84" s="2"/>
      <c r="IYZ84" s="2"/>
      <c r="IZA84" s="2"/>
      <c r="IZB84" s="2"/>
      <c r="IZC84" s="2"/>
      <c r="IZD84" s="2"/>
      <c r="IZE84" s="2"/>
      <c r="IZF84" s="2"/>
      <c r="IZG84" s="2"/>
      <c r="IZH84" s="2"/>
      <c r="IZI84" s="2"/>
      <c r="IZJ84" s="2"/>
      <c r="IZK84" s="2"/>
      <c r="IZL84" s="2"/>
      <c r="IZM84" s="2"/>
      <c r="IZN84" s="2"/>
      <c r="IZO84" s="2"/>
      <c r="IZP84" s="2"/>
      <c r="IZQ84" s="2"/>
      <c r="IZR84" s="2"/>
      <c r="IZS84" s="2"/>
      <c r="IZT84" s="2"/>
      <c r="IZU84" s="2"/>
      <c r="IZV84" s="2"/>
      <c r="IZW84" s="2"/>
      <c r="IZX84" s="2"/>
      <c r="IZY84" s="2"/>
      <c r="IZZ84" s="2"/>
      <c r="JAA84" s="2"/>
      <c r="JAB84" s="2"/>
      <c r="JAC84" s="2"/>
      <c r="JAD84" s="2"/>
      <c r="JAE84" s="2"/>
      <c r="JAF84" s="2"/>
      <c r="JAG84" s="2"/>
      <c r="JAH84" s="2"/>
      <c r="JAI84" s="2"/>
      <c r="JAJ84" s="2"/>
      <c r="JAK84" s="2"/>
      <c r="JAL84" s="2"/>
      <c r="JAM84" s="2"/>
      <c r="JAN84" s="2"/>
      <c r="JAO84" s="2"/>
      <c r="JAP84" s="2"/>
      <c r="JAQ84" s="2"/>
      <c r="JAR84" s="2"/>
      <c r="JAS84" s="2"/>
      <c r="JAT84" s="2"/>
      <c r="JAU84" s="2"/>
      <c r="JAV84" s="2"/>
      <c r="JAW84" s="2"/>
      <c r="JAX84" s="2"/>
      <c r="JAY84" s="2"/>
      <c r="JAZ84" s="2"/>
      <c r="JBA84" s="2"/>
      <c r="JBB84" s="2"/>
      <c r="JBC84" s="2"/>
      <c r="JBD84" s="2"/>
      <c r="JBE84" s="2"/>
      <c r="JBF84" s="2"/>
      <c r="JBG84" s="2"/>
      <c r="JBH84" s="2"/>
      <c r="JBI84" s="2"/>
      <c r="JBJ84" s="2"/>
      <c r="JBK84" s="2"/>
      <c r="JBL84" s="2"/>
      <c r="JBM84" s="2"/>
      <c r="JBN84" s="2"/>
      <c r="JBO84" s="2"/>
      <c r="JBP84" s="2"/>
      <c r="JBQ84" s="2"/>
      <c r="JBR84" s="2"/>
      <c r="JBS84" s="2"/>
      <c r="JBT84" s="2"/>
      <c r="JBU84" s="2"/>
      <c r="JBV84" s="2"/>
      <c r="JBW84" s="2"/>
      <c r="JBX84" s="2"/>
      <c r="JBY84" s="2"/>
      <c r="JBZ84" s="2"/>
      <c r="JCA84" s="2"/>
      <c r="JCB84" s="2"/>
      <c r="JCC84" s="2"/>
      <c r="JCD84" s="2"/>
      <c r="JCE84" s="2"/>
      <c r="JCF84" s="2"/>
      <c r="JCG84" s="2"/>
      <c r="JCH84" s="2"/>
      <c r="JCI84" s="2"/>
      <c r="JCJ84" s="2"/>
      <c r="JCK84" s="2"/>
      <c r="JCL84" s="2"/>
      <c r="JCM84" s="2"/>
      <c r="JCN84" s="2"/>
      <c r="JCO84" s="2"/>
      <c r="JCP84" s="2"/>
      <c r="JCQ84" s="2"/>
      <c r="JCR84" s="2"/>
      <c r="JCS84" s="2"/>
      <c r="JCT84" s="2"/>
      <c r="JCU84" s="2"/>
      <c r="JCV84" s="2"/>
      <c r="JCW84" s="2"/>
      <c r="JCX84" s="2"/>
      <c r="JCY84" s="2"/>
      <c r="JCZ84" s="2"/>
      <c r="JDA84" s="2"/>
      <c r="JDB84" s="2"/>
      <c r="JDC84" s="2"/>
      <c r="JDD84" s="2"/>
      <c r="JDE84" s="2"/>
      <c r="JDF84" s="2"/>
      <c r="JDG84" s="2"/>
      <c r="JDH84" s="2"/>
      <c r="JDI84" s="2"/>
      <c r="JDJ84" s="2"/>
      <c r="JDK84" s="2"/>
      <c r="JDL84" s="2"/>
      <c r="JDM84" s="2"/>
      <c r="JDN84" s="2"/>
      <c r="JDO84" s="2"/>
      <c r="JDP84" s="2"/>
      <c r="JDQ84" s="2"/>
      <c r="JDR84" s="2"/>
      <c r="JDS84" s="2"/>
      <c r="JDT84" s="2"/>
      <c r="JDU84" s="2"/>
      <c r="JDV84" s="2"/>
      <c r="JDW84" s="2"/>
      <c r="JDX84" s="2"/>
      <c r="JDY84" s="2"/>
      <c r="JDZ84" s="2"/>
      <c r="JEA84" s="2"/>
      <c r="JEB84" s="2"/>
      <c r="JEC84" s="2"/>
      <c r="JED84" s="2"/>
      <c r="JEE84" s="2"/>
      <c r="JEF84" s="2"/>
      <c r="JEG84" s="2"/>
      <c r="JEH84" s="2"/>
      <c r="JEI84" s="2"/>
      <c r="JEJ84" s="2"/>
      <c r="JEK84" s="2"/>
      <c r="JEL84" s="2"/>
      <c r="JEM84" s="2"/>
      <c r="JEN84" s="2"/>
      <c r="JEO84" s="2"/>
      <c r="JEP84" s="2"/>
      <c r="JEQ84" s="2"/>
      <c r="JER84" s="2"/>
      <c r="JES84" s="2"/>
      <c r="JET84" s="2"/>
      <c r="JEU84" s="2"/>
      <c r="JEV84" s="2"/>
      <c r="JEW84" s="2"/>
      <c r="JEX84" s="2"/>
      <c r="JEY84" s="2"/>
      <c r="JEZ84" s="2"/>
      <c r="JFA84" s="2"/>
      <c r="JFB84" s="2"/>
      <c r="JFC84" s="2"/>
      <c r="JFD84" s="2"/>
      <c r="JFE84" s="2"/>
      <c r="JFF84" s="2"/>
      <c r="JFG84" s="2"/>
      <c r="JFH84" s="2"/>
      <c r="JFI84" s="2"/>
      <c r="JFJ84" s="2"/>
      <c r="JFK84" s="2"/>
      <c r="JFL84" s="2"/>
      <c r="JFM84" s="2"/>
      <c r="JFN84" s="2"/>
      <c r="JFO84" s="2"/>
      <c r="JFP84" s="2"/>
      <c r="JFQ84" s="2"/>
      <c r="JFR84" s="2"/>
      <c r="JFS84" s="2"/>
      <c r="JFT84" s="2"/>
      <c r="JFU84" s="2"/>
      <c r="JFV84" s="2"/>
      <c r="JFW84" s="2"/>
      <c r="JFX84" s="2"/>
      <c r="JFY84" s="2"/>
      <c r="JFZ84" s="2"/>
      <c r="JGA84" s="2"/>
      <c r="JGB84" s="2"/>
      <c r="JGC84" s="2"/>
      <c r="JGD84" s="2"/>
      <c r="JGE84" s="2"/>
      <c r="JGF84" s="2"/>
      <c r="JGG84" s="2"/>
      <c r="JGH84" s="2"/>
      <c r="JGI84" s="2"/>
      <c r="JGJ84" s="2"/>
      <c r="JGK84" s="2"/>
      <c r="JGL84" s="2"/>
      <c r="JGM84" s="2"/>
      <c r="JGN84" s="2"/>
      <c r="JGO84" s="2"/>
      <c r="JGP84" s="2"/>
      <c r="JGQ84" s="2"/>
      <c r="JGR84" s="2"/>
      <c r="JGS84" s="2"/>
      <c r="JGT84" s="2"/>
      <c r="JGU84" s="2"/>
      <c r="JGV84" s="2"/>
      <c r="JGW84" s="2"/>
      <c r="JGX84" s="2"/>
      <c r="JGY84" s="2"/>
      <c r="JGZ84" s="2"/>
      <c r="JHA84" s="2"/>
      <c r="JHB84" s="2"/>
      <c r="JHC84" s="2"/>
      <c r="JHD84" s="2"/>
      <c r="JHE84" s="2"/>
      <c r="JHF84" s="2"/>
      <c r="JHG84" s="2"/>
      <c r="JHH84" s="2"/>
      <c r="JHI84" s="2"/>
      <c r="JHJ84" s="2"/>
      <c r="JHK84" s="2"/>
      <c r="JHL84" s="2"/>
      <c r="JHM84" s="2"/>
      <c r="JHN84" s="2"/>
      <c r="JHO84" s="2"/>
      <c r="JHP84" s="2"/>
      <c r="JHQ84" s="2"/>
      <c r="JHR84" s="2"/>
      <c r="JHS84" s="2"/>
      <c r="JHT84" s="2"/>
      <c r="JHU84" s="2"/>
      <c r="JHV84" s="2"/>
      <c r="JHW84" s="2"/>
      <c r="JHX84" s="2"/>
      <c r="JHY84" s="2"/>
      <c r="JHZ84" s="2"/>
      <c r="JIA84" s="2"/>
      <c r="JIB84" s="2"/>
      <c r="JIC84" s="2"/>
      <c r="JID84" s="2"/>
      <c r="JIE84" s="2"/>
      <c r="JIF84" s="2"/>
      <c r="JIG84" s="2"/>
      <c r="JIH84" s="2"/>
      <c r="JII84" s="2"/>
      <c r="JIJ84" s="2"/>
      <c r="JIK84" s="2"/>
      <c r="JIL84" s="2"/>
      <c r="JIM84" s="2"/>
      <c r="JIN84" s="2"/>
      <c r="JIO84" s="2"/>
      <c r="JIP84" s="2"/>
      <c r="JIQ84" s="2"/>
      <c r="JIR84" s="2"/>
      <c r="JIS84" s="2"/>
      <c r="JIT84" s="2"/>
      <c r="JIU84" s="2"/>
      <c r="JIV84" s="2"/>
      <c r="JIW84" s="2"/>
      <c r="JIX84" s="2"/>
      <c r="JIY84" s="2"/>
      <c r="JIZ84" s="2"/>
      <c r="JJA84" s="2"/>
      <c r="JJB84" s="2"/>
      <c r="JJC84" s="2"/>
      <c r="JJD84" s="2"/>
      <c r="JJE84" s="2"/>
      <c r="JJF84" s="2"/>
      <c r="JJG84" s="2"/>
      <c r="JJH84" s="2"/>
      <c r="JJI84" s="2"/>
      <c r="JJJ84" s="2"/>
      <c r="JJK84" s="2"/>
      <c r="JJL84" s="2"/>
      <c r="JJM84" s="2"/>
      <c r="JJN84" s="2"/>
      <c r="JJO84" s="2"/>
      <c r="JJP84" s="2"/>
      <c r="JJQ84" s="2"/>
      <c r="JJR84" s="2"/>
      <c r="JJS84" s="2"/>
      <c r="JJT84" s="2"/>
      <c r="JJU84" s="2"/>
      <c r="JJV84" s="2"/>
      <c r="JJW84" s="2"/>
      <c r="JJX84" s="2"/>
      <c r="JJY84" s="2"/>
      <c r="JJZ84" s="2"/>
      <c r="JKA84" s="2"/>
      <c r="JKB84" s="2"/>
      <c r="JKC84" s="2"/>
      <c r="JKD84" s="2"/>
      <c r="JKE84" s="2"/>
      <c r="JKF84" s="2"/>
      <c r="JKG84" s="2"/>
      <c r="JKH84" s="2"/>
      <c r="JKI84" s="2"/>
      <c r="JKJ84" s="2"/>
      <c r="JKK84" s="2"/>
      <c r="JKL84" s="2"/>
      <c r="JKM84" s="2"/>
      <c r="JKN84" s="2"/>
      <c r="JKO84" s="2"/>
      <c r="JKP84" s="2"/>
      <c r="JKQ84" s="2"/>
      <c r="JKR84" s="2"/>
      <c r="JKS84" s="2"/>
      <c r="JKT84" s="2"/>
      <c r="JKU84" s="2"/>
      <c r="JKV84" s="2"/>
      <c r="JKW84" s="2"/>
      <c r="JKX84" s="2"/>
      <c r="JKY84" s="2"/>
      <c r="JKZ84" s="2"/>
      <c r="JLA84" s="2"/>
      <c r="JLB84" s="2"/>
      <c r="JLC84" s="2"/>
      <c r="JLD84" s="2"/>
      <c r="JLE84" s="2"/>
      <c r="JLF84" s="2"/>
      <c r="JLG84" s="2"/>
      <c r="JLH84" s="2"/>
      <c r="JLI84" s="2"/>
      <c r="JLJ84" s="2"/>
      <c r="JLK84" s="2"/>
      <c r="JLL84" s="2"/>
      <c r="JLM84" s="2"/>
      <c r="JLN84" s="2"/>
      <c r="JLO84" s="2"/>
      <c r="JLP84" s="2"/>
      <c r="JLQ84" s="2"/>
      <c r="JLR84" s="2"/>
      <c r="JLS84" s="2"/>
      <c r="JLT84" s="2"/>
      <c r="JLU84" s="2"/>
      <c r="JLV84" s="2"/>
      <c r="JLW84" s="2"/>
      <c r="JLX84" s="2"/>
      <c r="JLY84" s="2"/>
      <c r="JLZ84" s="2"/>
      <c r="JMA84" s="2"/>
      <c r="JMB84" s="2"/>
      <c r="JMC84" s="2"/>
      <c r="JMD84" s="2"/>
      <c r="JME84" s="2"/>
      <c r="JMF84" s="2"/>
      <c r="JMG84" s="2"/>
      <c r="JMH84" s="2"/>
      <c r="JMI84" s="2"/>
      <c r="JMJ84" s="2"/>
      <c r="JMK84" s="2"/>
      <c r="JML84" s="2"/>
      <c r="JMM84" s="2"/>
      <c r="JMN84" s="2"/>
      <c r="JMO84" s="2"/>
      <c r="JMP84" s="2"/>
      <c r="JMQ84" s="2"/>
      <c r="JMR84" s="2"/>
      <c r="JMS84" s="2"/>
      <c r="JMT84" s="2"/>
      <c r="JMU84" s="2"/>
      <c r="JMV84" s="2"/>
      <c r="JMW84" s="2"/>
      <c r="JMX84" s="2"/>
      <c r="JMY84" s="2"/>
      <c r="JMZ84" s="2"/>
      <c r="JNA84" s="2"/>
      <c r="JNB84" s="2"/>
      <c r="JNC84" s="2"/>
      <c r="JND84" s="2"/>
      <c r="JNE84" s="2"/>
      <c r="JNF84" s="2"/>
      <c r="JNG84" s="2"/>
      <c r="JNH84" s="2"/>
      <c r="JNI84" s="2"/>
      <c r="JNJ84" s="2"/>
      <c r="JNK84" s="2"/>
      <c r="JNL84" s="2"/>
      <c r="JNM84" s="2"/>
      <c r="JNN84" s="2"/>
      <c r="JNO84" s="2"/>
      <c r="JNP84" s="2"/>
      <c r="JNQ84" s="2"/>
      <c r="JNR84" s="2"/>
      <c r="JNS84" s="2"/>
      <c r="JNT84" s="2"/>
      <c r="JNU84" s="2"/>
      <c r="JNV84" s="2"/>
      <c r="JNW84" s="2"/>
      <c r="JNX84" s="2"/>
      <c r="JNY84" s="2"/>
      <c r="JNZ84" s="2"/>
      <c r="JOA84" s="2"/>
      <c r="JOB84" s="2"/>
      <c r="JOC84" s="2"/>
      <c r="JOD84" s="2"/>
      <c r="JOE84" s="2"/>
      <c r="JOF84" s="2"/>
      <c r="JOG84" s="2"/>
      <c r="JOH84" s="2"/>
      <c r="JOI84" s="2"/>
      <c r="JOJ84" s="2"/>
      <c r="JOK84" s="2"/>
      <c r="JOL84" s="2"/>
      <c r="JOM84" s="2"/>
      <c r="JON84" s="2"/>
      <c r="JOO84" s="2"/>
      <c r="JOP84" s="2"/>
      <c r="JOQ84" s="2"/>
      <c r="JOR84" s="2"/>
      <c r="JOS84" s="2"/>
      <c r="JOT84" s="2"/>
      <c r="JOU84" s="2"/>
      <c r="JOV84" s="2"/>
      <c r="JOW84" s="2"/>
      <c r="JOX84" s="2"/>
      <c r="JOY84" s="2"/>
      <c r="JOZ84" s="2"/>
      <c r="JPA84" s="2"/>
      <c r="JPB84" s="2"/>
      <c r="JPC84" s="2"/>
      <c r="JPD84" s="2"/>
      <c r="JPE84" s="2"/>
      <c r="JPF84" s="2"/>
      <c r="JPG84" s="2"/>
      <c r="JPH84" s="2"/>
      <c r="JPI84" s="2"/>
      <c r="JPJ84" s="2"/>
      <c r="JPK84" s="2"/>
      <c r="JPL84" s="2"/>
      <c r="JPM84" s="2"/>
      <c r="JPN84" s="2"/>
      <c r="JPO84" s="2"/>
      <c r="JPP84" s="2"/>
      <c r="JPQ84" s="2"/>
      <c r="JPR84" s="2"/>
      <c r="JPS84" s="2"/>
      <c r="JPT84" s="2"/>
      <c r="JPU84" s="2"/>
      <c r="JPV84" s="2"/>
      <c r="JPW84" s="2"/>
      <c r="JPX84" s="2"/>
      <c r="JPY84" s="2"/>
      <c r="JPZ84" s="2"/>
      <c r="JQA84" s="2"/>
      <c r="JQB84" s="2"/>
      <c r="JQC84" s="2"/>
      <c r="JQD84" s="2"/>
      <c r="JQE84" s="2"/>
      <c r="JQF84" s="2"/>
      <c r="JQG84" s="2"/>
      <c r="JQH84" s="2"/>
      <c r="JQI84" s="2"/>
      <c r="JQJ84" s="2"/>
      <c r="JQK84" s="2"/>
      <c r="JQL84" s="2"/>
      <c r="JQM84" s="2"/>
      <c r="JQN84" s="2"/>
      <c r="JQO84" s="2"/>
      <c r="JQP84" s="2"/>
      <c r="JQQ84" s="2"/>
      <c r="JQR84" s="2"/>
      <c r="JQS84" s="2"/>
      <c r="JQT84" s="2"/>
      <c r="JQU84" s="2"/>
      <c r="JQV84" s="2"/>
      <c r="JQW84" s="2"/>
      <c r="JQX84" s="2"/>
      <c r="JQY84" s="2"/>
      <c r="JQZ84" s="2"/>
      <c r="JRA84" s="2"/>
      <c r="JRB84" s="2"/>
      <c r="JRC84" s="2"/>
      <c r="JRD84" s="2"/>
      <c r="JRE84" s="2"/>
      <c r="JRF84" s="2"/>
      <c r="JRG84" s="2"/>
      <c r="JRH84" s="2"/>
      <c r="JRI84" s="2"/>
      <c r="JRJ84" s="2"/>
      <c r="JRK84" s="2"/>
      <c r="JRL84" s="2"/>
      <c r="JRM84" s="2"/>
      <c r="JRN84" s="2"/>
      <c r="JRO84" s="2"/>
      <c r="JRP84" s="2"/>
      <c r="JRQ84" s="2"/>
      <c r="JRR84" s="2"/>
      <c r="JRS84" s="2"/>
      <c r="JRT84" s="2"/>
      <c r="JRU84" s="2"/>
      <c r="JRV84" s="2"/>
      <c r="JRW84" s="2"/>
      <c r="JRX84" s="2"/>
      <c r="JRY84" s="2"/>
      <c r="JRZ84" s="2"/>
      <c r="JSA84" s="2"/>
      <c r="JSB84" s="2"/>
      <c r="JSC84" s="2"/>
      <c r="JSD84" s="2"/>
      <c r="JSE84" s="2"/>
      <c r="JSF84" s="2"/>
      <c r="JSG84" s="2"/>
      <c r="JSH84" s="2"/>
      <c r="JSI84" s="2"/>
      <c r="JSJ84" s="2"/>
      <c r="JSK84" s="2"/>
      <c r="JSL84" s="2"/>
      <c r="JSM84" s="2"/>
      <c r="JSN84" s="2"/>
      <c r="JSO84" s="2"/>
      <c r="JSP84" s="2"/>
      <c r="JSQ84" s="2"/>
      <c r="JSR84" s="2"/>
      <c r="JSS84" s="2"/>
      <c r="JST84" s="2"/>
      <c r="JSU84" s="2"/>
      <c r="JSV84" s="2"/>
      <c r="JSW84" s="2"/>
      <c r="JSX84" s="2"/>
      <c r="JSY84" s="2"/>
      <c r="JSZ84" s="2"/>
      <c r="JTA84" s="2"/>
      <c r="JTB84" s="2"/>
      <c r="JTC84" s="2"/>
      <c r="JTD84" s="2"/>
      <c r="JTE84" s="2"/>
      <c r="JTF84" s="2"/>
      <c r="JTG84" s="2"/>
      <c r="JTH84" s="2"/>
      <c r="JTI84" s="2"/>
      <c r="JTJ84" s="2"/>
      <c r="JTK84" s="2"/>
      <c r="JTL84" s="2"/>
      <c r="JTM84" s="2"/>
      <c r="JTN84" s="2"/>
      <c r="JTO84" s="2"/>
      <c r="JTP84" s="2"/>
      <c r="JTQ84" s="2"/>
      <c r="JTR84" s="2"/>
      <c r="JTS84" s="2"/>
      <c r="JTT84" s="2"/>
      <c r="JTU84" s="2"/>
      <c r="JTV84" s="2"/>
      <c r="JTW84" s="2"/>
      <c r="JTX84" s="2"/>
      <c r="JTY84" s="2"/>
      <c r="JTZ84" s="2"/>
      <c r="JUA84" s="2"/>
      <c r="JUB84" s="2"/>
      <c r="JUC84" s="2"/>
      <c r="JUD84" s="2"/>
      <c r="JUE84" s="2"/>
      <c r="JUF84" s="2"/>
      <c r="JUG84" s="2"/>
      <c r="JUH84" s="2"/>
      <c r="JUI84" s="2"/>
      <c r="JUJ84" s="2"/>
      <c r="JUK84" s="2"/>
      <c r="JUL84" s="2"/>
      <c r="JUM84" s="2"/>
      <c r="JUN84" s="2"/>
      <c r="JUO84" s="2"/>
      <c r="JUP84" s="2"/>
      <c r="JUQ84" s="2"/>
      <c r="JUR84" s="2"/>
      <c r="JUS84" s="2"/>
      <c r="JUT84" s="2"/>
      <c r="JUU84" s="2"/>
      <c r="JUV84" s="2"/>
      <c r="JUW84" s="2"/>
      <c r="JUX84" s="2"/>
      <c r="JUY84" s="2"/>
      <c r="JUZ84" s="2"/>
      <c r="JVA84" s="2"/>
      <c r="JVB84" s="2"/>
      <c r="JVC84" s="2"/>
      <c r="JVD84" s="2"/>
      <c r="JVE84" s="2"/>
      <c r="JVF84" s="2"/>
      <c r="JVG84" s="2"/>
      <c r="JVH84" s="2"/>
      <c r="JVI84" s="2"/>
      <c r="JVJ84" s="2"/>
      <c r="JVK84" s="2"/>
      <c r="JVL84" s="2"/>
      <c r="JVM84" s="2"/>
      <c r="JVN84" s="2"/>
      <c r="JVO84" s="2"/>
      <c r="JVP84" s="2"/>
      <c r="JVQ84" s="2"/>
      <c r="JVR84" s="2"/>
      <c r="JVS84" s="2"/>
      <c r="JVT84" s="2"/>
      <c r="JVU84" s="2"/>
      <c r="JVV84" s="2"/>
      <c r="JVW84" s="2"/>
      <c r="JVX84" s="2"/>
      <c r="JVY84" s="2"/>
      <c r="JVZ84" s="2"/>
      <c r="JWA84" s="2"/>
      <c r="JWB84" s="2"/>
      <c r="JWC84" s="2"/>
      <c r="JWD84" s="2"/>
      <c r="JWE84" s="2"/>
      <c r="JWF84" s="2"/>
      <c r="JWG84" s="2"/>
      <c r="JWH84" s="2"/>
      <c r="JWI84" s="2"/>
      <c r="JWJ84" s="2"/>
      <c r="JWK84" s="2"/>
      <c r="JWL84" s="2"/>
      <c r="JWM84" s="2"/>
      <c r="JWN84" s="2"/>
      <c r="JWO84" s="2"/>
      <c r="JWP84" s="2"/>
      <c r="JWQ84" s="2"/>
      <c r="JWR84" s="2"/>
      <c r="JWS84" s="2"/>
      <c r="JWT84" s="2"/>
      <c r="JWU84" s="2"/>
      <c r="JWV84" s="2"/>
      <c r="JWW84" s="2"/>
      <c r="JWX84" s="2"/>
      <c r="JWY84" s="2"/>
      <c r="JWZ84" s="2"/>
      <c r="JXA84" s="2"/>
      <c r="JXB84" s="2"/>
      <c r="JXC84" s="2"/>
      <c r="JXD84" s="2"/>
      <c r="JXE84" s="2"/>
      <c r="JXF84" s="2"/>
      <c r="JXG84" s="2"/>
      <c r="JXH84" s="2"/>
      <c r="JXI84" s="2"/>
      <c r="JXJ84" s="2"/>
      <c r="JXK84" s="2"/>
      <c r="JXL84" s="2"/>
      <c r="JXM84" s="2"/>
      <c r="JXN84" s="2"/>
      <c r="JXO84" s="2"/>
      <c r="JXP84" s="2"/>
      <c r="JXQ84" s="2"/>
      <c r="JXR84" s="2"/>
      <c r="JXS84" s="2"/>
      <c r="JXT84" s="2"/>
      <c r="JXU84" s="2"/>
      <c r="JXV84" s="2"/>
      <c r="JXW84" s="2"/>
      <c r="JXX84" s="2"/>
      <c r="JXY84" s="2"/>
      <c r="JXZ84" s="2"/>
      <c r="JYA84" s="2"/>
      <c r="JYB84" s="2"/>
      <c r="JYC84" s="2"/>
      <c r="JYD84" s="2"/>
      <c r="JYE84" s="2"/>
      <c r="JYF84" s="2"/>
      <c r="JYG84" s="2"/>
      <c r="JYH84" s="2"/>
      <c r="JYI84" s="2"/>
      <c r="JYJ84" s="2"/>
      <c r="JYK84" s="2"/>
      <c r="JYL84" s="2"/>
      <c r="JYM84" s="2"/>
      <c r="JYN84" s="2"/>
      <c r="JYO84" s="2"/>
      <c r="JYP84" s="2"/>
      <c r="JYQ84" s="2"/>
      <c r="JYR84" s="2"/>
      <c r="JYS84" s="2"/>
      <c r="JYT84" s="2"/>
      <c r="JYU84" s="2"/>
      <c r="JYV84" s="2"/>
      <c r="JYW84" s="2"/>
      <c r="JYX84" s="2"/>
      <c r="JYY84" s="2"/>
      <c r="JYZ84" s="2"/>
      <c r="JZA84" s="2"/>
      <c r="JZB84" s="2"/>
      <c r="JZC84" s="2"/>
      <c r="JZD84" s="2"/>
      <c r="JZE84" s="2"/>
      <c r="JZF84" s="2"/>
      <c r="JZG84" s="2"/>
      <c r="JZH84" s="2"/>
      <c r="JZI84" s="2"/>
      <c r="JZJ84" s="2"/>
      <c r="JZK84" s="2"/>
      <c r="JZL84" s="2"/>
      <c r="JZM84" s="2"/>
      <c r="JZN84" s="2"/>
      <c r="JZO84" s="2"/>
      <c r="JZP84" s="2"/>
      <c r="JZQ84" s="2"/>
      <c r="JZR84" s="2"/>
      <c r="JZS84" s="2"/>
      <c r="JZT84" s="2"/>
      <c r="JZU84" s="2"/>
      <c r="JZV84" s="2"/>
      <c r="JZW84" s="2"/>
      <c r="JZX84" s="2"/>
      <c r="JZY84" s="2"/>
      <c r="JZZ84" s="2"/>
      <c r="KAA84" s="2"/>
      <c r="KAB84" s="2"/>
      <c r="KAC84" s="2"/>
      <c r="KAD84" s="2"/>
      <c r="KAE84" s="2"/>
      <c r="KAF84" s="2"/>
      <c r="KAG84" s="2"/>
      <c r="KAH84" s="2"/>
      <c r="KAI84" s="2"/>
      <c r="KAJ84" s="2"/>
      <c r="KAK84" s="2"/>
      <c r="KAL84" s="2"/>
      <c r="KAM84" s="2"/>
      <c r="KAN84" s="2"/>
      <c r="KAO84" s="2"/>
      <c r="KAP84" s="2"/>
      <c r="KAQ84" s="2"/>
      <c r="KAR84" s="2"/>
      <c r="KAS84" s="2"/>
      <c r="KAT84" s="2"/>
      <c r="KAU84" s="2"/>
      <c r="KAV84" s="2"/>
      <c r="KAW84" s="2"/>
      <c r="KAX84" s="2"/>
      <c r="KAY84" s="2"/>
      <c r="KAZ84" s="2"/>
      <c r="KBA84" s="2"/>
      <c r="KBB84" s="2"/>
      <c r="KBC84" s="2"/>
      <c r="KBD84" s="2"/>
      <c r="KBE84" s="2"/>
      <c r="KBF84" s="2"/>
      <c r="KBG84" s="2"/>
      <c r="KBH84" s="2"/>
      <c r="KBI84" s="2"/>
      <c r="KBJ84" s="2"/>
      <c r="KBK84" s="2"/>
      <c r="KBL84" s="2"/>
      <c r="KBM84" s="2"/>
      <c r="KBN84" s="2"/>
      <c r="KBO84" s="2"/>
      <c r="KBP84" s="2"/>
      <c r="KBQ84" s="2"/>
      <c r="KBR84" s="2"/>
      <c r="KBS84" s="2"/>
      <c r="KBT84" s="2"/>
      <c r="KBU84" s="2"/>
      <c r="KBV84" s="2"/>
      <c r="KBW84" s="2"/>
      <c r="KBX84" s="2"/>
      <c r="KBY84" s="2"/>
      <c r="KBZ84" s="2"/>
      <c r="KCA84" s="2"/>
      <c r="KCB84" s="2"/>
      <c r="KCC84" s="2"/>
      <c r="KCD84" s="2"/>
      <c r="KCE84" s="2"/>
      <c r="KCF84" s="2"/>
      <c r="KCG84" s="2"/>
      <c r="KCH84" s="2"/>
      <c r="KCI84" s="2"/>
      <c r="KCJ84" s="2"/>
      <c r="KCK84" s="2"/>
      <c r="KCL84" s="2"/>
      <c r="KCM84" s="2"/>
      <c r="KCN84" s="2"/>
      <c r="KCO84" s="2"/>
      <c r="KCP84" s="2"/>
      <c r="KCQ84" s="2"/>
      <c r="KCR84" s="2"/>
      <c r="KCS84" s="2"/>
      <c r="KCT84" s="2"/>
      <c r="KCU84" s="2"/>
      <c r="KCV84" s="2"/>
      <c r="KCW84" s="2"/>
      <c r="KCX84" s="2"/>
      <c r="KCY84" s="2"/>
      <c r="KCZ84" s="2"/>
      <c r="KDA84" s="2"/>
      <c r="KDB84" s="2"/>
      <c r="KDC84" s="2"/>
      <c r="KDD84" s="2"/>
      <c r="KDE84" s="2"/>
      <c r="KDF84" s="2"/>
      <c r="KDG84" s="2"/>
      <c r="KDH84" s="2"/>
      <c r="KDI84" s="2"/>
      <c r="KDJ84" s="2"/>
      <c r="KDK84" s="2"/>
      <c r="KDL84" s="2"/>
      <c r="KDM84" s="2"/>
      <c r="KDN84" s="2"/>
      <c r="KDO84" s="2"/>
      <c r="KDP84" s="2"/>
      <c r="KDQ84" s="2"/>
      <c r="KDR84" s="2"/>
      <c r="KDS84" s="2"/>
      <c r="KDT84" s="2"/>
      <c r="KDU84" s="2"/>
      <c r="KDV84" s="2"/>
      <c r="KDW84" s="2"/>
      <c r="KDX84" s="2"/>
      <c r="KDY84" s="2"/>
      <c r="KDZ84" s="2"/>
      <c r="KEA84" s="2"/>
      <c r="KEB84" s="2"/>
      <c r="KEC84" s="2"/>
      <c r="KED84" s="2"/>
      <c r="KEE84" s="2"/>
      <c r="KEF84" s="2"/>
      <c r="KEG84" s="2"/>
      <c r="KEH84" s="2"/>
      <c r="KEI84" s="2"/>
      <c r="KEJ84" s="2"/>
      <c r="KEK84" s="2"/>
      <c r="KEL84" s="2"/>
      <c r="KEM84" s="2"/>
      <c r="KEN84" s="2"/>
      <c r="KEO84" s="2"/>
      <c r="KEP84" s="2"/>
      <c r="KEQ84" s="2"/>
      <c r="KER84" s="2"/>
      <c r="KES84" s="2"/>
      <c r="KET84" s="2"/>
      <c r="KEU84" s="2"/>
      <c r="KEV84" s="2"/>
      <c r="KEW84" s="2"/>
      <c r="KEX84" s="2"/>
      <c r="KEY84" s="2"/>
      <c r="KEZ84" s="2"/>
      <c r="KFA84" s="2"/>
      <c r="KFB84" s="2"/>
      <c r="KFC84" s="2"/>
      <c r="KFD84" s="2"/>
      <c r="KFE84" s="2"/>
      <c r="KFF84" s="2"/>
      <c r="KFG84" s="2"/>
      <c r="KFH84" s="2"/>
      <c r="KFI84" s="2"/>
      <c r="KFJ84" s="2"/>
      <c r="KFK84" s="2"/>
      <c r="KFL84" s="2"/>
      <c r="KFM84" s="2"/>
      <c r="KFN84" s="2"/>
      <c r="KFO84" s="2"/>
      <c r="KFP84" s="2"/>
      <c r="KFQ84" s="2"/>
      <c r="KFR84" s="2"/>
      <c r="KFS84" s="2"/>
      <c r="KFT84" s="2"/>
      <c r="KFU84" s="2"/>
      <c r="KFV84" s="2"/>
      <c r="KFW84" s="2"/>
      <c r="KFX84" s="2"/>
      <c r="KFY84" s="2"/>
      <c r="KFZ84" s="2"/>
      <c r="KGA84" s="2"/>
      <c r="KGB84" s="2"/>
      <c r="KGC84" s="2"/>
      <c r="KGD84" s="2"/>
      <c r="KGE84" s="2"/>
      <c r="KGF84" s="2"/>
      <c r="KGG84" s="2"/>
      <c r="KGH84" s="2"/>
      <c r="KGI84" s="2"/>
      <c r="KGJ84" s="2"/>
      <c r="KGK84" s="2"/>
      <c r="KGL84" s="2"/>
      <c r="KGM84" s="2"/>
      <c r="KGN84" s="2"/>
      <c r="KGO84" s="2"/>
      <c r="KGP84" s="2"/>
      <c r="KGQ84" s="2"/>
      <c r="KGR84" s="2"/>
      <c r="KGS84" s="2"/>
      <c r="KGT84" s="2"/>
      <c r="KGU84" s="2"/>
      <c r="KGV84" s="2"/>
      <c r="KGW84" s="2"/>
      <c r="KGX84" s="2"/>
      <c r="KGY84" s="2"/>
      <c r="KGZ84" s="2"/>
      <c r="KHA84" s="2"/>
      <c r="KHB84" s="2"/>
      <c r="KHC84" s="2"/>
      <c r="KHD84" s="2"/>
      <c r="KHE84" s="2"/>
      <c r="KHF84" s="2"/>
      <c r="KHG84" s="2"/>
      <c r="KHH84" s="2"/>
      <c r="KHI84" s="2"/>
      <c r="KHJ84" s="2"/>
      <c r="KHK84" s="2"/>
      <c r="KHL84" s="2"/>
      <c r="KHM84" s="2"/>
      <c r="KHN84" s="2"/>
      <c r="KHO84" s="2"/>
      <c r="KHP84" s="2"/>
      <c r="KHQ84" s="2"/>
      <c r="KHR84" s="2"/>
      <c r="KHS84" s="2"/>
      <c r="KHT84" s="2"/>
      <c r="KHU84" s="2"/>
      <c r="KHV84" s="2"/>
      <c r="KHW84" s="2"/>
      <c r="KHX84" s="2"/>
      <c r="KHY84" s="2"/>
      <c r="KHZ84" s="2"/>
      <c r="KIA84" s="2"/>
      <c r="KIB84" s="2"/>
      <c r="KIC84" s="2"/>
      <c r="KID84" s="2"/>
      <c r="KIE84" s="2"/>
      <c r="KIF84" s="2"/>
      <c r="KIG84" s="2"/>
      <c r="KIH84" s="2"/>
      <c r="KII84" s="2"/>
      <c r="KIJ84" s="2"/>
      <c r="KIK84" s="2"/>
      <c r="KIL84" s="2"/>
      <c r="KIM84" s="2"/>
      <c r="KIN84" s="2"/>
      <c r="KIO84" s="2"/>
      <c r="KIP84" s="2"/>
      <c r="KIQ84" s="2"/>
      <c r="KIR84" s="2"/>
      <c r="KIS84" s="2"/>
      <c r="KIT84" s="2"/>
      <c r="KIU84" s="2"/>
      <c r="KIV84" s="2"/>
      <c r="KIW84" s="2"/>
      <c r="KIX84" s="2"/>
      <c r="KIY84" s="2"/>
      <c r="KIZ84" s="2"/>
      <c r="KJA84" s="2"/>
      <c r="KJB84" s="2"/>
      <c r="KJC84" s="2"/>
      <c r="KJD84" s="2"/>
      <c r="KJE84" s="2"/>
      <c r="KJF84" s="2"/>
      <c r="KJG84" s="2"/>
      <c r="KJH84" s="2"/>
      <c r="KJI84" s="2"/>
      <c r="KJJ84" s="2"/>
      <c r="KJK84" s="2"/>
      <c r="KJL84" s="2"/>
      <c r="KJM84" s="2"/>
      <c r="KJN84" s="2"/>
      <c r="KJO84" s="2"/>
      <c r="KJP84" s="2"/>
      <c r="KJQ84" s="2"/>
      <c r="KJR84" s="2"/>
      <c r="KJS84" s="2"/>
      <c r="KJT84" s="2"/>
      <c r="KJU84" s="2"/>
      <c r="KJV84" s="2"/>
      <c r="KJW84" s="2"/>
      <c r="KJX84" s="2"/>
      <c r="KJY84" s="2"/>
      <c r="KJZ84" s="2"/>
      <c r="KKA84" s="2"/>
      <c r="KKB84" s="2"/>
      <c r="KKC84" s="2"/>
      <c r="KKD84" s="2"/>
      <c r="KKE84" s="2"/>
      <c r="KKF84" s="2"/>
      <c r="KKG84" s="2"/>
      <c r="KKH84" s="2"/>
      <c r="KKI84" s="2"/>
      <c r="KKJ84" s="2"/>
      <c r="KKK84" s="2"/>
      <c r="KKL84" s="2"/>
      <c r="KKM84" s="2"/>
      <c r="KKN84" s="2"/>
      <c r="KKO84" s="2"/>
      <c r="KKP84" s="2"/>
      <c r="KKQ84" s="2"/>
      <c r="KKR84" s="2"/>
      <c r="KKS84" s="2"/>
      <c r="KKT84" s="2"/>
      <c r="KKU84" s="2"/>
      <c r="KKV84" s="2"/>
      <c r="KKW84" s="2"/>
      <c r="KKX84" s="2"/>
      <c r="KKY84" s="2"/>
      <c r="KKZ84" s="2"/>
      <c r="KLA84" s="2"/>
      <c r="KLB84" s="2"/>
      <c r="KLC84" s="2"/>
      <c r="KLD84" s="2"/>
      <c r="KLE84" s="2"/>
      <c r="KLF84" s="2"/>
      <c r="KLG84" s="2"/>
      <c r="KLH84" s="2"/>
      <c r="KLI84" s="2"/>
      <c r="KLJ84" s="2"/>
      <c r="KLK84" s="2"/>
      <c r="KLL84" s="2"/>
      <c r="KLM84" s="2"/>
      <c r="KLN84" s="2"/>
      <c r="KLO84" s="2"/>
      <c r="KLP84" s="2"/>
      <c r="KLQ84" s="2"/>
      <c r="KLR84" s="2"/>
      <c r="KLS84" s="2"/>
      <c r="KLT84" s="2"/>
      <c r="KLU84" s="2"/>
      <c r="KLV84" s="2"/>
      <c r="KLW84" s="2"/>
      <c r="KLX84" s="2"/>
      <c r="KLY84" s="2"/>
      <c r="KLZ84" s="2"/>
      <c r="KMA84" s="2"/>
      <c r="KMB84" s="2"/>
      <c r="KMC84" s="2"/>
      <c r="KMD84" s="2"/>
      <c r="KME84" s="2"/>
      <c r="KMF84" s="2"/>
      <c r="KMG84" s="2"/>
      <c r="KMH84" s="2"/>
      <c r="KMI84" s="2"/>
      <c r="KMJ84" s="2"/>
      <c r="KMK84" s="2"/>
      <c r="KML84" s="2"/>
      <c r="KMM84" s="2"/>
      <c r="KMN84" s="2"/>
      <c r="KMO84" s="2"/>
      <c r="KMP84" s="2"/>
      <c r="KMQ84" s="2"/>
      <c r="KMR84" s="2"/>
      <c r="KMS84" s="2"/>
      <c r="KMT84" s="2"/>
      <c r="KMU84" s="2"/>
      <c r="KMV84" s="2"/>
      <c r="KMW84" s="2"/>
      <c r="KMX84" s="2"/>
      <c r="KMY84" s="2"/>
      <c r="KMZ84" s="2"/>
      <c r="KNA84" s="2"/>
      <c r="KNB84" s="2"/>
      <c r="KNC84" s="2"/>
      <c r="KND84" s="2"/>
      <c r="KNE84" s="2"/>
      <c r="KNF84" s="2"/>
      <c r="KNG84" s="2"/>
      <c r="KNH84" s="2"/>
      <c r="KNI84" s="2"/>
      <c r="KNJ84" s="2"/>
      <c r="KNK84" s="2"/>
      <c r="KNL84" s="2"/>
      <c r="KNM84" s="2"/>
      <c r="KNN84" s="2"/>
      <c r="KNO84" s="2"/>
      <c r="KNP84" s="2"/>
      <c r="KNQ84" s="2"/>
      <c r="KNR84" s="2"/>
      <c r="KNS84" s="2"/>
      <c r="KNT84" s="2"/>
      <c r="KNU84" s="2"/>
      <c r="KNV84" s="2"/>
      <c r="KNW84" s="2"/>
      <c r="KNX84" s="2"/>
      <c r="KNY84" s="2"/>
      <c r="KNZ84" s="2"/>
      <c r="KOA84" s="2"/>
      <c r="KOB84" s="2"/>
      <c r="KOC84" s="2"/>
      <c r="KOD84" s="2"/>
      <c r="KOE84" s="2"/>
      <c r="KOF84" s="2"/>
      <c r="KOG84" s="2"/>
      <c r="KOH84" s="2"/>
      <c r="KOI84" s="2"/>
      <c r="KOJ84" s="2"/>
      <c r="KOK84" s="2"/>
      <c r="KOL84" s="2"/>
      <c r="KOM84" s="2"/>
      <c r="KON84" s="2"/>
      <c r="KOO84" s="2"/>
      <c r="KOP84" s="2"/>
      <c r="KOQ84" s="2"/>
      <c r="KOR84" s="2"/>
      <c r="KOS84" s="2"/>
      <c r="KOT84" s="2"/>
      <c r="KOU84" s="2"/>
      <c r="KOV84" s="2"/>
      <c r="KOW84" s="2"/>
      <c r="KOX84" s="2"/>
      <c r="KOY84" s="2"/>
      <c r="KOZ84" s="2"/>
      <c r="KPA84" s="2"/>
      <c r="KPB84" s="2"/>
      <c r="KPC84" s="2"/>
      <c r="KPD84" s="2"/>
      <c r="KPE84" s="2"/>
      <c r="KPF84" s="2"/>
      <c r="KPG84" s="2"/>
      <c r="KPH84" s="2"/>
      <c r="KPI84" s="2"/>
      <c r="KPJ84" s="2"/>
      <c r="KPK84" s="2"/>
      <c r="KPL84" s="2"/>
      <c r="KPM84" s="2"/>
      <c r="KPN84" s="2"/>
      <c r="KPO84" s="2"/>
      <c r="KPP84" s="2"/>
      <c r="KPQ84" s="2"/>
      <c r="KPR84" s="2"/>
      <c r="KPS84" s="2"/>
      <c r="KPT84" s="2"/>
      <c r="KPU84" s="2"/>
      <c r="KPV84" s="2"/>
      <c r="KPW84" s="2"/>
      <c r="KPX84" s="2"/>
      <c r="KPY84" s="2"/>
      <c r="KPZ84" s="2"/>
      <c r="KQA84" s="2"/>
      <c r="KQB84" s="2"/>
      <c r="KQC84" s="2"/>
      <c r="KQD84" s="2"/>
      <c r="KQE84" s="2"/>
      <c r="KQF84" s="2"/>
      <c r="KQG84" s="2"/>
      <c r="KQH84" s="2"/>
      <c r="KQI84" s="2"/>
      <c r="KQJ84" s="2"/>
      <c r="KQK84" s="2"/>
      <c r="KQL84" s="2"/>
      <c r="KQM84" s="2"/>
      <c r="KQN84" s="2"/>
      <c r="KQO84" s="2"/>
      <c r="KQP84" s="2"/>
      <c r="KQQ84" s="2"/>
      <c r="KQR84" s="2"/>
      <c r="KQS84" s="2"/>
      <c r="KQT84" s="2"/>
      <c r="KQU84" s="2"/>
      <c r="KQV84" s="2"/>
      <c r="KQW84" s="2"/>
      <c r="KQX84" s="2"/>
      <c r="KQY84" s="2"/>
      <c r="KQZ84" s="2"/>
      <c r="KRA84" s="2"/>
      <c r="KRB84" s="2"/>
      <c r="KRC84" s="2"/>
      <c r="KRD84" s="2"/>
      <c r="KRE84" s="2"/>
      <c r="KRF84" s="2"/>
      <c r="KRG84" s="2"/>
      <c r="KRH84" s="2"/>
      <c r="KRI84" s="2"/>
      <c r="KRJ84" s="2"/>
      <c r="KRK84" s="2"/>
      <c r="KRL84" s="2"/>
      <c r="KRM84" s="2"/>
      <c r="KRN84" s="2"/>
      <c r="KRO84" s="2"/>
      <c r="KRP84" s="2"/>
      <c r="KRQ84" s="2"/>
      <c r="KRR84" s="2"/>
      <c r="KRS84" s="2"/>
      <c r="KRT84" s="2"/>
      <c r="KRU84" s="2"/>
      <c r="KRV84" s="2"/>
      <c r="KRW84" s="2"/>
      <c r="KRX84" s="2"/>
      <c r="KRY84" s="2"/>
      <c r="KRZ84" s="2"/>
      <c r="KSA84" s="2"/>
      <c r="KSB84" s="2"/>
      <c r="KSC84" s="2"/>
      <c r="KSD84" s="2"/>
      <c r="KSE84" s="2"/>
      <c r="KSF84" s="2"/>
      <c r="KSG84" s="2"/>
      <c r="KSH84" s="2"/>
      <c r="KSI84" s="2"/>
      <c r="KSJ84" s="2"/>
      <c r="KSK84" s="2"/>
      <c r="KSL84" s="2"/>
      <c r="KSM84" s="2"/>
      <c r="KSN84" s="2"/>
      <c r="KSO84" s="2"/>
      <c r="KSP84" s="2"/>
      <c r="KSQ84" s="2"/>
      <c r="KSR84" s="2"/>
      <c r="KSS84" s="2"/>
      <c r="KST84" s="2"/>
      <c r="KSU84" s="2"/>
      <c r="KSV84" s="2"/>
      <c r="KSW84" s="2"/>
      <c r="KSX84" s="2"/>
      <c r="KSY84" s="2"/>
      <c r="KSZ84" s="2"/>
      <c r="KTA84" s="2"/>
      <c r="KTB84" s="2"/>
      <c r="KTC84" s="2"/>
      <c r="KTD84" s="2"/>
      <c r="KTE84" s="2"/>
      <c r="KTF84" s="2"/>
      <c r="KTG84" s="2"/>
      <c r="KTH84" s="2"/>
      <c r="KTI84" s="2"/>
      <c r="KTJ84" s="2"/>
      <c r="KTK84" s="2"/>
      <c r="KTL84" s="2"/>
      <c r="KTM84" s="2"/>
      <c r="KTN84" s="2"/>
      <c r="KTO84" s="2"/>
      <c r="KTP84" s="2"/>
      <c r="KTQ84" s="2"/>
      <c r="KTR84" s="2"/>
      <c r="KTS84" s="2"/>
      <c r="KTT84" s="2"/>
      <c r="KTU84" s="2"/>
      <c r="KTV84" s="2"/>
      <c r="KTW84" s="2"/>
      <c r="KTX84" s="2"/>
      <c r="KTY84" s="2"/>
      <c r="KTZ84" s="2"/>
      <c r="KUA84" s="2"/>
      <c r="KUB84" s="2"/>
      <c r="KUC84" s="2"/>
      <c r="KUD84" s="2"/>
      <c r="KUE84" s="2"/>
      <c r="KUF84" s="2"/>
      <c r="KUG84" s="2"/>
      <c r="KUH84" s="2"/>
      <c r="KUI84" s="2"/>
      <c r="KUJ84" s="2"/>
      <c r="KUK84" s="2"/>
      <c r="KUL84" s="2"/>
      <c r="KUM84" s="2"/>
      <c r="KUN84" s="2"/>
      <c r="KUO84" s="2"/>
      <c r="KUP84" s="2"/>
      <c r="KUQ84" s="2"/>
      <c r="KUR84" s="2"/>
      <c r="KUS84" s="2"/>
      <c r="KUT84" s="2"/>
      <c r="KUU84" s="2"/>
      <c r="KUV84" s="2"/>
      <c r="KUW84" s="2"/>
      <c r="KUX84" s="2"/>
      <c r="KUY84" s="2"/>
      <c r="KUZ84" s="2"/>
      <c r="KVA84" s="2"/>
      <c r="KVB84" s="2"/>
      <c r="KVC84" s="2"/>
      <c r="KVD84" s="2"/>
      <c r="KVE84" s="2"/>
      <c r="KVF84" s="2"/>
      <c r="KVG84" s="2"/>
      <c r="KVH84" s="2"/>
      <c r="KVI84" s="2"/>
      <c r="KVJ84" s="2"/>
      <c r="KVK84" s="2"/>
      <c r="KVL84" s="2"/>
      <c r="KVM84" s="2"/>
      <c r="KVN84" s="2"/>
      <c r="KVO84" s="2"/>
      <c r="KVP84" s="2"/>
      <c r="KVQ84" s="2"/>
      <c r="KVR84" s="2"/>
      <c r="KVS84" s="2"/>
      <c r="KVT84" s="2"/>
      <c r="KVU84" s="2"/>
      <c r="KVV84" s="2"/>
      <c r="KVW84" s="2"/>
      <c r="KVX84" s="2"/>
      <c r="KVY84" s="2"/>
      <c r="KVZ84" s="2"/>
      <c r="KWA84" s="2"/>
      <c r="KWB84" s="2"/>
      <c r="KWC84" s="2"/>
      <c r="KWD84" s="2"/>
      <c r="KWE84" s="2"/>
      <c r="KWF84" s="2"/>
      <c r="KWG84" s="2"/>
      <c r="KWH84" s="2"/>
      <c r="KWI84" s="2"/>
      <c r="KWJ84" s="2"/>
      <c r="KWK84" s="2"/>
      <c r="KWL84" s="2"/>
      <c r="KWM84" s="2"/>
      <c r="KWN84" s="2"/>
      <c r="KWO84" s="2"/>
      <c r="KWP84" s="2"/>
      <c r="KWQ84" s="2"/>
      <c r="KWR84" s="2"/>
      <c r="KWS84" s="2"/>
      <c r="KWT84" s="2"/>
      <c r="KWU84" s="2"/>
      <c r="KWV84" s="2"/>
      <c r="KWW84" s="2"/>
      <c r="KWX84" s="2"/>
      <c r="KWY84" s="2"/>
      <c r="KWZ84" s="2"/>
      <c r="KXA84" s="2"/>
      <c r="KXB84" s="2"/>
      <c r="KXC84" s="2"/>
      <c r="KXD84" s="2"/>
      <c r="KXE84" s="2"/>
      <c r="KXF84" s="2"/>
      <c r="KXG84" s="2"/>
      <c r="KXH84" s="2"/>
      <c r="KXI84" s="2"/>
      <c r="KXJ84" s="2"/>
      <c r="KXK84" s="2"/>
      <c r="KXL84" s="2"/>
      <c r="KXM84" s="2"/>
      <c r="KXN84" s="2"/>
      <c r="KXO84" s="2"/>
      <c r="KXP84" s="2"/>
      <c r="KXQ84" s="2"/>
      <c r="KXR84" s="2"/>
      <c r="KXS84" s="2"/>
      <c r="KXT84" s="2"/>
      <c r="KXU84" s="2"/>
      <c r="KXV84" s="2"/>
      <c r="KXW84" s="2"/>
      <c r="KXX84" s="2"/>
      <c r="KXY84" s="2"/>
      <c r="KXZ84" s="2"/>
      <c r="KYA84" s="2"/>
      <c r="KYB84" s="2"/>
      <c r="KYC84" s="2"/>
      <c r="KYD84" s="2"/>
      <c r="KYE84" s="2"/>
      <c r="KYF84" s="2"/>
      <c r="KYG84" s="2"/>
      <c r="KYH84" s="2"/>
      <c r="KYI84" s="2"/>
      <c r="KYJ84" s="2"/>
      <c r="KYK84" s="2"/>
      <c r="KYL84" s="2"/>
      <c r="KYM84" s="2"/>
      <c r="KYN84" s="2"/>
      <c r="KYO84" s="2"/>
      <c r="KYP84" s="2"/>
      <c r="KYQ84" s="2"/>
      <c r="KYR84" s="2"/>
      <c r="KYS84" s="2"/>
      <c r="KYT84" s="2"/>
      <c r="KYU84" s="2"/>
      <c r="KYV84" s="2"/>
      <c r="KYW84" s="2"/>
      <c r="KYX84" s="2"/>
      <c r="KYY84" s="2"/>
      <c r="KYZ84" s="2"/>
      <c r="KZA84" s="2"/>
      <c r="KZB84" s="2"/>
      <c r="KZC84" s="2"/>
      <c r="KZD84" s="2"/>
      <c r="KZE84" s="2"/>
      <c r="KZF84" s="2"/>
      <c r="KZG84" s="2"/>
      <c r="KZH84" s="2"/>
      <c r="KZI84" s="2"/>
      <c r="KZJ84" s="2"/>
      <c r="KZK84" s="2"/>
      <c r="KZL84" s="2"/>
      <c r="KZM84" s="2"/>
      <c r="KZN84" s="2"/>
      <c r="KZO84" s="2"/>
      <c r="KZP84" s="2"/>
      <c r="KZQ84" s="2"/>
      <c r="KZR84" s="2"/>
      <c r="KZS84" s="2"/>
      <c r="KZT84" s="2"/>
      <c r="KZU84" s="2"/>
      <c r="KZV84" s="2"/>
      <c r="KZW84" s="2"/>
      <c r="KZX84" s="2"/>
      <c r="KZY84" s="2"/>
      <c r="KZZ84" s="2"/>
      <c r="LAA84" s="2"/>
      <c r="LAB84" s="2"/>
      <c r="LAC84" s="2"/>
      <c r="LAD84" s="2"/>
      <c r="LAE84" s="2"/>
      <c r="LAF84" s="2"/>
      <c r="LAG84" s="2"/>
      <c r="LAH84" s="2"/>
      <c r="LAI84" s="2"/>
      <c r="LAJ84" s="2"/>
      <c r="LAK84" s="2"/>
      <c r="LAL84" s="2"/>
      <c r="LAM84" s="2"/>
      <c r="LAN84" s="2"/>
      <c r="LAO84" s="2"/>
      <c r="LAP84" s="2"/>
      <c r="LAQ84" s="2"/>
      <c r="LAR84" s="2"/>
      <c r="LAS84" s="2"/>
      <c r="LAT84" s="2"/>
      <c r="LAU84" s="2"/>
      <c r="LAV84" s="2"/>
      <c r="LAW84" s="2"/>
      <c r="LAX84" s="2"/>
      <c r="LAY84" s="2"/>
      <c r="LAZ84" s="2"/>
      <c r="LBA84" s="2"/>
      <c r="LBB84" s="2"/>
      <c r="LBC84" s="2"/>
      <c r="LBD84" s="2"/>
      <c r="LBE84" s="2"/>
      <c r="LBF84" s="2"/>
      <c r="LBG84" s="2"/>
      <c r="LBH84" s="2"/>
      <c r="LBI84" s="2"/>
      <c r="LBJ84" s="2"/>
      <c r="LBK84" s="2"/>
      <c r="LBL84" s="2"/>
      <c r="LBM84" s="2"/>
      <c r="LBN84" s="2"/>
      <c r="LBO84" s="2"/>
      <c r="LBP84" s="2"/>
      <c r="LBQ84" s="2"/>
      <c r="LBR84" s="2"/>
      <c r="LBS84" s="2"/>
      <c r="LBT84" s="2"/>
      <c r="LBU84" s="2"/>
      <c r="LBV84" s="2"/>
      <c r="LBW84" s="2"/>
      <c r="LBX84" s="2"/>
      <c r="LBY84" s="2"/>
      <c r="LBZ84" s="2"/>
      <c r="LCA84" s="2"/>
      <c r="LCB84" s="2"/>
      <c r="LCC84" s="2"/>
      <c r="LCD84" s="2"/>
      <c r="LCE84" s="2"/>
      <c r="LCF84" s="2"/>
      <c r="LCG84" s="2"/>
      <c r="LCH84" s="2"/>
      <c r="LCI84" s="2"/>
      <c r="LCJ84" s="2"/>
      <c r="LCK84" s="2"/>
      <c r="LCL84" s="2"/>
      <c r="LCM84" s="2"/>
      <c r="LCN84" s="2"/>
      <c r="LCO84" s="2"/>
      <c r="LCP84" s="2"/>
      <c r="LCQ84" s="2"/>
      <c r="LCR84" s="2"/>
      <c r="LCS84" s="2"/>
      <c r="LCT84" s="2"/>
      <c r="LCU84" s="2"/>
      <c r="LCV84" s="2"/>
      <c r="LCW84" s="2"/>
      <c r="LCX84" s="2"/>
      <c r="LCY84" s="2"/>
      <c r="LCZ84" s="2"/>
      <c r="LDA84" s="2"/>
      <c r="LDB84" s="2"/>
      <c r="LDC84" s="2"/>
      <c r="LDD84" s="2"/>
      <c r="LDE84" s="2"/>
      <c r="LDF84" s="2"/>
      <c r="LDG84" s="2"/>
      <c r="LDH84" s="2"/>
      <c r="LDI84" s="2"/>
      <c r="LDJ84" s="2"/>
      <c r="LDK84" s="2"/>
      <c r="LDL84" s="2"/>
      <c r="LDM84" s="2"/>
      <c r="LDN84" s="2"/>
      <c r="LDO84" s="2"/>
      <c r="LDP84" s="2"/>
      <c r="LDQ84" s="2"/>
      <c r="LDR84" s="2"/>
      <c r="LDS84" s="2"/>
      <c r="LDT84" s="2"/>
      <c r="LDU84" s="2"/>
      <c r="LDV84" s="2"/>
      <c r="LDW84" s="2"/>
      <c r="LDX84" s="2"/>
      <c r="LDY84" s="2"/>
      <c r="LDZ84" s="2"/>
      <c r="LEA84" s="2"/>
      <c r="LEB84" s="2"/>
      <c r="LEC84" s="2"/>
      <c r="LED84" s="2"/>
      <c r="LEE84" s="2"/>
      <c r="LEF84" s="2"/>
      <c r="LEG84" s="2"/>
      <c r="LEH84" s="2"/>
      <c r="LEI84" s="2"/>
      <c r="LEJ84" s="2"/>
      <c r="LEK84" s="2"/>
      <c r="LEL84" s="2"/>
      <c r="LEM84" s="2"/>
      <c r="LEN84" s="2"/>
      <c r="LEO84" s="2"/>
      <c r="LEP84" s="2"/>
      <c r="LEQ84" s="2"/>
      <c r="LER84" s="2"/>
      <c r="LES84" s="2"/>
      <c r="LET84" s="2"/>
      <c r="LEU84" s="2"/>
      <c r="LEV84" s="2"/>
      <c r="LEW84" s="2"/>
      <c r="LEX84" s="2"/>
      <c r="LEY84" s="2"/>
      <c r="LEZ84" s="2"/>
      <c r="LFA84" s="2"/>
      <c r="LFB84" s="2"/>
      <c r="LFC84" s="2"/>
      <c r="LFD84" s="2"/>
      <c r="LFE84" s="2"/>
      <c r="LFF84" s="2"/>
      <c r="LFG84" s="2"/>
      <c r="LFH84" s="2"/>
      <c r="LFI84" s="2"/>
      <c r="LFJ84" s="2"/>
      <c r="LFK84" s="2"/>
      <c r="LFL84" s="2"/>
      <c r="LFM84" s="2"/>
      <c r="LFN84" s="2"/>
      <c r="LFO84" s="2"/>
      <c r="LFP84" s="2"/>
      <c r="LFQ84" s="2"/>
      <c r="LFR84" s="2"/>
      <c r="LFS84" s="2"/>
      <c r="LFT84" s="2"/>
      <c r="LFU84" s="2"/>
      <c r="LFV84" s="2"/>
      <c r="LFW84" s="2"/>
      <c r="LFX84" s="2"/>
      <c r="LFY84" s="2"/>
      <c r="LFZ84" s="2"/>
      <c r="LGA84" s="2"/>
      <c r="LGB84" s="2"/>
      <c r="LGC84" s="2"/>
      <c r="LGD84" s="2"/>
      <c r="LGE84" s="2"/>
      <c r="LGF84" s="2"/>
      <c r="LGG84" s="2"/>
      <c r="LGH84" s="2"/>
      <c r="LGI84" s="2"/>
      <c r="LGJ84" s="2"/>
      <c r="LGK84" s="2"/>
      <c r="LGL84" s="2"/>
      <c r="LGM84" s="2"/>
      <c r="LGN84" s="2"/>
      <c r="LGO84" s="2"/>
      <c r="LGP84" s="2"/>
      <c r="LGQ84" s="2"/>
      <c r="LGR84" s="2"/>
      <c r="LGS84" s="2"/>
      <c r="LGT84" s="2"/>
      <c r="LGU84" s="2"/>
      <c r="LGV84" s="2"/>
      <c r="LGW84" s="2"/>
      <c r="LGX84" s="2"/>
      <c r="LGY84" s="2"/>
      <c r="LGZ84" s="2"/>
      <c r="LHA84" s="2"/>
      <c r="LHB84" s="2"/>
      <c r="LHC84" s="2"/>
      <c r="LHD84" s="2"/>
      <c r="LHE84" s="2"/>
      <c r="LHF84" s="2"/>
      <c r="LHG84" s="2"/>
      <c r="LHH84" s="2"/>
      <c r="LHI84" s="2"/>
      <c r="LHJ84" s="2"/>
      <c r="LHK84" s="2"/>
      <c r="LHL84" s="2"/>
      <c r="LHM84" s="2"/>
      <c r="LHN84" s="2"/>
      <c r="LHO84" s="2"/>
      <c r="LHP84" s="2"/>
      <c r="LHQ84" s="2"/>
      <c r="LHR84" s="2"/>
      <c r="LHS84" s="2"/>
      <c r="LHT84" s="2"/>
      <c r="LHU84" s="2"/>
      <c r="LHV84" s="2"/>
      <c r="LHW84" s="2"/>
      <c r="LHX84" s="2"/>
      <c r="LHY84" s="2"/>
      <c r="LHZ84" s="2"/>
      <c r="LIA84" s="2"/>
      <c r="LIB84" s="2"/>
      <c r="LIC84" s="2"/>
      <c r="LID84" s="2"/>
      <c r="LIE84" s="2"/>
      <c r="LIF84" s="2"/>
      <c r="LIG84" s="2"/>
      <c r="LIH84" s="2"/>
      <c r="LII84" s="2"/>
      <c r="LIJ84" s="2"/>
      <c r="LIK84" s="2"/>
      <c r="LIL84" s="2"/>
      <c r="LIM84" s="2"/>
      <c r="LIN84" s="2"/>
      <c r="LIO84" s="2"/>
      <c r="LIP84" s="2"/>
      <c r="LIQ84" s="2"/>
      <c r="LIR84" s="2"/>
      <c r="LIS84" s="2"/>
      <c r="LIT84" s="2"/>
      <c r="LIU84" s="2"/>
      <c r="LIV84" s="2"/>
      <c r="LIW84" s="2"/>
      <c r="LIX84" s="2"/>
      <c r="LIY84" s="2"/>
      <c r="LIZ84" s="2"/>
      <c r="LJA84" s="2"/>
      <c r="LJB84" s="2"/>
      <c r="LJC84" s="2"/>
      <c r="LJD84" s="2"/>
      <c r="LJE84" s="2"/>
      <c r="LJF84" s="2"/>
      <c r="LJG84" s="2"/>
      <c r="LJH84" s="2"/>
      <c r="LJI84" s="2"/>
      <c r="LJJ84" s="2"/>
      <c r="LJK84" s="2"/>
      <c r="LJL84" s="2"/>
      <c r="LJM84" s="2"/>
      <c r="LJN84" s="2"/>
      <c r="LJO84" s="2"/>
      <c r="LJP84" s="2"/>
      <c r="LJQ84" s="2"/>
      <c r="LJR84" s="2"/>
      <c r="LJS84" s="2"/>
      <c r="LJT84" s="2"/>
      <c r="LJU84" s="2"/>
      <c r="LJV84" s="2"/>
      <c r="LJW84" s="2"/>
      <c r="LJX84" s="2"/>
      <c r="LJY84" s="2"/>
      <c r="LJZ84" s="2"/>
      <c r="LKA84" s="2"/>
      <c r="LKB84" s="2"/>
      <c r="LKC84" s="2"/>
      <c r="LKD84" s="2"/>
      <c r="LKE84" s="2"/>
      <c r="LKF84" s="2"/>
      <c r="LKG84" s="2"/>
      <c r="LKH84" s="2"/>
      <c r="LKI84" s="2"/>
      <c r="LKJ84" s="2"/>
      <c r="LKK84" s="2"/>
      <c r="LKL84" s="2"/>
      <c r="LKM84" s="2"/>
      <c r="LKN84" s="2"/>
      <c r="LKO84" s="2"/>
      <c r="LKP84" s="2"/>
      <c r="LKQ84" s="2"/>
      <c r="LKR84" s="2"/>
      <c r="LKS84" s="2"/>
      <c r="LKT84" s="2"/>
      <c r="LKU84" s="2"/>
      <c r="LKV84" s="2"/>
      <c r="LKW84" s="2"/>
      <c r="LKX84" s="2"/>
      <c r="LKY84" s="2"/>
      <c r="LKZ84" s="2"/>
      <c r="LLA84" s="2"/>
      <c r="LLB84" s="2"/>
      <c r="LLC84" s="2"/>
      <c r="LLD84" s="2"/>
      <c r="LLE84" s="2"/>
      <c r="LLF84" s="2"/>
      <c r="LLG84" s="2"/>
      <c r="LLH84" s="2"/>
      <c r="LLI84" s="2"/>
      <c r="LLJ84" s="2"/>
      <c r="LLK84" s="2"/>
      <c r="LLL84" s="2"/>
      <c r="LLM84" s="2"/>
      <c r="LLN84" s="2"/>
      <c r="LLO84" s="2"/>
      <c r="LLP84" s="2"/>
      <c r="LLQ84" s="2"/>
      <c r="LLR84" s="2"/>
      <c r="LLS84" s="2"/>
      <c r="LLT84" s="2"/>
      <c r="LLU84" s="2"/>
      <c r="LLV84" s="2"/>
      <c r="LLW84" s="2"/>
      <c r="LLX84" s="2"/>
      <c r="LLY84" s="2"/>
      <c r="LLZ84" s="2"/>
      <c r="LMA84" s="2"/>
      <c r="LMB84" s="2"/>
      <c r="LMC84" s="2"/>
      <c r="LMD84" s="2"/>
      <c r="LME84" s="2"/>
      <c r="LMF84" s="2"/>
      <c r="LMG84" s="2"/>
      <c r="LMH84" s="2"/>
      <c r="LMI84" s="2"/>
      <c r="LMJ84" s="2"/>
      <c r="LMK84" s="2"/>
      <c r="LML84" s="2"/>
      <c r="LMM84" s="2"/>
      <c r="LMN84" s="2"/>
      <c r="LMO84" s="2"/>
      <c r="LMP84" s="2"/>
      <c r="LMQ84" s="2"/>
      <c r="LMR84" s="2"/>
      <c r="LMS84" s="2"/>
      <c r="LMT84" s="2"/>
      <c r="LMU84" s="2"/>
      <c r="LMV84" s="2"/>
      <c r="LMW84" s="2"/>
      <c r="LMX84" s="2"/>
      <c r="LMY84" s="2"/>
      <c r="LMZ84" s="2"/>
      <c r="LNA84" s="2"/>
      <c r="LNB84" s="2"/>
      <c r="LNC84" s="2"/>
      <c r="LND84" s="2"/>
      <c r="LNE84" s="2"/>
      <c r="LNF84" s="2"/>
      <c r="LNG84" s="2"/>
      <c r="LNH84" s="2"/>
      <c r="LNI84" s="2"/>
      <c r="LNJ84" s="2"/>
      <c r="LNK84" s="2"/>
      <c r="LNL84" s="2"/>
      <c r="LNM84" s="2"/>
      <c r="LNN84" s="2"/>
      <c r="LNO84" s="2"/>
      <c r="LNP84" s="2"/>
      <c r="LNQ84" s="2"/>
      <c r="LNR84" s="2"/>
      <c r="LNS84" s="2"/>
      <c r="LNT84" s="2"/>
      <c r="LNU84" s="2"/>
      <c r="LNV84" s="2"/>
      <c r="LNW84" s="2"/>
      <c r="LNX84" s="2"/>
      <c r="LNY84" s="2"/>
      <c r="LNZ84" s="2"/>
      <c r="LOA84" s="2"/>
      <c r="LOB84" s="2"/>
      <c r="LOC84" s="2"/>
      <c r="LOD84" s="2"/>
      <c r="LOE84" s="2"/>
      <c r="LOF84" s="2"/>
      <c r="LOG84" s="2"/>
      <c r="LOH84" s="2"/>
      <c r="LOI84" s="2"/>
      <c r="LOJ84" s="2"/>
      <c r="LOK84" s="2"/>
      <c r="LOL84" s="2"/>
      <c r="LOM84" s="2"/>
      <c r="LON84" s="2"/>
      <c r="LOO84" s="2"/>
      <c r="LOP84" s="2"/>
      <c r="LOQ84" s="2"/>
      <c r="LOR84" s="2"/>
      <c r="LOS84" s="2"/>
      <c r="LOT84" s="2"/>
      <c r="LOU84" s="2"/>
      <c r="LOV84" s="2"/>
      <c r="LOW84" s="2"/>
      <c r="LOX84" s="2"/>
      <c r="LOY84" s="2"/>
      <c r="LOZ84" s="2"/>
      <c r="LPA84" s="2"/>
      <c r="LPB84" s="2"/>
      <c r="LPC84" s="2"/>
      <c r="LPD84" s="2"/>
      <c r="LPE84" s="2"/>
      <c r="LPF84" s="2"/>
      <c r="LPG84" s="2"/>
      <c r="LPH84" s="2"/>
      <c r="LPI84" s="2"/>
      <c r="LPJ84" s="2"/>
      <c r="LPK84" s="2"/>
      <c r="LPL84" s="2"/>
      <c r="LPM84" s="2"/>
      <c r="LPN84" s="2"/>
      <c r="LPO84" s="2"/>
      <c r="LPP84" s="2"/>
      <c r="LPQ84" s="2"/>
      <c r="LPR84" s="2"/>
      <c r="LPS84" s="2"/>
      <c r="LPT84" s="2"/>
      <c r="LPU84" s="2"/>
      <c r="LPV84" s="2"/>
      <c r="LPW84" s="2"/>
      <c r="LPX84" s="2"/>
      <c r="LPY84" s="2"/>
      <c r="LPZ84" s="2"/>
      <c r="LQA84" s="2"/>
      <c r="LQB84" s="2"/>
      <c r="LQC84" s="2"/>
      <c r="LQD84" s="2"/>
      <c r="LQE84" s="2"/>
      <c r="LQF84" s="2"/>
      <c r="LQG84" s="2"/>
      <c r="LQH84" s="2"/>
      <c r="LQI84" s="2"/>
      <c r="LQJ84" s="2"/>
      <c r="LQK84" s="2"/>
      <c r="LQL84" s="2"/>
      <c r="LQM84" s="2"/>
      <c r="LQN84" s="2"/>
      <c r="LQO84" s="2"/>
      <c r="LQP84" s="2"/>
      <c r="LQQ84" s="2"/>
      <c r="LQR84" s="2"/>
      <c r="LQS84" s="2"/>
      <c r="LQT84" s="2"/>
      <c r="LQU84" s="2"/>
      <c r="LQV84" s="2"/>
      <c r="LQW84" s="2"/>
      <c r="LQX84" s="2"/>
      <c r="LQY84" s="2"/>
      <c r="LQZ84" s="2"/>
      <c r="LRA84" s="2"/>
      <c r="LRB84" s="2"/>
      <c r="LRC84" s="2"/>
      <c r="LRD84" s="2"/>
      <c r="LRE84" s="2"/>
      <c r="LRF84" s="2"/>
      <c r="LRG84" s="2"/>
      <c r="LRH84" s="2"/>
      <c r="LRI84" s="2"/>
      <c r="LRJ84" s="2"/>
      <c r="LRK84" s="2"/>
      <c r="LRL84" s="2"/>
      <c r="LRM84" s="2"/>
      <c r="LRN84" s="2"/>
      <c r="LRO84" s="2"/>
      <c r="LRP84" s="2"/>
      <c r="LRQ84" s="2"/>
      <c r="LRR84" s="2"/>
      <c r="LRS84" s="2"/>
      <c r="LRT84" s="2"/>
      <c r="LRU84" s="2"/>
      <c r="LRV84" s="2"/>
      <c r="LRW84" s="2"/>
      <c r="LRX84" s="2"/>
      <c r="LRY84" s="2"/>
      <c r="LRZ84" s="2"/>
      <c r="LSA84" s="2"/>
      <c r="LSB84" s="2"/>
      <c r="LSC84" s="2"/>
      <c r="LSD84" s="2"/>
      <c r="LSE84" s="2"/>
      <c r="LSF84" s="2"/>
      <c r="LSG84" s="2"/>
      <c r="LSH84" s="2"/>
      <c r="LSI84" s="2"/>
      <c r="LSJ84" s="2"/>
      <c r="LSK84" s="2"/>
      <c r="LSL84" s="2"/>
      <c r="LSM84" s="2"/>
      <c r="LSN84" s="2"/>
      <c r="LSO84" s="2"/>
      <c r="LSP84" s="2"/>
      <c r="LSQ84" s="2"/>
      <c r="LSR84" s="2"/>
      <c r="LSS84" s="2"/>
      <c r="LST84" s="2"/>
      <c r="LSU84" s="2"/>
      <c r="LSV84" s="2"/>
      <c r="LSW84" s="2"/>
      <c r="LSX84" s="2"/>
      <c r="LSY84" s="2"/>
      <c r="LSZ84" s="2"/>
      <c r="LTA84" s="2"/>
      <c r="LTB84" s="2"/>
      <c r="LTC84" s="2"/>
      <c r="LTD84" s="2"/>
      <c r="LTE84" s="2"/>
      <c r="LTF84" s="2"/>
      <c r="LTG84" s="2"/>
      <c r="LTH84" s="2"/>
      <c r="LTI84" s="2"/>
      <c r="LTJ84" s="2"/>
      <c r="LTK84" s="2"/>
      <c r="LTL84" s="2"/>
      <c r="LTM84" s="2"/>
      <c r="LTN84" s="2"/>
      <c r="LTO84" s="2"/>
      <c r="LTP84" s="2"/>
      <c r="LTQ84" s="2"/>
      <c r="LTR84" s="2"/>
      <c r="LTS84" s="2"/>
      <c r="LTT84" s="2"/>
      <c r="LTU84" s="2"/>
      <c r="LTV84" s="2"/>
      <c r="LTW84" s="2"/>
      <c r="LTX84" s="2"/>
      <c r="LTY84" s="2"/>
      <c r="LTZ84" s="2"/>
      <c r="LUA84" s="2"/>
      <c r="LUB84" s="2"/>
      <c r="LUC84" s="2"/>
      <c r="LUD84" s="2"/>
      <c r="LUE84" s="2"/>
      <c r="LUF84" s="2"/>
      <c r="LUG84" s="2"/>
      <c r="LUH84" s="2"/>
      <c r="LUI84" s="2"/>
      <c r="LUJ84" s="2"/>
      <c r="LUK84" s="2"/>
      <c r="LUL84" s="2"/>
      <c r="LUM84" s="2"/>
      <c r="LUN84" s="2"/>
      <c r="LUO84" s="2"/>
      <c r="LUP84" s="2"/>
      <c r="LUQ84" s="2"/>
      <c r="LUR84" s="2"/>
      <c r="LUS84" s="2"/>
      <c r="LUT84" s="2"/>
      <c r="LUU84" s="2"/>
      <c r="LUV84" s="2"/>
      <c r="LUW84" s="2"/>
      <c r="LUX84" s="2"/>
      <c r="LUY84" s="2"/>
      <c r="LUZ84" s="2"/>
      <c r="LVA84" s="2"/>
      <c r="LVB84" s="2"/>
      <c r="LVC84" s="2"/>
      <c r="LVD84" s="2"/>
      <c r="LVE84" s="2"/>
      <c r="LVF84" s="2"/>
      <c r="LVG84" s="2"/>
      <c r="LVH84" s="2"/>
      <c r="LVI84" s="2"/>
      <c r="LVJ84" s="2"/>
      <c r="LVK84" s="2"/>
      <c r="LVL84" s="2"/>
      <c r="LVM84" s="2"/>
      <c r="LVN84" s="2"/>
      <c r="LVO84" s="2"/>
      <c r="LVP84" s="2"/>
      <c r="LVQ84" s="2"/>
      <c r="LVR84" s="2"/>
      <c r="LVS84" s="2"/>
      <c r="LVT84" s="2"/>
      <c r="LVU84" s="2"/>
      <c r="LVV84" s="2"/>
      <c r="LVW84" s="2"/>
      <c r="LVX84" s="2"/>
      <c r="LVY84" s="2"/>
      <c r="LVZ84" s="2"/>
      <c r="LWA84" s="2"/>
      <c r="LWB84" s="2"/>
      <c r="LWC84" s="2"/>
      <c r="LWD84" s="2"/>
      <c r="LWE84" s="2"/>
      <c r="LWF84" s="2"/>
      <c r="LWG84" s="2"/>
      <c r="LWH84" s="2"/>
      <c r="LWI84" s="2"/>
      <c r="LWJ84" s="2"/>
      <c r="LWK84" s="2"/>
      <c r="LWL84" s="2"/>
      <c r="LWM84" s="2"/>
      <c r="LWN84" s="2"/>
      <c r="LWO84" s="2"/>
      <c r="LWP84" s="2"/>
      <c r="LWQ84" s="2"/>
      <c r="LWR84" s="2"/>
      <c r="LWS84" s="2"/>
      <c r="LWT84" s="2"/>
      <c r="LWU84" s="2"/>
      <c r="LWV84" s="2"/>
      <c r="LWW84" s="2"/>
      <c r="LWX84" s="2"/>
      <c r="LWY84" s="2"/>
      <c r="LWZ84" s="2"/>
      <c r="LXA84" s="2"/>
      <c r="LXB84" s="2"/>
      <c r="LXC84" s="2"/>
      <c r="LXD84" s="2"/>
      <c r="LXE84" s="2"/>
      <c r="LXF84" s="2"/>
      <c r="LXG84" s="2"/>
      <c r="LXH84" s="2"/>
      <c r="LXI84" s="2"/>
      <c r="LXJ84" s="2"/>
      <c r="LXK84" s="2"/>
      <c r="LXL84" s="2"/>
      <c r="LXM84" s="2"/>
      <c r="LXN84" s="2"/>
      <c r="LXO84" s="2"/>
      <c r="LXP84" s="2"/>
      <c r="LXQ84" s="2"/>
      <c r="LXR84" s="2"/>
      <c r="LXS84" s="2"/>
      <c r="LXT84" s="2"/>
      <c r="LXU84" s="2"/>
      <c r="LXV84" s="2"/>
      <c r="LXW84" s="2"/>
      <c r="LXX84" s="2"/>
      <c r="LXY84" s="2"/>
      <c r="LXZ84" s="2"/>
      <c r="LYA84" s="2"/>
      <c r="LYB84" s="2"/>
      <c r="LYC84" s="2"/>
      <c r="LYD84" s="2"/>
      <c r="LYE84" s="2"/>
      <c r="LYF84" s="2"/>
      <c r="LYG84" s="2"/>
      <c r="LYH84" s="2"/>
      <c r="LYI84" s="2"/>
      <c r="LYJ84" s="2"/>
      <c r="LYK84" s="2"/>
      <c r="LYL84" s="2"/>
      <c r="LYM84" s="2"/>
      <c r="LYN84" s="2"/>
      <c r="LYO84" s="2"/>
      <c r="LYP84" s="2"/>
      <c r="LYQ84" s="2"/>
      <c r="LYR84" s="2"/>
      <c r="LYS84" s="2"/>
      <c r="LYT84" s="2"/>
      <c r="LYU84" s="2"/>
      <c r="LYV84" s="2"/>
      <c r="LYW84" s="2"/>
      <c r="LYX84" s="2"/>
      <c r="LYY84" s="2"/>
      <c r="LYZ84" s="2"/>
      <c r="LZA84" s="2"/>
      <c r="LZB84" s="2"/>
      <c r="LZC84" s="2"/>
      <c r="LZD84" s="2"/>
      <c r="LZE84" s="2"/>
      <c r="LZF84" s="2"/>
      <c r="LZG84" s="2"/>
      <c r="LZH84" s="2"/>
      <c r="LZI84" s="2"/>
      <c r="LZJ84" s="2"/>
      <c r="LZK84" s="2"/>
      <c r="LZL84" s="2"/>
      <c r="LZM84" s="2"/>
      <c r="LZN84" s="2"/>
      <c r="LZO84" s="2"/>
      <c r="LZP84" s="2"/>
      <c r="LZQ84" s="2"/>
      <c r="LZR84" s="2"/>
      <c r="LZS84" s="2"/>
      <c r="LZT84" s="2"/>
      <c r="LZU84" s="2"/>
      <c r="LZV84" s="2"/>
      <c r="LZW84" s="2"/>
      <c r="LZX84" s="2"/>
      <c r="LZY84" s="2"/>
      <c r="LZZ84" s="2"/>
      <c r="MAA84" s="2"/>
      <c r="MAB84" s="2"/>
      <c r="MAC84" s="2"/>
      <c r="MAD84" s="2"/>
      <c r="MAE84" s="2"/>
      <c r="MAF84" s="2"/>
      <c r="MAG84" s="2"/>
      <c r="MAH84" s="2"/>
      <c r="MAI84" s="2"/>
      <c r="MAJ84" s="2"/>
      <c r="MAK84" s="2"/>
      <c r="MAL84" s="2"/>
      <c r="MAM84" s="2"/>
      <c r="MAN84" s="2"/>
      <c r="MAO84" s="2"/>
      <c r="MAP84" s="2"/>
      <c r="MAQ84" s="2"/>
      <c r="MAR84" s="2"/>
      <c r="MAS84" s="2"/>
      <c r="MAT84" s="2"/>
      <c r="MAU84" s="2"/>
      <c r="MAV84" s="2"/>
      <c r="MAW84" s="2"/>
      <c r="MAX84" s="2"/>
      <c r="MAY84" s="2"/>
      <c r="MAZ84" s="2"/>
      <c r="MBA84" s="2"/>
      <c r="MBB84" s="2"/>
      <c r="MBC84" s="2"/>
      <c r="MBD84" s="2"/>
      <c r="MBE84" s="2"/>
      <c r="MBF84" s="2"/>
      <c r="MBG84" s="2"/>
      <c r="MBH84" s="2"/>
      <c r="MBI84" s="2"/>
      <c r="MBJ84" s="2"/>
      <c r="MBK84" s="2"/>
      <c r="MBL84" s="2"/>
      <c r="MBM84" s="2"/>
      <c r="MBN84" s="2"/>
      <c r="MBO84" s="2"/>
      <c r="MBP84" s="2"/>
      <c r="MBQ84" s="2"/>
      <c r="MBR84" s="2"/>
      <c r="MBS84" s="2"/>
      <c r="MBT84" s="2"/>
      <c r="MBU84" s="2"/>
      <c r="MBV84" s="2"/>
      <c r="MBW84" s="2"/>
      <c r="MBX84" s="2"/>
      <c r="MBY84" s="2"/>
      <c r="MBZ84" s="2"/>
      <c r="MCA84" s="2"/>
      <c r="MCB84" s="2"/>
      <c r="MCC84" s="2"/>
      <c r="MCD84" s="2"/>
      <c r="MCE84" s="2"/>
      <c r="MCF84" s="2"/>
      <c r="MCG84" s="2"/>
      <c r="MCH84" s="2"/>
      <c r="MCI84" s="2"/>
      <c r="MCJ84" s="2"/>
      <c r="MCK84" s="2"/>
      <c r="MCL84" s="2"/>
      <c r="MCM84" s="2"/>
      <c r="MCN84" s="2"/>
      <c r="MCO84" s="2"/>
      <c r="MCP84" s="2"/>
      <c r="MCQ84" s="2"/>
      <c r="MCR84" s="2"/>
      <c r="MCS84" s="2"/>
      <c r="MCT84" s="2"/>
      <c r="MCU84" s="2"/>
      <c r="MCV84" s="2"/>
      <c r="MCW84" s="2"/>
      <c r="MCX84" s="2"/>
      <c r="MCY84" s="2"/>
      <c r="MCZ84" s="2"/>
      <c r="MDA84" s="2"/>
      <c r="MDB84" s="2"/>
      <c r="MDC84" s="2"/>
      <c r="MDD84" s="2"/>
      <c r="MDE84" s="2"/>
      <c r="MDF84" s="2"/>
      <c r="MDG84" s="2"/>
      <c r="MDH84" s="2"/>
      <c r="MDI84" s="2"/>
      <c r="MDJ84" s="2"/>
      <c r="MDK84" s="2"/>
      <c r="MDL84" s="2"/>
      <c r="MDM84" s="2"/>
      <c r="MDN84" s="2"/>
      <c r="MDO84" s="2"/>
      <c r="MDP84" s="2"/>
      <c r="MDQ84" s="2"/>
      <c r="MDR84" s="2"/>
      <c r="MDS84" s="2"/>
      <c r="MDT84" s="2"/>
      <c r="MDU84" s="2"/>
      <c r="MDV84" s="2"/>
      <c r="MDW84" s="2"/>
      <c r="MDX84" s="2"/>
      <c r="MDY84" s="2"/>
      <c r="MDZ84" s="2"/>
      <c r="MEA84" s="2"/>
      <c r="MEB84" s="2"/>
      <c r="MEC84" s="2"/>
      <c r="MED84" s="2"/>
      <c r="MEE84" s="2"/>
      <c r="MEF84" s="2"/>
      <c r="MEG84" s="2"/>
      <c r="MEH84" s="2"/>
      <c r="MEI84" s="2"/>
      <c r="MEJ84" s="2"/>
      <c r="MEK84" s="2"/>
      <c r="MEL84" s="2"/>
      <c r="MEM84" s="2"/>
      <c r="MEN84" s="2"/>
      <c r="MEO84" s="2"/>
      <c r="MEP84" s="2"/>
      <c r="MEQ84" s="2"/>
      <c r="MER84" s="2"/>
      <c r="MES84" s="2"/>
      <c r="MET84" s="2"/>
      <c r="MEU84" s="2"/>
      <c r="MEV84" s="2"/>
      <c r="MEW84" s="2"/>
      <c r="MEX84" s="2"/>
      <c r="MEY84" s="2"/>
      <c r="MEZ84" s="2"/>
      <c r="MFA84" s="2"/>
      <c r="MFB84" s="2"/>
      <c r="MFC84" s="2"/>
      <c r="MFD84" s="2"/>
      <c r="MFE84" s="2"/>
      <c r="MFF84" s="2"/>
      <c r="MFG84" s="2"/>
      <c r="MFH84" s="2"/>
      <c r="MFI84" s="2"/>
      <c r="MFJ84" s="2"/>
      <c r="MFK84" s="2"/>
      <c r="MFL84" s="2"/>
      <c r="MFM84" s="2"/>
      <c r="MFN84" s="2"/>
      <c r="MFO84" s="2"/>
      <c r="MFP84" s="2"/>
      <c r="MFQ84" s="2"/>
      <c r="MFR84" s="2"/>
      <c r="MFS84" s="2"/>
      <c r="MFT84" s="2"/>
      <c r="MFU84" s="2"/>
      <c r="MFV84" s="2"/>
      <c r="MFW84" s="2"/>
      <c r="MFX84" s="2"/>
      <c r="MFY84" s="2"/>
      <c r="MFZ84" s="2"/>
      <c r="MGA84" s="2"/>
      <c r="MGB84" s="2"/>
      <c r="MGC84" s="2"/>
      <c r="MGD84" s="2"/>
      <c r="MGE84" s="2"/>
      <c r="MGF84" s="2"/>
      <c r="MGG84" s="2"/>
      <c r="MGH84" s="2"/>
      <c r="MGI84" s="2"/>
      <c r="MGJ84" s="2"/>
      <c r="MGK84" s="2"/>
      <c r="MGL84" s="2"/>
      <c r="MGM84" s="2"/>
      <c r="MGN84" s="2"/>
      <c r="MGO84" s="2"/>
      <c r="MGP84" s="2"/>
      <c r="MGQ84" s="2"/>
      <c r="MGR84" s="2"/>
      <c r="MGS84" s="2"/>
      <c r="MGT84" s="2"/>
      <c r="MGU84" s="2"/>
      <c r="MGV84" s="2"/>
      <c r="MGW84" s="2"/>
      <c r="MGX84" s="2"/>
      <c r="MGY84" s="2"/>
      <c r="MGZ84" s="2"/>
      <c r="MHA84" s="2"/>
      <c r="MHB84" s="2"/>
      <c r="MHC84" s="2"/>
      <c r="MHD84" s="2"/>
      <c r="MHE84" s="2"/>
      <c r="MHF84" s="2"/>
      <c r="MHG84" s="2"/>
      <c r="MHH84" s="2"/>
      <c r="MHI84" s="2"/>
      <c r="MHJ84" s="2"/>
      <c r="MHK84" s="2"/>
      <c r="MHL84" s="2"/>
      <c r="MHM84" s="2"/>
      <c r="MHN84" s="2"/>
      <c r="MHO84" s="2"/>
      <c r="MHP84" s="2"/>
      <c r="MHQ84" s="2"/>
      <c r="MHR84" s="2"/>
      <c r="MHS84" s="2"/>
      <c r="MHT84" s="2"/>
      <c r="MHU84" s="2"/>
      <c r="MHV84" s="2"/>
      <c r="MHW84" s="2"/>
      <c r="MHX84" s="2"/>
      <c r="MHY84" s="2"/>
      <c r="MHZ84" s="2"/>
      <c r="MIA84" s="2"/>
      <c r="MIB84" s="2"/>
      <c r="MIC84" s="2"/>
      <c r="MID84" s="2"/>
      <c r="MIE84" s="2"/>
      <c r="MIF84" s="2"/>
      <c r="MIG84" s="2"/>
      <c r="MIH84" s="2"/>
      <c r="MII84" s="2"/>
      <c r="MIJ84" s="2"/>
      <c r="MIK84" s="2"/>
      <c r="MIL84" s="2"/>
      <c r="MIM84" s="2"/>
      <c r="MIN84" s="2"/>
      <c r="MIO84" s="2"/>
      <c r="MIP84" s="2"/>
      <c r="MIQ84" s="2"/>
      <c r="MIR84" s="2"/>
      <c r="MIS84" s="2"/>
      <c r="MIT84" s="2"/>
      <c r="MIU84" s="2"/>
      <c r="MIV84" s="2"/>
      <c r="MIW84" s="2"/>
      <c r="MIX84" s="2"/>
      <c r="MIY84" s="2"/>
      <c r="MIZ84" s="2"/>
      <c r="MJA84" s="2"/>
      <c r="MJB84" s="2"/>
      <c r="MJC84" s="2"/>
      <c r="MJD84" s="2"/>
      <c r="MJE84" s="2"/>
      <c r="MJF84" s="2"/>
      <c r="MJG84" s="2"/>
      <c r="MJH84" s="2"/>
      <c r="MJI84" s="2"/>
      <c r="MJJ84" s="2"/>
      <c r="MJK84" s="2"/>
      <c r="MJL84" s="2"/>
      <c r="MJM84" s="2"/>
      <c r="MJN84" s="2"/>
      <c r="MJO84" s="2"/>
      <c r="MJP84" s="2"/>
      <c r="MJQ84" s="2"/>
      <c r="MJR84" s="2"/>
      <c r="MJS84" s="2"/>
      <c r="MJT84" s="2"/>
      <c r="MJU84" s="2"/>
      <c r="MJV84" s="2"/>
      <c r="MJW84" s="2"/>
      <c r="MJX84" s="2"/>
      <c r="MJY84" s="2"/>
      <c r="MJZ84" s="2"/>
      <c r="MKA84" s="2"/>
      <c r="MKB84" s="2"/>
      <c r="MKC84" s="2"/>
      <c r="MKD84" s="2"/>
      <c r="MKE84" s="2"/>
      <c r="MKF84" s="2"/>
      <c r="MKG84" s="2"/>
      <c r="MKH84" s="2"/>
      <c r="MKI84" s="2"/>
      <c r="MKJ84" s="2"/>
      <c r="MKK84" s="2"/>
      <c r="MKL84" s="2"/>
      <c r="MKM84" s="2"/>
      <c r="MKN84" s="2"/>
      <c r="MKO84" s="2"/>
      <c r="MKP84" s="2"/>
      <c r="MKQ84" s="2"/>
      <c r="MKR84" s="2"/>
      <c r="MKS84" s="2"/>
      <c r="MKT84" s="2"/>
      <c r="MKU84" s="2"/>
      <c r="MKV84" s="2"/>
      <c r="MKW84" s="2"/>
      <c r="MKX84" s="2"/>
      <c r="MKY84" s="2"/>
      <c r="MKZ84" s="2"/>
      <c r="MLA84" s="2"/>
      <c r="MLB84" s="2"/>
      <c r="MLC84" s="2"/>
      <c r="MLD84" s="2"/>
      <c r="MLE84" s="2"/>
      <c r="MLF84" s="2"/>
      <c r="MLG84" s="2"/>
      <c r="MLH84" s="2"/>
      <c r="MLI84" s="2"/>
      <c r="MLJ84" s="2"/>
      <c r="MLK84" s="2"/>
      <c r="MLL84" s="2"/>
      <c r="MLM84" s="2"/>
      <c r="MLN84" s="2"/>
      <c r="MLO84" s="2"/>
      <c r="MLP84" s="2"/>
      <c r="MLQ84" s="2"/>
      <c r="MLR84" s="2"/>
      <c r="MLS84" s="2"/>
      <c r="MLT84" s="2"/>
      <c r="MLU84" s="2"/>
      <c r="MLV84" s="2"/>
      <c r="MLW84" s="2"/>
      <c r="MLX84" s="2"/>
      <c r="MLY84" s="2"/>
      <c r="MLZ84" s="2"/>
      <c r="MMA84" s="2"/>
      <c r="MMB84" s="2"/>
      <c r="MMC84" s="2"/>
      <c r="MMD84" s="2"/>
      <c r="MME84" s="2"/>
      <c r="MMF84" s="2"/>
      <c r="MMG84" s="2"/>
      <c r="MMH84" s="2"/>
      <c r="MMI84" s="2"/>
      <c r="MMJ84" s="2"/>
      <c r="MMK84" s="2"/>
      <c r="MML84" s="2"/>
      <c r="MMM84" s="2"/>
      <c r="MMN84" s="2"/>
      <c r="MMO84" s="2"/>
      <c r="MMP84" s="2"/>
      <c r="MMQ84" s="2"/>
      <c r="MMR84" s="2"/>
      <c r="MMS84" s="2"/>
      <c r="MMT84" s="2"/>
      <c r="MMU84" s="2"/>
      <c r="MMV84" s="2"/>
      <c r="MMW84" s="2"/>
      <c r="MMX84" s="2"/>
      <c r="MMY84" s="2"/>
      <c r="MMZ84" s="2"/>
      <c r="MNA84" s="2"/>
      <c r="MNB84" s="2"/>
      <c r="MNC84" s="2"/>
      <c r="MND84" s="2"/>
      <c r="MNE84" s="2"/>
      <c r="MNF84" s="2"/>
      <c r="MNG84" s="2"/>
      <c r="MNH84" s="2"/>
      <c r="MNI84" s="2"/>
      <c r="MNJ84" s="2"/>
      <c r="MNK84" s="2"/>
      <c r="MNL84" s="2"/>
      <c r="MNM84" s="2"/>
      <c r="MNN84" s="2"/>
      <c r="MNO84" s="2"/>
      <c r="MNP84" s="2"/>
      <c r="MNQ84" s="2"/>
      <c r="MNR84" s="2"/>
      <c r="MNS84" s="2"/>
      <c r="MNT84" s="2"/>
      <c r="MNU84" s="2"/>
      <c r="MNV84" s="2"/>
      <c r="MNW84" s="2"/>
      <c r="MNX84" s="2"/>
      <c r="MNY84" s="2"/>
      <c r="MNZ84" s="2"/>
      <c r="MOA84" s="2"/>
      <c r="MOB84" s="2"/>
      <c r="MOC84" s="2"/>
      <c r="MOD84" s="2"/>
      <c r="MOE84" s="2"/>
      <c r="MOF84" s="2"/>
      <c r="MOG84" s="2"/>
      <c r="MOH84" s="2"/>
      <c r="MOI84" s="2"/>
      <c r="MOJ84" s="2"/>
      <c r="MOK84" s="2"/>
      <c r="MOL84" s="2"/>
      <c r="MOM84" s="2"/>
      <c r="MON84" s="2"/>
      <c r="MOO84" s="2"/>
      <c r="MOP84" s="2"/>
      <c r="MOQ84" s="2"/>
      <c r="MOR84" s="2"/>
      <c r="MOS84" s="2"/>
      <c r="MOT84" s="2"/>
      <c r="MOU84" s="2"/>
      <c r="MOV84" s="2"/>
      <c r="MOW84" s="2"/>
      <c r="MOX84" s="2"/>
      <c r="MOY84" s="2"/>
      <c r="MOZ84" s="2"/>
      <c r="MPA84" s="2"/>
      <c r="MPB84" s="2"/>
      <c r="MPC84" s="2"/>
      <c r="MPD84" s="2"/>
      <c r="MPE84" s="2"/>
      <c r="MPF84" s="2"/>
      <c r="MPG84" s="2"/>
      <c r="MPH84" s="2"/>
      <c r="MPI84" s="2"/>
      <c r="MPJ84" s="2"/>
      <c r="MPK84" s="2"/>
      <c r="MPL84" s="2"/>
      <c r="MPM84" s="2"/>
      <c r="MPN84" s="2"/>
      <c r="MPO84" s="2"/>
      <c r="MPP84" s="2"/>
      <c r="MPQ84" s="2"/>
      <c r="MPR84" s="2"/>
      <c r="MPS84" s="2"/>
      <c r="MPT84" s="2"/>
      <c r="MPU84" s="2"/>
      <c r="MPV84" s="2"/>
      <c r="MPW84" s="2"/>
      <c r="MPX84" s="2"/>
      <c r="MPY84" s="2"/>
      <c r="MPZ84" s="2"/>
      <c r="MQA84" s="2"/>
      <c r="MQB84" s="2"/>
      <c r="MQC84" s="2"/>
      <c r="MQD84" s="2"/>
      <c r="MQE84" s="2"/>
      <c r="MQF84" s="2"/>
      <c r="MQG84" s="2"/>
      <c r="MQH84" s="2"/>
      <c r="MQI84" s="2"/>
      <c r="MQJ84" s="2"/>
      <c r="MQK84" s="2"/>
      <c r="MQL84" s="2"/>
      <c r="MQM84" s="2"/>
      <c r="MQN84" s="2"/>
      <c r="MQO84" s="2"/>
      <c r="MQP84" s="2"/>
      <c r="MQQ84" s="2"/>
      <c r="MQR84" s="2"/>
      <c r="MQS84" s="2"/>
      <c r="MQT84" s="2"/>
      <c r="MQU84" s="2"/>
      <c r="MQV84" s="2"/>
      <c r="MQW84" s="2"/>
      <c r="MQX84" s="2"/>
      <c r="MQY84" s="2"/>
      <c r="MQZ84" s="2"/>
      <c r="MRA84" s="2"/>
      <c r="MRB84" s="2"/>
      <c r="MRC84" s="2"/>
      <c r="MRD84" s="2"/>
      <c r="MRE84" s="2"/>
      <c r="MRF84" s="2"/>
      <c r="MRG84" s="2"/>
      <c r="MRH84" s="2"/>
      <c r="MRI84" s="2"/>
      <c r="MRJ84" s="2"/>
      <c r="MRK84" s="2"/>
      <c r="MRL84" s="2"/>
      <c r="MRM84" s="2"/>
      <c r="MRN84" s="2"/>
      <c r="MRO84" s="2"/>
      <c r="MRP84" s="2"/>
      <c r="MRQ84" s="2"/>
      <c r="MRR84" s="2"/>
      <c r="MRS84" s="2"/>
      <c r="MRT84" s="2"/>
      <c r="MRU84" s="2"/>
      <c r="MRV84" s="2"/>
      <c r="MRW84" s="2"/>
      <c r="MRX84" s="2"/>
      <c r="MRY84" s="2"/>
      <c r="MRZ84" s="2"/>
      <c r="MSA84" s="2"/>
      <c r="MSB84" s="2"/>
      <c r="MSC84" s="2"/>
      <c r="MSD84" s="2"/>
      <c r="MSE84" s="2"/>
      <c r="MSF84" s="2"/>
      <c r="MSG84" s="2"/>
      <c r="MSH84" s="2"/>
      <c r="MSI84" s="2"/>
      <c r="MSJ84" s="2"/>
      <c r="MSK84" s="2"/>
      <c r="MSL84" s="2"/>
      <c r="MSM84" s="2"/>
      <c r="MSN84" s="2"/>
      <c r="MSO84" s="2"/>
      <c r="MSP84" s="2"/>
      <c r="MSQ84" s="2"/>
      <c r="MSR84" s="2"/>
      <c r="MSS84" s="2"/>
      <c r="MST84" s="2"/>
      <c r="MSU84" s="2"/>
      <c r="MSV84" s="2"/>
      <c r="MSW84" s="2"/>
      <c r="MSX84" s="2"/>
      <c r="MSY84" s="2"/>
      <c r="MSZ84" s="2"/>
      <c r="MTA84" s="2"/>
      <c r="MTB84" s="2"/>
      <c r="MTC84" s="2"/>
      <c r="MTD84" s="2"/>
      <c r="MTE84" s="2"/>
      <c r="MTF84" s="2"/>
      <c r="MTG84" s="2"/>
      <c r="MTH84" s="2"/>
      <c r="MTI84" s="2"/>
      <c r="MTJ84" s="2"/>
      <c r="MTK84" s="2"/>
      <c r="MTL84" s="2"/>
      <c r="MTM84" s="2"/>
      <c r="MTN84" s="2"/>
      <c r="MTO84" s="2"/>
      <c r="MTP84" s="2"/>
      <c r="MTQ84" s="2"/>
      <c r="MTR84" s="2"/>
      <c r="MTS84" s="2"/>
      <c r="MTT84" s="2"/>
      <c r="MTU84" s="2"/>
      <c r="MTV84" s="2"/>
      <c r="MTW84" s="2"/>
      <c r="MTX84" s="2"/>
      <c r="MTY84" s="2"/>
      <c r="MTZ84" s="2"/>
      <c r="MUA84" s="2"/>
      <c r="MUB84" s="2"/>
      <c r="MUC84" s="2"/>
      <c r="MUD84" s="2"/>
      <c r="MUE84" s="2"/>
      <c r="MUF84" s="2"/>
      <c r="MUG84" s="2"/>
      <c r="MUH84" s="2"/>
      <c r="MUI84" s="2"/>
      <c r="MUJ84" s="2"/>
      <c r="MUK84" s="2"/>
      <c r="MUL84" s="2"/>
      <c r="MUM84" s="2"/>
      <c r="MUN84" s="2"/>
      <c r="MUO84" s="2"/>
      <c r="MUP84" s="2"/>
      <c r="MUQ84" s="2"/>
      <c r="MUR84" s="2"/>
      <c r="MUS84" s="2"/>
      <c r="MUT84" s="2"/>
      <c r="MUU84" s="2"/>
      <c r="MUV84" s="2"/>
      <c r="MUW84" s="2"/>
      <c r="MUX84" s="2"/>
      <c r="MUY84" s="2"/>
      <c r="MUZ84" s="2"/>
      <c r="MVA84" s="2"/>
      <c r="MVB84" s="2"/>
      <c r="MVC84" s="2"/>
      <c r="MVD84" s="2"/>
      <c r="MVE84" s="2"/>
      <c r="MVF84" s="2"/>
      <c r="MVG84" s="2"/>
      <c r="MVH84" s="2"/>
      <c r="MVI84" s="2"/>
      <c r="MVJ84" s="2"/>
      <c r="MVK84" s="2"/>
      <c r="MVL84" s="2"/>
      <c r="MVM84" s="2"/>
      <c r="MVN84" s="2"/>
      <c r="MVO84" s="2"/>
      <c r="MVP84" s="2"/>
      <c r="MVQ84" s="2"/>
      <c r="MVR84" s="2"/>
      <c r="MVS84" s="2"/>
      <c r="MVT84" s="2"/>
      <c r="MVU84" s="2"/>
      <c r="MVV84" s="2"/>
      <c r="MVW84" s="2"/>
      <c r="MVX84" s="2"/>
      <c r="MVY84" s="2"/>
      <c r="MVZ84" s="2"/>
      <c r="MWA84" s="2"/>
      <c r="MWB84" s="2"/>
      <c r="MWC84" s="2"/>
      <c r="MWD84" s="2"/>
      <c r="MWE84" s="2"/>
      <c r="MWF84" s="2"/>
      <c r="MWG84" s="2"/>
      <c r="MWH84" s="2"/>
      <c r="MWI84" s="2"/>
      <c r="MWJ84" s="2"/>
      <c r="MWK84" s="2"/>
      <c r="MWL84" s="2"/>
      <c r="MWM84" s="2"/>
      <c r="MWN84" s="2"/>
      <c r="MWO84" s="2"/>
      <c r="MWP84" s="2"/>
      <c r="MWQ84" s="2"/>
      <c r="MWR84" s="2"/>
      <c r="MWS84" s="2"/>
      <c r="MWT84" s="2"/>
      <c r="MWU84" s="2"/>
      <c r="MWV84" s="2"/>
      <c r="MWW84" s="2"/>
      <c r="MWX84" s="2"/>
      <c r="MWY84" s="2"/>
      <c r="MWZ84" s="2"/>
      <c r="MXA84" s="2"/>
      <c r="MXB84" s="2"/>
      <c r="MXC84" s="2"/>
      <c r="MXD84" s="2"/>
      <c r="MXE84" s="2"/>
      <c r="MXF84" s="2"/>
      <c r="MXG84" s="2"/>
      <c r="MXH84" s="2"/>
      <c r="MXI84" s="2"/>
      <c r="MXJ84" s="2"/>
      <c r="MXK84" s="2"/>
      <c r="MXL84" s="2"/>
      <c r="MXM84" s="2"/>
      <c r="MXN84" s="2"/>
      <c r="MXO84" s="2"/>
      <c r="MXP84" s="2"/>
      <c r="MXQ84" s="2"/>
      <c r="MXR84" s="2"/>
      <c r="MXS84" s="2"/>
      <c r="MXT84" s="2"/>
      <c r="MXU84" s="2"/>
      <c r="MXV84" s="2"/>
      <c r="MXW84" s="2"/>
      <c r="MXX84" s="2"/>
      <c r="MXY84" s="2"/>
      <c r="MXZ84" s="2"/>
      <c r="MYA84" s="2"/>
      <c r="MYB84" s="2"/>
      <c r="MYC84" s="2"/>
      <c r="MYD84" s="2"/>
      <c r="MYE84" s="2"/>
      <c r="MYF84" s="2"/>
      <c r="MYG84" s="2"/>
      <c r="MYH84" s="2"/>
      <c r="MYI84" s="2"/>
      <c r="MYJ84" s="2"/>
      <c r="MYK84" s="2"/>
      <c r="MYL84" s="2"/>
      <c r="MYM84" s="2"/>
      <c r="MYN84" s="2"/>
      <c r="MYO84" s="2"/>
      <c r="MYP84" s="2"/>
      <c r="MYQ84" s="2"/>
      <c r="MYR84" s="2"/>
      <c r="MYS84" s="2"/>
      <c r="MYT84" s="2"/>
      <c r="MYU84" s="2"/>
      <c r="MYV84" s="2"/>
      <c r="MYW84" s="2"/>
      <c r="MYX84" s="2"/>
      <c r="MYY84" s="2"/>
      <c r="MYZ84" s="2"/>
      <c r="MZA84" s="2"/>
      <c r="MZB84" s="2"/>
      <c r="MZC84" s="2"/>
      <c r="MZD84" s="2"/>
      <c r="MZE84" s="2"/>
      <c r="MZF84" s="2"/>
      <c r="MZG84" s="2"/>
      <c r="MZH84" s="2"/>
      <c r="MZI84" s="2"/>
      <c r="MZJ84" s="2"/>
      <c r="MZK84" s="2"/>
      <c r="MZL84" s="2"/>
      <c r="MZM84" s="2"/>
      <c r="MZN84" s="2"/>
      <c r="MZO84" s="2"/>
      <c r="MZP84" s="2"/>
      <c r="MZQ84" s="2"/>
      <c r="MZR84" s="2"/>
      <c r="MZS84" s="2"/>
      <c r="MZT84" s="2"/>
      <c r="MZU84" s="2"/>
      <c r="MZV84" s="2"/>
      <c r="MZW84" s="2"/>
      <c r="MZX84" s="2"/>
      <c r="MZY84" s="2"/>
      <c r="MZZ84" s="2"/>
      <c r="NAA84" s="2"/>
      <c r="NAB84" s="2"/>
      <c r="NAC84" s="2"/>
      <c r="NAD84" s="2"/>
      <c r="NAE84" s="2"/>
      <c r="NAF84" s="2"/>
      <c r="NAG84" s="2"/>
      <c r="NAH84" s="2"/>
      <c r="NAI84" s="2"/>
      <c r="NAJ84" s="2"/>
      <c r="NAK84" s="2"/>
      <c r="NAL84" s="2"/>
      <c r="NAM84" s="2"/>
      <c r="NAN84" s="2"/>
      <c r="NAO84" s="2"/>
      <c r="NAP84" s="2"/>
      <c r="NAQ84" s="2"/>
      <c r="NAR84" s="2"/>
      <c r="NAS84" s="2"/>
      <c r="NAT84" s="2"/>
      <c r="NAU84" s="2"/>
      <c r="NAV84" s="2"/>
      <c r="NAW84" s="2"/>
      <c r="NAX84" s="2"/>
      <c r="NAY84" s="2"/>
      <c r="NAZ84" s="2"/>
      <c r="NBA84" s="2"/>
      <c r="NBB84" s="2"/>
      <c r="NBC84" s="2"/>
      <c r="NBD84" s="2"/>
      <c r="NBE84" s="2"/>
      <c r="NBF84" s="2"/>
      <c r="NBG84" s="2"/>
      <c r="NBH84" s="2"/>
      <c r="NBI84" s="2"/>
      <c r="NBJ84" s="2"/>
      <c r="NBK84" s="2"/>
      <c r="NBL84" s="2"/>
      <c r="NBM84" s="2"/>
      <c r="NBN84" s="2"/>
      <c r="NBO84" s="2"/>
      <c r="NBP84" s="2"/>
      <c r="NBQ84" s="2"/>
      <c r="NBR84" s="2"/>
      <c r="NBS84" s="2"/>
      <c r="NBT84" s="2"/>
      <c r="NBU84" s="2"/>
      <c r="NBV84" s="2"/>
      <c r="NBW84" s="2"/>
      <c r="NBX84" s="2"/>
      <c r="NBY84" s="2"/>
      <c r="NBZ84" s="2"/>
      <c r="NCA84" s="2"/>
      <c r="NCB84" s="2"/>
      <c r="NCC84" s="2"/>
      <c r="NCD84" s="2"/>
      <c r="NCE84" s="2"/>
      <c r="NCF84" s="2"/>
      <c r="NCG84" s="2"/>
      <c r="NCH84" s="2"/>
      <c r="NCI84" s="2"/>
      <c r="NCJ84" s="2"/>
      <c r="NCK84" s="2"/>
      <c r="NCL84" s="2"/>
      <c r="NCM84" s="2"/>
      <c r="NCN84" s="2"/>
      <c r="NCO84" s="2"/>
      <c r="NCP84" s="2"/>
      <c r="NCQ84" s="2"/>
      <c r="NCR84" s="2"/>
      <c r="NCS84" s="2"/>
      <c r="NCT84" s="2"/>
      <c r="NCU84" s="2"/>
      <c r="NCV84" s="2"/>
      <c r="NCW84" s="2"/>
      <c r="NCX84" s="2"/>
      <c r="NCY84" s="2"/>
      <c r="NCZ84" s="2"/>
      <c r="NDA84" s="2"/>
      <c r="NDB84" s="2"/>
      <c r="NDC84" s="2"/>
      <c r="NDD84" s="2"/>
      <c r="NDE84" s="2"/>
      <c r="NDF84" s="2"/>
      <c r="NDG84" s="2"/>
      <c r="NDH84" s="2"/>
      <c r="NDI84" s="2"/>
      <c r="NDJ84" s="2"/>
      <c r="NDK84" s="2"/>
      <c r="NDL84" s="2"/>
      <c r="NDM84" s="2"/>
      <c r="NDN84" s="2"/>
      <c r="NDO84" s="2"/>
      <c r="NDP84" s="2"/>
      <c r="NDQ84" s="2"/>
      <c r="NDR84" s="2"/>
      <c r="NDS84" s="2"/>
      <c r="NDT84" s="2"/>
      <c r="NDU84" s="2"/>
      <c r="NDV84" s="2"/>
      <c r="NDW84" s="2"/>
      <c r="NDX84" s="2"/>
      <c r="NDY84" s="2"/>
      <c r="NDZ84" s="2"/>
      <c r="NEA84" s="2"/>
      <c r="NEB84" s="2"/>
      <c r="NEC84" s="2"/>
      <c r="NED84" s="2"/>
      <c r="NEE84" s="2"/>
      <c r="NEF84" s="2"/>
      <c r="NEG84" s="2"/>
      <c r="NEH84" s="2"/>
      <c r="NEI84" s="2"/>
      <c r="NEJ84" s="2"/>
      <c r="NEK84" s="2"/>
      <c r="NEL84" s="2"/>
      <c r="NEM84" s="2"/>
      <c r="NEN84" s="2"/>
      <c r="NEO84" s="2"/>
      <c r="NEP84" s="2"/>
      <c r="NEQ84" s="2"/>
      <c r="NER84" s="2"/>
      <c r="NES84" s="2"/>
      <c r="NET84" s="2"/>
      <c r="NEU84" s="2"/>
      <c r="NEV84" s="2"/>
      <c r="NEW84" s="2"/>
      <c r="NEX84" s="2"/>
      <c r="NEY84" s="2"/>
      <c r="NEZ84" s="2"/>
      <c r="NFA84" s="2"/>
      <c r="NFB84" s="2"/>
      <c r="NFC84" s="2"/>
      <c r="NFD84" s="2"/>
      <c r="NFE84" s="2"/>
      <c r="NFF84" s="2"/>
      <c r="NFG84" s="2"/>
      <c r="NFH84" s="2"/>
      <c r="NFI84" s="2"/>
      <c r="NFJ84" s="2"/>
      <c r="NFK84" s="2"/>
      <c r="NFL84" s="2"/>
      <c r="NFM84" s="2"/>
      <c r="NFN84" s="2"/>
      <c r="NFO84" s="2"/>
      <c r="NFP84" s="2"/>
      <c r="NFQ84" s="2"/>
      <c r="NFR84" s="2"/>
      <c r="NFS84" s="2"/>
      <c r="NFT84" s="2"/>
      <c r="NFU84" s="2"/>
      <c r="NFV84" s="2"/>
      <c r="NFW84" s="2"/>
      <c r="NFX84" s="2"/>
      <c r="NFY84" s="2"/>
      <c r="NFZ84" s="2"/>
      <c r="NGA84" s="2"/>
      <c r="NGB84" s="2"/>
      <c r="NGC84" s="2"/>
      <c r="NGD84" s="2"/>
      <c r="NGE84" s="2"/>
      <c r="NGF84" s="2"/>
      <c r="NGG84" s="2"/>
      <c r="NGH84" s="2"/>
      <c r="NGI84" s="2"/>
      <c r="NGJ84" s="2"/>
      <c r="NGK84" s="2"/>
      <c r="NGL84" s="2"/>
      <c r="NGM84" s="2"/>
      <c r="NGN84" s="2"/>
      <c r="NGO84" s="2"/>
      <c r="NGP84" s="2"/>
      <c r="NGQ84" s="2"/>
      <c r="NGR84" s="2"/>
      <c r="NGS84" s="2"/>
      <c r="NGT84" s="2"/>
      <c r="NGU84" s="2"/>
      <c r="NGV84" s="2"/>
      <c r="NGW84" s="2"/>
      <c r="NGX84" s="2"/>
      <c r="NGY84" s="2"/>
      <c r="NGZ84" s="2"/>
      <c r="NHA84" s="2"/>
      <c r="NHB84" s="2"/>
      <c r="NHC84" s="2"/>
      <c r="NHD84" s="2"/>
      <c r="NHE84" s="2"/>
      <c r="NHF84" s="2"/>
      <c r="NHG84" s="2"/>
      <c r="NHH84" s="2"/>
      <c r="NHI84" s="2"/>
      <c r="NHJ84" s="2"/>
      <c r="NHK84" s="2"/>
      <c r="NHL84" s="2"/>
      <c r="NHM84" s="2"/>
      <c r="NHN84" s="2"/>
      <c r="NHO84" s="2"/>
      <c r="NHP84" s="2"/>
      <c r="NHQ84" s="2"/>
      <c r="NHR84" s="2"/>
      <c r="NHS84" s="2"/>
      <c r="NHT84" s="2"/>
      <c r="NHU84" s="2"/>
      <c r="NHV84" s="2"/>
      <c r="NHW84" s="2"/>
      <c r="NHX84" s="2"/>
      <c r="NHY84" s="2"/>
      <c r="NHZ84" s="2"/>
      <c r="NIA84" s="2"/>
      <c r="NIB84" s="2"/>
      <c r="NIC84" s="2"/>
      <c r="NID84" s="2"/>
      <c r="NIE84" s="2"/>
      <c r="NIF84" s="2"/>
      <c r="NIG84" s="2"/>
      <c r="NIH84" s="2"/>
      <c r="NII84" s="2"/>
      <c r="NIJ84" s="2"/>
      <c r="NIK84" s="2"/>
      <c r="NIL84" s="2"/>
      <c r="NIM84" s="2"/>
      <c r="NIN84" s="2"/>
      <c r="NIO84" s="2"/>
      <c r="NIP84" s="2"/>
      <c r="NIQ84" s="2"/>
      <c r="NIR84" s="2"/>
      <c r="NIS84" s="2"/>
      <c r="NIT84" s="2"/>
      <c r="NIU84" s="2"/>
      <c r="NIV84" s="2"/>
      <c r="NIW84" s="2"/>
      <c r="NIX84" s="2"/>
      <c r="NIY84" s="2"/>
      <c r="NIZ84" s="2"/>
      <c r="NJA84" s="2"/>
      <c r="NJB84" s="2"/>
      <c r="NJC84" s="2"/>
      <c r="NJD84" s="2"/>
      <c r="NJE84" s="2"/>
      <c r="NJF84" s="2"/>
      <c r="NJG84" s="2"/>
      <c r="NJH84" s="2"/>
      <c r="NJI84" s="2"/>
      <c r="NJJ84" s="2"/>
      <c r="NJK84" s="2"/>
      <c r="NJL84" s="2"/>
      <c r="NJM84" s="2"/>
      <c r="NJN84" s="2"/>
      <c r="NJO84" s="2"/>
      <c r="NJP84" s="2"/>
      <c r="NJQ84" s="2"/>
      <c r="NJR84" s="2"/>
      <c r="NJS84" s="2"/>
      <c r="NJT84" s="2"/>
      <c r="NJU84" s="2"/>
      <c r="NJV84" s="2"/>
      <c r="NJW84" s="2"/>
      <c r="NJX84" s="2"/>
      <c r="NJY84" s="2"/>
      <c r="NJZ84" s="2"/>
      <c r="NKA84" s="2"/>
      <c r="NKB84" s="2"/>
      <c r="NKC84" s="2"/>
      <c r="NKD84" s="2"/>
      <c r="NKE84" s="2"/>
      <c r="NKF84" s="2"/>
      <c r="NKG84" s="2"/>
      <c r="NKH84" s="2"/>
      <c r="NKI84" s="2"/>
      <c r="NKJ84" s="2"/>
      <c r="NKK84" s="2"/>
      <c r="NKL84" s="2"/>
      <c r="NKM84" s="2"/>
      <c r="NKN84" s="2"/>
      <c r="NKO84" s="2"/>
      <c r="NKP84" s="2"/>
      <c r="NKQ84" s="2"/>
      <c r="NKR84" s="2"/>
      <c r="NKS84" s="2"/>
      <c r="NKT84" s="2"/>
      <c r="NKU84" s="2"/>
      <c r="NKV84" s="2"/>
      <c r="NKW84" s="2"/>
      <c r="NKX84" s="2"/>
      <c r="NKY84" s="2"/>
      <c r="NKZ84" s="2"/>
      <c r="NLA84" s="2"/>
      <c r="NLB84" s="2"/>
      <c r="NLC84" s="2"/>
      <c r="NLD84" s="2"/>
      <c r="NLE84" s="2"/>
      <c r="NLF84" s="2"/>
      <c r="NLG84" s="2"/>
      <c r="NLH84" s="2"/>
      <c r="NLI84" s="2"/>
      <c r="NLJ84" s="2"/>
      <c r="NLK84" s="2"/>
      <c r="NLL84" s="2"/>
      <c r="NLM84" s="2"/>
      <c r="NLN84" s="2"/>
      <c r="NLO84" s="2"/>
      <c r="NLP84" s="2"/>
      <c r="NLQ84" s="2"/>
      <c r="NLR84" s="2"/>
      <c r="NLS84" s="2"/>
      <c r="NLT84" s="2"/>
      <c r="NLU84" s="2"/>
      <c r="NLV84" s="2"/>
      <c r="NLW84" s="2"/>
      <c r="NLX84" s="2"/>
      <c r="NLY84" s="2"/>
      <c r="NLZ84" s="2"/>
      <c r="NMA84" s="2"/>
      <c r="NMB84" s="2"/>
      <c r="NMC84" s="2"/>
      <c r="NMD84" s="2"/>
      <c r="NME84" s="2"/>
      <c r="NMF84" s="2"/>
      <c r="NMG84" s="2"/>
      <c r="NMH84" s="2"/>
      <c r="NMI84" s="2"/>
      <c r="NMJ84" s="2"/>
      <c r="NMK84" s="2"/>
      <c r="NML84" s="2"/>
      <c r="NMM84" s="2"/>
      <c r="NMN84" s="2"/>
      <c r="NMO84" s="2"/>
      <c r="NMP84" s="2"/>
      <c r="NMQ84" s="2"/>
      <c r="NMR84" s="2"/>
      <c r="NMS84" s="2"/>
      <c r="NMT84" s="2"/>
      <c r="NMU84" s="2"/>
      <c r="NMV84" s="2"/>
      <c r="NMW84" s="2"/>
      <c r="NMX84" s="2"/>
      <c r="NMY84" s="2"/>
      <c r="NMZ84" s="2"/>
      <c r="NNA84" s="2"/>
      <c r="NNB84" s="2"/>
      <c r="NNC84" s="2"/>
      <c r="NND84" s="2"/>
      <c r="NNE84" s="2"/>
      <c r="NNF84" s="2"/>
      <c r="NNG84" s="2"/>
      <c r="NNH84" s="2"/>
      <c r="NNI84" s="2"/>
      <c r="NNJ84" s="2"/>
      <c r="NNK84" s="2"/>
      <c r="NNL84" s="2"/>
      <c r="NNM84" s="2"/>
      <c r="NNN84" s="2"/>
      <c r="NNO84" s="2"/>
      <c r="NNP84" s="2"/>
      <c r="NNQ84" s="2"/>
      <c r="NNR84" s="2"/>
      <c r="NNS84" s="2"/>
      <c r="NNT84" s="2"/>
      <c r="NNU84" s="2"/>
      <c r="NNV84" s="2"/>
      <c r="NNW84" s="2"/>
      <c r="NNX84" s="2"/>
      <c r="NNY84" s="2"/>
      <c r="NNZ84" s="2"/>
      <c r="NOA84" s="2"/>
      <c r="NOB84" s="2"/>
      <c r="NOC84" s="2"/>
      <c r="NOD84" s="2"/>
      <c r="NOE84" s="2"/>
      <c r="NOF84" s="2"/>
      <c r="NOG84" s="2"/>
      <c r="NOH84" s="2"/>
      <c r="NOI84" s="2"/>
      <c r="NOJ84" s="2"/>
      <c r="NOK84" s="2"/>
      <c r="NOL84" s="2"/>
      <c r="NOM84" s="2"/>
      <c r="NON84" s="2"/>
      <c r="NOO84" s="2"/>
      <c r="NOP84" s="2"/>
      <c r="NOQ84" s="2"/>
      <c r="NOR84" s="2"/>
      <c r="NOS84" s="2"/>
      <c r="NOT84" s="2"/>
      <c r="NOU84" s="2"/>
      <c r="NOV84" s="2"/>
      <c r="NOW84" s="2"/>
      <c r="NOX84" s="2"/>
      <c r="NOY84" s="2"/>
      <c r="NOZ84" s="2"/>
      <c r="NPA84" s="2"/>
      <c r="NPB84" s="2"/>
      <c r="NPC84" s="2"/>
      <c r="NPD84" s="2"/>
      <c r="NPE84" s="2"/>
      <c r="NPF84" s="2"/>
      <c r="NPG84" s="2"/>
      <c r="NPH84" s="2"/>
      <c r="NPI84" s="2"/>
      <c r="NPJ84" s="2"/>
      <c r="NPK84" s="2"/>
      <c r="NPL84" s="2"/>
      <c r="NPM84" s="2"/>
      <c r="NPN84" s="2"/>
      <c r="NPO84" s="2"/>
      <c r="NPP84" s="2"/>
      <c r="NPQ84" s="2"/>
      <c r="NPR84" s="2"/>
      <c r="NPS84" s="2"/>
      <c r="NPT84" s="2"/>
      <c r="NPU84" s="2"/>
      <c r="NPV84" s="2"/>
      <c r="NPW84" s="2"/>
      <c r="NPX84" s="2"/>
      <c r="NPY84" s="2"/>
      <c r="NPZ84" s="2"/>
      <c r="NQA84" s="2"/>
      <c r="NQB84" s="2"/>
      <c r="NQC84" s="2"/>
      <c r="NQD84" s="2"/>
      <c r="NQE84" s="2"/>
      <c r="NQF84" s="2"/>
      <c r="NQG84" s="2"/>
      <c r="NQH84" s="2"/>
      <c r="NQI84" s="2"/>
      <c r="NQJ84" s="2"/>
      <c r="NQK84" s="2"/>
      <c r="NQL84" s="2"/>
      <c r="NQM84" s="2"/>
      <c r="NQN84" s="2"/>
      <c r="NQO84" s="2"/>
      <c r="NQP84" s="2"/>
      <c r="NQQ84" s="2"/>
      <c r="NQR84" s="2"/>
      <c r="NQS84" s="2"/>
      <c r="NQT84" s="2"/>
      <c r="NQU84" s="2"/>
      <c r="NQV84" s="2"/>
      <c r="NQW84" s="2"/>
      <c r="NQX84" s="2"/>
      <c r="NQY84" s="2"/>
      <c r="NQZ84" s="2"/>
      <c r="NRA84" s="2"/>
      <c r="NRB84" s="2"/>
      <c r="NRC84" s="2"/>
      <c r="NRD84" s="2"/>
      <c r="NRE84" s="2"/>
      <c r="NRF84" s="2"/>
      <c r="NRG84" s="2"/>
      <c r="NRH84" s="2"/>
      <c r="NRI84" s="2"/>
      <c r="NRJ84" s="2"/>
      <c r="NRK84" s="2"/>
      <c r="NRL84" s="2"/>
      <c r="NRM84" s="2"/>
      <c r="NRN84" s="2"/>
      <c r="NRO84" s="2"/>
      <c r="NRP84" s="2"/>
      <c r="NRQ84" s="2"/>
      <c r="NRR84" s="2"/>
      <c r="NRS84" s="2"/>
      <c r="NRT84" s="2"/>
      <c r="NRU84" s="2"/>
      <c r="NRV84" s="2"/>
      <c r="NRW84" s="2"/>
      <c r="NRX84" s="2"/>
      <c r="NRY84" s="2"/>
      <c r="NRZ84" s="2"/>
      <c r="NSA84" s="2"/>
      <c r="NSB84" s="2"/>
      <c r="NSC84" s="2"/>
      <c r="NSD84" s="2"/>
      <c r="NSE84" s="2"/>
      <c r="NSF84" s="2"/>
      <c r="NSG84" s="2"/>
      <c r="NSH84" s="2"/>
      <c r="NSI84" s="2"/>
      <c r="NSJ84" s="2"/>
      <c r="NSK84" s="2"/>
      <c r="NSL84" s="2"/>
      <c r="NSM84" s="2"/>
      <c r="NSN84" s="2"/>
      <c r="NSO84" s="2"/>
      <c r="NSP84" s="2"/>
      <c r="NSQ84" s="2"/>
      <c r="NSR84" s="2"/>
      <c r="NSS84" s="2"/>
      <c r="NST84" s="2"/>
      <c r="NSU84" s="2"/>
      <c r="NSV84" s="2"/>
      <c r="NSW84" s="2"/>
      <c r="NSX84" s="2"/>
      <c r="NSY84" s="2"/>
      <c r="NSZ84" s="2"/>
      <c r="NTA84" s="2"/>
      <c r="NTB84" s="2"/>
      <c r="NTC84" s="2"/>
      <c r="NTD84" s="2"/>
      <c r="NTE84" s="2"/>
      <c r="NTF84" s="2"/>
      <c r="NTG84" s="2"/>
      <c r="NTH84" s="2"/>
      <c r="NTI84" s="2"/>
      <c r="NTJ84" s="2"/>
      <c r="NTK84" s="2"/>
      <c r="NTL84" s="2"/>
      <c r="NTM84" s="2"/>
      <c r="NTN84" s="2"/>
      <c r="NTO84" s="2"/>
      <c r="NTP84" s="2"/>
      <c r="NTQ84" s="2"/>
      <c r="NTR84" s="2"/>
      <c r="NTS84" s="2"/>
      <c r="NTT84" s="2"/>
      <c r="NTU84" s="2"/>
      <c r="NTV84" s="2"/>
      <c r="NTW84" s="2"/>
      <c r="NTX84" s="2"/>
      <c r="NTY84" s="2"/>
      <c r="NTZ84" s="2"/>
      <c r="NUA84" s="2"/>
      <c r="NUB84" s="2"/>
      <c r="NUC84" s="2"/>
      <c r="NUD84" s="2"/>
      <c r="NUE84" s="2"/>
      <c r="NUF84" s="2"/>
      <c r="NUG84" s="2"/>
      <c r="NUH84" s="2"/>
      <c r="NUI84" s="2"/>
      <c r="NUJ84" s="2"/>
      <c r="NUK84" s="2"/>
      <c r="NUL84" s="2"/>
      <c r="NUM84" s="2"/>
      <c r="NUN84" s="2"/>
      <c r="NUO84" s="2"/>
      <c r="NUP84" s="2"/>
      <c r="NUQ84" s="2"/>
      <c r="NUR84" s="2"/>
      <c r="NUS84" s="2"/>
      <c r="NUT84" s="2"/>
      <c r="NUU84" s="2"/>
      <c r="NUV84" s="2"/>
      <c r="NUW84" s="2"/>
      <c r="NUX84" s="2"/>
      <c r="NUY84" s="2"/>
      <c r="NUZ84" s="2"/>
      <c r="NVA84" s="2"/>
      <c r="NVB84" s="2"/>
      <c r="NVC84" s="2"/>
      <c r="NVD84" s="2"/>
      <c r="NVE84" s="2"/>
      <c r="NVF84" s="2"/>
      <c r="NVG84" s="2"/>
      <c r="NVH84" s="2"/>
      <c r="NVI84" s="2"/>
      <c r="NVJ84" s="2"/>
      <c r="NVK84" s="2"/>
      <c r="NVL84" s="2"/>
      <c r="NVM84" s="2"/>
      <c r="NVN84" s="2"/>
      <c r="NVO84" s="2"/>
      <c r="NVP84" s="2"/>
      <c r="NVQ84" s="2"/>
      <c r="NVR84" s="2"/>
      <c r="NVS84" s="2"/>
      <c r="NVT84" s="2"/>
      <c r="NVU84" s="2"/>
      <c r="NVV84" s="2"/>
      <c r="NVW84" s="2"/>
      <c r="NVX84" s="2"/>
      <c r="NVY84" s="2"/>
      <c r="NVZ84" s="2"/>
      <c r="NWA84" s="2"/>
      <c r="NWB84" s="2"/>
      <c r="NWC84" s="2"/>
      <c r="NWD84" s="2"/>
      <c r="NWE84" s="2"/>
      <c r="NWF84" s="2"/>
      <c r="NWG84" s="2"/>
      <c r="NWH84" s="2"/>
      <c r="NWI84" s="2"/>
      <c r="NWJ84" s="2"/>
      <c r="NWK84" s="2"/>
      <c r="NWL84" s="2"/>
      <c r="NWM84" s="2"/>
      <c r="NWN84" s="2"/>
      <c r="NWO84" s="2"/>
      <c r="NWP84" s="2"/>
      <c r="NWQ84" s="2"/>
      <c r="NWR84" s="2"/>
      <c r="NWS84" s="2"/>
      <c r="NWT84" s="2"/>
      <c r="NWU84" s="2"/>
      <c r="NWV84" s="2"/>
      <c r="NWW84" s="2"/>
      <c r="NWX84" s="2"/>
      <c r="NWY84" s="2"/>
      <c r="NWZ84" s="2"/>
      <c r="NXA84" s="2"/>
      <c r="NXB84" s="2"/>
      <c r="NXC84" s="2"/>
      <c r="NXD84" s="2"/>
      <c r="NXE84" s="2"/>
      <c r="NXF84" s="2"/>
      <c r="NXG84" s="2"/>
      <c r="NXH84" s="2"/>
      <c r="NXI84" s="2"/>
      <c r="NXJ84" s="2"/>
      <c r="NXK84" s="2"/>
      <c r="NXL84" s="2"/>
      <c r="NXM84" s="2"/>
      <c r="NXN84" s="2"/>
      <c r="NXO84" s="2"/>
      <c r="NXP84" s="2"/>
      <c r="NXQ84" s="2"/>
      <c r="NXR84" s="2"/>
      <c r="NXS84" s="2"/>
      <c r="NXT84" s="2"/>
      <c r="NXU84" s="2"/>
      <c r="NXV84" s="2"/>
      <c r="NXW84" s="2"/>
      <c r="NXX84" s="2"/>
      <c r="NXY84" s="2"/>
      <c r="NXZ84" s="2"/>
      <c r="NYA84" s="2"/>
      <c r="NYB84" s="2"/>
      <c r="NYC84" s="2"/>
      <c r="NYD84" s="2"/>
      <c r="NYE84" s="2"/>
      <c r="NYF84" s="2"/>
      <c r="NYG84" s="2"/>
      <c r="NYH84" s="2"/>
      <c r="NYI84" s="2"/>
      <c r="NYJ84" s="2"/>
      <c r="NYK84" s="2"/>
      <c r="NYL84" s="2"/>
      <c r="NYM84" s="2"/>
      <c r="NYN84" s="2"/>
      <c r="NYO84" s="2"/>
      <c r="NYP84" s="2"/>
      <c r="NYQ84" s="2"/>
      <c r="NYR84" s="2"/>
      <c r="NYS84" s="2"/>
      <c r="NYT84" s="2"/>
      <c r="NYU84" s="2"/>
      <c r="NYV84" s="2"/>
      <c r="NYW84" s="2"/>
      <c r="NYX84" s="2"/>
      <c r="NYY84" s="2"/>
      <c r="NYZ84" s="2"/>
      <c r="NZA84" s="2"/>
      <c r="NZB84" s="2"/>
      <c r="NZC84" s="2"/>
      <c r="NZD84" s="2"/>
      <c r="NZE84" s="2"/>
      <c r="NZF84" s="2"/>
      <c r="NZG84" s="2"/>
      <c r="NZH84" s="2"/>
      <c r="NZI84" s="2"/>
      <c r="NZJ84" s="2"/>
      <c r="NZK84" s="2"/>
      <c r="NZL84" s="2"/>
      <c r="NZM84" s="2"/>
      <c r="NZN84" s="2"/>
      <c r="NZO84" s="2"/>
      <c r="NZP84" s="2"/>
      <c r="NZQ84" s="2"/>
      <c r="NZR84" s="2"/>
      <c r="NZS84" s="2"/>
      <c r="NZT84" s="2"/>
      <c r="NZU84" s="2"/>
      <c r="NZV84" s="2"/>
      <c r="NZW84" s="2"/>
      <c r="NZX84" s="2"/>
      <c r="NZY84" s="2"/>
      <c r="NZZ84" s="2"/>
      <c r="OAA84" s="2"/>
      <c r="OAB84" s="2"/>
      <c r="OAC84" s="2"/>
      <c r="OAD84" s="2"/>
      <c r="OAE84" s="2"/>
      <c r="OAF84" s="2"/>
      <c r="OAG84" s="2"/>
      <c r="OAH84" s="2"/>
      <c r="OAI84" s="2"/>
      <c r="OAJ84" s="2"/>
      <c r="OAK84" s="2"/>
      <c r="OAL84" s="2"/>
      <c r="OAM84" s="2"/>
      <c r="OAN84" s="2"/>
      <c r="OAO84" s="2"/>
      <c r="OAP84" s="2"/>
      <c r="OAQ84" s="2"/>
      <c r="OAR84" s="2"/>
      <c r="OAS84" s="2"/>
      <c r="OAT84" s="2"/>
      <c r="OAU84" s="2"/>
      <c r="OAV84" s="2"/>
      <c r="OAW84" s="2"/>
      <c r="OAX84" s="2"/>
      <c r="OAY84" s="2"/>
      <c r="OAZ84" s="2"/>
      <c r="OBA84" s="2"/>
      <c r="OBB84" s="2"/>
      <c r="OBC84" s="2"/>
      <c r="OBD84" s="2"/>
      <c r="OBE84" s="2"/>
      <c r="OBF84" s="2"/>
      <c r="OBG84" s="2"/>
      <c r="OBH84" s="2"/>
      <c r="OBI84" s="2"/>
      <c r="OBJ84" s="2"/>
      <c r="OBK84" s="2"/>
      <c r="OBL84" s="2"/>
      <c r="OBM84" s="2"/>
      <c r="OBN84" s="2"/>
      <c r="OBO84" s="2"/>
      <c r="OBP84" s="2"/>
      <c r="OBQ84" s="2"/>
      <c r="OBR84" s="2"/>
      <c r="OBS84" s="2"/>
      <c r="OBT84" s="2"/>
      <c r="OBU84" s="2"/>
      <c r="OBV84" s="2"/>
      <c r="OBW84" s="2"/>
      <c r="OBX84" s="2"/>
      <c r="OBY84" s="2"/>
      <c r="OBZ84" s="2"/>
      <c r="OCA84" s="2"/>
      <c r="OCB84" s="2"/>
      <c r="OCC84" s="2"/>
      <c r="OCD84" s="2"/>
      <c r="OCE84" s="2"/>
      <c r="OCF84" s="2"/>
      <c r="OCG84" s="2"/>
      <c r="OCH84" s="2"/>
      <c r="OCI84" s="2"/>
      <c r="OCJ84" s="2"/>
      <c r="OCK84" s="2"/>
      <c r="OCL84" s="2"/>
      <c r="OCM84" s="2"/>
      <c r="OCN84" s="2"/>
      <c r="OCO84" s="2"/>
      <c r="OCP84" s="2"/>
      <c r="OCQ84" s="2"/>
      <c r="OCR84" s="2"/>
      <c r="OCS84" s="2"/>
      <c r="OCT84" s="2"/>
      <c r="OCU84" s="2"/>
      <c r="OCV84" s="2"/>
      <c r="OCW84" s="2"/>
      <c r="OCX84" s="2"/>
      <c r="OCY84" s="2"/>
      <c r="OCZ84" s="2"/>
      <c r="ODA84" s="2"/>
      <c r="ODB84" s="2"/>
      <c r="ODC84" s="2"/>
      <c r="ODD84" s="2"/>
      <c r="ODE84" s="2"/>
      <c r="ODF84" s="2"/>
      <c r="ODG84" s="2"/>
      <c r="ODH84" s="2"/>
      <c r="ODI84" s="2"/>
      <c r="ODJ84" s="2"/>
      <c r="ODK84" s="2"/>
      <c r="ODL84" s="2"/>
      <c r="ODM84" s="2"/>
      <c r="ODN84" s="2"/>
      <c r="ODO84" s="2"/>
      <c r="ODP84" s="2"/>
      <c r="ODQ84" s="2"/>
      <c r="ODR84" s="2"/>
      <c r="ODS84" s="2"/>
      <c r="ODT84" s="2"/>
      <c r="ODU84" s="2"/>
      <c r="ODV84" s="2"/>
      <c r="ODW84" s="2"/>
      <c r="ODX84" s="2"/>
      <c r="ODY84" s="2"/>
      <c r="ODZ84" s="2"/>
      <c r="OEA84" s="2"/>
      <c r="OEB84" s="2"/>
      <c r="OEC84" s="2"/>
      <c r="OED84" s="2"/>
      <c r="OEE84" s="2"/>
      <c r="OEF84" s="2"/>
      <c r="OEG84" s="2"/>
      <c r="OEH84" s="2"/>
      <c r="OEI84" s="2"/>
      <c r="OEJ84" s="2"/>
      <c r="OEK84" s="2"/>
      <c r="OEL84" s="2"/>
      <c r="OEM84" s="2"/>
      <c r="OEN84" s="2"/>
      <c r="OEO84" s="2"/>
      <c r="OEP84" s="2"/>
      <c r="OEQ84" s="2"/>
      <c r="OER84" s="2"/>
      <c r="OES84" s="2"/>
      <c r="OET84" s="2"/>
      <c r="OEU84" s="2"/>
      <c r="OEV84" s="2"/>
      <c r="OEW84" s="2"/>
      <c r="OEX84" s="2"/>
      <c r="OEY84" s="2"/>
      <c r="OEZ84" s="2"/>
      <c r="OFA84" s="2"/>
      <c r="OFB84" s="2"/>
      <c r="OFC84" s="2"/>
      <c r="OFD84" s="2"/>
      <c r="OFE84" s="2"/>
      <c r="OFF84" s="2"/>
      <c r="OFG84" s="2"/>
      <c r="OFH84" s="2"/>
      <c r="OFI84" s="2"/>
      <c r="OFJ84" s="2"/>
      <c r="OFK84" s="2"/>
      <c r="OFL84" s="2"/>
      <c r="OFM84" s="2"/>
      <c r="OFN84" s="2"/>
      <c r="OFO84" s="2"/>
      <c r="OFP84" s="2"/>
      <c r="OFQ84" s="2"/>
      <c r="OFR84" s="2"/>
      <c r="OFS84" s="2"/>
      <c r="OFT84" s="2"/>
      <c r="OFU84" s="2"/>
      <c r="OFV84" s="2"/>
      <c r="OFW84" s="2"/>
      <c r="OFX84" s="2"/>
      <c r="OFY84" s="2"/>
      <c r="OFZ84" s="2"/>
      <c r="OGA84" s="2"/>
      <c r="OGB84" s="2"/>
      <c r="OGC84" s="2"/>
      <c r="OGD84" s="2"/>
      <c r="OGE84" s="2"/>
      <c r="OGF84" s="2"/>
      <c r="OGG84" s="2"/>
      <c r="OGH84" s="2"/>
      <c r="OGI84" s="2"/>
      <c r="OGJ84" s="2"/>
      <c r="OGK84" s="2"/>
      <c r="OGL84" s="2"/>
      <c r="OGM84" s="2"/>
      <c r="OGN84" s="2"/>
      <c r="OGO84" s="2"/>
      <c r="OGP84" s="2"/>
      <c r="OGQ84" s="2"/>
      <c r="OGR84" s="2"/>
      <c r="OGS84" s="2"/>
      <c r="OGT84" s="2"/>
      <c r="OGU84" s="2"/>
      <c r="OGV84" s="2"/>
      <c r="OGW84" s="2"/>
      <c r="OGX84" s="2"/>
      <c r="OGY84" s="2"/>
      <c r="OGZ84" s="2"/>
      <c r="OHA84" s="2"/>
      <c r="OHB84" s="2"/>
      <c r="OHC84" s="2"/>
      <c r="OHD84" s="2"/>
      <c r="OHE84" s="2"/>
      <c r="OHF84" s="2"/>
      <c r="OHG84" s="2"/>
      <c r="OHH84" s="2"/>
      <c r="OHI84" s="2"/>
      <c r="OHJ84" s="2"/>
      <c r="OHK84" s="2"/>
      <c r="OHL84" s="2"/>
      <c r="OHM84" s="2"/>
      <c r="OHN84" s="2"/>
      <c r="OHO84" s="2"/>
      <c r="OHP84" s="2"/>
      <c r="OHQ84" s="2"/>
      <c r="OHR84" s="2"/>
      <c r="OHS84" s="2"/>
      <c r="OHT84" s="2"/>
      <c r="OHU84" s="2"/>
      <c r="OHV84" s="2"/>
      <c r="OHW84" s="2"/>
      <c r="OHX84" s="2"/>
      <c r="OHY84" s="2"/>
      <c r="OHZ84" s="2"/>
      <c r="OIA84" s="2"/>
      <c r="OIB84" s="2"/>
      <c r="OIC84" s="2"/>
      <c r="OID84" s="2"/>
      <c r="OIE84" s="2"/>
      <c r="OIF84" s="2"/>
      <c r="OIG84" s="2"/>
      <c r="OIH84" s="2"/>
      <c r="OII84" s="2"/>
      <c r="OIJ84" s="2"/>
      <c r="OIK84" s="2"/>
      <c r="OIL84" s="2"/>
      <c r="OIM84" s="2"/>
      <c r="OIN84" s="2"/>
      <c r="OIO84" s="2"/>
      <c r="OIP84" s="2"/>
      <c r="OIQ84" s="2"/>
      <c r="OIR84" s="2"/>
      <c r="OIS84" s="2"/>
      <c r="OIT84" s="2"/>
      <c r="OIU84" s="2"/>
      <c r="OIV84" s="2"/>
      <c r="OIW84" s="2"/>
      <c r="OIX84" s="2"/>
      <c r="OIY84" s="2"/>
      <c r="OIZ84" s="2"/>
      <c r="OJA84" s="2"/>
      <c r="OJB84" s="2"/>
      <c r="OJC84" s="2"/>
      <c r="OJD84" s="2"/>
      <c r="OJE84" s="2"/>
      <c r="OJF84" s="2"/>
      <c r="OJG84" s="2"/>
      <c r="OJH84" s="2"/>
      <c r="OJI84" s="2"/>
      <c r="OJJ84" s="2"/>
      <c r="OJK84" s="2"/>
      <c r="OJL84" s="2"/>
      <c r="OJM84" s="2"/>
      <c r="OJN84" s="2"/>
      <c r="OJO84" s="2"/>
      <c r="OJP84" s="2"/>
      <c r="OJQ84" s="2"/>
      <c r="OJR84" s="2"/>
      <c r="OJS84" s="2"/>
      <c r="OJT84" s="2"/>
      <c r="OJU84" s="2"/>
      <c r="OJV84" s="2"/>
      <c r="OJW84" s="2"/>
      <c r="OJX84" s="2"/>
      <c r="OJY84" s="2"/>
      <c r="OJZ84" s="2"/>
      <c r="OKA84" s="2"/>
      <c r="OKB84" s="2"/>
      <c r="OKC84" s="2"/>
      <c r="OKD84" s="2"/>
      <c r="OKE84" s="2"/>
      <c r="OKF84" s="2"/>
      <c r="OKG84" s="2"/>
      <c r="OKH84" s="2"/>
      <c r="OKI84" s="2"/>
      <c r="OKJ84" s="2"/>
      <c r="OKK84" s="2"/>
      <c r="OKL84" s="2"/>
      <c r="OKM84" s="2"/>
      <c r="OKN84" s="2"/>
      <c r="OKO84" s="2"/>
      <c r="OKP84" s="2"/>
      <c r="OKQ84" s="2"/>
      <c r="OKR84" s="2"/>
      <c r="OKS84" s="2"/>
      <c r="OKT84" s="2"/>
      <c r="OKU84" s="2"/>
      <c r="OKV84" s="2"/>
      <c r="OKW84" s="2"/>
      <c r="OKX84" s="2"/>
      <c r="OKY84" s="2"/>
      <c r="OKZ84" s="2"/>
      <c r="OLA84" s="2"/>
      <c r="OLB84" s="2"/>
      <c r="OLC84" s="2"/>
      <c r="OLD84" s="2"/>
      <c r="OLE84" s="2"/>
      <c r="OLF84" s="2"/>
      <c r="OLG84" s="2"/>
      <c r="OLH84" s="2"/>
      <c r="OLI84" s="2"/>
      <c r="OLJ84" s="2"/>
      <c r="OLK84" s="2"/>
      <c r="OLL84" s="2"/>
      <c r="OLM84" s="2"/>
      <c r="OLN84" s="2"/>
      <c r="OLO84" s="2"/>
      <c r="OLP84" s="2"/>
      <c r="OLQ84" s="2"/>
      <c r="OLR84" s="2"/>
      <c r="OLS84" s="2"/>
      <c r="OLT84" s="2"/>
      <c r="OLU84" s="2"/>
      <c r="OLV84" s="2"/>
      <c r="OLW84" s="2"/>
      <c r="OLX84" s="2"/>
      <c r="OLY84" s="2"/>
      <c r="OLZ84" s="2"/>
      <c r="OMA84" s="2"/>
      <c r="OMB84" s="2"/>
      <c r="OMC84" s="2"/>
      <c r="OMD84" s="2"/>
      <c r="OME84" s="2"/>
      <c r="OMF84" s="2"/>
      <c r="OMG84" s="2"/>
      <c r="OMH84" s="2"/>
      <c r="OMI84" s="2"/>
      <c r="OMJ84" s="2"/>
      <c r="OMK84" s="2"/>
      <c r="OML84" s="2"/>
      <c r="OMM84" s="2"/>
      <c r="OMN84" s="2"/>
      <c r="OMO84" s="2"/>
      <c r="OMP84" s="2"/>
      <c r="OMQ84" s="2"/>
      <c r="OMR84" s="2"/>
      <c r="OMS84" s="2"/>
      <c r="OMT84" s="2"/>
      <c r="OMU84" s="2"/>
      <c r="OMV84" s="2"/>
      <c r="OMW84" s="2"/>
      <c r="OMX84" s="2"/>
      <c r="OMY84" s="2"/>
      <c r="OMZ84" s="2"/>
      <c r="ONA84" s="2"/>
      <c r="ONB84" s="2"/>
      <c r="ONC84" s="2"/>
      <c r="OND84" s="2"/>
      <c r="ONE84" s="2"/>
      <c r="ONF84" s="2"/>
      <c r="ONG84" s="2"/>
      <c r="ONH84" s="2"/>
      <c r="ONI84" s="2"/>
      <c r="ONJ84" s="2"/>
      <c r="ONK84" s="2"/>
      <c r="ONL84" s="2"/>
      <c r="ONM84" s="2"/>
      <c r="ONN84" s="2"/>
      <c r="ONO84" s="2"/>
      <c r="ONP84" s="2"/>
      <c r="ONQ84" s="2"/>
      <c r="ONR84" s="2"/>
      <c r="ONS84" s="2"/>
      <c r="ONT84" s="2"/>
      <c r="ONU84" s="2"/>
      <c r="ONV84" s="2"/>
      <c r="ONW84" s="2"/>
      <c r="ONX84" s="2"/>
      <c r="ONY84" s="2"/>
      <c r="ONZ84" s="2"/>
      <c r="OOA84" s="2"/>
      <c r="OOB84" s="2"/>
      <c r="OOC84" s="2"/>
      <c r="OOD84" s="2"/>
      <c r="OOE84" s="2"/>
      <c r="OOF84" s="2"/>
      <c r="OOG84" s="2"/>
      <c r="OOH84" s="2"/>
      <c r="OOI84" s="2"/>
      <c r="OOJ84" s="2"/>
      <c r="OOK84" s="2"/>
      <c r="OOL84" s="2"/>
      <c r="OOM84" s="2"/>
      <c r="OON84" s="2"/>
      <c r="OOO84" s="2"/>
      <c r="OOP84" s="2"/>
      <c r="OOQ84" s="2"/>
      <c r="OOR84" s="2"/>
      <c r="OOS84" s="2"/>
      <c r="OOT84" s="2"/>
      <c r="OOU84" s="2"/>
      <c r="OOV84" s="2"/>
      <c r="OOW84" s="2"/>
      <c r="OOX84" s="2"/>
      <c r="OOY84" s="2"/>
      <c r="OOZ84" s="2"/>
      <c r="OPA84" s="2"/>
      <c r="OPB84" s="2"/>
      <c r="OPC84" s="2"/>
      <c r="OPD84" s="2"/>
      <c r="OPE84" s="2"/>
      <c r="OPF84" s="2"/>
      <c r="OPG84" s="2"/>
      <c r="OPH84" s="2"/>
      <c r="OPI84" s="2"/>
      <c r="OPJ84" s="2"/>
      <c r="OPK84" s="2"/>
      <c r="OPL84" s="2"/>
      <c r="OPM84" s="2"/>
      <c r="OPN84" s="2"/>
      <c r="OPO84" s="2"/>
      <c r="OPP84" s="2"/>
      <c r="OPQ84" s="2"/>
      <c r="OPR84" s="2"/>
      <c r="OPS84" s="2"/>
      <c r="OPT84" s="2"/>
      <c r="OPU84" s="2"/>
      <c r="OPV84" s="2"/>
      <c r="OPW84" s="2"/>
      <c r="OPX84" s="2"/>
      <c r="OPY84" s="2"/>
      <c r="OPZ84" s="2"/>
      <c r="OQA84" s="2"/>
      <c r="OQB84" s="2"/>
      <c r="OQC84" s="2"/>
      <c r="OQD84" s="2"/>
      <c r="OQE84" s="2"/>
      <c r="OQF84" s="2"/>
      <c r="OQG84" s="2"/>
      <c r="OQH84" s="2"/>
      <c r="OQI84" s="2"/>
      <c r="OQJ84" s="2"/>
      <c r="OQK84" s="2"/>
      <c r="OQL84" s="2"/>
      <c r="OQM84" s="2"/>
      <c r="OQN84" s="2"/>
      <c r="OQO84" s="2"/>
      <c r="OQP84" s="2"/>
      <c r="OQQ84" s="2"/>
      <c r="OQR84" s="2"/>
      <c r="OQS84" s="2"/>
      <c r="OQT84" s="2"/>
      <c r="OQU84" s="2"/>
      <c r="OQV84" s="2"/>
      <c r="OQW84" s="2"/>
      <c r="OQX84" s="2"/>
      <c r="OQY84" s="2"/>
      <c r="OQZ84" s="2"/>
      <c r="ORA84" s="2"/>
      <c r="ORB84" s="2"/>
      <c r="ORC84" s="2"/>
      <c r="ORD84" s="2"/>
      <c r="ORE84" s="2"/>
      <c r="ORF84" s="2"/>
      <c r="ORG84" s="2"/>
      <c r="ORH84" s="2"/>
      <c r="ORI84" s="2"/>
      <c r="ORJ84" s="2"/>
      <c r="ORK84" s="2"/>
      <c r="ORL84" s="2"/>
      <c r="ORM84" s="2"/>
      <c r="ORN84" s="2"/>
      <c r="ORO84" s="2"/>
      <c r="ORP84" s="2"/>
      <c r="ORQ84" s="2"/>
      <c r="ORR84" s="2"/>
      <c r="ORS84" s="2"/>
      <c r="ORT84" s="2"/>
      <c r="ORU84" s="2"/>
      <c r="ORV84" s="2"/>
      <c r="ORW84" s="2"/>
      <c r="ORX84" s="2"/>
      <c r="ORY84" s="2"/>
      <c r="ORZ84" s="2"/>
      <c r="OSA84" s="2"/>
      <c r="OSB84" s="2"/>
      <c r="OSC84" s="2"/>
      <c r="OSD84" s="2"/>
      <c r="OSE84" s="2"/>
      <c r="OSF84" s="2"/>
      <c r="OSG84" s="2"/>
      <c r="OSH84" s="2"/>
      <c r="OSI84" s="2"/>
      <c r="OSJ84" s="2"/>
      <c r="OSK84" s="2"/>
      <c r="OSL84" s="2"/>
      <c r="OSM84" s="2"/>
      <c r="OSN84" s="2"/>
      <c r="OSO84" s="2"/>
      <c r="OSP84" s="2"/>
      <c r="OSQ84" s="2"/>
      <c r="OSR84" s="2"/>
      <c r="OSS84" s="2"/>
      <c r="OST84" s="2"/>
      <c r="OSU84" s="2"/>
      <c r="OSV84" s="2"/>
      <c r="OSW84" s="2"/>
      <c r="OSX84" s="2"/>
      <c r="OSY84" s="2"/>
      <c r="OSZ84" s="2"/>
      <c r="OTA84" s="2"/>
      <c r="OTB84" s="2"/>
      <c r="OTC84" s="2"/>
      <c r="OTD84" s="2"/>
      <c r="OTE84" s="2"/>
      <c r="OTF84" s="2"/>
      <c r="OTG84" s="2"/>
      <c r="OTH84" s="2"/>
      <c r="OTI84" s="2"/>
      <c r="OTJ84" s="2"/>
      <c r="OTK84" s="2"/>
      <c r="OTL84" s="2"/>
      <c r="OTM84" s="2"/>
      <c r="OTN84" s="2"/>
      <c r="OTO84" s="2"/>
      <c r="OTP84" s="2"/>
      <c r="OTQ84" s="2"/>
      <c r="OTR84" s="2"/>
      <c r="OTS84" s="2"/>
      <c r="OTT84" s="2"/>
      <c r="OTU84" s="2"/>
      <c r="OTV84" s="2"/>
      <c r="OTW84" s="2"/>
      <c r="OTX84" s="2"/>
      <c r="OTY84" s="2"/>
      <c r="OTZ84" s="2"/>
      <c r="OUA84" s="2"/>
      <c r="OUB84" s="2"/>
      <c r="OUC84" s="2"/>
      <c r="OUD84" s="2"/>
      <c r="OUE84" s="2"/>
      <c r="OUF84" s="2"/>
      <c r="OUG84" s="2"/>
      <c r="OUH84" s="2"/>
      <c r="OUI84" s="2"/>
      <c r="OUJ84" s="2"/>
      <c r="OUK84" s="2"/>
      <c r="OUL84" s="2"/>
      <c r="OUM84" s="2"/>
      <c r="OUN84" s="2"/>
      <c r="OUO84" s="2"/>
      <c r="OUP84" s="2"/>
      <c r="OUQ84" s="2"/>
      <c r="OUR84" s="2"/>
      <c r="OUS84" s="2"/>
      <c r="OUT84" s="2"/>
      <c r="OUU84" s="2"/>
      <c r="OUV84" s="2"/>
      <c r="OUW84" s="2"/>
      <c r="OUX84" s="2"/>
      <c r="OUY84" s="2"/>
      <c r="OUZ84" s="2"/>
      <c r="OVA84" s="2"/>
      <c r="OVB84" s="2"/>
      <c r="OVC84" s="2"/>
      <c r="OVD84" s="2"/>
      <c r="OVE84" s="2"/>
      <c r="OVF84" s="2"/>
      <c r="OVG84" s="2"/>
      <c r="OVH84" s="2"/>
      <c r="OVI84" s="2"/>
      <c r="OVJ84" s="2"/>
      <c r="OVK84" s="2"/>
      <c r="OVL84" s="2"/>
      <c r="OVM84" s="2"/>
      <c r="OVN84" s="2"/>
      <c r="OVO84" s="2"/>
      <c r="OVP84" s="2"/>
      <c r="OVQ84" s="2"/>
      <c r="OVR84" s="2"/>
      <c r="OVS84" s="2"/>
      <c r="OVT84" s="2"/>
      <c r="OVU84" s="2"/>
      <c r="OVV84" s="2"/>
      <c r="OVW84" s="2"/>
      <c r="OVX84" s="2"/>
      <c r="OVY84" s="2"/>
      <c r="OVZ84" s="2"/>
      <c r="OWA84" s="2"/>
      <c r="OWB84" s="2"/>
      <c r="OWC84" s="2"/>
      <c r="OWD84" s="2"/>
      <c r="OWE84" s="2"/>
      <c r="OWF84" s="2"/>
      <c r="OWG84" s="2"/>
      <c r="OWH84" s="2"/>
      <c r="OWI84" s="2"/>
      <c r="OWJ84" s="2"/>
      <c r="OWK84" s="2"/>
      <c r="OWL84" s="2"/>
      <c r="OWM84" s="2"/>
      <c r="OWN84" s="2"/>
      <c r="OWO84" s="2"/>
      <c r="OWP84" s="2"/>
      <c r="OWQ84" s="2"/>
      <c r="OWR84" s="2"/>
      <c r="OWS84" s="2"/>
      <c r="OWT84" s="2"/>
      <c r="OWU84" s="2"/>
      <c r="OWV84" s="2"/>
      <c r="OWW84" s="2"/>
      <c r="OWX84" s="2"/>
      <c r="OWY84" s="2"/>
      <c r="OWZ84" s="2"/>
      <c r="OXA84" s="2"/>
      <c r="OXB84" s="2"/>
      <c r="OXC84" s="2"/>
      <c r="OXD84" s="2"/>
      <c r="OXE84" s="2"/>
      <c r="OXF84" s="2"/>
      <c r="OXG84" s="2"/>
      <c r="OXH84" s="2"/>
      <c r="OXI84" s="2"/>
      <c r="OXJ84" s="2"/>
      <c r="OXK84" s="2"/>
      <c r="OXL84" s="2"/>
      <c r="OXM84" s="2"/>
      <c r="OXN84" s="2"/>
      <c r="OXO84" s="2"/>
      <c r="OXP84" s="2"/>
      <c r="OXQ84" s="2"/>
      <c r="OXR84" s="2"/>
      <c r="OXS84" s="2"/>
      <c r="OXT84" s="2"/>
      <c r="OXU84" s="2"/>
      <c r="OXV84" s="2"/>
      <c r="OXW84" s="2"/>
      <c r="OXX84" s="2"/>
      <c r="OXY84" s="2"/>
      <c r="OXZ84" s="2"/>
      <c r="OYA84" s="2"/>
      <c r="OYB84" s="2"/>
      <c r="OYC84" s="2"/>
      <c r="OYD84" s="2"/>
      <c r="OYE84" s="2"/>
      <c r="OYF84" s="2"/>
      <c r="OYG84" s="2"/>
      <c r="OYH84" s="2"/>
      <c r="OYI84" s="2"/>
      <c r="OYJ84" s="2"/>
      <c r="OYK84" s="2"/>
      <c r="OYL84" s="2"/>
      <c r="OYM84" s="2"/>
      <c r="OYN84" s="2"/>
      <c r="OYO84" s="2"/>
      <c r="OYP84" s="2"/>
      <c r="OYQ84" s="2"/>
      <c r="OYR84" s="2"/>
      <c r="OYS84" s="2"/>
      <c r="OYT84" s="2"/>
      <c r="OYU84" s="2"/>
      <c r="OYV84" s="2"/>
      <c r="OYW84" s="2"/>
      <c r="OYX84" s="2"/>
      <c r="OYY84" s="2"/>
      <c r="OYZ84" s="2"/>
      <c r="OZA84" s="2"/>
      <c r="OZB84" s="2"/>
      <c r="OZC84" s="2"/>
      <c r="OZD84" s="2"/>
      <c r="OZE84" s="2"/>
      <c r="OZF84" s="2"/>
      <c r="OZG84" s="2"/>
      <c r="OZH84" s="2"/>
      <c r="OZI84" s="2"/>
      <c r="OZJ84" s="2"/>
      <c r="OZK84" s="2"/>
      <c r="OZL84" s="2"/>
      <c r="OZM84" s="2"/>
      <c r="OZN84" s="2"/>
      <c r="OZO84" s="2"/>
      <c r="OZP84" s="2"/>
      <c r="OZQ84" s="2"/>
      <c r="OZR84" s="2"/>
      <c r="OZS84" s="2"/>
      <c r="OZT84" s="2"/>
      <c r="OZU84" s="2"/>
      <c r="OZV84" s="2"/>
      <c r="OZW84" s="2"/>
      <c r="OZX84" s="2"/>
      <c r="OZY84" s="2"/>
      <c r="OZZ84" s="2"/>
      <c r="PAA84" s="2"/>
      <c r="PAB84" s="2"/>
      <c r="PAC84" s="2"/>
      <c r="PAD84" s="2"/>
      <c r="PAE84" s="2"/>
      <c r="PAF84" s="2"/>
      <c r="PAG84" s="2"/>
      <c r="PAH84" s="2"/>
      <c r="PAI84" s="2"/>
      <c r="PAJ84" s="2"/>
      <c r="PAK84" s="2"/>
      <c r="PAL84" s="2"/>
      <c r="PAM84" s="2"/>
      <c r="PAN84" s="2"/>
      <c r="PAO84" s="2"/>
      <c r="PAP84" s="2"/>
      <c r="PAQ84" s="2"/>
      <c r="PAR84" s="2"/>
      <c r="PAS84" s="2"/>
      <c r="PAT84" s="2"/>
      <c r="PAU84" s="2"/>
      <c r="PAV84" s="2"/>
      <c r="PAW84" s="2"/>
      <c r="PAX84" s="2"/>
      <c r="PAY84" s="2"/>
      <c r="PAZ84" s="2"/>
      <c r="PBA84" s="2"/>
      <c r="PBB84" s="2"/>
      <c r="PBC84" s="2"/>
      <c r="PBD84" s="2"/>
      <c r="PBE84" s="2"/>
      <c r="PBF84" s="2"/>
      <c r="PBG84" s="2"/>
      <c r="PBH84" s="2"/>
      <c r="PBI84" s="2"/>
      <c r="PBJ84" s="2"/>
      <c r="PBK84" s="2"/>
      <c r="PBL84" s="2"/>
      <c r="PBM84" s="2"/>
      <c r="PBN84" s="2"/>
      <c r="PBO84" s="2"/>
      <c r="PBP84" s="2"/>
      <c r="PBQ84" s="2"/>
      <c r="PBR84" s="2"/>
      <c r="PBS84" s="2"/>
      <c r="PBT84" s="2"/>
      <c r="PBU84" s="2"/>
      <c r="PBV84" s="2"/>
      <c r="PBW84" s="2"/>
      <c r="PBX84" s="2"/>
      <c r="PBY84" s="2"/>
      <c r="PBZ84" s="2"/>
      <c r="PCA84" s="2"/>
      <c r="PCB84" s="2"/>
      <c r="PCC84" s="2"/>
      <c r="PCD84" s="2"/>
      <c r="PCE84" s="2"/>
      <c r="PCF84" s="2"/>
      <c r="PCG84" s="2"/>
      <c r="PCH84" s="2"/>
      <c r="PCI84" s="2"/>
      <c r="PCJ84" s="2"/>
      <c r="PCK84" s="2"/>
      <c r="PCL84" s="2"/>
      <c r="PCM84" s="2"/>
      <c r="PCN84" s="2"/>
      <c r="PCO84" s="2"/>
      <c r="PCP84" s="2"/>
      <c r="PCQ84" s="2"/>
      <c r="PCR84" s="2"/>
      <c r="PCS84" s="2"/>
      <c r="PCT84" s="2"/>
      <c r="PCU84" s="2"/>
      <c r="PCV84" s="2"/>
      <c r="PCW84" s="2"/>
      <c r="PCX84" s="2"/>
      <c r="PCY84" s="2"/>
      <c r="PCZ84" s="2"/>
      <c r="PDA84" s="2"/>
      <c r="PDB84" s="2"/>
      <c r="PDC84" s="2"/>
      <c r="PDD84" s="2"/>
      <c r="PDE84" s="2"/>
      <c r="PDF84" s="2"/>
      <c r="PDG84" s="2"/>
      <c r="PDH84" s="2"/>
      <c r="PDI84" s="2"/>
      <c r="PDJ84" s="2"/>
      <c r="PDK84" s="2"/>
      <c r="PDL84" s="2"/>
      <c r="PDM84" s="2"/>
      <c r="PDN84" s="2"/>
      <c r="PDO84" s="2"/>
      <c r="PDP84" s="2"/>
      <c r="PDQ84" s="2"/>
      <c r="PDR84" s="2"/>
      <c r="PDS84" s="2"/>
      <c r="PDT84" s="2"/>
      <c r="PDU84" s="2"/>
      <c r="PDV84" s="2"/>
      <c r="PDW84" s="2"/>
      <c r="PDX84" s="2"/>
      <c r="PDY84" s="2"/>
      <c r="PDZ84" s="2"/>
      <c r="PEA84" s="2"/>
      <c r="PEB84" s="2"/>
      <c r="PEC84" s="2"/>
      <c r="PED84" s="2"/>
      <c r="PEE84" s="2"/>
      <c r="PEF84" s="2"/>
      <c r="PEG84" s="2"/>
      <c r="PEH84" s="2"/>
      <c r="PEI84" s="2"/>
      <c r="PEJ84" s="2"/>
      <c r="PEK84" s="2"/>
      <c r="PEL84" s="2"/>
      <c r="PEM84" s="2"/>
      <c r="PEN84" s="2"/>
      <c r="PEO84" s="2"/>
      <c r="PEP84" s="2"/>
      <c r="PEQ84" s="2"/>
      <c r="PER84" s="2"/>
      <c r="PES84" s="2"/>
      <c r="PET84" s="2"/>
      <c r="PEU84" s="2"/>
      <c r="PEV84" s="2"/>
      <c r="PEW84" s="2"/>
      <c r="PEX84" s="2"/>
      <c r="PEY84" s="2"/>
      <c r="PEZ84" s="2"/>
      <c r="PFA84" s="2"/>
      <c r="PFB84" s="2"/>
      <c r="PFC84" s="2"/>
      <c r="PFD84" s="2"/>
      <c r="PFE84" s="2"/>
      <c r="PFF84" s="2"/>
      <c r="PFG84" s="2"/>
      <c r="PFH84" s="2"/>
      <c r="PFI84" s="2"/>
      <c r="PFJ84" s="2"/>
      <c r="PFK84" s="2"/>
      <c r="PFL84" s="2"/>
      <c r="PFM84" s="2"/>
      <c r="PFN84" s="2"/>
      <c r="PFO84" s="2"/>
      <c r="PFP84" s="2"/>
      <c r="PFQ84" s="2"/>
      <c r="PFR84" s="2"/>
      <c r="PFS84" s="2"/>
      <c r="PFT84" s="2"/>
      <c r="PFU84" s="2"/>
      <c r="PFV84" s="2"/>
      <c r="PFW84" s="2"/>
      <c r="PFX84" s="2"/>
      <c r="PFY84" s="2"/>
      <c r="PFZ84" s="2"/>
      <c r="PGA84" s="2"/>
      <c r="PGB84" s="2"/>
      <c r="PGC84" s="2"/>
      <c r="PGD84" s="2"/>
      <c r="PGE84" s="2"/>
      <c r="PGF84" s="2"/>
      <c r="PGG84" s="2"/>
      <c r="PGH84" s="2"/>
      <c r="PGI84" s="2"/>
      <c r="PGJ84" s="2"/>
      <c r="PGK84" s="2"/>
      <c r="PGL84" s="2"/>
      <c r="PGM84" s="2"/>
      <c r="PGN84" s="2"/>
      <c r="PGO84" s="2"/>
      <c r="PGP84" s="2"/>
      <c r="PGQ84" s="2"/>
      <c r="PGR84" s="2"/>
      <c r="PGS84" s="2"/>
      <c r="PGT84" s="2"/>
      <c r="PGU84" s="2"/>
      <c r="PGV84" s="2"/>
      <c r="PGW84" s="2"/>
      <c r="PGX84" s="2"/>
      <c r="PGY84" s="2"/>
      <c r="PGZ84" s="2"/>
      <c r="PHA84" s="2"/>
      <c r="PHB84" s="2"/>
      <c r="PHC84" s="2"/>
      <c r="PHD84" s="2"/>
      <c r="PHE84" s="2"/>
      <c r="PHF84" s="2"/>
      <c r="PHG84" s="2"/>
      <c r="PHH84" s="2"/>
      <c r="PHI84" s="2"/>
      <c r="PHJ84" s="2"/>
      <c r="PHK84" s="2"/>
      <c r="PHL84" s="2"/>
      <c r="PHM84" s="2"/>
      <c r="PHN84" s="2"/>
      <c r="PHO84" s="2"/>
      <c r="PHP84" s="2"/>
      <c r="PHQ84" s="2"/>
      <c r="PHR84" s="2"/>
      <c r="PHS84" s="2"/>
      <c r="PHT84" s="2"/>
      <c r="PHU84" s="2"/>
      <c r="PHV84" s="2"/>
      <c r="PHW84" s="2"/>
      <c r="PHX84" s="2"/>
      <c r="PHY84" s="2"/>
      <c r="PHZ84" s="2"/>
      <c r="PIA84" s="2"/>
      <c r="PIB84" s="2"/>
      <c r="PIC84" s="2"/>
      <c r="PID84" s="2"/>
      <c r="PIE84" s="2"/>
      <c r="PIF84" s="2"/>
      <c r="PIG84" s="2"/>
      <c r="PIH84" s="2"/>
      <c r="PII84" s="2"/>
      <c r="PIJ84" s="2"/>
      <c r="PIK84" s="2"/>
      <c r="PIL84" s="2"/>
      <c r="PIM84" s="2"/>
      <c r="PIN84" s="2"/>
      <c r="PIO84" s="2"/>
      <c r="PIP84" s="2"/>
      <c r="PIQ84" s="2"/>
      <c r="PIR84" s="2"/>
      <c r="PIS84" s="2"/>
      <c r="PIT84" s="2"/>
      <c r="PIU84" s="2"/>
      <c r="PIV84" s="2"/>
      <c r="PIW84" s="2"/>
      <c r="PIX84" s="2"/>
      <c r="PIY84" s="2"/>
      <c r="PIZ84" s="2"/>
      <c r="PJA84" s="2"/>
      <c r="PJB84" s="2"/>
      <c r="PJC84" s="2"/>
      <c r="PJD84" s="2"/>
      <c r="PJE84" s="2"/>
      <c r="PJF84" s="2"/>
      <c r="PJG84" s="2"/>
      <c r="PJH84" s="2"/>
      <c r="PJI84" s="2"/>
      <c r="PJJ84" s="2"/>
      <c r="PJK84" s="2"/>
      <c r="PJL84" s="2"/>
      <c r="PJM84" s="2"/>
      <c r="PJN84" s="2"/>
      <c r="PJO84" s="2"/>
      <c r="PJP84" s="2"/>
      <c r="PJQ84" s="2"/>
      <c r="PJR84" s="2"/>
      <c r="PJS84" s="2"/>
      <c r="PJT84" s="2"/>
      <c r="PJU84" s="2"/>
      <c r="PJV84" s="2"/>
      <c r="PJW84" s="2"/>
      <c r="PJX84" s="2"/>
      <c r="PJY84" s="2"/>
      <c r="PJZ84" s="2"/>
      <c r="PKA84" s="2"/>
      <c r="PKB84" s="2"/>
      <c r="PKC84" s="2"/>
      <c r="PKD84" s="2"/>
      <c r="PKE84" s="2"/>
      <c r="PKF84" s="2"/>
      <c r="PKG84" s="2"/>
      <c r="PKH84" s="2"/>
      <c r="PKI84" s="2"/>
      <c r="PKJ84" s="2"/>
      <c r="PKK84" s="2"/>
      <c r="PKL84" s="2"/>
      <c r="PKM84" s="2"/>
      <c r="PKN84" s="2"/>
      <c r="PKO84" s="2"/>
      <c r="PKP84" s="2"/>
      <c r="PKQ84" s="2"/>
      <c r="PKR84" s="2"/>
      <c r="PKS84" s="2"/>
      <c r="PKT84" s="2"/>
      <c r="PKU84" s="2"/>
      <c r="PKV84" s="2"/>
      <c r="PKW84" s="2"/>
      <c r="PKX84" s="2"/>
      <c r="PKY84" s="2"/>
      <c r="PKZ84" s="2"/>
      <c r="PLA84" s="2"/>
      <c r="PLB84" s="2"/>
      <c r="PLC84" s="2"/>
      <c r="PLD84" s="2"/>
      <c r="PLE84" s="2"/>
      <c r="PLF84" s="2"/>
      <c r="PLG84" s="2"/>
      <c r="PLH84" s="2"/>
      <c r="PLI84" s="2"/>
      <c r="PLJ84" s="2"/>
      <c r="PLK84" s="2"/>
      <c r="PLL84" s="2"/>
      <c r="PLM84" s="2"/>
      <c r="PLN84" s="2"/>
      <c r="PLO84" s="2"/>
      <c r="PLP84" s="2"/>
      <c r="PLQ84" s="2"/>
      <c r="PLR84" s="2"/>
      <c r="PLS84" s="2"/>
      <c r="PLT84" s="2"/>
      <c r="PLU84" s="2"/>
      <c r="PLV84" s="2"/>
      <c r="PLW84" s="2"/>
      <c r="PLX84" s="2"/>
      <c r="PLY84" s="2"/>
      <c r="PLZ84" s="2"/>
      <c r="PMA84" s="2"/>
      <c r="PMB84" s="2"/>
      <c r="PMC84" s="2"/>
      <c r="PMD84" s="2"/>
      <c r="PME84" s="2"/>
      <c r="PMF84" s="2"/>
      <c r="PMG84" s="2"/>
      <c r="PMH84" s="2"/>
      <c r="PMI84" s="2"/>
      <c r="PMJ84" s="2"/>
      <c r="PMK84" s="2"/>
      <c r="PML84" s="2"/>
      <c r="PMM84" s="2"/>
      <c r="PMN84" s="2"/>
      <c r="PMO84" s="2"/>
      <c r="PMP84" s="2"/>
      <c r="PMQ84" s="2"/>
      <c r="PMR84" s="2"/>
      <c r="PMS84" s="2"/>
      <c r="PMT84" s="2"/>
      <c r="PMU84" s="2"/>
      <c r="PMV84" s="2"/>
      <c r="PMW84" s="2"/>
      <c r="PMX84" s="2"/>
      <c r="PMY84" s="2"/>
      <c r="PMZ84" s="2"/>
      <c r="PNA84" s="2"/>
      <c r="PNB84" s="2"/>
      <c r="PNC84" s="2"/>
      <c r="PND84" s="2"/>
      <c r="PNE84" s="2"/>
      <c r="PNF84" s="2"/>
      <c r="PNG84" s="2"/>
      <c r="PNH84" s="2"/>
      <c r="PNI84" s="2"/>
      <c r="PNJ84" s="2"/>
      <c r="PNK84" s="2"/>
      <c r="PNL84" s="2"/>
      <c r="PNM84" s="2"/>
      <c r="PNN84" s="2"/>
      <c r="PNO84" s="2"/>
      <c r="PNP84" s="2"/>
      <c r="PNQ84" s="2"/>
      <c r="PNR84" s="2"/>
      <c r="PNS84" s="2"/>
      <c r="PNT84" s="2"/>
      <c r="PNU84" s="2"/>
      <c r="PNV84" s="2"/>
      <c r="PNW84" s="2"/>
      <c r="PNX84" s="2"/>
      <c r="PNY84" s="2"/>
      <c r="PNZ84" s="2"/>
      <c r="POA84" s="2"/>
      <c r="POB84" s="2"/>
      <c r="POC84" s="2"/>
      <c r="POD84" s="2"/>
      <c r="POE84" s="2"/>
      <c r="POF84" s="2"/>
      <c r="POG84" s="2"/>
      <c r="POH84" s="2"/>
      <c r="POI84" s="2"/>
      <c r="POJ84" s="2"/>
      <c r="POK84" s="2"/>
      <c r="POL84" s="2"/>
      <c r="POM84" s="2"/>
      <c r="PON84" s="2"/>
      <c r="POO84" s="2"/>
      <c r="POP84" s="2"/>
      <c r="POQ84" s="2"/>
      <c r="POR84" s="2"/>
      <c r="POS84" s="2"/>
      <c r="POT84" s="2"/>
      <c r="POU84" s="2"/>
      <c r="POV84" s="2"/>
      <c r="POW84" s="2"/>
      <c r="POX84" s="2"/>
      <c r="POY84" s="2"/>
      <c r="POZ84" s="2"/>
      <c r="PPA84" s="2"/>
      <c r="PPB84" s="2"/>
      <c r="PPC84" s="2"/>
      <c r="PPD84" s="2"/>
      <c r="PPE84" s="2"/>
      <c r="PPF84" s="2"/>
      <c r="PPG84" s="2"/>
      <c r="PPH84" s="2"/>
      <c r="PPI84" s="2"/>
      <c r="PPJ84" s="2"/>
      <c r="PPK84" s="2"/>
      <c r="PPL84" s="2"/>
      <c r="PPM84" s="2"/>
      <c r="PPN84" s="2"/>
      <c r="PPO84" s="2"/>
      <c r="PPP84" s="2"/>
      <c r="PPQ84" s="2"/>
      <c r="PPR84" s="2"/>
      <c r="PPS84" s="2"/>
      <c r="PPT84" s="2"/>
      <c r="PPU84" s="2"/>
      <c r="PPV84" s="2"/>
      <c r="PPW84" s="2"/>
      <c r="PPX84" s="2"/>
      <c r="PPY84" s="2"/>
      <c r="PPZ84" s="2"/>
      <c r="PQA84" s="2"/>
      <c r="PQB84" s="2"/>
      <c r="PQC84" s="2"/>
      <c r="PQD84" s="2"/>
      <c r="PQE84" s="2"/>
      <c r="PQF84" s="2"/>
      <c r="PQG84" s="2"/>
      <c r="PQH84" s="2"/>
      <c r="PQI84" s="2"/>
      <c r="PQJ84" s="2"/>
      <c r="PQK84" s="2"/>
      <c r="PQL84" s="2"/>
      <c r="PQM84" s="2"/>
      <c r="PQN84" s="2"/>
      <c r="PQO84" s="2"/>
      <c r="PQP84" s="2"/>
      <c r="PQQ84" s="2"/>
      <c r="PQR84" s="2"/>
      <c r="PQS84" s="2"/>
      <c r="PQT84" s="2"/>
      <c r="PQU84" s="2"/>
      <c r="PQV84" s="2"/>
      <c r="PQW84" s="2"/>
      <c r="PQX84" s="2"/>
      <c r="PQY84" s="2"/>
      <c r="PQZ84" s="2"/>
      <c r="PRA84" s="2"/>
      <c r="PRB84" s="2"/>
      <c r="PRC84" s="2"/>
      <c r="PRD84" s="2"/>
      <c r="PRE84" s="2"/>
      <c r="PRF84" s="2"/>
      <c r="PRG84" s="2"/>
      <c r="PRH84" s="2"/>
      <c r="PRI84" s="2"/>
      <c r="PRJ84" s="2"/>
      <c r="PRK84" s="2"/>
      <c r="PRL84" s="2"/>
      <c r="PRM84" s="2"/>
      <c r="PRN84" s="2"/>
      <c r="PRO84" s="2"/>
      <c r="PRP84" s="2"/>
      <c r="PRQ84" s="2"/>
      <c r="PRR84" s="2"/>
      <c r="PRS84" s="2"/>
      <c r="PRT84" s="2"/>
      <c r="PRU84" s="2"/>
      <c r="PRV84" s="2"/>
      <c r="PRW84" s="2"/>
      <c r="PRX84" s="2"/>
      <c r="PRY84" s="2"/>
      <c r="PRZ84" s="2"/>
      <c r="PSA84" s="2"/>
      <c r="PSB84" s="2"/>
      <c r="PSC84" s="2"/>
      <c r="PSD84" s="2"/>
      <c r="PSE84" s="2"/>
      <c r="PSF84" s="2"/>
      <c r="PSG84" s="2"/>
      <c r="PSH84" s="2"/>
      <c r="PSI84" s="2"/>
      <c r="PSJ84" s="2"/>
      <c r="PSK84" s="2"/>
      <c r="PSL84" s="2"/>
      <c r="PSM84" s="2"/>
      <c r="PSN84" s="2"/>
      <c r="PSO84" s="2"/>
      <c r="PSP84" s="2"/>
      <c r="PSQ84" s="2"/>
      <c r="PSR84" s="2"/>
      <c r="PSS84" s="2"/>
      <c r="PST84" s="2"/>
      <c r="PSU84" s="2"/>
      <c r="PSV84" s="2"/>
      <c r="PSW84" s="2"/>
      <c r="PSX84" s="2"/>
      <c r="PSY84" s="2"/>
      <c r="PSZ84" s="2"/>
      <c r="PTA84" s="2"/>
      <c r="PTB84" s="2"/>
      <c r="PTC84" s="2"/>
      <c r="PTD84" s="2"/>
      <c r="PTE84" s="2"/>
      <c r="PTF84" s="2"/>
      <c r="PTG84" s="2"/>
      <c r="PTH84" s="2"/>
      <c r="PTI84" s="2"/>
      <c r="PTJ84" s="2"/>
      <c r="PTK84" s="2"/>
      <c r="PTL84" s="2"/>
      <c r="PTM84" s="2"/>
      <c r="PTN84" s="2"/>
      <c r="PTO84" s="2"/>
      <c r="PTP84" s="2"/>
      <c r="PTQ84" s="2"/>
      <c r="PTR84" s="2"/>
      <c r="PTS84" s="2"/>
      <c r="PTT84" s="2"/>
      <c r="PTU84" s="2"/>
      <c r="PTV84" s="2"/>
      <c r="PTW84" s="2"/>
      <c r="PTX84" s="2"/>
      <c r="PTY84" s="2"/>
      <c r="PTZ84" s="2"/>
      <c r="PUA84" s="2"/>
      <c r="PUB84" s="2"/>
      <c r="PUC84" s="2"/>
      <c r="PUD84" s="2"/>
      <c r="PUE84" s="2"/>
      <c r="PUF84" s="2"/>
      <c r="PUG84" s="2"/>
      <c r="PUH84" s="2"/>
      <c r="PUI84" s="2"/>
      <c r="PUJ84" s="2"/>
      <c r="PUK84" s="2"/>
      <c r="PUL84" s="2"/>
      <c r="PUM84" s="2"/>
      <c r="PUN84" s="2"/>
      <c r="PUO84" s="2"/>
      <c r="PUP84" s="2"/>
      <c r="PUQ84" s="2"/>
      <c r="PUR84" s="2"/>
      <c r="PUS84" s="2"/>
      <c r="PUT84" s="2"/>
      <c r="PUU84" s="2"/>
      <c r="PUV84" s="2"/>
      <c r="PUW84" s="2"/>
      <c r="PUX84" s="2"/>
      <c r="PUY84" s="2"/>
      <c r="PUZ84" s="2"/>
      <c r="PVA84" s="2"/>
      <c r="PVB84" s="2"/>
      <c r="PVC84" s="2"/>
      <c r="PVD84" s="2"/>
      <c r="PVE84" s="2"/>
      <c r="PVF84" s="2"/>
      <c r="PVG84" s="2"/>
      <c r="PVH84" s="2"/>
      <c r="PVI84" s="2"/>
      <c r="PVJ84" s="2"/>
      <c r="PVK84" s="2"/>
      <c r="PVL84" s="2"/>
      <c r="PVM84" s="2"/>
      <c r="PVN84" s="2"/>
      <c r="PVO84" s="2"/>
      <c r="PVP84" s="2"/>
      <c r="PVQ84" s="2"/>
      <c r="PVR84" s="2"/>
      <c r="PVS84" s="2"/>
      <c r="PVT84" s="2"/>
      <c r="PVU84" s="2"/>
      <c r="PVV84" s="2"/>
      <c r="PVW84" s="2"/>
      <c r="PVX84" s="2"/>
      <c r="PVY84" s="2"/>
      <c r="PVZ84" s="2"/>
      <c r="PWA84" s="2"/>
      <c r="PWB84" s="2"/>
      <c r="PWC84" s="2"/>
      <c r="PWD84" s="2"/>
      <c r="PWE84" s="2"/>
      <c r="PWF84" s="2"/>
      <c r="PWG84" s="2"/>
      <c r="PWH84" s="2"/>
      <c r="PWI84" s="2"/>
      <c r="PWJ84" s="2"/>
      <c r="PWK84" s="2"/>
      <c r="PWL84" s="2"/>
      <c r="PWM84" s="2"/>
      <c r="PWN84" s="2"/>
      <c r="PWO84" s="2"/>
      <c r="PWP84" s="2"/>
      <c r="PWQ84" s="2"/>
      <c r="PWR84" s="2"/>
      <c r="PWS84" s="2"/>
      <c r="PWT84" s="2"/>
      <c r="PWU84" s="2"/>
      <c r="PWV84" s="2"/>
      <c r="PWW84" s="2"/>
      <c r="PWX84" s="2"/>
      <c r="PWY84" s="2"/>
      <c r="PWZ84" s="2"/>
      <c r="PXA84" s="2"/>
      <c r="PXB84" s="2"/>
      <c r="PXC84" s="2"/>
      <c r="PXD84" s="2"/>
      <c r="PXE84" s="2"/>
      <c r="PXF84" s="2"/>
      <c r="PXG84" s="2"/>
      <c r="PXH84" s="2"/>
      <c r="PXI84" s="2"/>
      <c r="PXJ84" s="2"/>
      <c r="PXK84" s="2"/>
      <c r="PXL84" s="2"/>
      <c r="PXM84" s="2"/>
      <c r="PXN84" s="2"/>
      <c r="PXO84" s="2"/>
      <c r="PXP84" s="2"/>
      <c r="PXQ84" s="2"/>
      <c r="PXR84" s="2"/>
      <c r="PXS84" s="2"/>
      <c r="PXT84" s="2"/>
      <c r="PXU84" s="2"/>
      <c r="PXV84" s="2"/>
      <c r="PXW84" s="2"/>
      <c r="PXX84" s="2"/>
      <c r="PXY84" s="2"/>
      <c r="PXZ84" s="2"/>
      <c r="PYA84" s="2"/>
      <c r="PYB84" s="2"/>
      <c r="PYC84" s="2"/>
      <c r="PYD84" s="2"/>
      <c r="PYE84" s="2"/>
      <c r="PYF84" s="2"/>
      <c r="PYG84" s="2"/>
      <c r="PYH84" s="2"/>
      <c r="PYI84" s="2"/>
      <c r="PYJ84" s="2"/>
      <c r="PYK84" s="2"/>
      <c r="PYL84" s="2"/>
      <c r="PYM84" s="2"/>
      <c r="PYN84" s="2"/>
      <c r="PYO84" s="2"/>
      <c r="PYP84" s="2"/>
      <c r="PYQ84" s="2"/>
      <c r="PYR84" s="2"/>
      <c r="PYS84" s="2"/>
      <c r="PYT84" s="2"/>
      <c r="PYU84" s="2"/>
      <c r="PYV84" s="2"/>
      <c r="PYW84" s="2"/>
      <c r="PYX84" s="2"/>
      <c r="PYY84" s="2"/>
      <c r="PYZ84" s="2"/>
      <c r="PZA84" s="2"/>
      <c r="PZB84" s="2"/>
      <c r="PZC84" s="2"/>
      <c r="PZD84" s="2"/>
      <c r="PZE84" s="2"/>
      <c r="PZF84" s="2"/>
      <c r="PZG84" s="2"/>
      <c r="PZH84" s="2"/>
      <c r="PZI84" s="2"/>
      <c r="PZJ84" s="2"/>
      <c r="PZK84" s="2"/>
      <c r="PZL84" s="2"/>
      <c r="PZM84" s="2"/>
      <c r="PZN84" s="2"/>
      <c r="PZO84" s="2"/>
      <c r="PZP84" s="2"/>
      <c r="PZQ84" s="2"/>
      <c r="PZR84" s="2"/>
      <c r="PZS84" s="2"/>
      <c r="PZT84" s="2"/>
      <c r="PZU84" s="2"/>
      <c r="PZV84" s="2"/>
      <c r="PZW84" s="2"/>
      <c r="PZX84" s="2"/>
      <c r="PZY84" s="2"/>
      <c r="PZZ84" s="2"/>
      <c r="QAA84" s="2"/>
      <c r="QAB84" s="2"/>
      <c r="QAC84" s="2"/>
      <c r="QAD84" s="2"/>
      <c r="QAE84" s="2"/>
      <c r="QAF84" s="2"/>
      <c r="QAG84" s="2"/>
      <c r="QAH84" s="2"/>
      <c r="QAI84" s="2"/>
      <c r="QAJ84" s="2"/>
      <c r="QAK84" s="2"/>
      <c r="QAL84" s="2"/>
      <c r="QAM84" s="2"/>
      <c r="QAN84" s="2"/>
      <c r="QAO84" s="2"/>
      <c r="QAP84" s="2"/>
      <c r="QAQ84" s="2"/>
      <c r="QAR84" s="2"/>
      <c r="QAS84" s="2"/>
      <c r="QAT84" s="2"/>
      <c r="QAU84" s="2"/>
      <c r="QAV84" s="2"/>
      <c r="QAW84" s="2"/>
      <c r="QAX84" s="2"/>
      <c r="QAY84" s="2"/>
      <c r="QAZ84" s="2"/>
      <c r="QBA84" s="2"/>
      <c r="QBB84" s="2"/>
      <c r="QBC84" s="2"/>
      <c r="QBD84" s="2"/>
      <c r="QBE84" s="2"/>
      <c r="QBF84" s="2"/>
      <c r="QBG84" s="2"/>
      <c r="QBH84" s="2"/>
      <c r="QBI84" s="2"/>
      <c r="QBJ84" s="2"/>
      <c r="QBK84" s="2"/>
      <c r="QBL84" s="2"/>
      <c r="QBM84" s="2"/>
      <c r="QBN84" s="2"/>
      <c r="QBO84" s="2"/>
      <c r="QBP84" s="2"/>
      <c r="QBQ84" s="2"/>
      <c r="QBR84" s="2"/>
      <c r="QBS84" s="2"/>
      <c r="QBT84" s="2"/>
      <c r="QBU84" s="2"/>
      <c r="QBV84" s="2"/>
      <c r="QBW84" s="2"/>
      <c r="QBX84" s="2"/>
      <c r="QBY84" s="2"/>
      <c r="QBZ84" s="2"/>
      <c r="QCA84" s="2"/>
      <c r="QCB84" s="2"/>
      <c r="QCC84" s="2"/>
      <c r="QCD84" s="2"/>
      <c r="QCE84" s="2"/>
      <c r="QCF84" s="2"/>
      <c r="QCG84" s="2"/>
      <c r="QCH84" s="2"/>
      <c r="QCI84" s="2"/>
      <c r="QCJ84" s="2"/>
      <c r="QCK84" s="2"/>
      <c r="QCL84" s="2"/>
      <c r="QCM84" s="2"/>
      <c r="QCN84" s="2"/>
      <c r="QCO84" s="2"/>
      <c r="QCP84" s="2"/>
      <c r="QCQ84" s="2"/>
      <c r="QCR84" s="2"/>
      <c r="QCS84" s="2"/>
      <c r="QCT84" s="2"/>
      <c r="QCU84" s="2"/>
      <c r="QCV84" s="2"/>
      <c r="QCW84" s="2"/>
      <c r="QCX84" s="2"/>
      <c r="QCY84" s="2"/>
      <c r="QCZ84" s="2"/>
      <c r="QDA84" s="2"/>
      <c r="QDB84" s="2"/>
      <c r="QDC84" s="2"/>
      <c r="QDD84" s="2"/>
      <c r="QDE84" s="2"/>
      <c r="QDF84" s="2"/>
      <c r="QDG84" s="2"/>
      <c r="QDH84" s="2"/>
      <c r="QDI84" s="2"/>
      <c r="QDJ84" s="2"/>
      <c r="QDK84" s="2"/>
      <c r="QDL84" s="2"/>
      <c r="QDM84" s="2"/>
      <c r="QDN84" s="2"/>
      <c r="QDO84" s="2"/>
      <c r="QDP84" s="2"/>
      <c r="QDQ84" s="2"/>
      <c r="QDR84" s="2"/>
      <c r="QDS84" s="2"/>
      <c r="QDT84" s="2"/>
      <c r="QDU84" s="2"/>
      <c r="QDV84" s="2"/>
      <c r="QDW84" s="2"/>
      <c r="QDX84" s="2"/>
      <c r="QDY84" s="2"/>
      <c r="QDZ84" s="2"/>
      <c r="QEA84" s="2"/>
      <c r="QEB84" s="2"/>
      <c r="QEC84" s="2"/>
      <c r="QED84" s="2"/>
      <c r="QEE84" s="2"/>
      <c r="QEF84" s="2"/>
      <c r="QEG84" s="2"/>
      <c r="QEH84" s="2"/>
      <c r="QEI84" s="2"/>
      <c r="QEJ84" s="2"/>
      <c r="QEK84" s="2"/>
      <c r="QEL84" s="2"/>
      <c r="QEM84" s="2"/>
      <c r="QEN84" s="2"/>
      <c r="QEO84" s="2"/>
      <c r="QEP84" s="2"/>
      <c r="QEQ84" s="2"/>
      <c r="QER84" s="2"/>
      <c r="QES84" s="2"/>
      <c r="QET84" s="2"/>
      <c r="QEU84" s="2"/>
      <c r="QEV84" s="2"/>
      <c r="QEW84" s="2"/>
      <c r="QEX84" s="2"/>
      <c r="QEY84" s="2"/>
      <c r="QEZ84" s="2"/>
      <c r="QFA84" s="2"/>
      <c r="QFB84" s="2"/>
      <c r="QFC84" s="2"/>
      <c r="QFD84" s="2"/>
      <c r="QFE84" s="2"/>
      <c r="QFF84" s="2"/>
      <c r="QFG84" s="2"/>
      <c r="QFH84" s="2"/>
      <c r="QFI84" s="2"/>
      <c r="QFJ84" s="2"/>
      <c r="QFK84" s="2"/>
      <c r="QFL84" s="2"/>
      <c r="QFM84" s="2"/>
      <c r="QFN84" s="2"/>
      <c r="QFO84" s="2"/>
      <c r="QFP84" s="2"/>
      <c r="QFQ84" s="2"/>
      <c r="QFR84" s="2"/>
      <c r="QFS84" s="2"/>
      <c r="QFT84" s="2"/>
      <c r="QFU84" s="2"/>
      <c r="QFV84" s="2"/>
      <c r="QFW84" s="2"/>
      <c r="QFX84" s="2"/>
      <c r="QFY84" s="2"/>
      <c r="QFZ84" s="2"/>
      <c r="QGA84" s="2"/>
      <c r="QGB84" s="2"/>
      <c r="QGC84" s="2"/>
      <c r="QGD84" s="2"/>
      <c r="QGE84" s="2"/>
      <c r="QGF84" s="2"/>
      <c r="QGG84" s="2"/>
      <c r="QGH84" s="2"/>
      <c r="QGI84" s="2"/>
      <c r="QGJ84" s="2"/>
      <c r="QGK84" s="2"/>
      <c r="QGL84" s="2"/>
      <c r="QGM84" s="2"/>
      <c r="QGN84" s="2"/>
      <c r="QGO84" s="2"/>
      <c r="QGP84" s="2"/>
      <c r="QGQ84" s="2"/>
      <c r="QGR84" s="2"/>
      <c r="QGS84" s="2"/>
      <c r="QGT84" s="2"/>
      <c r="QGU84" s="2"/>
      <c r="QGV84" s="2"/>
      <c r="QGW84" s="2"/>
      <c r="QGX84" s="2"/>
      <c r="QGY84" s="2"/>
      <c r="QGZ84" s="2"/>
      <c r="QHA84" s="2"/>
      <c r="QHB84" s="2"/>
      <c r="QHC84" s="2"/>
      <c r="QHD84" s="2"/>
      <c r="QHE84" s="2"/>
      <c r="QHF84" s="2"/>
      <c r="QHG84" s="2"/>
      <c r="QHH84" s="2"/>
      <c r="QHI84" s="2"/>
      <c r="QHJ84" s="2"/>
      <c r="QHK84" s="2"/>
      <c r="QHL84" s="2"/>
      <c r="QHM84" s="2"/>
      <c r="QHN84" s="2"/>
      <c r="QHO84" s="2"/>
      <c r="QHP84" s="2"/>
      <c r="QHQ84" s="2"/>
      <c r="QHR84" s="2"/>
      <c r="QHS84" s="2"/>
      <c r="QHT84" s="2"/>
      <c r="QHU84" s="2"/>
      <c r="QHV84" s="2"/>
      <c r="QHW84" s="2"/>
      <c r="QHX84" s="2"/>
      <c r="QHY84" s="2"/>
      <c r="QHZ84" s="2"/>
      <c r="QIA84" s="2"/>
      <c r="QIB84" s="2"/>
      <c r="QIC84" s="2"/>
      <c r="QID84" s="2"/>
      <c r="QIE84" s="2"/>
      <c r="QIF84" s="2"/>
      <c r="QIG84" s="2"/>
      <c r="QIH84" s="2"/>
      <c r="QII84" s="2"/>
      <c r="QIJ84" s="2"/>
      <c r="QIK84" s="2"/>
      <c r="QIL84" s="2"/>
      <c r="QIM84" s="2"/>
      <c r="QIN84" s="2"/>
      <c r="QIO84" s="2"/>
      <c r="QIP84" s="2"/>
      <c r="QIQ84" s="2"/>
      <c r="QIR84" s="2"/>
      <c r="QIS84" s="2"/>
      <c r="QIT84" s="2"/>
      <c r="QIU84" s="2"/>
      <c r="QIV84" s="2"/>
      <c r="QIW84" s="2"/>
      <c r="QIX84" s="2"/>
      <c r="QIY84" s="2"/>
      <c r="QIZ84" s="2"/>
      <c r="QJA84" s="2"/>
      <c r="QJB84" s="2"/>
      <c r="QJC84" s="2"/>
      <c r="QJD84" s="2"/>
      <c r="QJE84" s="2"/>
      <c r="QJF84" s="2"/>
      <c r="QJG84" s="2"/>
      <c r="QJH84" s="2"/>
      <c r="QJI84" s="2"/>
      <c r="QJJ84" s="2"/>
      <c r="QJK84" s="2"/>
      <c r="QJL84" s="2"/>
      <c r="QJM84" s="2"/>
      <c r="QJN84" s="2"/>
      <c r="QJO84" s="2"/>
      <c r="QJP84" s="2"/>
      <c r="QJQ84" s="2"/>
      <c r="QJR84" s="2"/>
      <c r="QJS84" s="2"/>
      <c r="QJT84" s="2"/>
      <c r="QJU84" s="2"/>
      <c r="QJV84" s="2"/>
      <c r="QJW84" s="2"/>
      <c r="QJX84" s="2"/>
      <c r="QJY84" s="2"/>
      <c r="QJZ84" s="2"/>
      <c r="QKA84" s="2"/>
      <c r="QKB84" s="2"/>
      <c r="QKC84" s="2"/>
      <c r="QKD84" s="2"/>
      <c r="QKE84" s="2"/>
      <c r="QKF84" s="2"/>
      <c r="QKG84" s="2"/>
      <c r="QKH84" s="2"/>
      <c r="QKI84" s="2"/>
      <c r="QKJ84" s="2"/>
      <c r="QKK84" s="2"/>
      <c r="QKL84" s="2"/>
      <c r="QKM84" s="2"/>
      <c r="QKN84" s="2"/>
      <c r="QKO84" s="2"/>
      <c r="QKP84" s="2"/>
      <c r="QKQ84" s="2"/>
      <c r="QKR84" s="2"/>
      <c r="QKS84" s="2"/>
      <c r="QKT84" s="2"/>
      <c r="QKU84" s="2"/>
      <c r="QKV84" s="2"/>
      <c r="QKW84" s="2"/>
      <c r="QKX84" s="2"/>
      <c r="QKY84" s="2"/>
      <c r="QKZ84" s="2"/>
      <c r="QLA84" s="2"/>
      <c r="QLB84" s="2"/>
      <c r="QLC84" s="2"/>
      <c r="QLD84" s="2"/>
      <c r="QLE84" s="2"/>
      <c r="QLF84" s="2"/>
      <c r="QLG84" s="2"/>
      <c r="QLH84" s="2"/>
      <c r="QLI84" s="2"/>
      <c r="QLJ84" s="2"/>
      <c r="QLK84" s="2"/>
      <c r="QLL84" s="2"/>
      <c r="QLM84" s="2"/>
      <c r="QLN84" s="2"/>
      <c r="QLO84" s="2"/>
      <c r="QLP84" s="2"/>
      <c r="QLQ84" s="2"/>
      <c r="QLR84" s="2"/>
      <c r="QLS84" s="2"/>
      <c r="QLT84" s="2"/>
      <c r="QLU84" s="2"/>
      <c r="QLV84" s="2"/>
      <c r="QLW84" s="2"/>
      <c r="QLX84" s="2"/>
      <c r="QLY84" s="2"/>
      <c r="QLZ84" s="2"/>
      <c r="QMA84" s="2"/>
      <c r="QMB84" s="2"/>
      <c r="QMC84" s="2"/>
      <c r="QMD84" s="2"/>
      <c r="QME84" s="2"/>
      <c r="QMF84" s="2"/>
      <c r="QMG84" s="2"/>
      <c r="QMH84" s="2"/>
      <c r="QMI84" s="2"/>
      <c r="QMJ84" s="2"/>
      <c r="QMK84" s="2"/>
      <c r="QML84" s="2"/>
      <c r="QMM84" s="2"/>
      <c r="QMN84" s="2"/>
      <c r="QMO84" s="2"/>
      <c r="QMP84" s="2"/>
      <c r="QMQ84" s="2"/>
      <c r="QMR84" s="2"/>
      <c r="QMS84" s="2"/>
      <c r="QMT84" s="2"/>
      <c r="QMU84" s="2"/>
      <c r="QMV84" s="2"/>
      <c r="QMW84" s="2"/>
      <c r="QMX84" s="2"/>
      <c r="QMY84" s="2"/>
      <c r="QMZ84" s="2"/>
      <c r="QNA84" s="2"/>
      <c r="QNB84" s="2"/>
      <c r="QNC84" s="2"/>
      <c r="QND84" s="2"/>
      <c r="QNE84" s="2"/>
      <c r="QNF84" s="2"/>
      <c r="QNG84" s="2"/>
      <c r="QNH84" s="2"/>
      <c r="QNI84" s="2"/>
      <c r="QNJ84" s="2"/>
      <c r="QNK84" s="2"/>
      <c r="QNL84" s="2"/>
      <c r="QNM84" s="2"/>
      <c r="QNN84" s="2"/>
      <c r="QNO84" s="2"/>
      <c r="QNP84" s="2"/>
      <c r="QNQ84" s="2"/>
      <c r="QNR84" s="2"/>
      <c r="QNS84" s="2"/>
      <c r="QNT84" s="2"/>
      <c r="QNU84" s="2"/>
      <c r="QNV84" s="2"/>
      <c r="QNW84" s="2"/>
      <c r="QNX84" s="2"/>
      <c r="QNY84" s="2"/>
      <c r="QNZ84" s="2"/>
      <c r="QOA84" s="2"/>
      <c r="QOB84" s="2"/>
      <c r="QOC84" s="2"/>
      <c r="QOD84" s="2"/>
      <c r="QOE84" s="2"/>
      <c r="QOF84" s="2"/>
      <c r="QOG84" s="2"/>
      <c r="QOH84" s="2"/>
      <c r="QOI84" s="2"/>
      <c r="QOJ84" s="2"/>
      <c r="QOK84" s="2"/>
      <c r="QOL84" s="2"/>
      <c r="QOM84" s="2"/>
      <c r="QON84" s="2"/>
      <c r="QOO84" s="2"/>
      <c r="QOP84" s="2"/>
      <c r="QOQ84" s="2"/>
      <c r="QOR84" s="2"/>
      <c r="QOS84" s="2"/>
      <c r="QOT84" s="2"/>
      <c r="QOU84" s="2"/>
      <c r="QOV84" s="2"/>
      <c r="QOW84" s="2"/>
      <c r="QOX84" s="2"/>
      <c r="QOY84" s="2"/>
      <c r="QOZ84" s="2"/>
      <c r="QPA84" s="2"/>
      <c r="QPB84" s="2"/>
      <c r="QPC84" s="2"/>
      <c r="QPD84" s="2"/>
      <c r="QPE84" s="2"/>
      <c r="QPF84" s="2"/>
      <c r="QPG84" s="2"/>
      <c r="QPH84" s="2"/>
      <c r="QPI84" s="2"/>
      <c r="QPJ84" s="2"/>
      <c r="QPK84" s="2"/>
      <c r="QPL84" s="2"/>
      <c r="QPM84" s="2"/>
      <c r="QPN84" s="2"/>
      <c r="QPO84" s="2"/>
      <c r="QPP84" s="2"/>
      <c r="QPQ84" s="2"/>
      <c r="QPR84" s="2"/>
      <c r="QPS84" s="2"/>
      <c r="QPT84" s="2"/>
      <c r="QPU84" s="2"/>
      <c r="QPV84" s="2"/>
      <c r="QPW84" s="2"/>
      <c r="QPX84" s="2"/>
      <c r="QPY84" s="2"/>
      <c r="QPZ84" s="2"/>
      <c r="QQA84" s="2"/>
      <c r="QQB84" s="2"/>
      <c r="QQC84" s="2"/>
      <c r="QQD84" s="2"/>
      <c r="QQE84" s="2"/>
      <c r="QQF84" s="2"/>
      <c r="QQG84" s="2"/>
      <c r="QQH84" s="2"/>
      <c r="QQI84" s="2"/>
      <c r="QQJ84" s="2"/>
      <c r="QQK84" s="2"/>
      <c r="QQL84" s="2"/>
      <c r="QQM84" s="2"/>
      <c r="QQN84" s="2"/>
      <c r="QQO84" s="2"/>
      <c r="QQP84" s="2"/>
      <c r="QQQ84" s="2"/>
      <c r="QQR84" s="2"/>
      <c r="QQS84" s="2"/>
      <c r="QQT84" s="2"/>
      <c r="QQU84" s="2"/>
      <c r="QQV84" s="2"/>
      <c r="QQW84" s="2"/>
      <c r="QQX84" s="2"/>
      <c r="QQY84" s="2"/>
      <c r="QQZ84" s="2"/>
      <c r="QRA84" s="2"/>
      <c r="QRB84" s="2"/>
      <c r="QRC84" s="2"/>
      <c r="QRD84" s="2"/>
      <c r="QRE84" s="2"/>
      <c r="QRF84" s="2"/>
      <c r="QRG84" s="2"/>
      <c r="QRH84" s="2"/>
      <c r="QRI84" s="2"/>
      <c r="QRJ84" s="2"/>
      <c r="QRK84" s="2"/>
      <c r="QRL84" s="2"/>
      <c r="QRM84" s="2"/>
      <c r="QRN84" s="2"/>
      <c r="QRO84" s="2"/>
      <c r="QRP84" s="2"/>
      <c r="QRQ84" s="2"/>
      <c r="QRR84" s="2"/>
      <c r="QRS84" s="2"/>
      <c r="QRT84" s="2"/>
      <c r="QRU84" s="2"/>
      <c r="QRV84" s="2"/>
      <c r="QRW84" s="2"/>
      <c r="QRX84" s="2"/>
      <c r="QRY84" s="2"/>
      <c r="QRZ84" s="2"/>
      <c r="QSA84" s="2"/>
      <c r="QSB84" s="2"/>
      <c r="QSC84" s="2"/>
      <c r="QSD84" s="2"/>
      <c r="QSE84" s="2"/>
      <c r="QSF84" s="2"/>
      <c r="QSG84" s="2"/>
      <c r="QSH84" s="2"/>
      <c r="QSI84" s="2"/>
      <c r="QSJ84" s="2"/>
      <c r="QSK84" s="2"/>
      <c r="QSL84" s="2"/>
      <c r="QSM84" s="2"/>
      <c r="QSN84" s="2"/>
      <c r="QSO84" s="2"/>
      <c r="QSP84" s="2"/>
      <c r="QSQ84" s="2"/>
      <c r="QSR84" s="2"/>
      <c r="QSS84" s="2"/>
      <c r="QST84" s="2"/>
      <c r="QSU84" s="2"/>
      <c r="QSV84" s="2"/>
      <c r="QSW84" s="2"/>
      <c r="QSX84" s="2"/>
      <c r="QSY84" s="2"/>
      <c r="QSZ84" s="2"/>
      <c r="QTA84" s="2"/>
      <c r="QTB84" s="2"/>
      <c r="QTC84" s="2"/>
      <c r="QTD84" s="2"/>
      <c r="QTE84" s="2"/>
      <c r="QTF84" s="2"/>
      <c r="QTG84" s="2"/>
      <c r="QTH84" s="2"/>
      <c r="QTI84" s="2"/>
      <c r="QTJ84" s="2"/>
      <c r="QTK84" s="2"/>
      <c r="QTL84" s="2"/>
      <c r="QTM84" s="2"/>
      <c r="QTN84" s="2"/>
      <c r="QTO84" s="2"/>
      <c r="QTP84" s="2"/>
      <c r="QTQ84" s="2"/>
      <c r="QTR84" s="2"/>
      <c r="QTS84" s="2"/>
      <c r="QTT84" s="2"/>
      <c r="QTU84" s="2"/>
      <c r="QTV84" s="2"/>
      <c r="QTW84" s="2"/>
      <c r="QTX84" s="2"/>
      <c r="QTY84" s="2"/>
      <c r="QTZ84" s="2"/>
      <c r="QUA84" s="2"/>
      <c r="QUB84" s="2"/>
      <c r="QUC84" s="2"/>
      <c r="QUD84" s="2"/>
      <c r="QUE84" s="2"/>
      <c r="QUF84" s="2"/>
      <c r="QUG84" s="2"/>
      <c r="QUH84" s="2"/>
      <c r="QUI84" s="2"/>
      <c r="QUJ84" s="2"/>
      <c r="QUK84" s="2"/>
      <c r="QUL84" s="2"/>
      <c r="QUM84" s="2"/>
      <c r="QUN84" s="2"/>
      <c r="QUO84" s="2"/>
      <c r="QUP84" s="2"/>
      <c r="QUQ84" s="2"/>
      <c r="QUR84" s="2"/>
      <c r="QUS84" s="2"/>
      <c r="QUT84" s="2"/>
      <c r="QUU84" s="2"/>
      <c r="QUV84" s="2"/>
      <c r="QUW84" s="2"/>
      <c r="QUX84" s="2"/>
      <c r="QUY84" s="2"/>
      <c r="QUZ84" s="2"/>
      <c r="QVA84" s="2"/>
      <c r="QVB84" s="2"/>
      <c r="QVC84" s="2"/>
      <c r="QVD84" s="2"/>
      <c r="QVE84" s="2"/>
      <c r="QVF84" s="2"/>
      <c r="QVG84" s="2"/>
      <c r="QVH84" s="2"/>
      <c r="QVI84" s="2"/>
      <c r="QVJ84" s="2"/>
      <c r="QVK84" s="2"/>
      <c r="QVL84" s="2"/>
      <c r="QVM84" s="2"/>
      <c r="QVN84" s="2"/>
      <c r="QVO84" s="2"/>
      <c r="QVP84" s="2"/>
      <c r="QVQ84" s="2"/>
      <c r="QVR84" s="2"/>
      <c r="QVS84" s="2"/>
      <c r="QVT84" s="2"/>
      <c r="QVU84" s="2"/>
      <c r="QVV84" s="2"/>
      <c r="QVW84" s="2"/>
      <c r="QVX84" s="2"/>
      <c r="QVY84" s="2"/>
      <c r="QVZ84" s="2"/>
      <c r="QWA84" s="2"/>
      <c r="QWB84" s="2"/>
      <c r="QWC84" s="2"/>
      <c r="QWD84" s="2"/>
      <c r="QWE84" s="2"/>
      <c r="QWF84" s="2"/>
      <c r="QWG84" s="2"/>
      <c r="QWH84" s="2"/>
      <c r="QWI84" s="2"/>
      <c r="QWJ84" s="2"/>
      <c r="QWK84" s="2"/>
      <c r="QWL84" s="2"/>
      <c r="QWM84" s="2"/>
      <c r="QWN84" s="2"/>
      <c r="QWO84" s="2"/>
      <c r="QWP84" s="2"/>
      <c r="QWQ84" s="2"/>
      <c r="QWR84" s="2"/>
      <c r="QWS84" s="2"/>
      <c r="QWT84" s="2"/>
      <c r="QWU84" s="2"/>
      <c r="QWV84" s="2"/>
      <c r="QWW84" s="2"/>
      <c r="QWX84" s="2"/>
      <c r="QWY84" s="2"/>
      <c r="QWZ84" s="2"/>
      <c r="QXA84" s="2"/>
      <c r="QXB84" s="2"/>
      <c r="QXC84" s="2"/>
      <c r="QXD84" s="2"/>
      <c r="QXE84" s="2"/>
      <c r="QXF84" s="2"/>
      <c r="QXG84" s="2"/>
      <c r="QXH84" s="2"/>
      <c r="QXI84" s="2"/>
      <c r="QXJ84" s="2"/>
      <c r="QXK84" s="2"/>
      <c r="QXL84" s="2"/>
      <c r="QXM84" s="2"/>
      <c r="QXN84" s="2"/>
      <c r="QXO84" s="2"/>
      <c r="QXP84" s="2"/>
      <c r="QXQ84" s="2"/>
      <c r="QXR84" s="2"/>
      <c r="QXS84" s="2"/>
      <c r="QXT84" s="2"/>
      <c r="QXU84" s="2"/>
      <c r="QXV84" s="2"/>
      <c r="QXW84" s="2"/>
      <c r="QXX84" s="2"/>
      <c r="QXY84" s="2"/>
      <c r="QXZ84" s="2"/>
      <c r="QYA84" s="2"/>
      <c r="QYB84" s="2"/>
      <c r="QYC84" s="2"/>
      <c r="QYD84" s="2"/>
      <c r="QYE84" s="2"/>
      <c r="QYF84" s="2"/>
      <c r="QYG84" s="2"/>
      <c r="QYH84" s="2"/>
      <c r="QYI84" s="2"/>
      <c r="QYJ84" s="2"/>
      <c r="QYK84" s="2"/>
      <c r="QYL84" s="2"/>
      <c r="QYM84" s="2"/>
      <c r="QYN84" s="2"/>
      <c r="QYO84" s="2"/>
      <c r="QYP84" s="2"/>
      <c r="QYQ84" s="2"/>
      <c r="QYR84" s="2"/>
      <c r="QYS84" s="2"/>
      <c r="QYT84" s="2"/>
      <c r="QYU84" s="2"/>
      <c r="QYV84" s="2"/>
      <c r="QYW84" s="2"/>
      <c r="QYX84" s="2"/>
      <c r="QYY84" s="2"/>
      <c r="QYZ84" s="2"/>
      <c r="QZA84" s="2"/>
      <c r="QZB84" s="2"/>
      <c r="QZC84" s="2"/>
      <c r="QZD84" s="2"/>
      <c r="QZE84" s="2"/>
      <c r="QZF84" s="2"/>
      <c r="QZG84" s="2"/>
      <c r="QZH84" s="2"/>
      <c r="QZI84" s="2"/>
      <c r="QZJ84" s="2"/>
      <c r="QZK84" s="2"/>
      <c r="QZL84" s="2"/>
      <c r="QZM84" s="2"/>
      <c r="QZN84" s="2"/>
      <c r="QZO84" s="2"/>
      <c r="QZP84" s="2"/>
      <c r="QZQ84" s="2"/>
      <c r="QZR84" s="2"/>
      <c r="QZS84" s="2"/>
      <c r="QZT84" s="2"/>
      <c r="QZU84" s="2"/>
      <c r="QZV84" s="2"/>
      <c r="QZW84" s="2"/>
      <c r="QZX84" s="2"/>
      <c r="QZY84" s="2"/>
      <c r="QZZ84" s="2"/>
      <c r="RAA84" s="2"/>
      <c r="RAB84" s="2"/>
      <c r="RAC84" s="2"/>
      <c r="RAD84" s="2"/>
      <c r="RAE84" s="2"/>
      <c r="RAF84" s="2"/>
      <c r="RAG84" s="2"/>
      <c r="RAH84" s="2"/>
      <c r="RAI84" s="2"/>
      <c r="RAJ84" s="2"/>
      <c r="RAK84" s="2"/>
      <c r="RAL84" s="2"/>
      <c r="RAM84" s="2"/>
      <c r="RAN84" s="2"/>
      <c r="RAO84" s="2"/>
      <c r="RAP84" s="2"/>
      <c r="RAQ84" s="2"/>
      <c r="RAR84" s="2"/>
      <c r="RAS84" s="2"/>
      <c r="RAT84" s="2"/>
      <c r="RAU84" s="2"/>
      <c r="RAV84" s="2"/>
      <c r="RAW84" s="2"/>
      <c r="RAX84" s="2"/>
      <c r="RAY84" s="2"/>
      <c r="RAZ84" s="2"/>
      <c r="RBA84" s="2"/>
      <c r="RBB84" s="2"/>
      <c r="RBC84" s="2"/>
      <c r="RBD84" s="2"/>
      <c r="RBE84" s="2"/>
      <c r="RBF84" s="2"/>
      <c r="RBG84" s="2"/>
      <c r="RBH84" s="2"/>
      <c r="RBI84" s="2"/>
      <c r="RBJ84" s="2"/>
      <c r="RBK84" s="2"/>
      <c r="RBL84" s="2"/>
      <c r="RBM84" s="2"/>
      <c r="RBN84" s="2"/>
      <c r="RBO84" s="2"/>
      <c r="RBP84" s="2"/>
      <c r="RBQ84" s="2"/>
      <c r="RBR84" s="2"/>
      <c r="RBS84" s="2"/>
      <c r="RBT84" s="2"/>
      <c r="RBU84" s="2"/>
      <c r="RBV84" s="2"/>
      <c r="RBW84" s="2"/>
      <c r="RBX84" s="2"/>
      <c r="RBY84" s="2"/>
      <c r="RBZ84" s="2"/>
      <c r="RCA84" s="2"/>
      <c r="RCB84" s="2"/>
      <c r="RCC84" s="2"/>
      <c r="RCD84" s="2"/>
      <c r="RCE84" s="2"/>
      <c r="RCF84" s="2"/>
      <c r="RCG84" s="2"/>
      <c r="RCH84" s="2"/>
      <c r="RCI84" s="2"/>
      <c r="RCJ84" s="2"/>
      <c r="RCK84" s="2"/>
      <c r="RCL84" s="2"/>
      <c r="RCM84" s="2"/>
      <c r="RCN84" s="2"/>
      <c r="RCO84" s="2"/>
      <c r="RCP84" s="2"/>
      <c r="RCQ84" s="2"/>
      <c r="RCR84" s="2"/>
      <c r="RCS84" s="2"/>
      <c r="RCT84" s="2"/>
      <c r="RCU84" s="2"/>
      <c r="RCV84" s="2"/>
      <c r="RCW84" s="2"/>
      <c r="RCX84" s="2"/>
      <c r="RCY84" s="2"/>
      <c r="RCZ84" s="2"/>
      <c r="RDA84" s="2"/>
      <c r="RDB84" s="2"/>
      <c r="RDC84" s="2"/>
      <c r="RDD84" s="2"/>
      <c r="RDE84" s="2"/>
      <c r="RDF84" s="2"/>
      <c r="RDG84" s="2"/>
      <c r="RDH84" s="2"/>
      <c r="RDI84" s="2"/>
      <c r="RDJ84" s="2"/>
      <c r="RDK84" s="2"/>
      <c r="RDL84" s="2"/>
      <c r="RDM84" s="2"/>
      <c r="RDN84" s="2"/>
      <c r="RDO84" s="2"/>
      <c r="RDP84" s="2"/>
      <c r="RDQ84" s="2"/>
      <c r="RDR84" s="2"/>
      <c r="RDS84" s="2"/>
      <c r="RDT84" s="2"/>
      <c r="RDU84" s="2"/>
      <c r="RDV84" s="2"/>
      <c r="RDW84" s="2"/>
      <c r="RDX84" s="2"/>
      <c r="RDY84" s="2"/>
      <c r="RDZ84" s="2"/>
      <c r="REA84" s="2"/>
      <c r="REB84" s="2"/>
      <c r="REC84" s="2"/>
      <c r="RED84" s="2"/>
      <c r="REE84" s="2"/>
      <c r="REF84" s="2"/>
      <c r="REG84" s="2"/>
      <c r="REH84" s="2"/>
      <c r="REI84" s="2"/>
      <c r="REJ84" s="2"/>
      <c r="REK84" s="2"/>
      <c r="REL84" s="2"/>
      <c r="REM84" s="2"/>
      <c r="REN84" s="2"/>
      <c r="REO84" s="2"/>
      <c r="REP84" s="2"/>
      <c r="REQ84" s="2"/>
      <c r="RER84" s="2"/>
      <c r="RES84" s="2"/>
      <c r="RET84" s="2"/>
      <c r="REU84" s="2"/>
      <c r="REV84" s="2"/>
      <c r="REW84" s="2"/>
      <c r="REX84" s="2"/>
      <c r="REY84" s="2"/>
      <c r="REZ84" s="2"/>
      <c r="RFA84" s="2"/>
      <c r="RFB84" s="2"/>
      <c r="RFC84" s="2"/>
      <c r="RFD84" s="2"/>
      <c r="RFE84" s="2"/>
      <c r="RFF84" s="2"/>
      <c r="RFG84" s="2"/>
      <c r="RFH84" s="2"/>
      <c r="RFI84" s="2"/>
      <c r="RFJ84" s="2"/>
      <c r="RFK84" s="2"/>
      <c r="RFL84" s="2"/>
      <c r="RFM84" s="2"/>
      <c r="RFN84" s="2"/>
      <c r="RFO84" s="2"/>
      <c r="RFP84" s="2"/>
      <c r="RFQ84" s="2"/>
      <c r="RFR84" s="2"/>
      <c r="RFS84" s="2"/>
      <c r="RFT84" s="2"/>
      <c r="RFU84" s="2"/>
      <c r="RFV84" s="2"/>
      <c r="RFW84" s="2"/>
      <c r="RFX84" s="2"/>
      <c r="RFY84" s="2"/>
      <c r="RFZ84" s="2"/>
      <c r="RGA84" s="2"/>
      <c r="RGB84" s="2"/>
      <c r="RGC84" s="2"/>
      <c r="RGD84" s="2"/>
      <c r="RGE84" s="2"/>
      <c r="RGF84" s="2"/>
      <c r="RGG84" s="2"/>
      <c r="RGH84" s="2"/>
      <c r="RGI84" s="2"/>
      <c r="RGJ84" s="2"/>
      <c r="RGK84" s="2"/>
      <c r="RGL84" s="2"/>
      <c r="RGM84" s="2"/>
      <c r="RGN84" s="2"/>
      <c r="RGO84" s="2"/>
      <c r="RGP84" s="2"/>
      <c r="RGQ84" s="2"/>
      <c r="RGR84" s="2"/>
      <c r="RGS84" s="2"/>
      <c r="RGT84" s="2"/>
      <c r="RGU84" s="2"/>
      <c r="RGV84" s="2"/>
      <c r="RGW84" s="2"/>
      <c r="RGX84" s="2"/>
      <c r="RGY84" s="2"/>
      <c r="RGZ84" s="2"/>
      <c r="RHA84" s="2"/>
      <c r="RHB84" s="2"/>
      <c r="RHC84" s="2"/>
      <c r="RHD84" s="2"/>
      <c r="RHE84" s="2"/>
      <c r="RHF84" s="2"/>
      <c r="RHG84" s="2"/>
      <c r="RHH84" s="2"/>
      <c r="RHI84" s="2"/>
      <c r="RHJ84" s="2"/>
      <c r="RHK84" s="2"/>
      <c r="RHL84" s="2"/>
      <c r="RHM84" s="2"/>
      <c r="RHN84" s="2"/>
      <c r="RHO84" s="2"/>
      <c r="RHP84" s="2"/>
      <c r="RHQ84" s="2"/>
      <c r="RHR84" s="2"/>
      <c r="RHS84" s="2"/>
      <c r="RHT84" s="2"/>
      <c r="RHU84" s="2"/>
      <c r="RHV84" s="2"/>
      <c r="RHW84" s="2"/>
      <c r="RHX84" s="2"/>
      <c r="RHY84" s="2"/>
      <c r="RHZ84" s="2"/>
      <c r="RIA84" s="2"/>
      <c r="RIB84" s="2"/>
      <c r="RIC84" s="2"/>
      <c r="RID84" s="2"/>
      <c r="RIE84" s="2"/>
      <c r="RIF84" s="2"/>
      <c r="RIG84" s="2"/>
      <c r="RIH84" s="2"/>
      <c r="RII84" s="2"/>
      <c r="RIJ84" s="2"/>
      <c r="RIK84" s="2"/>
      <c r="RIL84" s="2"/>
      <c r="RIM84" s="2"/>
      <c r="RIN84" s="2"/>
      <c r="RIO84" s="2"/>
      <c r="RIP84" s="2"/>
      <c r="RIQ84" s="2"/>
      <c r="RIR84" s="2"/>
      <c r="RIS84" s="2"/>
      <c r="RIT84" s="2"/>
      <c r="RIU84" s="2"/>
      <c r="RIV84" s="2"/>
      <c r="RIW84" s="2"/>
      <c r="RIX84" s="2"/>
      <c r="RIY84" s="2"/>
      <c r="RIZ84" s="2"/>
      <c r="RJA84" s="2"/>
      <c r="RJB84" s="2"/>
      <c r="RJC84" s="2"/>
      <c r="RJD84" s="2"/>
      <c r="RJE84" s="2"/>
      <c r="RJF84" s="2"/>
      <c r="RJG84" s="2"/>
      <c r="RJH84" s="2"/>
      <c r="RJI84" s="2"/>
      <c r="RJJ84" s="2"/>
      <c r="RJK84" s="2"/>
      <c r="RJL84" s="2"/>
      <c r="RJM84" s="2"/>
      <c r="RJN84" s="2"/>
      <c r="RJO84" s="2"/>
      <c r="RJP84" s="2"/>
      <c r="RJQ84" s="2"/>
      <c r="RJR84" s="2"/>
      <c r="RJS84" s="2"/>
      <c r="RJT84" s="2"/>
      <c r="RJU84" s="2"/>
      <c r="RJV84" s="2"/>
      <c r="RJW84" s="2"/>
      <c r="RJX84" s="2"/>
      <c r="RJY84" s="2"/>
      <c r="RJZ84" s="2"/>
      <c r="RKA84" s="2"/>
      <c r="RKB84" s="2"/>
      <c r="RKC84" s="2"/>
      <c r="RKD84" s="2"/>
      <c r="RKE84" s="2"/>
      <c r="RKF84" s="2"/>
      <c r="RKG84" s="2"/>
      <c r="RKH84" s="2"/>
      <c r="RKI84" s="2"/>
      <c r="RKJ84" s="2"/>
      <c r="RKK84" s="2"/>
      <c r="RKL84" s="2"/>
      <c r="RKM84" s="2"/>
      <c r="RKN84" s="2"/>
      <c r="RKO84" s="2"/>
      <c r="RKP84" s="2"/>
      <c r="RKQ84" s="2"/>
      <c r="RKR84" s="2"/>
      <c r="RKS84" s="2"/>
      <c r="RKT84" s="2"/>
      <c r="RKU84" s="2"/>
      <c r="RKV84" s="2"/>
      <c r="RKW84" s="2"/>
      <c r="RKX84" s="2"/>
      <c r="RKY84" s="2"/>
      <c r="RKZ84" s="2"/>
      <c r="RLA84" s="2"/>
      <c r="RLB84" s="2"/>
      <c r="RLC84" s="2"/>
      <c r="RLD84" s="2"/>
      <c r="RLE84" s="2"/>
      <c r="RLF84" s="2"/>
      <c r="RLG84" s="2"/>
      <c r="RLH84" s="2"/>
      <c r="RLI84" s="2"/>
      <c r="RLJ84" s="2"/>
      <c r="RLK84" s="2"/>
      <c r="RLL84" s="2"/>
      <c r="RLM84" s="2"/>
      <c r="RLN84" s="2"/>
      <c r="RLO84" s="2"/>
      <c r="RLP84" s="2"/>
      <c r="RLQ84" s="2"/>
      <c r="RLR84" s="2"/>
      <c r="RLS84" s="2"/>
      <c r="RLT84" s="2"/>
      <c r="RLU84" s="2"/>
      <c r="RLV84" s="2"/>
      <c r="RLW84" s="2"/>
      <c r="RLX84" s="2"/>
      <c r="RLY84" s="2"/>
      <c r="RLZ84" s="2"/>
      <c r="RMA84" s="2"/>
      <c r="RMB84" s="2"/>
      <c r="RMC84" s="2"/>
      <c r="RMD84" s="2"/>
      <c r="RME84" s="2"/>
      <c r="RMF84" s="2"/>
      <c r="RMG84" s="2"/>
      <c r="RMH84" s="2"/>
      <c r="RMI84" s="2"/>
      <c r="RMJ84" s="2"/>
      <c r="RMK84" s="2"/>
      <c r="RML84" s="2"/>
      <c r="RMM84" s="2"/>
      <c r="RMN84" s="2"/>
      <c r="RMO84" s="2"/>
      <c r="RMP84" s="2"/>
      <c r="RMQ84" s="2"/>
      <c r="RMR84" s="2"/>
      <c r="RMS84" s="2"/>
      <c r="RMT84" s="2"/>
      <c r="RMU84" s="2"/>
      <c r="RMV84" s="2"/>
      <c r="RMW84" s="2"/>
      <c r="RMX84" s="2"/>
      <c r="RMY84" s="2"/>
      <c r="RMZ84" s="2"/>
      <c r="RNA84" s="2"/>
      <c r="RNB84" s="2"/>
      <c r="RNC84" s="2"/>
      <c r="RND84" s="2"/>
      <c r="RNE84" s="2"/>
      <c r="RNF84" s="2"/>
      <c r="RNG84" s="2"/>
      <c r="RNH84" s="2"/>
      <c r="RNI84" s="2"/>
      <c r="RNJ84" s="2"/>
      <c r="RNK84" s="2"/>
      <c r="RNL84" s="2"/>
      <c r="RNM84" s="2"/>
      <c r="RNN84" s="2"/>
      <c r="RNO84" s="2"/>
      <c r="RNP84" s="2"/>
      <c r="RNQ84" s="2"/>
      <c r="RNR84" s="2"/>
      <c r="RNS84" s="2"/>
      <c r="RNT84" s="2"/>
      <c r="RNU84" s="2"/>
      <c r="RNV84" s="2"/>
      <c r="RNW84" s="2"/>
      <c r="RNX84" s="2"/>
      <c r="RNY84" s="2"/>
      <c r="RNZ84" s="2"/>
      <c r="ROA84" s="2"/>
      <c r="ROB84" s="2"/>
      <c r="ROC84" s="2"/>
      <c r="ROD84" s="2"/>
      <c r="ROE84" s="2"/>
      <c r="ROF84" s="2"/>
      <c r="ROG84" s="2"/>
      <c r="ROH84" s="2"/>
      <c r="ROI84" s="2"/>
      <c r="ROJ84" s="2"/>
      <c r="ROK84" s="2"/>
      <c r="ROL84" s="2"/>
      <c r="ROM84" s="2"/>
      <c r="RON84" s="2"/>
      <c r="ROO84" s="2"/>
      <c r="ROP84" s="2"/>
      <c r="ROQ84" s="2"/>
      <c r="ROR84" s="2"/>
      <c r="ROS84" s="2"/>
      <c r="ROT84" s="2"/>
      <c r="ROU84" s="2"/>
      <c r="ROV84" s="2"/>
      <c r="ROW84" s="2"/>
      <c r="ROX84" s="2"/>
      <c r="ROY84" s="2"/>
      <c r="ROZ84" s="2"/>
      <c r="RPA84" s="2"/>
      <c r="RPB84" s="2"/>
      <c r="RPC84" s="2"/>
      <c r="RPD84" s="2"/>
      <c r="RPE84" s="2"/>
      <c r="RPF84" s="2"/>
      <c r="RPG84" s="2"/>
      <c r="RPH84" s="2"/>
      <c r="RPI84" s="2"/>
      <c r="RPJ84" s="2"/>
      <c r="RPK84" s="2"/>
      <c r="RPL84" s="2"/>
      <c r="RPM84" s="2"/>
      <c r="RPN84" s="2"/>
      <c r="RPO84" s="2"/>
      <c r="RPP84" s="2"/>
      <c r="RPQ84" s="2"/>
      <c r="RPR84" s="2"/>
      <c r="RPS84" s="2"/>
      <c r="RPT84" s="2"/>
      <c r="RPU84" s="2"/>
      <c r="RPV84" s="2"/>
      <c r="RPW84" s="2"/>
      <c r="RPX84" s="2"/>
      <c r="RPY84" s="2"/>
      <c r="RPZ84" s="2"/>
      <c r="RQA84" s="2"/>
      <c r="RQB84" s="2"/>
      <c r="RQC84" s="2"/>
      <c r="RQD84" s="2"/>
      <c r="RQE84" s="2"/>
      <c r="RQF84" s="2"/>
      <c r="RQG84" s="2"/>
      <c r="RQH84" s="2"/>
      <c r="RQI84" s="2"/>
      <c r="RQJ84" s="2"/>
      <c r="RQK84" s="2"/>
      <c r="RQL84" s="2"/>
      <c r="RQM84" s="2"/>
      <c r="RQN84" s="2"/>
      <c r="RQO84" s="2"/>
      <c r="RQP84" s="2"/>
      <c r="RQQ84" s="2"/>
      <c r="RQR84" s="2"/>
      <c r="RQS84" s="2"/>
      <c r="RQT84" s="2"/>
      <c r="RQU84" s="2"/>
      <c r="RQV84" s="2"/>
      <c r="RQW84" s="2"/>
      <c r="RQX84" s="2"/>
      <c r="RQY84" s="2"/>
      <c r="RQZ84" s="2"/>
      <c r="RRA84" s="2"/>
      <c r="RRB84" s="2"/>
      <c r="RRC84" s="2"/>
      <c r="RRD84" s="2"/>
      <c r="RRE84" s="2"/>
      <c r="RRF84" s="2"/>
      <c r="RRG84" s="2"/>
      <c r="RRH84" s="2"/>
      <c r="RRI84" s="2"/>
      <c r="RRJ84" s="2"/>
      <c r="RRK84" s="2"/>
      <c r="RRL84" s="2"/>
      <c r="RRM84" s="2"/>
      <c r="RRN84" s="2"/>
      <c r="RRO84" s="2"/>
      <c r="RRP84" s="2"/>
      <c r="RRQ84" s="2"/>
      <c r="RRR84" s="2"/>
      <c r="RRS84" s="2"/>
      <c r="RRT84" s="2"/>
      <c r="RRU84" s="2"/>
      <c r="RRV84" s="2"/>
      <c r="RRW84" s="2"/>
      <c r="RRX84" s="2"/>
      <c r="RRY84" s="2"/>
      <c r="RRZ84" s="2"/>
      <c r="RSA84" s="2"/>
      <c r="RSB84" s="2"/>
      <c r="RSC84" s="2"/>
      <c r="RSD84" s="2"/>
      <c r="RSE84" s="2"/>
      <c r="RSF84" s="2"/>
      <c r="RSG84" s="2"/>
      <c r="RSH84" s="2"/>
      <c r="RSI84" s="2"/>
      <c r="RSJ84" s="2"/>
      <c r="RSK84" s="2"/>
      <c r="RSL84" s="2"/>
      <c r="RSM84" s="2"/>
      <c r="RSN84" s="2"/>
      <c r="RSO84" s="2"/>
      <c r="RSP84" s="2"/>
      <c r="RSQ84" s="2"/>
      <c r="RSR84" s="2"/>
      <c r="RSS84" s="2"/>
      <c r="RST84" s="2"/>
      <c r="RSU84" s="2"/>
      <c r="RSV84" s="2"/>
      <c r="RSW84" s="2"/>
      <c r="RSX84" s="2"/>
      <c r="RSY84" s="2"/>
      <c r="RSZ84" s="2"/>
      <c r="RTA84" s="2"/>
      <c r="RTB84" s="2"/>
      <c r="RTC84" s="2"/>
      <c r="RTD84" s="2"/>
      <c r="RTE84" s="2"/>
      <c r="RTF84" s="2"/>
      <c r="RTG84" s="2"/>
      <c r="RTH84" s="2"/>
      <c r="RTI84" s="2"/>
      <c r="RTJ84" s="2"/>
      <c r="RTK84" s="2"/>
      <c r="RTL84" s="2"/>
      <c r="RTM84" s="2"/>
      <c r="RTN84" s="2"/>
      <c r="RTO84" s="2"/>
      <c r="RTP84" s="2"/>
      <c r="RTQ84" s="2"/>
      <c r="RTR84" s="2"/>
      <c r="RTS84" s="2"/>
      <c r="RTT84" s="2"/>
      <c r="RTU84" s="2"/>
      <c r="RTV84" s="2"/>
      <c r="RTW84" s="2"/>
      <c r="RTX84" s="2"/>
      <c r="RTY84" s="2"/>
      <c r="RTZ84" s="2"/>
      <c r="RUA84" s="2"/>
      <c r="RUB84" s="2"/>
      <c r="RUC84" s="2"/>
      <c r="RUD84" s="2"/>
      <c r="RUE84" s="2"/>
      <c r="RUF84" s="2"/>
      <c r="RUG84" s="2"/>
      <c r="RUH84" s="2"/>
      <c r="RUI84" s="2"/>
      <c r="RUJ84" s="2"/>
      <c r="RUK84" s="2"/>
      <c r="RUL84" s="2"/>
      <c r="RUM84" s="2"/>
      <c r="RUN84" s="2"/>
      <c r="RUO84" s="2"/>
      <c r="RUP84" s="2"/>
      <c r="RUQ84" s="2"/>
      <c r="RUR84" s="2"/>
      <c r="RUS84" s="2"/>
      <c r="RUT84" s="2"/>
      <c r="RUU84" s="2"/>
      <c r="RUV84" s="2"/>
      <c r="RUW84" s="2"/>
      <c r="RUX84" s="2"/>
      <c r="RUY84" s="2"/>
      <c r="RUZ84" s="2"/>
      <c r="RVA84" s="2"/>
      <c r="RVB84" s="2"/>
      <c r="RVC84" s="2"/>
      <c r="RVD84" s="2"/>
      <c r="RVE84" s="2"/>
      <c r="RVF84" s="2"/>
      <c r="RVG84" s="2"/>
      <c r="RVH84" s="2"/>
      <c r="RVI84" s="2"/>
      <c r="RVJ84" s="2"/>
      <c r="RVK84" s="2"/>
      <c r="RVL84" s="2"/>
      <c r="RVM84" s="2"/>
      <c r="RVN84" s="2"/>
      <c r="RVO84" s="2"/>
      <c r="RVP84" s="2"/>
      <c r="RVQ84" s="2"/>
      <c r="RVR84" s="2"/>
      <c r="RVS84" s="2"/>
      <c r="RVT84" s="2"/>
      <c r="RVU84" s="2"/>
      <c r="RVV84" s="2"/>
      <c r="RVW84" s="2"/>
      <c r="RVX84" s="2"/>
      <c r="RVY84" s="2"/>
      <c r="RVZ84" s="2"/>
      <c r="RWA84" s="2"/>
      <c r="RWB84" s="2"/>
      <c r="RWC84" s="2"/>
      <c r="RWD84" s="2"/>
      <c r="RWE84" s="2"/>
      <c r="RWF84" s="2"/>
      <c r="RWG84" s="2"/>
      <c r="RWH84" s="2"/>
      <c r="RWI84" s="2"/>
      <c r="RWJ84" s="2"/>
      <c r="RWK84" s="2"/>
      <c r="RWL84" s="2"/>
      <c r="RWM84" s="2"/>
      <c r="RWN84" s="2"/>
      <c r="RWO84" s="2"/>
      <c r="RWP84" s="2"/>
      <c r="RWQ84" s="2"/>
      <c r="RWR84" s="2"/>
      <c r="RWS84" s="2"/>
      <c r="RWT84" s="2"/>
      <c r="RWU84" s="2"/>
      <c r="RWV84" s="2"/>
      <c r="RWW84" s="2"/>
      <c r="RWX84" s="2"/>
      <c r="RWY84" s="2"/>
      <c r="RWZ84" s="2"/>
      <c r="RXA84" s="2"/>
      <c r="RXB84" s="2"/>
      <c r="RXC84" s="2"/>
      <c r="RXD84" s="2"/>
      <c r="RXE84" s="2"/>
      <c r="RXF84" s="2"/>
      <c r="RXG84" s="2"/>
      <c r="RXH84" s="2"/>
      <c r="RXI84" s="2"/>
      <c r="RXJ84" s="2"/>
      <c r="RXK84" s="2"/>
      <c r="RXL84" s="2"/>
      <c r="RXM84" s="2"/>
      <c r="RXN84" s="2"/>
      <c r="RXO84" s="2"/>
      <c r="RXP84" s="2"/>
      <c r="RXQ84" s="2"/>
      <c r="RXR84" s="2"/>
      <c r="RXS84" s="2"/>
      <c r="RXT84" s="2"/>
      <c r="RXU84" s="2"/>
      <c r="RXV84" s="2"/>
      <c r="RXW84" s="2"/>
      <c r="RXX84" s="2"/>
      <c r="RXY84" s="2"/>
      <c r="RXZ84" s="2"/>
      <c r="RYA84" s="2"/>
      <c r="RYB84" s="2"/>
      <c r="RYC84" s="2"/>
      <c r="RYD84" s="2"/>
      <c r="RYE84" s="2"/>
      <c r="RYF84" s="2"/>
      <c r="RYG84" s="2"/>
      <c r="RYH84" s="2"/>
      <c r="RYI84" s="2"/>
      <c r="RYJ84" s="2"/>
      <c r="RYK84" s="2"/>
      <c r="RYL84" s="2"/>
      <c r="RYM84" s="2"/>
      <c r="RYN84" s="2"/>
      <c r="RYO84" s="2"/>
      <c r="RYP84" s="2"/>
      <c r="RYQ84" s="2"/>
      <c r="RYR84" s="2"/>
      <c r="RYS84" s="2"/>
      <c r="RYT84" s="2"/>
      <c r="RYU84" s="2"/>
      <c r="RYV84" s="2"/>
      <c r="RYW84" s="2"/>
      <c r="RYX84" s="2"/>
      <c r="RYY84" s="2"/>
      <c r="RYZ84" s="2"/>
      <c r="RZA84" s="2"/>
      <c r="RZB84" s="2"/>
      <c r="RZC84" s="2"/>
      <c r="RZD84" s="2"/>
      <c r="RZE84" s="2"/>
      <c r="RZF84" s="2"/>
      <c r="RZG84" s="2"/>
      <c r="RZH84" s="2"/>
      <c r="RZI84" s="2"/>
      <c r="RZJ84" s="2"/>
      <c r="RZK84" s="2"/>
      <c r="RZL84" s="2"/>
      <c r="RZM84" s="2"/>
      <c r="RZN84" s="2"/>
      <c r="RZO84" s="2"/>
      <c r="RZP84" s="2"/>
      <c r="RZQ84" s="2"/>
      <c r="RZR84" s="2"/>
      <c r="RZS84" s="2"/>
      <c r="RZT84" s="2"/>
      <c r="RZU84" s="2"/>
      <c r="RZV84" s="2"/>
      <c r="RZW84" s="2"/>
      <c r="RZX84" s="2"/>
      <c r="RZY84" s="2"/>
      <c r="RZZ84" s="2"/>
      <c r="SAA84" s="2"/>
      <c r="SAB84" s="2"/>
      <c r="SAC84" s="2"/>
      <c r="SAD84" s="2"/>
      <c r="SAE84" s="2"/>
      <c r="SAF84" s="2"/>
      <c r="SAG84" s="2"/>
      <c r="SAH84" s="2"/>
      <c r="SAI84" s="2"/>
      <c r="SAJ84" s="2"/>
      <c r="SAK84" s="2"/>
      <c r="SAL84" s="2"/>
      <c r="SAM84" s="2"/>
      <c r="SAN84" s="2"/>
      <c r="SAO84" s="2"/>
      <c r="SAP84" s="2"/>
      <c r="SAQ84" s="2"/>
      <c r="SAR84" s="2"/>
      <c r="SAS84" s="2"/>
      <c r="SAT84" s="2"/>
      <c r="SAU84" s="2"/>
      <c r="SAV84" s="2"/>
      <c r="SAW84" s="2"/>
      <c r="SAX84" s="2"/>
      <c r="SAY84" s="2"/>
      <c r="SAZ84" s="2"/>
      <c r="SBA84" s="2"/>
      <c r="SBB84" s="2"/>
      <c r="SBC84" s="2"/>
      <c r="SBD84" s="2"/>
      <c r="SBE84" s="2"/>
      <c r="SBF84" s="2"/>
      <c r="SBG84" s="2"/>
      <c r="SBH84" s="2"/>
      <c r="SBI84" s="2"/>
      <c r="SBJ84" s="2"/>
      <c r="SBK84" s="2"/>
      <c r="SBL84" s="2"/>
      <c r="SBM84" s="2"/>
      <c r="SBN84" s="2"/>
      <c r="SBO84" s="2"/>
      <c r="SBP84" s="2"/>
      <c r="SBQ84" s="2"/>
      <c r="SBR84" s="2"/>
      <c r="SBS84" s="2"/>
      <c r="SBT84" s="2"/>
      <c r="SBU84" s="2"/>
      <c r="SBV84" s="2"/>
      <c r="SBW84" s="2"/>
      <c r="SBX84" s="2"/>
      <c r="SBY84" s="2"/>
      <c r="SBZ84" s="2"/>
      <c r="SCA84" s="2"/>
      <c r="SCB84" s="2"/>
      <c r="SCC84" s="2"/>
      <c r="SCD84" s="2"/>
      <c r="SCE84" s="2"/>
      <c r="SCF84" s="2"/>
      <c r="SCG84" s="2"/>
      <c r="SCH84" s="2"/>
      <c r="SCI84" s="2"/>
      <c r="SCJ84" s="2"/>
      <c r="SCK84" s="2"/>
      <c r="SCL84" s="2"/>
      <c r="SCM84" s="2"/>
      <c r="SCN84" s="2"/>
      <c r="SCO84" s="2"/>
      <c r="SCP84" s="2"/>
      <c r="SCQ84" s="2"/>
      <c r="SCR84" s="2"/>
      <c r="SCS84" s="2"/>
      <c r="SCT84" s="2"/>
      <c r="SCU84" s="2"/>
      <c r="SCV84" s="2"/>
      <c r="SCW84" s="2"/>
      <c r="SCX84" s="2"/>
      <c r="SCY84" s="2"/>
      <c r="SCZ84" s="2"/>
      <c r="SDA84" s="2"/>
      <c r="SDB84" s="2"/>
      <c r="SDC84" s="2"/>
      <c r="SDD84" s="2"/>
      <c r="SDE84" s="2"/>
      <c r="SDF84" s="2"/>
      <c r="SDG84" s="2"/>
      <c r="SDH84" s="2"/>
      <c r="SDI84" s="2"/>
      <c r="SDJ84" s="2"/>
      <c r="SDK84" s="2"/>
      <c r="SDL84" s="2"/>
      <c r="SDM84" s="2"/>
      <c r="SDN84" s="2"/>
      <c r="SDO84" s="2"/>
      <c r="SDP84" s="2"/>
      <c r="SDQ84" s="2"/>
      <c r="SDR84" s="2"/>
      <c r="SDS84" s="2"/>
      <c r="SDT84" s="2"/>
      <c r="SDU84" s="2"/>
      <c r="SDV84" s="2"/>
      <c r="SDW84" s="2"/>
      <c r="SDX84" s="2"/>
      <c r="SDY84" s="2"/>
      <c r="SDZ84" s="2"/>
      <c r="SEA84" s="2"/>
      <c r="SEB84" s="2"/>
      <c r="SEC84" s="2"/>
      <c r="SED84" s="2"/>
      <c r="SEE84" s="2"/>
      <c r="SEF84" s="2"/>
      <c r="SEG84" s="2"/>
      <c r="SEH84" s="2"/>
      <c r="SEI84" s="2"/>
      <c r="SEJ84" s="2"/>
      <c r="SEK84" s="2"/>
      <c r="SEL84" s="2"/>
      <c r="SEM84" s="2"/>
      <c r="SEN84" s="2"/>
      <c r="SEO84" s="2"/>
      <c r="SEP84" s="2"/>
      <c r="SEQ84" s="2"/>
      <c r="SER84" s="2"/>
      <c r="SES84" s="2"/>
      <c r="SET84" s="2"/>
      <c r="SEU84" s="2"/>
      <c r="SEV84" s="2"/>
      <c r="SEW84" s="2"/>
      <c r="SEX84" s="2"/>
      <c r="SEY84" s="2"/>
      <c r="SEZ84" s="2"/>
      <c r="SFA84" s="2"/>
      <c r="SFB84" s="2"/>
      <c r="SFC84" s="2"/>
      <c r="SFD84" s="2"/>
      <c r="SFE84" s="2"/>
      <c r="SFF84" s="2"/>
      <c r="SFG84" s="2"/>
      <c r="SFH84" s="2"/>
      <c r="SFI84" s="2"/>
      <c r="SFJ84" s="2"/>
      <c r="SFK84" s="2"/>
      <c r="SFL84" s="2"/>
      <c r="SFM84" s="2"/>
      <c r="SFN84" s="2"/>
      <c r="SFO84" s="2"/>
      <c r="SFP84" s="2"/>
      <c r="SFQ84" s="2"/>
      <c r="SFR84" s="2"/>
      <c r="SFS84" s="2"/>
      <c r="SFT84" s="2"/>
      <c r="SFU84" s="2"/>
      <c r="SFV84" s="2"/>
      <c r="SFW84" s="2"/>
      <c r="SFX84" s="2"/>
      <c r="SFY84" s="2"/>
      <c r="SFZ84" s="2"/>
      <c r="SGA84" s="2"/>
      <c r="SGB84" s="2"/>
      <c r="SGC84" s="2"/>
      <c r="SGD84" s="2"/>
      <c r="SGE84" s="2"/>
      <c r="SGF84" s="2"/>
      <c r="SGG84" s="2"/>
      <c r="SGH84" s="2"/>
      <c r="SGI84" s="2"/>
      <c r="SGJ84" s="2"/>
      <c r="SGK84" s="2"/>
      <c r="SGL84" s="2"/>
      <c r="SGM84" s="2"/>
      <c r="SGN84" s="2"/>
      <c r="SGO84" s="2"/>
      <c r="SGP84" s="2"/>
      <c r="SGQ84" s="2"/>
      <c r="SGR84" s="2"/>
      <c r="SGS84" s="2"/>
      <c r="SGT84" s="2"/>
      <c r="SGU84" s="2"/>
      <c r="SGV84" s="2"/>
      <c r="SGW84" s="2"/>
      <c r="SGX84" s="2"/>
      <c r="SGY84" s="2"/>
      <c r="SGZ84" s="2"/>
      <c r="SHA84" s="2"/>
      <c r="SHB84" s="2"/>
      <c r="SHC84" s="2"/>
      <c r="SHD84" s="2"/>
      <c r="SHE84" s="2"/>
      <c r="SHF84" s="2"/>
      <c r="SHG84" s="2"/>
      <c r="SHH84" s="2"/>
      <c r="SHI84" s="2"/>
      <c r="SHJ84" s="2"/>
      <c r="SHK84" s="2"/>
      <c r="SHL84" s="2"/>
      <c r="SHM84" s="2"/>
      <c r="SHN84" s="2"/>
      <c r="SHO84" s="2"/>
      <c r="SHP84" s="2"/>
      <c r="SHQ84" s="2"/>
      <c r="SHR84" s="2"/>
      <c r="SHS84" s="2"/>
      <c r="SHT84" s="2"/>
      <c r="SHU84" s="2"/>
      <c r="SHV84" s="2"/>
      <c r="SHW84" s="2"/>
      <c r="SHX84" s="2"/>
      <c r="SHY84" s="2"/>
      <c r="SHZ84" s="2"/>
      <c r="SIA84" s="2"/>
      <c r="SIB84" s="2"/>
      <c r="SIC84" s="2"/>
      <c r="SID84" s="2"/>
      <c r="SIE84" s="2"/>
      <c r="SIF84" s="2"/>
      <c r="SIG84" s="2"/>
      <c r="SIH84" s="2"/>
      <c r="SII84" s="2"/>
      <c r="SIJ84" s="2"/>
      <c r="SIK84" s="2"/>
      <c r="SIL84" s="2"/>
      <c r="SIM84" s="2"/>
      <c r="SIN84" s="2"/>
      <c r="SIO84" s="2"/>
      <c r="SIP84" s="2"/>
      <c r="SIQ84" s="2"/>
      <c r="SIR84" s="2"/>
      <c r="SIS84" s="2"/>
      <c r="SIT84" s="2"/>
      <c r="SIU84" s="2"/>
      <c r="SIV84" s="2"/>
      <c r="SIW84" s="2"/>
      <c r="SIX84" s="2"/>
      <c r="SIY84" s="2"/>
      <c r="SIZ84" s="2"/>
      <c r="SJA84" s="2"/>
      <c r="SJB84" s="2"/>
      <c r="SJC84" s="2"/>
      <c r="SJD84" s="2"/>
      <c r="SJE84" s="2"/>
      <c r="SJF84" s="2"/>
      <c r="SJG84" s="2"/>
      <c r="SJH84" s="2"/>
      <c r="SJI84" s="2"/>
      <c r="SJJ84" s="2"/>
      <c r="SJK84" s="2"/>
      <c r="SJL84" s="2"/>
      <c r="SJM84" s="2"/>
      <c r="SJN84" s="2"/>
      <c r="SJO84" s="2"/>
      <c r="SJP84" s="2"/>
      <c r="SJQ84" s="2"/>
      <c r="SJR84" s="2"/>
      <c r="SJS84" s="2"/>
      <c r="SJT84" s="2"/>
      <c r="SJU84" s="2"/>
      <c r="SJV84" s="2"/>
      <c r="SJW84" s="2"/>
      <c r="SJX84" s="2"/>
      <c r="SJY84" s="2"/>
      <c r="SJZ84" s="2"/>
      <c r="SKA84" s="2"/>
      <c r="SKB84" s="2"/>
      <c r="SKC84" s="2"/>
      <c r="SKD84" s="2"/>
      <c r="SKE84" s="2"/>
      <c r="SKF84" s="2"/>
      <c r="SKG84" s="2"/>
      <c r="SKH84" s="2"/>
      <c r="SKI84" s="2"/>
      <c r="SKJ84" s="2"/>
      <c r="SKK84" s="2"/>
      <c r="SKL84" s="2"/>
      <c r="SKM84" s="2"/>
      <c r="SKN84" s="2"/>
      <c r="SKO84" s="2"/>
      <c r="SKP84" s="2"/>
      <c r="SKQ84" s="2"/>
      <c r="SKR84" s="2"/>
      <c r="SKS84" s="2"/>
      <c r="SKT84" s="2"/>
      <c r="SKU84" s="2"/>
      <c r="SKV84" s="2"/>
      <c r="SKW84" s="2"/>
      <c r="SKX84" s="2"/>
      <c r="SKY84" s="2"/>
      <c r="SKZ84" s="2"/>
      <c r="SLA84" s="2"/>
      <c r="SLB84" s="2"/>
      <c r="SLC84" s="2"/>
      <c r="SLD84" s="2"/>
      <c r="SLE84" s="2"/>
      <c r="SLF84" s="2"/>
      <c r="SLG84" s="2"/>
      <c r="SLH84" s="2"/>
      <c r="SLI84" s="2"/>
      <c r="SLJ84" s="2"/>
      <c r="SLK84" s="2"/>
      <c r="SLL84" s="2"/>
      <c r="SLM84" s="2"/>
      <c r="SLN84" s="2"/>
      <c r="SLO84" s="2"/>
      <c r="SLP84" s="2"/>
      <c r="SLQ84" s="2"/>
      <c r="SLR84" s="2"/>
      <c r="SLS84" s="2"/>
      <c r="SLT84" s="2"/>
      <c r="SLU84" s="2"/>
      <c r="SLV84" s="2"/>
      <c r="SLW84" s="2"/>
      <c r="SLX84" s="2"/>
      <c r="SLY84" s="2"/>
      <c r="SLZ84" s="2"/>
      <c r="SMA84" s="2"/>
      <c r="SMB84" s="2"/>
      <c r="SMC84" s="2"/>
      <c r="SMD84" s="2"/>
      <c r="SME84" s="2"/>
      <c r="SMF84" s="2"/>
      <c r="SMG84" s="2"/>
      <c r="SMH84" s="2"/>
      <c r="SMI84" s="2"/>
      <c r="SMJ84" s="2"/>
      <c r="SMK84" s="2"/>
      <c r="SML84" s="2"/>
      <c r="SMM84" s="2"/>
      <c r="SMN84" s="2"/>
      <c r="SMO84" s="2"/>
      <c r="SMP84" s="2"/>
      <c r="SMQ84" s="2"/>
      <c r="SMR84" s="2"/>
      <c r="SMS84" s="2"/>
      <c r="SMT84" s="2"/>
      <c r="SMU84" s="2"/>
      <c r="SMV84" s="2"/>
      <c r="SMW84" s="2"/>
      <c r="SMX84" s="2"/>
      <c r="SMY84" s="2"/>
      <c r="SMZ84" s="2"/>
      <c r="SNA84" s="2"/>
      <c r="SNB84" s="2"/>
      <c r="SNC84" s="2"/>
      <c r="SND84" s="2"/>
      <c r="SNE84" s="2"/>
      <c r="SNF84" s="2"/>
      <c r="SNG84" s="2"/>
      <c r="SNH84" s="2"/>
      <c r="SNI84" s="2"/>
      <c r="SNJ84" s="2"/>
      <c r="SNK84" s="2"/>
      <c r="SNL84" s="2"/>
      <c r="SNM84" s="2"/>
      <c r="SNN84" s="2"/>
      <c r="SNO84" s="2"/>
      <c r="SNP84" s="2"/>
      <c r="SNQ84" s="2"/>
      <c r="SNR84" s="2"/>
      <c r="SNS84" s="2"/>
      <c r="SNT84" s="2"/>
      <c r="SNU84" s="2"/>
      <c r="SNV84" s="2"/>
      <c r="SNW84" s="2"/>
      <c r="SNX84" s="2"/>
      <c r="SNY84" s="2"/>
      <c r="SNZ84" s="2"/>
      <c r="SOA84" s="2"/>
      <c r="SOB84" s="2"/>
      <c r="SOC84" s="2"/>
      <c r="SOD84" s="2"/>
      <c r="SOE84" s="2"/>
      <c r="SOF84" s="2"/>
      <c r="SOG84" s="2"/>
      <c r="SOH84" s="2"/>
      <c r="SOI84" s="2"/>
      <c r="SOJ84" s="2"/>
      <c r="SOK84" s="2"/>
      <c r="SOL84" s="2"/>
      <c r="SOM84" s="2"/>
      <c r="SON84" s="2"/>
      <c r="SOO84" s="2"/>
      <c r="SOP84" s="2"/>
      <c r="SOQ84" s="2"/>
      <c r="SOR84" s="2"/>
      <c r="SOS84" s="2"/>
      <c r="SOT84" s="2"/>
      <c r="SOU84" s="2"/>
      <c r="SOV84" s="2"/>
      <c r="SOW84" s="2"/>
      <c r="SOX84" s="2"/>
      <c r="SOY84" s="2"/>
      <c r="SOZ84" s="2"/>
      <c r="SPA84" s="2"/>
      <c r="SPB84" s="2"/>
      <c r="SPC84" s="2"/>
      <c r="SPD84" s="2"/>
      <c r="SPE84" s="2"/>
      <c r="SPF84" s="2"/>
      <c r="SPG84" s="2"/>
      <c r="SPH84" s="2"/>
      <c r="SPI84" s="2"/>
      <c r="SPJ84" s="2"/>
      <c r="SPK84" s="2"/>
      <c r="SPL84" s="2"/>
      <c r="SPM84" s="2"/>
      <c r="SPN84" s="2"/>
      <c r="SPO84" s="2"/>
      <c r="SPP84" s="2"/>
      <c r="SPQ84" s="2"/>
      <c r="SPR84" s="2"/>
      <c r="SPS84" s="2"/>
      <c r="SPT84" s="2"/>
      <c r="SPU84" s="2"/>
      <c r="SPV84" s="2"/>
      <c r="SPW84" s="2"/>
      <c r="SPX84" s="2"/>
      <c r="SPY84" s="2"/>
      <c r="SPZ84" s="2"/>
      <c r="SQA84" s="2"/>
      <c r="SQB84" s="2"/>
      <c r="SQC84" s="2"/>
      <c r="SQD84" s="2"/>
      <c r="SQE84" s="2"/>
      <c r="SQF84" s="2"/>
      <c r="SQG84" s="2"/>
      <c r="SQH84" s="2"/>
      <c r="SQI84" s="2"/>
      <c r="SQJ84" s="2"/>
      <c r="SQK84" s="2"/>
      <c r="SQL84" s="2"/>
      <c r="SQM84" s="2"/>
      <c r="SQN84" s="2"/>
      <c r="SQO84" s="2"/>
      <c r="SQP84" s="2"/>
      <c r="SQQ84" s="2"/>
      <c r="SQR84" s="2"/>
      <c r="SQS84" s="2"/>
      <c r="SQT84" s="2"/>
      <c r="SQU84" s="2"/>
      <c r="SQV84" s="2"/>
      <c r="SQW84" s="2"/>
      <c r="SQX84" s="2"/>
      <c r="SQY84" s="2"/>
      <c r="SQZ84" s="2"/>
      <c r="SRA84" s="2"/>
      <c r="SRB84" s="2"/>
      <c r="SRC84" s="2"/>
      <c r="SRD84" s="2"/>
      <c r="SRE84" s="2"/>
      <c r="SRF84" s="2"/>
      <c r="SRG84" s="2"/>
      <c r="SRH84" s="2"/>
      <c r="SRI84" s="2"/>
      <c r="SRJ84" s="2"/>
      <c r="SRK84" s="2"/>
      <c r="SRL84" s="2"/>
      <c r="SRM84" s="2"/>
      <c r="SRN84" s="2"/>
      <c r="SRO84" s="2"/>
      <c r="SRP84" s="2"/>
      <c r="SRQ84" s="2"/>
      <c r="SRR84" s="2"/>
      <c r="SRS84" s="2"/>
      <c r="SRT84" s="2"/>
      <c r="SRU84" s="2"/>
      <c r="SRV84" s="2"/>
      <c r="SRW84" s="2"/>
      <c r="SRX84" s="2"/>
      <c r="SRY84" s="2"/>
      <c r="SRZ84" s="2"/>
      <c r="SSA84" s="2"/>
      <c r="SSB84" s="2"/>
      <c r="SSC84" s="2"/>
      <c r="SSD84" s="2"/>
      <c r="SSE84" s="2"/>
      <c r="SSF84" s="2"/>
      <c r="SSG84" s="2"/>
      <c r="SSH84" s="2"/>
      <c r="SSI84" s="2"/>
      <c r="SSJ84" s="2"/>
      <c r="SSK84" s="2"/>
      <c r="SSL84" s="2"/>
      <c r="SSM84" s="2"/>
      <c r="SSN84" s="2"/>
      <c r="SSO84" s="2"/>
      <c r="SSP84" s="2"/>
      <c r="SSQ84" s="2"/>
      <c r="SSR84" s="2"/>
      <c r="SSS84" s="2"/>
      <c r="SST84" s="2"/>
      <c r="SSU84" s="2"/>
      <c r="SSV84" s="2"/>
      <c r="SSW84" s="2"/>
      <c r="SSX84" s="2"/>
      <c r="SSY84" s="2"/>
      <c r="SSZ84" s="2"/>
      <c r="STA84" s="2"/>
      <c r="STB84" s="2"/>
      <c r="STC84" s="2"/>
      <c r="STD84" s="2"/>
      <c r="STE84" s="2"/>
      <c r="STF84" s="2"/>
      <c r="STG84" s="2"/>
      <c r="STH84" s="2"/>
      <c r="STI84" s="2"/>
      <c r="STJ84" s="2"/>
      <c r="STK84" s="2"/>
      <c r="STL84" s="2"/>
      <c r="STM84" s="2"/>
      <c r="STN84" s="2"/>
      <c r="STO84" s="2"/>
      <c r="STP84" s="2"/>
      <c r="STQ84" s="2"/>
      <c r="STR84" s="2"/>
      <c r="STS84" s="2"/>
      <c r="STT84" s="2"/>
      <c r="STU84" s="2"/>
      <c r="STV84" s="2"/>
      <c r="STW84" s="2"/>
      <c r="STX84" s="2"/>
      <c r="STY84" s="2"/>
      <c r="STZ84" s="2"/>
      <c r="SUA84" s="2"/>
      <c r="SUB84" s="2"/>
      <c r="SUC84" s="2"/>
      <c r="SUD84" s="2"/>
      <c r="SUE84" s="2"/>
      <c r="SUF84" s="2"/>
      <c r="SUG84" s="2"/>
      <c r="SUH84" s="2"/>
      <c r="SUI84" s="2"/>
      <c r="SUJ84" s="2"/>
      <c r="SUK84" s="2"/>
      <c r="SUL84" s="2"/>
      <c r="SUM84" s="2"/>
      <c r="SUN84" s="2"/>
      <c r="SUO84" s="2"/>
      <c r="SUP84" s="2"/>
      <c r="SUQ84" s="2"/>
      <c r="SUR84" s="2"/>
      <c r="SUS84" s="2"/>
      <c r="SUT84" s="2"/>
      <c r="SUU84" s="2"/>
      <c r="SUV84" s="2"/>
      <c r="SUW84" s="2"/>
      <c r="SUX84" s="2"/>
      <c r="SUY84" s="2"/>
      <c r="SUZ84" s="2"/>
      <c r="SVA84" s="2"/>
      <c r="SVB84" s="2"/>
      <c r="SVC84" s="2"/>
      <c r="SVD84" s="2"/>
      <c r="SVE84" s="2"/>
      <c r="SVF84" s="2"/>
      <c r="SVG84" s="2"/>
      <c r="SVH84" s="2"/>
      <c r="SVI84" s="2"/>
      <c r="SVJ84" s="2"/>
      <c r="SVK84" s="2"/>
      <c r="SVL84" s="2"/>
      <c r="SVM84" s="2"/>
      <c r="SVN84" s="2"/>
      <c r="SVO84" s="2"/>
      <c r="SVP84" s="2"/>
      <c r="SVQ84" s="2"/>
      <c r="SVR84" s="2"/>
      <c r="SVS84" s="2"/>
      <c r="SVT84" s="2"/>
      <c r="SVU84" s="2"/>
      <c r="SVV84" s="2"/>
      <c r="SVW84" s="2"/>
      <c r="SVX84" s="2"/>
      <c r="SVY84" s="2"/>
      <c r="SVZ84" s="2"/>
      <c r="SWA84" s="2"/>
      <c r="SWB84" s="2"/>
      <c r="SWC84" s="2"/>
      <c r="SWD84" s="2"/>
      <c r="SWE84" s="2"/>
      <c r="SWF84" s="2"/>
      <c r="SWG84" s="2"/>
      <c r="SWH84" s="2"/>
      <c r="SWI84" s="2"/>
      <c r="SWJ84" s="2"/>
      <c r="SWK84" s="2"/>
      <c r="SWL84" s="2"/>
      <c r="SWM84" s="2"/>
      <c r="SWN84" s="2"/>
      <c r="SWO84" s="2"/>
      <c r="SWP84" s="2"/>
      <c r="SWQ84" s="2"/>
      <c r="SWR84" s="2"/>
      <c r="SWS84" s="2"/>
      <c r="SWT84" s="2"/>
      <c r="SWU84" s="2"/>
      <c r="SWV84" s="2"/>
      <c r="SWW84" s="2"/>
      <c r="SWX84" s="2"/>
      <c r="SWY84" s="2"/>
      <c r="SWZ84" s="2"/>
      <c r="SXA84" s="2"/>
      <c r="SXB84" s="2"/>
      <c r="SXC84" s="2"/>
      <c r="SXD84" s="2"/>
      <c r="SXE84" s="2"/>
      <c r="SXF84" s="2"/>
      <c r="SXG84" s="2"/>
      <c r="SXH84" s="2"/>
      <c r="SXI84" s="2"/>
      <c r="SXJ84" s="2"/>
      <c r="SXK84" s="2"/>
      <c r="SXL84" s="2"/>
      <c r="SXM84" s="2"/>
      <c r="SXN84" s="2"/>
      <c r="SXO84" s="2"/>
      <c r="SXP84" s="2"/>
      <c r="SXQ84" s="2"/>
      <c r="SXR84" s="2"/>
      <c r="SXS84" s="2"/>
      <c r="SXT84" s="2"/>
      <c r="SXU84" s="2"/>
      <c r="SXV84" s="2"/>
      <c r="SXW84" s="2"/>
      <c r="SXX84" s="2"/>
      <c r="SXY84" s="2"/>
      <c r="SXZ84" s="2"/>
      <c r="SYA84" s="2"/>
      <c r="SYB84" s="2"/>
      <c r="SYC84" s="2"/>
      <c r="SYD84" s="2"/>
      <c r="SYE84" s="2"/>
      <c r="SYF84" s="2"/>
      <c r="SYG84" s="2"/>
      <c r="SYH84" s="2"/>
      <c r="SYI84" s="2"/>
      <c r="SYJ84" s="2"/>
      <c r="SYK84" s="2"/>
      <c r="SYL84" s="2"/>
      <c r="SYM84" s="2"/>
      <c r="SYN84" s="2"/>
      <c r="SYO84" s="2"/>
      <c r="SYP84" s="2"/>
      <c r="SYQ84" s="2"/>
      <c r="SYR84" s="2"/>
      <c r="SYS84" s="2"/>
      <c r="SYT84" s="2"/>
      <c r="SYU84" s="2"/>
      <c r="SYV84" s="2"/>
      <c r="SYW84" s="2"/>
      <c r="SYX84" s="2"/>
      <c r="SYY84" s="2"/>
      <c r="SYZ84" s="2"/>
      <c r="SZA84" s="2"/>
      <c r="SZB84" s="2"/>
      <c r="SZC84" s="2"/>
      <c r="SZD84" s="2"/>
      <c r="SZE84" s="2"/>
      <c r="SZF84" s="2"/>
      <c r="SZG84" s="2"/>
      <c r="SZH84" s="2"/>
      <c r="SZI84" s="2"/>
      <c r="SZJ84" s="2"/>
      <c r="SZK84" s="2"/>
      <c r="SZL84" s="2"/>
      <c r="SZM84" s="2"/>
      <c r="SZN84" s="2"/>
      <c r="SZO84" s="2"/>
      <c r="SZP84" s="2"/>
      <c r="SZQ84" s="2"/>
      <c r="SZR84" s="2"/>
      <c r="SZS84" s="2"/>
      <c r="SZT84" s="2"/>
      <c r="SZU84" s="2"/>
      <c r="SZV84" s="2"/>
      <c r="SZW84" s="2"/>
      <c r="SZX84" s="2"/>
      <c r="SZY84" s="2"/>
      <c r="SZZ84" s="2"/>
      <c r="TAA84" s="2"/>
      <c r="TAB84" s="2"/>
      <c r="TAC84" s="2"/>
      <c r="TAD84" s="2"/>
      <c r="TAE84" s="2"/>
      <c r="TAF84" s="2"/>
      <c r="TAG84" s="2"/>
      <c r="TAH84" s="2"/>
      <c r="TAI84" s="2"/>
      <c r="TAJ84" s="2"/>
      <c r="TAK84" s="2"/>
      <c r="TAL84" s="2"/>
      <c r="TAM84" s="2"/>
      <c r="TAN84" s="2"/>
      <c r="TAO84" s="2"/>
      <c r="TAP84" s="2"/>
      <c r="TAQ84" s="2"/>
      <c r="TAR84" s="2"/>
      <c r="TAS84" s="2"/>
      <c r="TAT84" s="2"/>
      <c r="TAU84" s="2"/>
      <c r="TAV84" s="2"/>
      <c r="TAW84" s="2"/>
      <c r="TAX84" s="2"/>
      <c r="TAY84" s="2"/>
      <c r="TAZ84" s="2"/>
      <c r="TBA84" s="2"/>
      <c r="TBB84" s="2"/>
      <c r="TBC84" s="2"/>
      <c r="TBD84" s="2"/>
      <c r="TBE84" s="2"/>
      <c r="TBF84" s="2"/>
      <c r="TBG84" s="2"/>
      <c r="TBH84" s="2"/>
      <c r="TBI84" s="2"/>
      <c r="TBJ84" s="2"/>
      <c r="TBK84" s="2"/>
      <c r="TBL84" s="2"/>
      <c r="TBM84" s="2"/>
      <c r="TBN84" s="2"/>
      <c r="TBO84" s="2"/>
      <c r="TBP84" s="2"/>
      <c r="TBQ84" s="2"/>
      <c r="TBR84" s="2"/>
      <c r="TBS84" s="2"/>
      <c r="TBT84" s="2"/>
      <c r="TBU84" s="2"/>
      <c r="TBV84" s="2"/>
      <c r="TBW84" s="2"/>
      <c r="TBX84" s="2"/>
      <c r="TBY84" s="2"/>
      <c r="TBZ84" s="2"/>
      <c r="TCA84" s="2"/>
      <c r="TCB84" s="2"/>
      <c r="TCC84" s="2"/>
      <c r="TCD84" s="2"/>
      <c r="TCE84" s="2"/>
      <c r="TCF84" s="2"/>
      <c r="TCG84" s="2"/>
      <c r="TCH84" s="2"/>
      <c r="TCI84" s="2"/>
      <c r="TCJ84" s="2"/>
      <c r="TCK84" s="2"/>
      <c r="TCL84" s="2"/>
      <c r="TCM84" s="2"/>
      <c r="TCN84" s="2"/>
      <c r="TCO84" s="2"/>
      <c r="TCP84" s="2"/>
      <c r="TCQ84" s="2"/>
      <c r="TCR84" s="2"/>
      <c r="TCS84" s="2"/>
      <c r="TCT84" s="2"/>
      <c r="TCU84" s="2"/>
      <c r="TCV84" s="2"/>
      <c r="TCW84" s="2"/>
      <c r="TCX84" s="2"/>
      <c r="TCY84" s="2"/>
      <c r="TCZ84" s="2"/>
      <c r="TDA84" s="2"/>
      <c r="TDB84" s="2"/>
      <c r="TDC84" s="2"/>
      <c r="TDD84" s="2"/>
      <c r="TDE84" s="2"/>
      <c r="TDF84" s="2"/>
      <c r="TDG84" s="2"/>
      <c r="TDH84" s="2"/>
      <c r="TDI84" s="2"/>
      <c r="TDJ84" s="2"/>
      <c r="TDK84" s="2"/>
      <c r="TDL84" s="2"/>
      <c r="TDM84" s="2"/>
      <c r="TDN84" s="2"/>
      <c r="TDO84" s="2"/>
      <c r="TDP84" s="2"/>
      <c r="TDQ84" s="2"/>
      <c r="TDR84" s="2"/>
      <c r="TDS84" s="2"/>
      <c r="TDT84" s="2"/>
      <c r="TDU84" s="2"/>
      <c r="TDV84" s="2"/>
      <c r="TDW84" s="2"/>
      <c r="TDX84" s="2"/>
      <c r="TDY84" s="2"/>
      <c r="TDZ84" s="2"/>
      <c r="TEA84" s="2"/>
      <c r="TEB84" s="2"/>
      <c r="TEC84" s="2"/>
      <c r="TED84" s="2"/>
      <c r="TEE84" s="2"/>
      <c r="TEF84" s="2"/>
      <c r="TEG84" s="2"/>
      <c r="TEH84" s="2"/>
      <c r="TEI84" s="2"/>
      <c r="TEJ84" s="2"/>
      <c r="TEK84" s="2"/>
      <c r="TEL84" s="2"/>
      <c r="TEM84" s="2"/>
      <c r="TEN84" s="2"/>
      <c r="TEO84" s="2"/>
      <c r="TEP84" s="2"/>
      <c r="TEQ84" s="2"/>
      <c r="TER84" s="2"/>
      <c r="TES84" s="2"/>
      <c r="TET84" s="2"/>
      <c r="TEU84" s="2"/>
      <c r="TEV84" s="2"/>
      <c r="TEW84" s="2"/>
      <c r="TEX84" s="2"/>
      <c r="TEY84" s="2"/>
      <c r="TEZ84" s="2"/>
      <c r="TFA84" s="2"/>
      <c r="TFB84" s="2"/>
      <c r="TFC84" s="2"/>
      <c r="TFD84" s="2"/>
      <c r="TFE84" s="2"/>
      <c r="TFF84" s="2"/>
      <c r="TFG84" s="2"/>
      <c r="TFH84" s="2"/>
      <c r="TFI84" s="2"/>
      <c r="TFJ84" s="2"/>
      <c r="TFK84" s="2"/>
      <c r="TFL84" s="2"/>
      <c r="TFM84" s="2"/>
      <c r="TFN84" s="2"/>
      <c r="TFO84" s="2"/>
      <c r="TFP84" s="2"/>
      <c r="TFQ84" s="2"/>
      <c r="TFR84" s="2"/>
      <c r="TFS84" s="2"/>
      <c r="TFT84" s="2"/>
      <c r="TFU84" s="2"/>
      <c r="TFV84" s="2"/>
      <c r="TFW84" s="2"/>
      <c r="TFX84" s="2"/>
      <c r="TFY84" s="2"/>
      <c r="TFZ84" s="2"/>
      <c r="TGA84" s="2"/>
      <c r="TGB84" s="2"/>
      <c r="TGC84" s="2"/>
      <c r="TGD84" s="2"/>
      <c r="TGE84" s="2"/>
      <c r="TGF84" s="2"/>
      <c r="TGG84" s="2"/>
      <c r="TGH84" s="2"/>
      <c r="TGI84" s="2"/>
      <c r="TGJ84" s="2"/>
      <c r="TGK84" s="2"/>
      <c r="TGL84" s="2"/>
      <c r="TGM84" s="2"/>
      <c r="TGN84" s="2"/>
      <c r="TGO84" s="2"/>
      <c r="TGP84" s="2"/>
      <c r="TGQ84" s="2"/>
      <c r="TGR84" s="2"/>
      <c r="TGS84" s="2"/>
      <c r="TGT84" s="2"/>
      <c r="TGU84" s="2"/>
      <c r="TGV84" s="2"/>
      <c r="TGW84" s="2"/>
      <c r="TGX84" s="2"/>
      <c r="TGY84" s="2"/>
      <c r="TGZ84" s="2"/>
      <c r="THA84" s="2"/>
      <c r="THB84" s="2"/>
      <c r="THC84" s="2"/>
      <c r="THD84" s="2"/>
      <c r="THE84" s="2"/>
      <c r="THF84" s="2"/>
      <c r="THG84" s="2"/>
      <c r="THH84" s="2"/>
      <c r="THI84" s="2"/>
      <c r="THJ84" s="2"/>
      <c r="THK84" s="2"/>
      <c r="THL84" s="2"/>
      <c r="THM84" s="2"/>
      <c r="THN84" s="2"/>
      <c r="THO84" s="2"/>
      <c r="THP84" s="2"/>
      <c r="THQ84" s="2"/>
      <c r="THR84" s="2"/>
      <c r="THS84" s="2"/>
      <c r="THT84" s="2"/>
      <c r="THU84" s="2"/>
      <c r="THV84" s="2"/>
      <c r="THW84" s="2"/>
      <c r="THX84" s="2"/>
      <c r="THY84" s="2"/>
      <c r="THZ84" s="2"/>
      <c r="TIA84" s="2"/>
      <c r="TIB84" s="2"/>
      <c r="TIC84" s="2"/>
      <c r="TID84" s="2"/>
      <c r="TIE84" s="2"/>
      <c r="TIF84" s="2"/>
      <c r="TIG84" s="2"/>
      <c r="TIH84" s="2"/>
      <c r="TII84" s="2"/>
      <c r="TIJ84" s="2"/>
      <c r="TIK84" s="2"/>
      <c r="TIL84" s="2"/>
      <c r="TIM84" s="2"/>
      <c r="TIN84" s="2"/>
      <c r="TIO84" s="2"/>
      <c r="TIP84" s="2"/>
      <c r="TIQ84" s="2"/>
      <c r="TIR84" s="2"/>
      <c r="TIS84" s="2"/>
      <c r="TIT84" s="2"/>
      <c r="TIU84" s="2"/>
      <c r="TIV84" s="2"/>
      <c r="TIW84" s="2"/>
      <c r="TIX84" s="2"/>
      <c r="TIY84" s="2"/>
      <c r="TIZ84" s="2"/>
      <c r="TJA84" s="2"/>
      <c r="TJB84" s="2"/>
      <c r="TJC84" s="2"/>
      <c r="TJD84" s="2"/>
      <c r="TJE84" s="2"/>
      <c r="TJF84" s="2"/>
      <c r="TJG84" s="2"/>
      <c r="TJH84" s="2"/>
      <c r="TJI84" s="2"/>
      <c r="TJJ84" s="2"/>
      <c r="TJK84" s="2"/>
      <c r="TJL84" s="2"/>
      <c r="TJM84" s="2"/>
      <c r="TJN84" s="2"/>
      <c r="TJO84" s="2"/>
      <c r="TJP84" s="2"/>
      <c r="TJQ84" s="2"/>
      <c r="TJR84" s="2"/>
      <c r="TJS84" s="2"/>
      <c r="TJT84" s="2"/>
      <c r="TJU84" s="2"/>
      <c r="TJV84" s="2"/>
      <c r="TJW84" s="2"/>
      <c r="TJX84" s="2"/>
      <c r="TJY84" s="2"/>
      <c r="TJZ84" s="2"/>
      <c r="TKA84" s="2"/>
      <c r="TKB84" s="2"/>
      <c r="TKC84" s="2"/>
      <c r="TKD84" s="2"/>
      <c r="TKE84" s="2"/>
      <c r="TKF84" s="2"/>
      <c r="TKG84" s="2"/>
      <c r="TKH84" s="2"/>
      <c r="TKI84" s="2"/>
      <c r="TKJ84" s="2"/>
      <c r="TKK84" s="2"/>
      <c r="TKL84" s="2"/>
      <c r="TKM84" s="2"/>
      <c r="TKN84" s="2"/>
      <c r="TKO84" s="2"/>
      <c r="TKP84" s="2"/>
      <c r="TKQ84" s="2"/>
      <c r="TKR84" s="2"/>
      <c r="TKS84" s="2"/>
      <c r="TKT84" s="2"/>
      <c r="TKU84" s="2"/>
      <c r="TKV84" s="2"/>
      <c r="TKW84" s="2"/>
      <c r="TKX84" s="2"/>
      <c r="TKY84" s="2"/>
      <c r="TKZ84" s="2"/>
      <c r="TLA84" s="2"/>
      <c r="TLB84" s="2"/>
      <c r="TLC84" s="2"/>
      <c r="TLD84" s="2"/>
      <c r="TLE84" s="2"/>
      <c r="TLF84" s="2"/>
      <c r="TLG84" s="2"/>
      <c r="TLH84" s="2"/>
      <c r="TLI84" s="2"/>
      <c r="TLJ84" s="2"/>
      <c r="TLK84" s="2"/>
      <c r="TLL84" s="2"/>
      <c r="TLM84" s="2"/>
      <c r="TLN84" s="2"/>
      <c r="TLO84" s="2"/>
      <c r="TLP84" s="2"/>
      <c r="TLQ84" s="2"/>
      <c r="TLR84" s="2"/>
      <c r="TLS84" s="2"/>
      <c r="TLT84" s="2"/>
      <c r="TLU84" s="2"/>
      <c r="TLV84" s="2"/>
      <c r="TLW84" s="2"/>
      <c r="TLX84" s="2"/>
      <c r="TLY84" s="2"/>
      <c r="TLZ84" s="2"/>
      <c r="TMA84" s="2"/>
      <c r="TMB84" s="2"/>
      <c r="TMC84" s="2"/>
      <c r="TMD84" s="2"/>
      <c r="TME84" s="2"/>
      <c r="TMF84" s="2"/>
      <c r="TMG84" s="2"/>
      <c r="TMH84" s="2"/>
      <c r="TMI84" s="2"/>
      <c r="TMJ84" s="2"/>
      <c r="TMK84" s="2"/>
      <c r="TML84" s="2"/>
      <c r="TMM84" s="2"/>
      <c r="TMN84" s="2"/>
      <c r="TMO84" s="2"/>
      <c r="TMP84" s="2"/>
      <c r="TMQ84" s="2"/>
      <c r="TMR84" s="2"/>
      <c r="TMS84" s="2"/>
      <c r="TMT84" s="2"/>
      <c r="TMU84" s="2"/>
      <c r="TMV84" s="2"/>
      <c r="TMW84" s="2"/>
      <c r="TMX84" s="2"/>
      <c r="TMY84" s="2"/>
      <c r="TMZ84" s="2"/>
      <c r="TNA84" s="2"/>
      <c r="TNB84" s="2"/>
      <c r="TNC84" s="2"/>
      <c r="TND84" s="2"/>
      <c r="TNE84" s="2"/>
      <c r="TNF84" s="2"/>
      <c r="TNG84" s="2"/>
      <c r="TNH84" s="2"/>
      <c r="TNI84" s="2"/>
      <c r="TNJ84" s="2"/>
      <c r="TNK84" s="2"/>
      <c r="TNL84" s="2"/>
      <c r="TNM84" s="2"/>
      <c r="TNN84" s="2"/>
      <c r="TNO84" s="2"/>
      <c r="TNP84" s="2"/>
      <c r="TNQ84" s="2"/>
      <c r="TNR84" s="2"/>
      <c r="TNS84" s="2"/>
      <c r="TNT84" s="2"/>
      <c r="TNU84" s="2"/>
      <c r="TNV84" s="2"/>
      <c r="TNW84" s="2"/>
      <c r="TNX84" s="2"/>
      <c r="TNY84" s="2"/>
      <c r="TNZ84" s="2"/>
      <c r="TOA84" s="2"/>
      <c r="TOB84" s="2"/>
      <c r="TOC84" s="2"/>
      <c r="TOD84" s="2"/>
      <c r="TOE84" s="2"/>
      <c r="TOF84" s="2"/>
      <c r="TOG84" s="2"/>
      <c r="TOH84" s="2"/>
      <c r="TOI84" s="2"/>
      <c r="TOJ84" s="2"/>
      <c r="TOK84" s="2"/>
      <c r="TOL84" s="2"/>
      <c r="TOM84" s="2"/>
      <c r="TON84" s="2"/>
      <c r="TOO84" s="2"/>
      <c r="TOP84" s="2"/>
      <c r="TOQ84" s="2"/>
      <c r="TOR84" s="2"/>
      <c r="TOS84" s="2"/>
      <c r="TOT84" s="2"/>
      <c r="TOU84" s="2"/>
      <c r="TOV84" s="2"/>
      <c r="TOW84" s="2"/>
      <c r="TOX84" s="2"/>
      <c r="TOY84" s="2"/>
      <c r="TOZ84" s="2"/>
      <c r="TPA84" s="2"/>
      <c r="TPB84" s="2"/>
      <c r="TPC84" s="2"/>
      <c r="TPD84" s="2"/>
      <c r="TPE84" s="2"/>
      <c r="TPF84" s="2"/>
      <c r="TPG84" s="2"/>
      <c r="TPH84" s="2"/>
      <c r="TPI84" s="2"/>
      <c r="TPJ84" s="2"/>
      <c r="TPK84" s="2"/>
      <c r="TPL84" s="2"/>
      <c r="TPM84" s="2"/>
      <c r="TPN84" s="2"/>
      <c r="TPO84" s="2"/>
      <c r="TPP84" s="2"/>
      <c r="TPQ84" s="2"/>
      <c r="TPR84" s="2"/>
      <c r="TPS84" s="2"/>
      <c r="TPT84" s="2"/>
      <c r="TPU84" s="2"/>
      <c r="TPV84" s="2"/>
      <c r="TPW84" s="2"/>
      <c r="TPX84" s="2"/>
      <c r="TPY84" s="2"/>
      <c r="TPZ84" s="2"/>
      <c r="TQA84" s="2"/>
      <c r="TQB84" s="2"/>
      <c r="TQC84" s="2"/>
      <c r="TQD84" s="2"/>
      <c r="TQE84" s="2"/>
      <c r="TQF84" s="2"/>
      <c r="TQG84" s="2"/>
      <c r="TQH84" s="2"/>
      <c r="TQI84" s="2"/>
      <c r="TQJ84" s="2"/>
      <c r="TQK84" s="2"/>
      <c r="TQL84" s="2"/>
      <c r="TQM84" s="2"/>
      <c r="TQN84" s="2"/>
      <c r="TQO84" s="2"/>
      <c r="TQP84" s="2"/>
      <c r="TQQ84" s="2"/>
      <c r="TQR84" s="2"/>
      <c r="TQS84" s="2"/>
      <c r="TQT84" s="2"/>
      <c r="TQU84" s="2"/>
      <c r="TQV84" s="2"/>
      <c r="TQW84" s="2"/>
      <c r="TQX84" s="2"/>
      <c r="TQY84" s="2"/>
      <c r="TQZ84" s="2"/>
      <c r="TRA84" s="2"/>
      <c r="TRB84" s="2"/>
      <c r="TRC84" s="2"/>
      <c r="TRD84" s="2"/>
      <c r="TRE84" s="2"/>
      <c r="TRF84" s="2"/>
      <c r="TRG84" s="2"/>
      <c r="TRH84" s="2"/>
      <c r="TRI84" s="2"/>
      <c r="TRJ84" s="2"/>
      <c r="TRK84" s="2"/>
      <c r="TRL84" s="2"/>
      <c r="TRM84" s="2"/>
      <c r="TRN84" s="2"/>
      <c r="TRO84" s="2"/>
      <c r="TRP84" s="2"/>
      <c r="TRQ84" s="2"/>
      <c r="TRR84" s="2"/>
      <c r="TRS84" s="2"/>
      <c r="TRT84" s="2"/>
      <c r="TRU84" s="2"/>
      <c r="TRV84" s="2"/>
      <c r="TRW84" s="2"/>
      <c r="TRX84" s="2"/>
      <c r="TRY84" s="2"/>
      <c r="TRZ84" s="2"/>
      <c r="TSA84" s="2"/>
      <c r="TSB84" s="2"/>
      <c r="TSC84" s="2"/>
      <c r="TSD84" s="2"/>
      <c r="TSE84" s="2"/>
      <c r="TSF84" s="2"/>
      <c r="TSG84" s="2"/>
      <c r="TSH84" s="2"/>
      <c r="TSI84" s="2"/>
      <c r="TSJ84" s="2"/>
      <c r="TSK84" s="2"/>
      <c r="TSL84" s="2"/>
      <c r="TSM84" s="2"/>
      <c r="TSN84" s="2"/>
      <c r="TSO84" s="2"/>
      <c r="TSP84" s="2"/>
      <c r="TSQ84" s="2"/>
      <c r="TSR84" s="2"/>
      <c r="TSS84" s="2"/>
      <c r="TST84" s="2"/>
      <c r="TSU84" s="2"/>
      <c r="TSV84" s="2"/>
      <c r="TSW84" s="2"/>
      <c r="TSX84" s="2"/>
      <c r="TSY84" s="2"/>
      <c r="TSZ84" s="2"/>
      <c r="TTA84" s="2"/>
      <c r="TTB84" s="2"/>
      <c r="TTC84" s="2"/>
      <c r="TTD84" s="2"/>
      <c r="TTE84" s="2"/>
      <c r="TTF84" s="2"/>
      <c r="TTG84" s="2"/>
      <c r="TTH84" s="2"/>
      <c r="TTI84" s="2"/>
      <c r="TTJ84" s="2"/>
      <c r="TTK84" s="2"/>
      <c r="TTL84" s="2"/>
      <c r="TTM84" s="2"/>
      <c r="TTN84" s="2"/>
      <c r="TTO84" s="2"/>
      <c r="TTP84" s="2"/>
      <c r="TTQ84" s="2"/>
      <c r="TTR84" s="2"/>
      <c r="TTS84" s="2"/>
      <c r="TTT84" s="2"/>
      <c r="TTU84" s="2"/>
      <c r="TTV84" s="2"/>
      <c r="TTW84" s="2"/>
      <c r="TTX84" s="2"/>
      <c r="TTY84" s="2"/>
      <c r="TTZ84" s="2"/>
      <c r="TUA84" s="2"/>
      <c r="TUB84" s="2"/>
      <c r="TUC84" s="2"/>
      <c r="TUD84" s="2"/>
      <c r="TUE84" s="2"/>
      <c r="TUF84" s="2"/>
      <c r="TUG84" s="2"/>
      <c r="TUH84" s="2"/>
      <c r="TUI84" s="2"/>
      <c r="TUJ84" s="2"/>
      <c r="TUK84" s="2"/>
      <c r="TUL84" s="2"/>
      <c r="TUM84" s="2"/>
      <c r="TUN84" s="2"/>
      <c r="TUO84" s="2"/>
      <c r="TUP84" s="2"/>
      <c r="TUQ84" s="2"/>
      <c r="TUR84" s="2"/>
      <c r="TUS84" s="2"/>
      <c r="TUT84" s="2"/>
      <c r="TUU84" s="2"/>
      <c r="TUV84" s="2"/>
      <c r="TUW84" s="2"/>
      <c r="TUX84" s="2"/>
      <c r="TUY84" s="2"/>
      <c r="TUZ84" s="2"/>
      <c r="TVA84" s="2"/>
      <c r="TVB84" s="2"/>
      <c r="TVC84" s="2"/>
      <c r="TVD84" s="2"/>
      <c r="TVE84" s="2"/>
      <c r="TVF84" s="2"/>
      <c r="TVG84" s="2"/>
      <c r="TVH84" s="2"/>
      <c r="TVI84" s="2"/>
      <c r="TVJ84" s="2"/>
      <c r="TVK84" s="2"/>
      <c r="TVL84" s="2"/>
      <c r="TVM84" s="2"/>
      <c r="TVN84" s="2"/>
      <c r="TVO84" s="2"/>
      <c r="TVP84" s="2"/>
      <c r="TVQ84" s="2"/>
      <c r="TVR84" s="2"/>
      <c r="TVS84" s="2"/>
      <c r="TVT84" s="2"/>
      <c r="TVU84" s="2"/>
      <c r="TVV84" s="2"/>
      <c r="TVW84" s="2"/>
      <c r="TVX84" s="2"/>
      <c r="TVY84" s="2"/>
      <c r="TVZ84" s="2"/>
      <c r="TWA84" s="2"/>
      <c r="TWB84" s="2"/>
      <c r="TWC84" s="2"/>
      <c r="TWD84" s="2"/>
      <c r="TWE84" s="2"/>
      <c r="TWF84" s="2"/>
      <c r="TWG84" s="2"/>
      <c r="TWH84" s="2"/>
      <c r="TWI84" s="2"/>
      <c r="TWJ84" s="2"/>
      <c r="TWK84" s="2"/>
      <c r="TWL84" s="2"/>
      <c r="TWM84" s="2"/>
      <c r="TWN84" s="2"/>
      <c r="TWO84" s="2"/>
      <c r="TWP84" s="2"/>
      <c r="TWQ84" s="2"/>
      <c r="TWR84" s="2"/>
      <c r="TWS84" s="2"/>
      <c r="TWT84" s="2"/>
      <c r="TWU84" s="2"/>
      <c r="TWV84" s="2"/>
      <c r="TWW84" s="2"/>
      <c r="TWX84" s="2"/>
      <c r="TWY84" s="2"/>
      <c r="TWZ84" s="2"/>
      <c r="TXA84" s="2"/>
      <c r="TXB84" s="2"/>
      <c r="TXC84" s="2"/>
      <c r="TXD84" s="2"/>
      <c r="TXE84" s="2"/>
      <c r="TXF84" s="2"/>
      <c r="TXG84" s="2"/>
      <c r="TXH84" s="2"/>
      <c r="TXI84" s="2"/>
      <c r="TXJ84" s="2"/>
      <c r="TXK84" s="2"/>
      <c r="TXL84" s="2"/>
      <c r="TXM84" s="2"/>
      <c r="TXN84" s="2"/>
      <c r="TXO84" s="2"/>
      <c r="TXP84" s="2"/>
      <c r="TXQ84" s="2"/>
      <c r="TXR84" s="2"/>
      <c r="TXS84" s="2"/>
      <c r="TXT84" s="2"/>
      <c r="TXU84" s="2"/>
      <c r="TXV84" s="2"/>
      <c r="TXW84" s="2"/>
      <c r="TXX84" s="2"/>
      <c r="TXY84" s="2"/>
      <c r="TXZ84" s="2"/>
      <c r="TYA84" s="2"/>
      <c r="TYB84" s="2"/>
      <c r="TYC84" s="2"/>
      <c r="TYD84" s="2"/>
      <c r="TYE84" s="2"/>
      <c r="TYF84" s="2"/>
      <c r="TYG84" s="2"/>
      <c r="TYH84" s="2"/>
      <c r="TYI84" s="2"/>
      <c r="TYJ84" s="2"/>
      <c r="TYK84" s="2"/>
      <c r="TYL84" s="2"/>
      <c r="TYM84" s="2"/>
      <c r="TYN84" s="2"/>
      <c r="TYO84" s="2"/>
      <c r="TYP84" s="2"/>
      <c r="TYQ84" s="2"/>
      <c r="TYR84" s="2"/>
      <c r="TYS84" s="2"/>
      <c r="TYT84" s="2"/>
      <c r="TYU84" s="2"/>
      <c r="TYV84" s="2"/>
      <c r="TYW84" s="2"/>
      <c r="TYX84" s="2"/>
      <c r="TYY84" s="2"/>
      <c r="TYZ84" s="2"/>
      <c r="TZA84" s="2"/>
      <c r="TZB84" s="2"/>
      <c r="TZC84" s="2"/>
      <c r="TZD84" s="2"/>
      <c r="TZE84" s="2"/>
      <c r="TZF84" s="2"/>
      <c r="TZG84" s="2"/>
      <c r="TZH84" s="2"/>
      <c r="TZI84" s="2"/>
      <c r="TZJ84" s="2"/>
      <c r="TZK84" s="2"/>
      <c r="TZL84" s="2"/>
      <c r="TZM84" s="2"/>
      <c r="TZN84" s="2"/>
      <c r="TZO84" s="2"/>
      <c r="TZP84" s="2"/>
      <c r="TZQ84" s="2"/>
      <c r="TZR84" s="2"/>
      <c r="TZS84" s="2"/>
      <c r="TZT84" s="2"/>
      <c r="TZU84" s="2"/>
      <c r="TZV84" s="2"/>
      <c r="TZW84" s="2"/>
      <c r="TZX84" s="2"/>
      <c r="TZY84" s="2"/>
      <c r="TZZ84" s="2"/>
      <c r="UAA84" s="2"/>
      <c r="UAB84" s="2"/>
      <c r="UAC84" s="2"/>
      <c r="UAD84" s="2"/>
      <c r="UAE84" s="2"/>
      <c r="UAF84" s="2"/>
      <c r="UAG84" s="2"/>
      <c r="UAH84" s="2"/>
      <c r="UAI84" s="2"/>
      <c r="UAJ84" s="2"/>
      <c r="UAK84" s="2"/>
      <c r="UAL84" s="2"/>
      <c r="UAM84" s="2"/>
      <c r="UAN84" s="2"/>
      <c r="UAO84" s="2"/>
      <c r="UAP84" s="2"/>
      <c r="UAQ84" s="2"/>
      <c r="UAR84" s="2"/>
      <c r="UAS84" s="2"/>
      <c r="UAT84" s="2"/>
      <c r="UAU84" s="2"/>
      <c r="UAV84" s="2"/>
      <c r="UAW84" s="2"/>
      <c r="UAX84" s="2"/>
      <c r="UAY84" s="2"/>
      <c r="UAZ84" s="2"/>
      <c r="UBA84" s="2"/>
      <c r="UBB84" s="2"/>
      <c r="UBC84" s="2"/>
      <c r="UBD84" s="2"/>
      <c r="UBE84" s="2"/>
      <c r="UBF84" s="2"/>
      <c r="UBG84" s="2"/>
      <c r="UBH84" s="2"/>
      <c r="UBI84" s="2"/>
      <c r="UBJ84" s="2"/>
      <c r="UBK84" s="2"/>
      <c r="UBL84" s="2"/>
      <c r="UBM84" s="2"/>
      <c r="UBN84" s="2"/>
      <c r="UBO84" s="2"/>
      <c r="UBP84" s="2"/>
      <c r="UBQ84" s="2"/>
      <c r="UBR84" s="2"/>
      <c r="UBS84" s="2"/>
      <c r="UBT84" s="2"/>
      <c r="UBU84" s="2"/>
      <c r="UBV84" s="2"/>
      <c r="UBW84" s="2"/>
      <c r="UBX84" s="2"/>
      <c r="UBY84" s="2"/>
      <c r="UBZ84" s="2"/>
      <c r="UCA84" s="2"/>
      <c r="UCB84" s="2"/>
      <c r="UCC84" s="2"/>
      <c r="UCD84" s="2"/>
      <c r="UCE84" s="2"/>
      <c r="UCF84" s="2"/>
      <c r="UCG84" s="2"/>
      <c r="UCH84" s="2"/>
      <c r="UCI84" s="2"/>
      <c r="UCJ84" s="2"/>
      <c r="UCK84" s="2"/>
      <c r="UCL84" s="2"/>
      <c r="UCM84" s="2"/>
      <c r="UCN84" s="2"/>
      <c r="UCO84" s="2"/>
      <c r="UCP84" s="2"/>
      <c r="UCQ84" s="2"/>
      <c r="UCR84" s="2"/>
      <c r="UCS84" s="2"/>
      <c r="UCT84" s="2"/>
      <c r="UCU84" s="2"/>
      <c r="UCV84" s="2"/>
      <c r="UCW84" s="2"/>
      <c r="UCX84" s="2"/>
      <c r="UCY84" s="2"/>
      <c r="UCZ84" s="2"/>
      <c r="UDA84" s="2"/>
      <c r="UDB84" s="2"/>
      <c r="UDC84" s="2"/>
      <c r="UDD84" s="2"/>
      <c r="UDE84" s="2"/>
      <c r="UDF84" s="2"/>
      <c r="UDG84" s="2"/>
      <c r="UDH84" s="2"/>
      <c r="UDI84" s="2"/>
      <c r="UDJ84" s="2"/>
      <c r="UDK84" s="2"/>
      <c r="UDL84" s="2"/>
      <c r="UDM84" s="2"/>
      <c r="UDN84" s="2"/>
      <c r="UDO84" s="2"/>
      <c r="UDP84" s="2"/>
      <c r="UDQ84" s="2"/>
      <c r="UDR84" s="2"/>
      <c r="UDS84" s="2"/>
      <c r="UDT84" s="2"/>
      <c r="UDU84" s="2"/>
      <c r="UDV84" s="2"/>
      <c r="UDW84" s="2"/>
      <c r="UDX84" s="2"/>
      <c r="UDY84" s="2"/>
      <c r="UDZ84" s="2"/>
      <c r="UEA84" s="2"/>
      <c r="UEB84" s="2"/>
      <c r="UEC84" s="2"/>
      <c r="UED84" s="2"/>
      <c r="UEE84" s="2"/>
      <c r="UEF84" s="2"/>
      <c r="UEG84" s="2"/>
      <c r="UEH84" s="2"/>
      <c r="UEI84" s="2"/>
      <c r="UEJ84" s="2"/>
      <c r="UEK84" s="2"/>
      <c r="UEL84" s="2"/>
      <c r="UEM84" s="2"/>
      <c r="UEN84" s="2"/>
      <c r="UEO84" s="2"/>
      <c r="UEP84" s="2"/>
      <c r="UEQ84" s="2"/>
      <c r="UER84" s="2"/>
      <c r="UES84" s="2"/>
      <c r="UET84" s="2"/>
      <c r="UEU84" s="2"/>
      <c r="UEV84" s="2"/>
      <c r="UEW84" s="2"/>
      <c r="UEX84" s="2"/>
      <c r="UEY84" s="2"/>
      <c r="UEZ84" s="2"/>
      <c r="UFA84" s="2"/>
      <c r="UFB84" s="2"/>
      <c r="UFC84" s="2"/>
      <c r="UFD84" s="2"/>
      <c r="UFE84" s="2"/>
      <c r="UFF84" s="2"/>
      <c r="UFG84" s="2"/>
      <c r="UFH84" s="2"/>
      <c r="UFI84" s="2"/>
      <c r="UFJ84" s="2"/>
      <c r="UFK84" s="2"/>
      <c r="UFL84" s="2"/>
      <c r="UFM84" s="2"/>
      <c r="UFN84" s="2"/>
      <c r="UFO84" s="2"/>
      <c r="UFP84" s="2"/>
      <c r="UFQ84" s="2"/>
      <c r="UFR84" s="2"/>
      <c r="UFS84" s="2"/>
      <c r="UFT84" s="2"/>
      <c r="UFU84" s="2"/>
      <c r="UFV84" s="2"/>
      <c r="UFW84" s="2"/>
      <c r="UFX84" s="2"/>
      <c r="UFY84" s="2"/>
      <c r="UFZ84" s="2"/>
      <c r="UGA84" s="2"/>
      <c r="UGB84" s="2"/>
      <c r="UGC84" s="2"/>
      <c r="UGD84" s="2"/>
      <c r="UGE84" s="2"/>
      <c r="UGF84" s="2"/>
      <c r="UGG84" s="2"/>
      <c r="UGH84" s="2"/>
      <c r="UGI84" s="2"/>
      <c r="UGJ84" s="2"/>
      <c r="UGK84" s="2"/>
      <c r="UGL84" s="2"/>
      <c r="UGM84" s="2"/>
      <c r="UGN84" s="2"/>
      <c r="UGO84" s="2"/>
      <c r="UGP84" s="2"/>
      <c r="UGQ84" s="2"/>
      <c r="UGR84" s="2"/>
      <c r="UGS84" s="2"/>
      <c r="UGT84" s="2"/>
      <c r="UGU84" s="2"/>
      <c r="UGV84" s="2"/>
      <c r="UGW84" s="2"/>
      <c r="UGX84" s="2"/>
      <c r="UGY84" s="2"/>
      <c r="UGZ84" s="2"/>
      <c r="UHA84" s="2"/>
      <c r="UHB84" s="2"/>
      <c r="UHC84" s="2"/>
      <c r="UHD84" s="2"/>
      <c r="UHE84" s="2"/>
      <c r="UHF84" s="2"/>
      <c r="UHG84" s="2"/>
      <c r="UHH84" s="2"/>
      <c r="UHI84" s="2"/>
      <c r="UHJ84" s="2"/>
      <c r="UHK84" s="2"/>
      <c r="UHL84" s="2"/>
      <c r="UHM84" s="2"/>
      <c r="UHN84" s="2"/>
      <c r="UHO84" s="2"/>
      <c r="UHP84" s="2"/>
      <c r="UHQ84" s="2"/>
      <c r="UHR84" s="2"/>
      <c r="UHS84" s="2"/>
      <c r="UHT84" s="2"/>
      <c r="UHU84" s="2"/>
      <c r="UHV84" s="2"/>
      <c r="UHW84" s="2"/>
      <c r="UHX84" s="2"/>
      <c r="UHY84" s="2"/>
      <c r="UHZ84" s="2"/>
      <c r="UIA84" s="2"/>
      <c r="UIB84" s="2"/>
      <c r="UIC84" s="2"/>
      <c r="UID84" s="2"/>
      <c r="UIE84" s="2"/>
      <c r="UIF84" s="2"/>
      <c r="UIG84" s="2"/>
      <c r="UIH84" s="2"/>
      <c r="UII84" s="2"/>
      <c r="UIJ84" s="2"/>
      <c r="UIK84" s="2"/>
      <c r="UIL84" s="2"/>
      <c r="UIM84" s="2"/>
      <c r="UIN84" s="2"/>
      <c r="UIO84" s="2"/>
      <c r="UIP84" s="2"/>
      <c r="UIQ84" s="2"/>
      <c r="UIR84" s="2"/>
      <c r="UIS84" s="2"/>
      <c r="UIT84" s="2"/>
      <c r="UIU84" s="2"/>
      <c r="UIV84" s="2"/>
      <c r="UIW84" s="2"/>
      <c r="UIX84" s="2"/>
      <c r="UIY84" s="2"/>
      <c r="UIZ84" s="2"/>
      <c r="UJA84" s="2"/>
      <c r="UJB84" s="2"/>
      <c r="UJC84" s="2"/>
      <c r="UJD84" s="2"/>
      <c r="UJE84" s="2"/>
      <c r="UJF84" s="2"/>
      <c r="UJG84" s="2"/>
      <c r="UJH84" s="2"/>
      <c r="UJI84" s="2"/>
      <c r="UJJ84" s="2"/>
      <c r="UJK84" s="2"/>
      <c r="UJL84" s="2"/>
      <c r="UJM84" s="2"/>
      <c r="UJN84" s="2"/>
      <c r="UJO84" s="2"/>
      <c r="UJP84" s="2"/>
      <c r="UJQ84" s="2"/>
      <c r="UJR84" s="2"/>
      <c r="UJS84" s="2"/>
      <c r="UJT84" s="2"/>
      <c r="UJU84" s="2"/>
      <c r="UJV84" s="2"/>
      <c r="UJW84" s="2"/>
      <c r="UJX84" s="2"/>
      <c r="UJY84" s="2"/>
      <c r="UJZ84" s="2"/>
      <c r="UKA84" s="2"/>
      <c r="UKB84" s="2"/>
      <c r="UKC84" s="2"/>
      <c r="UKD84" s="2"/>
      <c r="UKE84" s="2"/>
      <c r="UKF84" s="2"/>
      <c r="UKG84" s="2"/>
      <c r="UKH84" s="2"/>
      <c r="UKI84" s="2"/>
      <c r="UKJ84" s="2"/>
      <c r="UKK84" s="2"/>
      <c r="UKL84" s="2"/>
      <c r="UKM84" s="2"/>
      <c r="UKN84" s="2"/>
      <c r="UKO84" s="2"/>
      <c r="UKP84" s="2"/>
      <c r="UKQ84" s="2"/>
      <c r="UKR84" s="2"/>
      <c r="UKS84" s="2"/>
      <c r="UKT84" s="2"/>
      <c r="UKU84" s="2"/>
      <c r="UKV84" s="2"/>
      <c r="UKW84" s="2"/>
      <c r="UKX84" s="2"/>
      <c r="UKY84" s="2"/>
      <c r="UKZ84" s="2"/>
      <c r="ULA84" s="2"/>
      <c r="ULB84" s="2"/>
      <c r="ULC84" s="2"/>
      <c r="ULD84" s="2"/>
      <c r="ULE84" s="2"/>
      <c r="ULF84" s="2"/>
      <c r="ULG84" s="2"/>
      <c r="ULH84" s="2"/>
      <c r="ULI84" s="2"/>
      <c r="ULJ84" s="2"/>
      <c r="ULK84" s="2"/>
      <c r="ULL84" s="2"/>
      <c r="ULM84" s="2"/>
      <c r="ULN84" s="2"/>
      <c r="ULO84" s="2"/>
      <c r="ULP84" s="2"/>
      <c r="ULQ84" s="2"/>
      <c r="ULR84" s="2"/>
      <c r="ULS84" s="2"/>
      <c r="ULT84" s="2"/>
      <c r="ULU84" s="2"/>
      <c r="ULV84" s="2"/>
      <c r="ULW84" s="2"/>
      <c r="ULX84" s="2"/>
      <c r="ULY84" s="2"/>
      <c r="ULZ84" s="2"/>
      <c r="UMA84" s="2"/>
      <c r="UMB84" s="2"/>
      <c r="UMC84" s="2"/>
      <c r="UMD84" s="2"/>
      <c r="UME84" s="2"/>
      <c r="UMF84" s="2"/>
      <c r="UMG84" s="2"/>
      <c r="UMH84" s="2"/>
      <c r="UMI84" s="2"/>
      <c r="UMJ84" s="2"/>
      <c r="UMK84" s="2"/>
      <c r="UML84" s="2"/>
      <c r="UMM84" s="2"/>
      <c r="UMN84" s="2"/>
      <c r="UMO84" s="2"/>
      <c r="UMP84" s="2"/>
      <c r="UMQ84" s="2"/>
      <c r="UMR84" s="2"/>
      <c r="UMS84" s="2"/>
      <c r="UMT84" s="2"/>
      <c r="UMU84" s="2"/>
      <c r="UMV84" s="2"/>
      <c r="UMW84" s="2"/>
      <c r="UMX84" s="2"/>
      <c r="UMY84" s="2"/>
      <c r="UMZ84" s="2"/>
      <c r="UNA84" s="2"/>
      <c r="UNB84" s="2"/>
      <c r="UNC84" s="2"/>
      <c r="UND84" s="2"/>
      <c r="UNE84" s="2"/>
      <c r="UNF84" s="2"/>
      <c r="UNG84" s="2"/>
      <c r="UNH84" s="2"/>
      <c r="UNI84" s="2"/>
      <c r="UNJ84" s="2"/>
      <c r="UNK84" s="2"/>
      <c r="UNL84" s="2"/>
      <c r="UNM84" s="2"/>
      <c r="UNN84" s="2"/>
      <c r="UNO84" s="2"/>
      <c r="UNP84" s="2"/>
      <c r="UNQ84" s="2"/>
      <c r="UNR84" s="2"/>
      <c r="UNS84" s="2"/>
      <c r="UNT84" s="2"/>
      <c r="UNU84" s="2"/>
      <c r="UNV84" s="2"/>
      <c r="UNW84" s="2"/>
      <c r="UNX84" s="2"/>
      <c r="UNY84" s="2"/>
      <c r="UNZ84" s="2"/>
      <c r="UOA84" s="2"/>
      <c r="UOB84" s="2"/>
      <c r="UOC84" s="2"/>
      <c r="UOD84" s="2"/>
      <c r="UOE84" s="2"/>
      <c r="UOF84" s="2"/>
      <c r="UOG84" s="2"/>
      <c r="UOH84" s="2"/>
      <c r="UOI84" s="2"/>
      <c r="UOJ84" s="2"/>
      <c r="UOK84" s="2"/>
      <c r="UOL84" s="2"/>
      <c r="UOM84" s="2"/>
      <c r="UON84" s="2"/>
      <c r="UOO84" s="2"/>
      <c r="UOP84" s="2"/>
      <c r="UOQ84" s="2"/>
      <c r="UOR84" s="2"/>
      <c r="UOS84" s="2"/>
      <c r="UOT84" s="2"/>
      <c r="UOU84" s="2"/>
      <c r="UOV84" s="2"/>
      <c r="UOW84" s="2"/>
      <c r="UOX84" s="2"/>
      <c r="UOY84" s="2"/>
      <c r="UOZ84" s="2"/>
      <c r="UPA84" s="2"/>
      <c r="UPB84" s="2"/>
      <c r="UPC84" s="2"/>
      <c r="UPD84" s="2"/>
      <c r="UPE84" s="2"/>
      <c r="UPF84" s="2"/>
      <c r="UPG84" s="2"/>
      <c r="UPH84" s="2"/>
      <c r="UPI84" s="2"/>
      <c r="UPJ84" s="2"/>
      <c r="UPK84" s="2"/>
      <c r="UPL84" s="2"/>
      <c r="UPM84" s="2"/>
      <c r="UPN84" s="2"/>
      <c r="UPO84" s="2"/>
      <c r="UPP84" s="2"/>
      <c r="UPQ84" s="2"/>
      <c r="UPR84" s="2"/>
      <c r="UPS84" s="2"/>
      <c r="UPT84" s="2"/>
      <c r="UPU84" s="2"/>
      <c r="UPV84" s="2"/>
      <c r="UPW84" s="2"/>
      <c r="UPX84" s="2"/>
      <c r="UPY84" s="2"/>
      <c r="UPZ84" s="2"/>
      <c r="UQA84" s="2"/>
      <c r="UQB84" s="2"/>
      <c r="UQC84" s="2"/>
      <c r="UQD84" s="2"/>
      <c r="UQE84" s="2"/>
      <c r="UQF84" s="2"/>
      <c r="UQG84" s="2"/>
      <c r="UQH84" s="2"/>
      <c r="UQI84" s="2"/>
      <c r="UQJ84" s="2"/>
      <c r="UQK84" s="2"/>
      <c r="UQL84" s="2"/>
      <c r="UQM84" s="2"/>
      <c r="UQN84" s="2"/>
      <c r="UQO84" s="2"/>
      <c r="UQP84" s="2"/>
      <c r="UQQ84" s="2"/>
      <c r="UQR84" s="2"/>
      <c r="UQS84" s="2"/>
      <c r="UQT84" s="2"/>
      <c r="UQU84" s="2"/>
      <c r="UQV84" s="2"/>
      <c r="UQW84" s="2"/>
      <c r="UQX84" s="2"/>
      <c r="UQY84" s="2"/>
      <c r="UQZ84" s="2"/>
      <c r="URA84" s="2"/>
      <c r="URB84" s="2"/>
      <c r="URC84" s="2"/>
      <c r="URD84" s="2"/>
      <c r="URE84" s="2"/>
      <c r="URF84" s="2"/>
      <c r="URG84" s="2"/>
      <c r="URH84" s="2"/>
      <c r="URI84" s="2"/>
      <c r="URJ84" s="2"/>
      <c r="URK84" s="2"/>
      <c r="URL84" s="2"/>
      <c r="URM84" s="2"/>
      <c r="URN84" s="2"/>
      <c r="URO84" s="2"/>
      <c r="URP84" s="2"/>
      <c r="URQ84" s="2"/>
      <c r="URR84" s="2"/>
      <c r="URS84" s="2"/>
      <c r="URT84" s="2"/>
      <c r="URU84" s="2"/>
      <c r="URV84" s="2"/>
      <c r="URW84" s="2"/>
      <c r="URX84" s="2"/>
      <c r="URY84" s="2"/>
      <c r="URZ84" s="2"/>
      <c r="USA84" s="2"/>
      <c r="USB84" s="2"/>
      <c r="USC84" s="2"/>
      <c r="USD84" s="2"/>
      <c r="USE84" s="2"/>
      <c r="USF84" s="2"/>
      <c r="USG84" s="2"/>
      <c r="USH84" s="2"/>
      <c r="USI84" s="2"/>
      <c r="USJ84" s="2"/>
      <c r="USK84" s="2"/>
      <c r="USL84" s="2"/>
      <c r="USM84" s="2"/>
      <c r="USN84" s="2"/>
      <c r="USO84" s="2"/>
      <c r="USP84" s="2"/>
      <c r="USQ84" s="2"/>
      <c r="USR84" s="2"/>
      <c r="USS84" s="2"/>
      <c r="UST84" s="2"/>
      <c r="USU84" s="2"/>
      <c r="USV84" s="2"/>
      <c r="USW84" s="2"/>
      <c r="USX84" s="2"/>
      <c r="USY84" s="2"/>
      <c r="USZ84" s="2"/>
      <c r="UTA84" s="2"/>
      <c r="UTB84" s="2"/>
      <c r="UTC84" s="2"/>
      <c r="UTD84" s="2"/>
      <c r="UTE84" s="2"/>
      <c r="UTF84" s="2"/>
      <c r="UTG84" s="2"/>
      <c r="UTH84" s="2"/>
      <c r="UTI84" s="2"/>
      <c r="UTJ84" s="2"/>
      <c r="UTK84" s="2"/>
      <c r="UTL84" s="2"/>
      <c r="UTM84" s="2"/>
      <c r="UTN84" s="2"/>
      <c r="UTO84" s="2"/>
      <c r="UTP84" s="2"/>
      <c r="UTQ84" s="2"/>
      <c r="UTR84" s="2"/>
      <c r="UTS84" s="2"/>
      <c r="UTT84" s="2"/>
      <c r="UTU84" s="2"/>
      <c r="UTV84" s="2"/>
      <c r="UTW84" s="2"/>
      <c r="UTX84" s="2"/>
      <c r="UTY84" s="2"/>
      <c r="UTZ84" s="2"/>
      <c r="UUA84" s="2"/>
      <c r="UUB84" s="2"/>
      <c r="UUC84" s="2"/>
      <c r="UUD84" s="2"/>
      <c r="UUE84" s="2"/>
      <c r="UUF84" s="2"/>
      <c r="UUG84" s="2"/>
      <c r="UUH84" s="2"/>
      <c r="UUI84" s="2"/>
      <c r="UUJ84" s="2"/>
      <c r="UUK84" s="2"/>
      <c r="UUL84" s="2"/>
      <c r="UUM84" s="2"/>
      <c r="UUN84" s="2"/>
      <c r="UUO84" s="2"/>
      <c r="UUP84" s="2"/>
      <c r="UUQ84" s="2"/>
      <c r="UUR84" s="2"/>
      <c r="UUS84" s="2"/>
      <c r="UUT84" s="2"/>
      <c r="UUU84" s="2"/>
      <c r="UUV84" s="2"/>
      <c r="UUW84" s="2"/>
      <c r="UUX84" s="2"/>
      <c r="UUY84" s="2"/>
      <c r="UUZ84" s="2"/>
      <c r="UVA84" s="2"/>
      <c r="UVB84" s="2"/>
      <c r="UVC84" s="2"/>
      <c r="UVD84" s="2"/>
      <c r="UVE84" s="2"/>
      <c r="UVF84" s="2"/>
      <c r="UVG84" s="2"/>
      <c r="UVH84" s="2"/>
      <c r="UVI84" s="2"/>
      <c r="UVJ84" s="2"/>
      <c r="UVK84" s="2"/>
      <c r="UVL84" s="2"/>
      <c r="UVM84" s="2"/>
      <c r="UVN84" s="2"/>
      <c r="UVO84" s="2"/>
      <c r="UVP84" s="2"/>
      <c r="UVQ84" s="2"/>
      <c r="UVR84" s="2"/>
      <c r="UVS84" s="2"/>
      <c r="UVT84" s="2"/>
      <c r="UVU84" s="2"/>
      <c r="UVV84" s="2"/>
      <c r="UVW84" s="2"/>
      <c r="UVX84" s="2"/>
      <c r="UVY84" s="2"/>
      <c r="UVZ84" s="2"/>
      <c r="UWA84" s="2"/>
      <c r="UWB84" s="2"/>
      <c r="UWC84" s="2"/>
      <c r="UWD84" s="2"/>
      <c r="UWE84" s="2"/>
      <c r="UWF84" s="2"/>
      <c r="UWG84" s="2"/>
      <c r="UWH84" s="2"/>
      <c r="UWI84" s="2"/>
      <c r="UWJ84" s="2"/>
      <c r="UWK84" s="2"/>
      <c r="UWL84" s="2"/>
      <c r="UWM84" s="2"/>
      <c r="UWN84" s="2"/>
      <c r="UWO84" s="2"/>
      <c r="UWP84" s="2"/>
      <c r="UWQ84" s="2"/>
      <c r="UWR84" s="2"/>
      <c r="UWS84" s="2"/>
      <c r="UWT84" s="2"/>
      <c r="UWU84" s="2"/>
      <c r="UWV84" s="2"/>
      <c r="UWW84" s="2"/>
      <c r="UWX84" s="2"/>
      <c r="UWY84" s="2"/>
      <c r="UWZ84" s="2"/>
      <c r="UXA84" s="2"/>
      <c r="UXB84" s="2"/>
      <c r="UXC84" s="2"/>
      <c r="UXD84" s="2"/>
      <c r="UXE84" s="2"/>
      <c r="UXF84" s="2"/>
      <c r="UXG84" s="2"/>
      <c r="UXH84" s="2"/>
      <c r="UXI84" s="2"/>
      <c r="UXJ84" s="2"/>
      <c r="UXK84" s="2"/>
      <c r="UXL84" s="2"/>
      <c r="UXM84" s="2"/>
      <c r="UXN84" s="2"/>
      <c r="UXO84" s="2"/>
      <c r="UXP84" s="2"/>
      <c r="UXQ84" s="2"/>
      <c r="UXR84" s="2"/>
      <c r="UXS84" s="2"/>
      <c r="UXT84" s="2"/>
      <c r="UXU84" s="2"/>
      <c r="UXV84" s="2"/>
      <c r="UXW84" s="2"/>
      <c r="UXX84" s="2"/>
      <c r="UXY84" s="2"/>
      <c r="UXZ84" s="2"/>
      <c r="UYA84" s="2"/>
      <c r="UYB84" s="2"/>
      <c r="UYC84" s="2"/>
      <c r="UYD84" s="2"/>
      <c r="UYE84" s="2"/>
      <c r="UYF84" s="2"/>
      <c r="UYG84" s="2"/>
      <c r="UYH84" s="2"/>
      <c r="UYI84" s="2"/>
      <c r="UYJ84" s="2"/>
      <c r="UYK84" s="2"/>
      <c r="UYL84" s="2"/>
      <c r="UYM84" s="2"/>
      <c r="UYN84" s="2"/>
      <c r="UYO84" s="2"/>
      <c r="UYP84" s="2"/>
      <c r="UYQ84" s="2"/>
      <c r="UYR84" s="2"/>
      <c r="UYS84" s="2"/>
      <c r="UYT84" s="2"/>
      <c r="UYU84" s="2"/>
      <c r="UYV84" s="2"/>
      <c r="UYW84" s="2"/>
      <c r="UYX84" s="2"/>
      <c r="UYY84" s="2"/>
      <c r="UYZ84" s="2"/>
      <c r="UZA84" s="2"/>
      <c r="UZB84" s="2"/>
      <c r="UZC84" s="2"/>
      <c r="UZD84" s="2"/>
      <c r="UZE84" s="2"/>
      <c r="UZF84" s="2"/>
      <c r="UZG84" s="2"/>
      <c r="UZH84" s="2"/>
      <c r="UZI84" s="2"/>
      <c r="UZJ84" s="2"/>
      <c r="UZK84" s="2"/>
      <c r="UZL84" s="2"/>
      <c r="UZM84" s="2"/>
      <c r="UZN84" s="2"/>
      <c r="UZO84" s="2"/>
      <c r="UZP84" s="2"/>
      <c r="UZQ84" s="2"/>
      <c r="UZR84" s="2"/>
      <c r="UZS84" s="2"/>
      <c r="UZT84" s="2"/>
      <c r="UZU84" s="2"/>
      <c r="UZV84" s="2"/>
      <c r="UZW84" s="2"/>
      <c r="UZX84" s="2"/>
      <c r="UZY84" s="2"/>
      <c r="UZZ84" s="2"/>
      <c r="VAA84" s="2"/>
      <c r="VAB84" s="2"/>
      <c r="VAC84" s="2"/>
      <c r="VAD84" s="2"/>
      <c r="VAE84" s="2"/>
      <c r="VAF84" s="2"/>
      <c r="VAG84" s="2"/>
      <c r="VAH84" s="2"/>
      <c r="VAI84" s="2"/>
      <c r="VAJ84" s="2"/>
      <c r="VAK84" s="2"/>
      <c r="VAL84" s="2"/>
      <c r="VAM84" s="2"/>
      <c r="VAN84" s="2"/>
      <c r="VAO84" s="2"/>
      <c r="VAP84" s="2"/>
      <c r="VAQ84" s="2"/>
      <c r="VAR84" s="2"/>
      <c r="VAS84" s="2"/>
      <c r="VAT84" s="2"/>
      <c r="VAU84" s="2"/>
      <c r="VAV84" s="2"/>
      <c r="VAW84" s="2"/>
      <c r="VAX84" s="2"/>
      <c r="VAY84" s="2"/>
      <c r="VAZ84" s="2"/>
      <c r="VBA84" s="2"/>
      <c r="VBB84" s="2"/>
      <c r="VBC84" s="2"/>
      <c r="VBD84" s="2"/>
      <c r="VBE84" s="2"/>
      <c r="VBF84" s="2"/>
      <c r="VBG84" s="2"/>
      <c r="VBH84" s="2"/>
      <c r="VBI84" s="2"/>
      <c r="VBJ84" s="2"/>
      <c r="VBK84" s="2"/>
      <c r="VBL84" s="2"/>
      <c r="VBM84" s="2"/>
      <c r="VBN84" s="2"/>
      <c r="VBO84" s="2"/>
      <c r="VBP84" s="2"/>
      <c r="VBQ84" s="2"/>
      <c r="VBR84" s="2"/>
      <c r="VBS84" s="2"/>
      <c r="VBT84" s="2"/>
      <c r="VBU84" s="2"/>
      <c r="VBV84" s="2"/>
      <c r="VBW84" s="2"/>
      <c r="VBX84" s="2"/>
      <c r="VBY84" s="2"/>
      <c r="VBZ84" s="2"/>
      <c r="VCA84" s="2"/>
      <c r="VCB84" s="2"/>
      <c r="VCC84" s="2"/>
      <c r="VCD84" s="2"/>
      <c r="VCE84" s="2"/>
      <c r="VCF84" s="2"/>
      <c r="VCG84" s="2"/>
      <c r="VCH84" s="2"/>
      <c r="VCI84" s="2"/>
      <c r="VCJ84" s="2"/>
      <c r="VCK84" s="2"/>
      <c r="VCL84" s="2"/>
      <c r="VCM84" s="2"/>
      <c r="VCN84" s="2"/>
      <c r="VCO84" s="2"/>
      <c r="VCP84" s="2"/>
      <c r="VCQ84" s="2"/>
      <c r="VCR84" s="2"/>
      <c r="VCS84" s="2"/>
      <c r="VCT84" s="2"/>
      <c r="VCU84" s="2"/>
      <c r="VCV84" s="2"/>
      <c r="VCW84" s="2"/>
      <c r="VCX84" s="2"/>
      <c r="VCY84" s="2"/>
      <c r="VCZ84" s="2"/>
      <c r="VDA84" s="2"/>
      <c r="VDB84" s="2"/>
      <c r="VDC84" s="2"/>
      <c r="VDD84" s="2"/>
      <c r="VDE84" s="2"/>
      <c r="VDF84" s="2"/>
      <c r="VDG84" s="2"/>
      <c r="VDH84" s="2"/>
      <c r="VDI84" s="2"/>
      <c r="VDJ84" s="2"/>
      <c r="VDK84" s="2"/>
      <c r="VDL84" s="2"/>
      <c r="VDM84" s="2"/>
      <c r="VDN84" s="2"/>
      <c r="VDO84" s="2"/>
      <c r="VDP84" s="2"/>
      <c r="VDQ84" s="2"/>
      <c r="VDR84" s="2"/>
      <c r="VDS84" s="2"/>
      <c r="VDT84" s="2"/>
      <c r="VDU84" s="2"/>
      <c r="VDV84" s="2"/>
      <c r="VDW84" s="2"/>
      <c r="VDX84" s="2"/>
      <c r="VDY84" s="2"/>
      <c r="VDZ84" s="2"/>
      <c r="VEA84" s="2"/>
      <c r="VEB84" s="2"/>
      <c r="VEC84" s="2"/>
      <c r="VED84" s="2"/>
      <c r="VEE84" s="2"/>
      <c r="VEF84" s="2"/>
      <c r="VEG84" s="2"/>
      <c r="VEH84" s="2"/>
      <c r="VEI84" s="2"/>
      <c r="VEJ84" s="2"/>
      <c r="VEK84" s="2"/>
      <c r="VEL84" s="2"/>
      <c r="VEM84" s="2"/>
      <c r="VEN84" s="2"/>
      <c r="VEO84" s="2"/>
      <c r="VEP84" s="2"/>
      <c r="VEQ84" s="2"/>
      <c r="VER84" s="2"/>
      <c r="VES84" s="2"/>
      <c r="VET84" s="2"/>
      <c r="VEU84" s="2"/>
      <c r="VEV84" s="2"/>
      <c r="VEW84" s="2"/>
      <c r="VEX84" s="2"/>
      <c r="VEY84" s="2"/>
      <c r="VEZ84" s="2"/>
      <c r="VFA84" s="2"/>
      <c r="VFB84" s="2"/>
      <c r="VFC84" s="2"/>
      <c r="VFD84" s="2"/>
      <c r="VFE84" s="2"/>
      <c r="VFF84" s="2"/>
      <c r="VFG84" s="2"/>
      <c r="VFH84" s="2"/>
      <c r="VFI84" s="2"/>
      <c r="VFJ84" s="2"/>
      <c r="VFK84" s="2"/>
      <c r="VFL84" s="2"/>
      <c r="VFM84" s="2"/>
      <c r="VFN84" s="2"/>
      <c r="VFO84" s="2"/>
      <c r="VFP84" s="2"/>
      <c r="VFQ84" s="2"/>
      <c r="VFR84" s="2"/>
      <c r="VFS84" s="2"/>
      <c r="VFT84" s="2"/>
      <c r="VFU84" s="2"/>
      <c r="VFV84" s="2"/>
      <c r="VFW84" s="2"/>
      <c r="VFX84" s="2"/>
      <c r="VFY84" s="2"/>
      <c r="VFZ84" s="2"/>
      <c r="VGA84" s="2"/>
      <c r="VGB84" s="2"/>
      <c r="VGC84" s="2"/>
      <c r="VGD84" s="2"/>
      <c r="VGE84" s="2"/>
      <c r="VGF84" s="2"/>
      <c r="VGG84" s="2"/>
      <c r="VGH84" s="2"/>
      <c r="VGI84" s="2"/>
      <c r="VGJ84" s="2"/>
      <c r="VGK84" s="2"/>
      <c r="VGL84" s="2"/>
      <c r="VGM84" s="2"/>
      <c r="VGN84" s="2"/>
      <c r="VGO84" s="2"/>
      <c r="VGP84" s="2"/>
      <c r="VGQ84" s="2"/>
      <c r="VGR84" s="2"/>
      <c r="VGS84" s="2"/>
      <c r="VGT84" s="2"/>
      <c r="VGU84" s="2"/>
      <c r="VGV84" s="2"/>
      <c r="VGW84" s="2"/>
      <c r="VGX84" s="2"/>
      <c r="VGY84" s="2"/>
      <c r="VGZ84" s="2"/>
      <c r="VHA84" s="2"/>
      <c r="VHB84" s="2"/>
      <c r="VHC84" s="2"/>
      <c r="VHD84" s="2"/>
      <c r="VHE84" s="2"/>
      <c r="VHF84" s="2"/>
      <c r="VHG84" s="2"/>
      <c r="VHH84" s="2"/>
      <c r="VHI84" s="2"/>
      <c r="VHJ84" s="2"/>
      <c r="VHK84" s="2"/>
      <c r="VHL84" s="2"/>
      <c r="VHM84" s="2"/>
      <c r="VHN84" s="2"/>
      <c r="VHO84" s="2"/>
      <c r="VHP84" s="2"/>
      <c r="VHQ84" s="2"/>
      <c r="VHR84" s="2"/>
      <c r="VHS84" s="2"/>
      <c r="VHT84" s="2"/>
      <c r="VHU84" s="2"/>
      <c r="VHV84" s="2"/>
      <c r="VHW84" s="2"/>
      <c r="VHX84" s="2"/>
      <c r="VHY84" s="2"/>
      <c r="VHZ84" s="2"/>
      <c r="VIA84" s="2"/>
      <c r="VIB84" s="2"/>
      <c r="VIC84" s="2"/>
      <c r="VID84" s="2"/>
      <c r="VIE84" s="2"/>
      <c r="VIF84" s="2"/>
      <c r="VIG84" s="2"/>
      <c r="VIH84" s="2"/>
      <c r="VII84" s="2"/>
      <c r="VIJ84" s="2"/>
      <c r="VIK84" s="2"/>
      <c r="VIL84" s="2"/>
      <c r="VIM84" s="2"/>
      <c r="VIN84" s="2"/>
      <c r="VIO84" s="2"/>
      <c r="VIP84" s="2"/>
      <c r="VIQ84" s="2"/>
      <c r="VIR84" s="2"/>
      <c r="VIS84" s="2"/>
      <c r="VIT84" s="2"/>
      <c r="VIU84" s="2"/>
      <c r="VIV84" s="2"/>
      <c r="VIW84" s="2"/>
      <c r="VIX84" s="2"/>
      <c r="VIY84" s="2"/>
      <c r="VIZ84" s="2"/>
      <c r="VJA84" s="2"/>
      <c r="VJB84" s="2"/>
      <c r="VJC84" s="2"/>
      <c r="VJD84" s="2"/>
      <c r="VJE84" s="2"/>
      <c r="VJF84" s="2"/>
      <c r="VJG84" s="2"/>
      <c r="VJH84" s="2"/>
      <c r="VJI84" s="2"/>
      <c r="VJJ84" s="2"/>
      <c r="VJK84" s="2"/>
      <c r="VJL84" s="2"/>
      <c r="VJM84" s="2"/>
      <c r="VJN84" s="2"/>
      <c r="VJO84" s="2"/>
      <c r="VJP84" s="2"/>
      <c r="VJQ84" s="2"/>
      <c r="VJR84" s="2"/>
      <c r="VJS84" s="2"/>
      <c r="VJT84" s="2"/>
      <c r="VJU84" s="2"/>
      <c r="VJV84" s="2"/>
      <c r="VJW84" s="2"/>
      <c r="VJX84" s="2"/>
      <c r="VJY84" s="2"/>
      <c r="VJZ84" s="2"/>
      <c r="VKA84" s="2"/>
      <c r="VKB84" s="2"/>
      <c r="VKC84" s="2"/>
      <c r="VKD84" s="2"/>
      <c r="VKE84" s="2"/>
      <c r="VKF84" s="2"/>
      <c r="VKG84" s="2"/>
      <c r="VKH84" s="2"/>
      <c r="VKI84" s="2"/>
      <c r="VKJ84" s="2"/>
      <c r="VKK84" s="2"/>
      <c r="VKL84" s="2"/>
      <c r="VKM84" s="2"/>
      <c r="VKN84" s="2"/>
      <c r="VKO84" s="2"/>
      <c r="VKP84" s="2"/>
      <c r="VKQ84" s="2"/>
      <c r="VKR84" s="2"/>
      <c r="VKS84" s="2"/>
      <c r="VKT84" s="2"/>
      <c r="VKU84" s="2"/>
      <c r="VKV84" s="2"/>
      <c r="VKW84" s="2"/>
      <c r="VKX84" s="2"/>
      <c r="VKY84" s="2"/>
      <c r="VKZ84" s="2"/>
      <c r="VLA84" s="2"/>
      <c r="VLB84" s="2"/>
      <c r="VLC84" s="2"/>
      <c r="VLD84" s="2"/>
      <c r="VLE84" s="2"/>
      <c r="VLF84" s="2"/>
      <c r="VLG84" s="2"/>
      <c r="VLH84" s="2"/>
      <c r="VLI84" s="2"/>
      <c r="VLJ84" s="2"/>
      <c r="VLK84" s="2"/>
      <c r="VLL84" s="2"/>
      <c r="VLM84" s="2"/>
      <c r="VLN84" s="2"/>
      <c r="VLO84" s="2"/>
      <c r="VLP84" s="2"/>
      <c r="VLQ84" s="2"/>
      <c r="VLR84" s="2"/>
      <c r="VLS84" s="2"/>
      <c r="VLT84" s="2"/>
      <c r="VLU84" s="2"/>
      <c r="VLV84" s="2"/>
      <c r="VLW84" s="2"/>
      <c r="VLX84" s="2"/>
      <c r="VLY84" s="2"/>
      <c r="VLZ84" s="2"/>
      <c r="VMA84" s="2"/>
      <c r="VMB84" s="2"/>
      <c r="VMC84" s="2"/>
      <c r="VMD84" s="2"/>
      <c r="VME84" s="2"/>
      <c r="VMF84" s="2"/>
      <c r="VMG84" s="2"/>
      <c r="VMH84" s="2"/>
      <c r="VMI84" s="2"/>
      <c r="VMJ84" s="2"/>
      <c r="VMK84" s="2"/>
      <c r="VML84" s="2"/>
      <c r="VMM84" s="2"/>
      <c r="VMN84" s="2"/>
      <c r="VMO84" s="2"/>
      <c r="VMP84" s="2"/>
      <c r="VMQ84" s="2"/>
      <c r="VMR84" s="2"/>
      <c r="VMS84" s="2"/>
      <c r="VMT84" s="2"/>
      <c r="VMU84" s="2"/>
      <c r="VMV84" s="2"/>
      <c r="VMW84" s="2"/>
      <c r="VMX84" s="2"/>
      <c r="VMY84" s="2"/>
      <c r="VMZ84" s="2"/>
      <c r="VNA84" s="2"/>
      <c r="VNB84" s="2"/>
      <c r="VNC84" s="2"/>
      <c r="VND84" s="2"/>
      <c r="VNE84" s="2"/>
      <c r="VNF84" s="2"/>
      <c r="VNG84" s="2"/>
      <c r="VNH84" s="2"/>
      <c r="VNI84" s="2"/>
      <c r="VNJ84" s="2"/>
      <c r="VNK84" s="2"/>
      <c r="VNL84" s="2"/>
      <c r="VNM84" s="2"/>
      <c r="VNN84" s="2"/>
      <c r="VNO84" s="2"/>
      <c r="VNP84" s="2"/>
      <c r="VNQ84" s="2"/>
      <c r="VNR84" s="2"/>
      <c r="VNS84" s="2"/>
      <c r="VNT84" s="2"/>
      <c r="VNU84" s="2"/>
      <c r="VNV84" s="2"/>
      <c r="VNW84" s="2"/>
      <c r="VNX84" s="2"/>
      <c r="VNY84" s="2"/>
      <c r="VNZ84" s="2"/>
      <c r="VOA84" s="2"/>
      <c r="VOB84" s="2"/>
      <c r="VOC84" s="2"/>
      <c r="VOD84" s="2"/>
      <c r="VOE84" s="2"/>
      <c r="VOF84" s="2"/>
      <c r="VOG84" s="2"/>
      <c r="VOH84" s="2"/>
      <c r="VOI84" s="2"/>
      <c r="VOJ84" s="2"/>
      <c r="VOK84" s="2"/>
      <c r="VOL84" s="2"/>
      <c r="VOM84" s="2"/>
      <c r="VON84" s="2"/>
      <c r="VOO84" s="2"/>
      <c r="VOP84" s="2"/>
      <c r="VOQ84" s="2"/>
      <c r="VOR84" s="2"/>
      <c r="VOS84" s="2"/>
      <c r="VOT84" s="2"/>
      <c r="VOU84" s="2"/>
      <c r="VOV84" s="2"/>
      <c r="VOW84" s="2"/>
      <c r="VOX84" s="2"/>
      <c r="VOY84" s="2"/>
      <c r="VOZ84" s="2"/>
      <c r="VPA84" s="2"/>
      <c r="VPB84" s="2"/>
      <c r="VPC84" s="2"/>
      <c r="VPD84" s="2"/>
      <c r="VPE84" s="2"/>
      <c r="VPF84" s="2"/>
      <c r="VPG84" s="2"/>
      <c r="VPH84" s="2"/>
      <c r="VPI84" s="2"/>
      <c r="VPJ84" s="2"/>
      <c r="VPK84" s="2"/>
      <c r="VPL84" s="2"/>
      <c r="VPM84" s="2"/>
      <c r="VPN84" s="2"/>
      <c r="VPO84" s="2"/>
      <c r="VPP84" s="2"/>
      <c r="VPQ84" s="2"/>
      <c r="VPR84" s="2"/>
      <c r="VPS84" s="2"/>
      <c r="VPT84" s="2"/>
      <c r="VPU84" s="2"/>
      <c r="VPV84" s="2"/>
      <c r="VPW84" s="2"/>
      <c r="VPX84" s="2"/>
      <c r="VPY84" s="2"/>
      <c r="VPZ84" s="2"/>
      <c r="VQA84" s="2"/>
      <c r="VQB84" s="2"/>
      <c r="VQC84" s="2"/>
      <c r="VQD84" s="2"/>
      <c r="VQE84" s="2"/>
      <c r="VQF84" s="2"/>
      <c r="VQG84" s="2"/>
      <c r="VQH84" s="2"/>
      <c r="VQI84" s="2"/>
      <c r="VQJ84" s="2"/>
      <c r="VQK84" s="2"/>
      <c r="VQL84" s="2"/>
      <c r="VQM84" s="2"/>
      <c r="VQN84" s="2"/>
      <c r="VQO84" s="2"/>
      <c r="VQP84" s="2"/>
      <c r="VQQ84" s="2"/>
      <c r="VQR84" s="2"/>
      <c r="VQS84" s="2"/>
      <c r="VQT84" s="2"/>
      <c r="VQU84" s="2"/>
      <c r="VQV84" s="2"/>
      <c r="VQW84" s="2"/>
      <c r="VQX84" s="2"/>
      <c r="VQY84" s="2"/>
      <c r="VQZ84" s="2"/>
      <c r="VRA84" s="2"/>
      <c r="VRB84" s="2"/>
      <c r="VRC84" s="2"/>
      <c r="VRD84" s="2"/>
      <c r="VRE84" s="2"/>
      <c r="VRF84" s="2"/>
      <c r="VRG84" s="2"/>
      <c r="VRH84" s="2"/>
      <c r="VRI84" s="2"/>
      <c r="VRJ84" s="2"/>
      <c r="VRK84" s="2"/>
      <c r="VRL84" s="2"/>
      <c r="VRM84" s="2"/>
      <c r="VRN84" s="2"/>
      <c r="VRO84" s="2"/>
      <c r="VRP84" s="2"/>
      <c r="VRQ84" s="2"/>
      <c r="VRR84" s="2"/>
      <c r="VRS84" s="2"/>
      <c r="VRT84" s="2"/>
      <c r="VRU84" s="2"/>
      <c r="VRV84" s="2"/>
      <c r="VRW84" s="2"/>
      <c r="VRX84" s="2"/>
      <c r="VRY84" s="2"/>
      <c r="VRZ84" s="2"/>
      <c r="VSA84" s="2"/>
      <c r="VSB84" s="2"/>
      <c r="VSC84" s="2"/>
      <c r="VSD84" s="2"/>
      <c r="VSE84" s="2"/>
      <c r="VSF84" s="2"/>
      <c r="VSG84" s="2"/>
      <c r="VSH84" s="2"/>
      <c r="VSI84" s="2"/>
      <c r="VSJ84" s="2"/>
      <c r="VSK84" s="2"/>
      <c r="VSL84" s="2"/>
      <c r="VSM84" s="2"/>
      <c r="VSN84" s="2"/>
      <c r="VSO84" s="2"/>
      <c r="VSP84" s="2"/>
      <c r="VSQ84" s="2"/>
      <c r="VSR84" s="2"/>
      <c r="VSS84" s="2"/>
      <c r="VST84" s="2"/>
      <c r="VSU84" s="2"/>
      <c r="VSV84" s="2"/>
      <c r="VSW84" s="2"/>
      <c r="VSX84" s="2"/>
      <c r="VSY84" s="2"/>
      <c r="VSZ84" s="2"/>
      <c r="VTA84" s="2"/>
      <c r="VTB84" s="2"/>
      <c r="VTC84" s="2"/>
      <c r="VTD84" s="2"/>
      <c r="VTE84" s="2"/>
      <c r="VTF84" s="2"/>
      <c r="VTG84" s="2"/>
      <c r="VTH84" s="2"/>
      <c r="VTI84" s="2"/>
      <c r="VTJ84" s="2"/>
      <c r="VTK84" s="2"/>
      <c r="VTL84" s="2"/>
      <c r="VTM84" s="2"/>
      <c r="VTN84" s="2"/>
      <c r="VTO84" s="2"/>
      <c r="VTP84" s="2"/>
      <c r="VTQ84" s="2"/>
      <c r="VTR84" s="2"/>
      <c r="VTS84" s="2"/>
      <c r="VTT84" s="2"/>
      <c r="VTU84" s="2"/>
      <c r="VTV84" s="2"/>
      <c r="VTW84" s="2"/>
      <c r="VTX84" s="2"/>
      <c r="VTY84" s="2"/>
      <c r="VTZ84" s="2"/>
      <c r="VUA84" s="2"/>
      <c r="VUB84" s="2"/>
      <c r="VUC84" s="2"/>
      <c r="VUD84" s="2"/>
      <c r="VUE84" s="2"/>
      <c r="VUF84" s="2"/>
      <c r="VUG84" s="2"/>
      <c r="VUH84" s="2"/>
      <c r="VUI84" s="2"/>
      <c r="VUJ84" s="2"/>
      <c r="VUK84" s="2"/>
      <c r="VUL84" s="2"/>
      <c r="VUM84" s="2"/>
      <c r="VUN84" s="2"/>
      <c r="VUO84" s="2"/>
      <c r="VUP84" s="2"/>
      <c r="VUQ84" s="2"/>
      <c r="VUR84" s="2"/>
      <c r="VUS84" s="2"/>
      <c r="VUT84" s="2"/>
      <c r="VUU84" s="2"/>
      <c r="VUV84" s="2"/>
      <c r="VUW84" s="2"/>
      <c r="VUX84" s="2"/>
      <c r="VUY84" s="2"/>
      <c r="VUZ84" s="2"/>
      <c r="VVA84" s="2"/>
      <c r="VVB84" s="2"/>
      <c r="VVC84" s="2"/>
      <c r="VVD84" s="2"/>
      <c r="VVE84" s="2"/>
      <c r="VVF84" s="2"/>
      <c r="VVG84" s="2"/>
      <c r="VVH84" s="2"/>
      <c r="VVI84" s="2"/>
      <c r="VVJ84" s="2"/>
      <c r="VVK84" s="2"/>
      <c r="VVL84" s="2"/>
      <c r="VVM84" s="2"/>
      <c r="VVN84" s="2"/>
      <c r="VVO84" s="2"/>
      <c r="VVP84" s="2"/>
      <c r="VVQ84" s="2"/>
      <c r="VVR84" s="2"/>
      <c r="VVS84" s="2"/>
      <c r="VVT84" s="2"/>
      <c r="VVU84" s="2"/>
      <c r="VVV84" s="2"/>
      <c r="VVW84" s="2"/>
      <c r="VVX84" s="2"/>
      <c r="VVY84" s="2"/>
      <c r="VVZ84" s="2"/>
      <c r="VWA84" s="2"/>
      <c r="VWB84" s="2"/>
      <c r="VWC84" s="2"/>
      <c r="VWD84" s="2"/>
      <c r="VWE84" s="2"/>
      <c r="VWF84" s="2"/>
      <c r="VWG84" s="2"/>
      <c r="VWH84" s="2"/>
      <c r="VWI84" s="2"/>
      <c r="VWJ84" s="2"/>
      <c r="VWK84" s="2"/>
      <c r="VWL84" s="2"/>
      <c r="VWM84" s="2"/>
      <c r="VWN84" s="2"/>
      <c r="VWO84" s="2"/>
      <c r="VWP84" s="2"/>
      <c r="VWQ84" s="2"/>
      <c r="VWR84" s="2"/>
      <c r="VWS84" s="2"/>
      <c r="VWT84" s="2"/>
      <c r="VWU84" s="2"/>
      <c r="VWV84" s="2"/>
      <c r="VWW84" s="2"/>
      <c r="VWX84" s="2"/>
      <c r="VWY84" s="2"/>
      <c r="VWZ84" s="2"/>
      <c r="VXA84" s="2"/>
      <c r="VXB84" s="2"/>
      <c r="VXC84" s="2"/>
      <c r="VXD84" s="2"/>
      <c r="VXE84" s="2"/>
      <c r="VXF84" s="2"/>
      <c r="VXG84" s="2"/>
      <c r="VXH84" s="2"/>
      <c r="VXI84" s="2"/>
      <c r="VXJ84" s="2"/>
      <c r="VXK84" s="2"/>
      <c r="VXL84" s="2"/>
      <c r="VXM84" s="2"/>
      <c r="VXN84" s="2"/>
      <c r="VXO84" s="2"/>
      <c r="VXP84" s="2"/>
      <c r="VXQ84" s="2"/>
      <c r="VXR84" s="2"/>
      <c r="VXS84" s="2"/>
      <c r="VXT84" s="2"/>
      <c r="VXU84" s="2"/>
      <c r="VXV84" s="2"/>
      <c r="VXW84" s="2"/>
      <c r="VXX84" s="2"/>
      <c r="VXY84" s="2"/>
      <c r="VXZ84" s="2"/>
      <c r="VYA84" s="2"/>
      <c r="VYB84" s="2"/>
      <c r="VYC84" s="2"/>
      <c r="VYD84" s="2"/>
      <c r="VYE84" s="2"/>
      <c r="VYF84" s="2"/>
      <c r="VYG84" s="2"/>
      <c r="VYH84" s="2"/>
      <c r="VYI84" s="2"/>
      <c r="VYJ84" s="2"/>
      <c r="VYK84" s="2"/>
      <c r="VYL84" s="2"/>
      <c r="VYM84" s="2"/>
      <c r="VYN84" s="2"/>
      <c r="VYO84" s="2"/>
      <c r="VYP84" s="2"/>
      <c r="VYQ84" s="2"/>
      <c r="VYR84" s="2"/>
      <c r="VYS84" s="2"/>
      <c r="VYT84" s="2"/>
      <c r="VYU84" s="2"/>
      <c r="VYV84" s="2"/>
      <c r="VYW84" s="2"/>
      <c r="VYX84" s="2"/>
      <c r="VYY84" s="2"/>
      <c r="VYZ84" s="2"/>
      <c r="VZA84" s="2"/>
      <c r="VZB84" s="2"/>
      <c r="VZC84" s="2"/>
      <c r="VZD84" s="2"/>
      <c r="VZE84" s="2"/>
      <c r="VZF84" s="2"/>
      <c r="VZG84" s="2"/>
      <c r="VZH84" s="2"/>
      <c r="VZI84" s="2"/>
      <c r="VZJ84" s="2"/>
      <c r="VZK84" s="2"/>
      <c r="VZL84" s="2"/>
      <c r="VZM84" s="2"/>
      <c r="VZN84" s="2"/>
      <c r="VZO84" s="2"/>
      <c r="VZP84" s="2"/>
      <c r="VZQ84" s="2"/>
      <c r="VZR84" s="2"/>
      <c r="VZS84" s="2"/>
      <c r="VZT84" s="2"/>
      <c r="VZU84" s="2"/>
      <c r="VZV84" s="2"/>
      <c r="VZW84" s="2"/>
      <c r="VZX84" s="2"/>
      <c r="VZY84" s="2"/>
      <c r="VZZ84" s="2"/>
      <c r="WAA84" s="2"/>
      <c r="WAB84" s="2"/>
      <c r="WAC84" s="2"/>
      <c r="WAD84" s="2"/>
      <c r="WAE84" s="2"/>
      <c r="WAF84" s="2"/>
      <c r="WAG84" s="2"/>
      <c r="WAH84" s="2"/>
      <c r="WAI84" s="2"/>
      <c r="WAJ84" s="2"/>
      <c r="WAK84" s="2"/>
      <c r="WAL84" s="2"/>
      <c r="WAM84" s="2"/>
      <c r="WAN84" s="2"/>
      <c r="WAO84" s="2"/>
      <c r="WAP84" s="2"/>
      <c r="WAQ84" s="2"/>
      <c r="WAR84" s="2"/>
      <c r="WAS84" s="2"/>
      <c r="WAT84" s="2"/>
      <c r="WAU84" s="2"/>
      <c r="WAV84" s="2"/>
      <c r="WAW84" s="2"/>
      <c r="WAX84" s="2"/>
      <c r="WAY84" s="2"/>
      <c r="WAZ84" s="2"/>
      <c r="WBA84" s="2"/>
      <c r="WBB84" s="2"/>
      <c r="WBC84" s="2"/>
      <c r="WBD84" s="2"/>
      <c r="WBE84" s="2"/>
      <c r="WBF84" s="2"/>
      <c r="WBG84" s="2"/>
      <c r="WBH84" s="2"/>
      <c r="WBI84" s="2"/>
      <c r="WBJ84" s="2"/>
      <c r="WBK84" s="2"/>
      <c r="WBL84" s="2"/>
      <c r="WBM84" s="2"/>
      <c r="WBN84" s="2"/>
      <c r="WBO84" s="2"/>
      <c r="WBP84" s="2"/>
      <c r="WBQ84" s="2"/>
      <c r="WBR84" s="2"/>
      <c r="WBS84" s="2"/>
      <c r="WBT84" s="2"/>
      <c r="WBU84" s="2"/>
      <c r="WBV84" s="2"/>
      <c r="WBW84" s="2"/>
      <c r="WBX84" s="2"/>
      <c r="WBY84" s="2"/>
      <c r="WBZ84" s="2"/>
      <c r="WCA84" s="2"/>
      <c r="WCB84" s="2"/>
      <c r="WCC84" s="2"/>
      <c r="WCD84" s="2"/>
      <c r="WCE84" s="2"/>
      <c r="WCF84" s="2"/>
      <c r="WCG84" s="2"/>
      <c r="WCH84" s="2"/>
      <c r="WCI84" s="2"/>
      <c r="WCJ84" s="2"/>
      <c r="WCK84" s="2"/>
      <c r="WCL84" s="2"/>
      <c r="WCM84" s="2"/>
      <c r="WCN84" s="2"/>
      <c r="WCO84" s="2"/>
      <c r="WCP84" s="2"/>
      <c r="WCQ84" s="2"/>
      <c r="WCR84" s="2"/>
      <c r="WCS84" s="2"/>
      <c r="WCT84" s="2"/>
      <c r="WCU84" s="2"/>
      <c r="WCV84" s="2"/>
      <c r="WCW84" s="2"/>
      <c r="WCX84" s="2"/>
      <c r="WCY84" s="2"/>
      <c r="WCZ84" s="2"/>
      <c r="WDA84" s="2"/>
      <c r="WDB84" s="2"/>
      <c r="WDC84" s="2"/>
      <c r="WDD84" s="2"/>
      <c r="WDE84" s="2"/>
      <c r="WDF84" s="2"/>
      <c r="WDG84" s="2"/>
      <c r="WDH84" s="2"/>
      <c r="WDI84" s="2"/>
      <c r="WDJ84" s="2"/>
      <c r="WDK84" s="2"/>
      <c r="WDL84" s="2"/>
      <c r="WDM84" s="2"/>
      <c r="WDN84" s="2"/>
      <c r="WDO84" s="2"/>
      <c r="WDP84" s="2"/>
      <c r="WDQ84" s="2"/>
      <c r="WDR84" s="2"/>
      <c r="WDS84" s="2"/>
      <c r="WDT84" s="2"/>
      <c r="WDU84" s="2"/>
      <c r="WDV84" s="2"/>
      <c r="WDW84" s="2"/>
      <c r="WDX84" s="2"/>
      <c r="WDY84" s="2"/>
      <c r="WDZ84" s="2"/>
      <c r="WEA84" s="2"/>
      <c r="WEB84" s="2"/>
      <c r="WEC84" s="2"/>
      <c r="WED84" s="2"/>
      <c r="WEE84" s="2"/>
      <c r="WEF84" s="2"/>
      <c r="WEG84" s="2"/>
      <c r="WEH84" s="2"/>
      <c r="WEI84" s="2"/>
      <c r="WEJ84" s="2"/>
      <c r="WEK84" s="2"/>
      <c r="WEL84" s="2"/>
      <c r="WEM84" s="2"/>
      <c r="WEN84" s="2"/>
      <c r="WEO84" s="2"/>
      <c r="WEP84" s="2"/>
      <c r="WEQ84" s="2"/>
      <c r="WER84" s="2"/>
      <c r="WES84" s="2"/>
      <c r="WET84" s="2"/>
      <c r="WEU84" s="2"/>
      <c r="WEV84" s="2"/>
      <c r="WEW84" s="2"/>
      <c r="WEX84" s="2"/>
      <c r="WEY84" s="2"/>
      <c r="WEZ84" s="2"/>
      <c r="WFA84" s="2"/>
      <c r="WFB84" s="2"/>
      <c r="WFC84" s="2"/>
      <c r="WFD84" s="2"/>
      <c r="WFE84" s="2"/>
      <c r="WFF84" s="2"/>
      <c r="WFG84" s="2"/>
      <c r="WFH84" s="2"/>
      <c r="WFI84" s="2"/>
      <c r="WFJ84" s="2"/>
      <c r="WFK84" s="2"/>
      <c r="WFL84" s="2"/>
      <c r="WFM84" s="2"/>
      <c r="WFN84" s="2"/>
      <c r="WFO84" s="2"/>
      <c r="WFP84" s="2"/>
      <c r="WFQ84" s="2"/>
      <c r="WFR84" s="2"/>
      <c r="WFS84" s="2"/>
      <c r="WFT84" s="2"/>
      <c r="WFU84" s="2"/>
      <c r="WFV84" s="2"/>
      <c r="WFW84" s="2"/>
      <c r="WFX84" s="2"/>
      <c r="WFY84" s="2"/>
      <c r="WFZ84" s="2"/>
      <c r="WGA84" s="2"/>
      <c r="WGB84" s="2"/>
      <c r="WGC84" s="2"/>
      <c r="WGD84" s="2"/>
      <c r="WGE84" s="2"/>
      <c r="WGF84" s="2"/>
      <c r="WGG84" s="2"/>
      <c r="WGH84" s="2"/>
      <c r="WGI84" s="2"/>
      <c r="WGJ84" s="2"/>
      <c r="WGK84" s="2"/>
      <c r="WGL84" s="2"/>
      <c r="WGM84" s="2"/>
      <c r="WGN84" s="2"/>
      <c r="WGO84" s="2"/>
      <c r="WGP84" s="2"/>
      <c r="WGQ84" s="2"/>
      <c r="WGR84" s="2"/>
      <c r="WGS84" s="2"/>
      <c r="WGT84" s="2"/>
      <c r="WGU84" s="2"/>
      <c r="WGV84" s="2"/>
      <c r="WGW84" s="2"/>
      <c r="WGX84" s="2"/>
      <c r="WGY84" s="2"/>
      <c r="WGZ84" s="2"/>
      <c r="WHA84" s="2"/>
      <c r="WHB84" s="2"/>
      <c r="WHC84" s="2"/>
      <c r="WHD84" s="2"/>
      <c r="WHE84" s="2"/>
      <c r="WHF84" s="2"/>
      <c r="WHG84" s="2"/>
      <c r="WHH84" s="2"/>
      <c r="WHI84" s="2"/>
      <c r="WHJ84" s="2"/>
      <c r="WHK84" s="2"/>
      <c r="WHL84" s="2"/>
      <c r="WHM84" s="2"/>
      <c r="WHN84" s="2"/>
      <c r="WHO84" s="2"/>
      <c r="WHP84" s="2"/>
      <c r="WHQ84" s="2"/>
      <c r="WHR84" s="2"/>
      <c r="WHS84" s="2"/>
      <c r="WHT84" s="2"/>
      <c r="WHU84" s="2"/>
      <c r="WHV84" s="2"/>
      <c r="WHW84" s="2"/>
      <c r="WHX84" s="2"/>
      <c r="WHY84" s="2"/>
      <c r="WHZ84" s="2"/>
      <c r="WIA84" s="2"/>
      <c r="WIB84" s="2"/>
      <c r="WIC84" s="2"/>
      <c r="WID84" s="2"/>
      <c r="WIE84" s="2"/>
      <c r="WIF84" s="2"/>
      <c r="WIG84" s="2"/>
      <c r="WIH84" s="2"/>
      <c r="WII84" s="2"/>
      <c r="WIJ84" s="2"/>
      <c r="WIK84" s="2"/>
      <c r="WIL84" s="2"/>
      <c r="WIM84" s="2"/>
      <c r="WIN84" s="2"/>
      <c r="WIO84" s="2"/>
      <c r="WIP84" s="2"/>
      <c r="WIQ84" s="2"/>
      <c r="WIR84" s="2"/>
      <c r="WIS84" s="2"/>
      <c r="WIT84" s="2"/>
      <c r="WIU84" s="2"/>
      <c r="WIV84" s="2"/>
      <c r="WIW84" s="2"/>
      <c r="WIX84" s="2"/>
      <c r="WIY84" s="2"/>
      <c r="WIZ84" s="2"/>
      <c r="WJA84" s="2"/>
      <c r="WJB84" s="2"/>
      <c r="WJC84" s="2"/>
      <c r="WJD84" s="2"/>
      <c r="WJE84" s="2"/>
      <c r="WJF84" s="2"/>
      <c r="WJG84" s="2"/>
      <c r="WJH84" s="2"/>
      <c r="WJI84" s="2"/>
      <c r="WJJ84" s="2"/>
      <c r="WJK84" s="2"/>
      <c r="WJL84" s="2"/>
      <c r="WJM84" s="2"/>
      <c r="WJN84" s="2"/>
      <c r="WJO84" s="2"/>
      <c r="WJP84" s="2"/>
      <c r="WJQ84" s="2"/>
      <c r="WJR84" s="2"/>
      <c r="WJS84" s="2"/>
      <c r="WJT84" s="2"/>
      <c r="WJU84" s="2"/>
      <c r="WJV84" s="2"/>
      <c r="WJW84" s="2"/>
      <c r="WJX84" s="2"/>
      <c r="WJY84" s="2"/>
      <c r="WJZ84" s="2"/>
      <c r="WKA84" s="2"/>
      <c r="WKB84" s="2"/>
      <c r="WKC84" s="2"/>
      <c r="WKD84" s="2"/>
      <c r="WKE84" s="2"/>
      <c r="WKF84" s="2"/>
      <c r="WKG84" s="2"/>
      <c r="WKH84" s="2"/>
      <c r="WKI84" s="2"/>
      <c r="WKJ84" s="2"/>
      <c r="WKK84" s="2"/>
      <c r="WKL84" s="2"/>
      <c r="WKM84" s="2"/>
      <c r="WKN84" s="2"/>
      <c r="WKO84" s="2"/>
      <c r="WKP84" s="2"/>
      <c r="WKQ84" s="2"/>
      <c r="WKR84" s="2"/>
      <c r="WKS84" s="2"/>
      <c r="WKT84" s="2"/>
      <c r="WKU84" s="2"/>
      <c r="WKV84" s="2"/>
      <c r="WKW84" s="2"/>
      <c r="WKX84" s="2"/>
      <c r="WKY84" s="2"/>
      <c r="WKZ84" s="2"/>
      <c r="WLA84" s="2"/>
      <c r="WLB84" s="2"/>
      <c r="WLC84" s="2"/>
      <c r="WLD84" s="2"/>
      <c r="WLE84" s="2"/>
      <c r="WLF84" s="2"/>
      <c r="WLG84" s="2"/>
      <c r="WLH84" s="2"/>
      <c r="WLI84" s="2"/>
      <c r="WLJ84" s="2"/>
      <c r="WLK84" s="2"/>
      <c r="WLL84" s="2"/>
      <c r="WLM84" s="2"/>
      <c r="WLN84" s="2"/>
      <c r="WLO84" s="2"/>
      <c r="WLP84" s="2"/>
      <c r="WLQ84" s="2"/>
      <c r="WLR84" s="2"/>
      <c r="WLS84" s="2"/>
      <c r="WLT84" s="2"/>
      <c r="WLU84" s="2"/>
      <c r="WLV84" s="2"/>
      <c r="WLW84" s="2"/>
      <c r="WLX84" s="2"/>
      <c r="WLY84" s="2"/>
      <c r="WLZ84" s="2"/>
      <c r="WMA84" s="2"/>
      <c r="WMB84" s="2"/>
      <c r="WMC84" s="2"/>
      <c r="WMD84" s="2"/>
      <c r="WME84" s="2"/>
      <c r="WMF84" s="2"/>
      <c r="WMG84" s="2"/>
      <c r="WMH84" s="2"/>
      <c r="WMI84" s="2"/>
      <c r="WMJ84" s="2"/>
      <c r="WMK84" s="2"/>
      <c r="WML84" s="2"/>
      <c r="WMM84" s="2"/>
      <c r="WMN84" s="2"/>
      <c r="WMO84" s="2"/>
      <c r="WMP84" s="2"/>
      <c r="WMQ84" s="2"/>
      <c r="WMR84" s="2"/>
      <c r="WMS84" s="2"/>
      <c r="WMT84" s="2"/>
      <c r="WMU84" s="2"/>
      <c r="WMV84" s="2"/>
      <c r="WMW84" s="2"/>
      <c r="WMX84" s="2"/>
      <c r="WMY84" s="2"/>
      <c r="WMZ84" s="2"/>
      <c r="WNA84" s="2"/>
      <c r="WNB84" s="2"/>
      <c r="WNC84" s="2"/>
      <c r="WND84" s="2"/>
      <c r="WNE84" s="2"/>
      <c r="WNF84" s="2"/>
      <c r="WNG84" s="2"/>
      <c r="WNH84" s="2"/>
      <c r="WNI84" s="2"/>
      <c r="WNJ84" s="2"/>
      <c r="WNK84" s="2"/>
      <c r="WNL84" s="2"/>
      <c r="WNM84" s="2"/>
      <c r="WNN84" s="2"/>
      <c r="WNO84" s="2"/>
      <c r="WNP84" s="2"/>
      <c r="WNQ84" s="2"/>
      <c r="WNR84" s="2"/>
      <c r="WNS84" s="2"/>
      <c r="WNT84" s="2"/>
      <c r="WNU84" s="2"/>
      <c r="WNV84" s="2"/>
      <c r="WNW84" s="2"/>
      <c r="WNX84" s="2"/>
      <c r="WNY84" s="2"/>
      <c r="WNZ84" s="2"/>
      <c r="WOA84" s="2"/>
      <c r="WOB84" s="2"/>
      <c r="WOC84" s="2"/>
      <c r="WOD84" s="2"/>
      <c r="WOE84" s="2"/>
      <c r="WOF84" s="2"/>
      <c r="WOG84" s="2"/>
      <c r="WOH84" s="2"/>
      <c r="WOI84" s="2"/>
      <c r="WOJ84" s="2"/>
      <c r="WOK84" s="2"/>
      <c r="WOL84" s="2"/>
      <c r="WOM84" s="2"/>
      <c r="WON84" s="2"/>
      <c r="WOO84" s="2"/>
      <c r="WOP84" s="2"/>
      <c r="WOQ84" s="2"/>
      <c r="WOR84" s="2"/>
      <c r="WOS84" s="2"/>
      <c r="WOT84" s="2"/>
      <c r="WOU84" s="2"/>
      <c r="WOV84" s="2"/>
      <c r="WOW84" s="2"/>
      <c r="WOX84" s="2"/>
      <c r="WOY84" s="2"/>
      <c r="WOZ84" s="2"/>
      <c r="WPA84" s="2"/>
      <c r="WPB84" s="2"/>
      <c r="WPC84" s="2"/>
      <c r="WPD84" s="2"/>
      <c r="WPE84" s="2"/>
      <c r="WPF84" s="2"/>
      <c r="WPG84" s="2"/>
      <c r="WPH84" s="2"/>
      <c r="WPI84" s="2"/>
      <c r="WPJ84" s="2"/>
      <c r="WPK84" s="2"/>
      <c r="WPL84" s="2"/>
      <c r="WPM84" s="2"/>
      <c r="WPN84" s="2"/>
      <c r="WPO84" s="2"/>
      <c r="WPP84" s="2"/>
      <c r="WPQ84" s="2"/>
      <c r="WPR84" s="2"/>
      <c r="WPS84" s="2"/>
      <c r="WPT84" s="2"/>
      <c r="WPU84" s="2"/>
      <c r="WPV84" s="2"/>
      <c r="WPW84" s="2"/>
      <c r="WPX84" s="2"/>
      <c r="WPY84" s="2"/>
      <c r="WPZ84" s="2"/>
      <c r="WQA84" s="2"/>
      <c r="WQB84" s="2"/>
      <c r="WQC84" s="2"/>
      <c r="WQD84" s="2"/>
      <c r="WQE84" s="2"/>
      <c r="WQF84" s="2"/>
      <c r="WQG84" s="2"/>
      <c r="WQH84" s="2"/>
      <c r="WQI84" s="2"/>
      <c r="WQJ84" s="2"/>
      <c r="WQK84" s="2"/>
      <c r="WQL84" s="2"/>
      <c r="WQM84" s="2"/>
      <c r="WQN84" s="2"/>
      <c r="WQO84" s="2"/>
      <c r="WQP84" s="2"/>
      <c r="WQQ84" s="2"/>
      <c r="WQR84" s="2"/>
      <c r="WQS84" s="2"/>
      <c r="WQT84" s="2"/>
      <c r="WQU84" s="2"/>
      <c r="WQV84" s="2"/>
      <c r="WQW84" s="2"/>
      <c r="WQX84" s="2"/>
      <c r="WQY84" s="2"/>
      <c r="WQZ84" s="2"/>
      <c r="WRA84" s="2"/>
      <c r="WRB84" s="2"/>
      <c r="WRC84" s="2"/>
      <c r="WRD84" s="2"/>
      <c r="WRE84" s="2"/>
      <c r="WRF84" s="2"/>
      <c r="WRG84" s="2"/>
      <c r="WRH84" s="2"/>
      <c r="WRI84" s="2"/>
      <c r="WRJ84" s="2"/>
      <c r="WRK84" s="2"/>
      <c r="WRL84" s="2"/>
      <c r="WRM84" s="2"/>
      <c r="WRN84" s="2"/>
      <c r="WRO84" s="2"/>
      <c r="WRP84" s="2"/>
      <c r="WRQ84" s="2"/>
      <c r="WRR84" s="2"/>
      <c r="WRS84" s="2"/>
      <c r="WRT84" s="2"/>
      <c r="WRU84" s="2"/>
      <c r="WRV84" s="2"/>
      <c r="WRW84" s="2"/>
      <c r="WRX84" s="2"/>
      <c r="WRY84" s="2"/>
      <c r="WRZ84" s="2"/>
      <c r="WSA84" s="2"/>
      <c r="WSB84" s="2"/>
      <c r="WSC84" s="2"/>
      <c r="WSD84" s="2"/>
      <c r="WSE84" s="2"/>
      <c r="WSF84" s="2"/>
      <c r="WSG84" s="2"/>
      <c r="WSH84" s="2"/>
      <c r="WSI84" s="2"/>
      <c r="WSJ84" s="2"/>
      <c r="WSK84" s="2"/>
      <c r="WSL84" s="2"/>
      <c r="WSM84" s="2"/>
      <c r="WSN84" s="2"/>
      <c r="WSO84" s="2"/>
      <c r="WSP84" s="2"/>
      <c r="WSQ84" s="2"/>
      <c r="WSR84" s="2"/>
      <c r="WSS84" s="2"/>
      <c r="WST84" s="2"/>
      <c r="WSU84" s="2"/>
      <c r="WSV84" s="2"/>
      <c r="WSW84" s="2"/>
      <c r="WSX84" s="2"/>
      <c r="WSY84" s="2"/>
      <c r="WSZ84" s="2"/>
      <c r="WTA84" s="2"/>
      <c r="WTB84" s="2"/>
      <c r="WTC84" s="2"/>
      <c r="WTD84" s="2"/>
      <c r="WTE84" s="2"/>
      <c r="WTF84" s="2"/>
      <c r="WTG84" s="2"/>
      <c r="WTH84" s="2"/>
      <c r="WTI84" s="2"/>
      <c r="WTJ84" s="2"/>
      <c r="WTK84" s="2"/>
      <c r="WTL84" s="2"/>
      <c r="WTM84" s="2"/>
      <c r="WTN84" s="2"/>
      <c r="WTO84" s="2"/>
      <c r="WTP84" s="2"/>
      <c r="WTQ84" s="2"/>
      <c r="WTR84" s="2"/>
      <c r="WTS84" s="2"/>
      <c r="WTT84" s="2"/>
      <c r="WTU84" s="2"/>
      <c r="WTV84" s="2"/>
      <c r="WTW84" s="2"/>
      <c r="WTX84" s="2"/>
      <c r="WTY84" s="2"/>
      <c r="WTZ84" s="2"/>
      <c r="WUA84" s="2"/>
      <c r="WUB84" s="2"/>
      <c r="WUC84" s="2"/>
      <c r="WUD84" s="2"/>
      <c r="WUE84" s="2"/>
      <c r="WUF84" s="2"/>
      <c r="WUG84" s="2"/>
      <c r="WUH84" s="2"/>
      <c r="WUI84" s="2"/>
      <c r="WUJ84" s="2"/>
      <c r="WUK84" s="2"/>
      <c r="WUL84" s="2"/>
      <c r="WUM84" s="2"/>
      <c r="WUN84" s="2"/>
      <c r="WUO84" s="2"/>
      <c r="WUP84" s="2"/>
      <c r="WUQ84" s="2"/>
      <c r="WUR84" s="2"/>
      <c r="WUS84" s="2"/>
      <c r="WUT84" s="2"/>
      <c r="WUU84" s="2"/>
      <c r="WUV84" s="2"/>
      <c r="WUW84" s="2"/>
      <c r="WUX84" s="2"/>
      <c r="WUY84" s="2"/>
      <c r="WUZ84" s="2"/>
      <c r="WVA84" s="2"/>
      <c r="WVB84" s="2"/>
      <c r="WVC84" s="2"/>
      <c r="WVD84" s="2"/>
      <c r="WVE84" s="2"/>
      <c r="WVF84" s="2"/>
      <c r="WVG84" s="2"/>
      <c r="WVH84" s="2"/>
      <c r="WVI84" s="2"/>
      <c r="WVJ84" s="2"/>
      <c r="WVK84" s="2"/>
      <c r="WVL84" s="2"/>
      <c r="WVM84" s="2"/>
      <c r="WVN84" s="2"/>
      <c r="WVO84" s="2"/>
      <c r="WVP84" s="2"/>
      <c r="WVQ84" s="2"/>
      <c r="WVR84" s="2"/>
      <c r="WVS84" s="2"/>
      <c r="WVT84" s="2"/>
      <c r="WVU84" s="2"/>
      <c r="WVV84" s="2"/>
      <c r="WVW84" s="2"/>
      <c r="WVX84" s="2"/>
      <c r="WVY84" s="2"/>
      <c r="WVZ84" s="2"/>
      <c r="WWA84" s="2"/>
      <c r="WWB84" s="2"/>
      <c r="WWC84" s="2"/>
      <c r="WWD84" s="2"/>
      <c r="WWE84" s="2"/>
      <c r="WWF84" s="2"/>
      <c r="WWG84" s="2"/>
      <c r="WWH84" s="2"/>
      <c r="WWI84" s="2"/>
      <c r="WWJ84" s="2"/>
      <c r="WWK84" s="2"/>
      <c r="WWL84" s="2"/>
      <c r="WWM84" s="2"/>
      <c r="WWN84" s="2"/>
      <c r="WWO84" s="2"/>
      <c r="WWP84" s="2"/>
      <c r="WWQ84" s="2"/>
      <c r="WWR84" s="2"/>
      <c r="WWS84" s="2"/>
      <c r="WWT84" s="2"/>
      <c r="WWU84" s="2"/>
      <c r="WWV84" s="2"/>
      <c r="WWW84" s="2"/>
      <c r="WWX84" s="2"/>
      <c r="WWY84" s="2"/>
      <c r="WWZ84" s="2"/>
      <c r="WXA84" s="2"/>
      <c r="WXB84" s="2"/>
      <c r="WXC84" s="2"/>
      <c r="WXD84" s="2"/>
      <c r="WXE84" s="2"/>
      <c r="WXF84" s="2"/>
      <c r="WXG84" s="2"/>
      <c r="WXH84" s="2"/>
      <c r="WXI84" s="2"/>
      <c r="WXJ84" s="2"/>
      <c r="WXK84" s="2"/>
      <c r="WXL84" s="2"/>
      <c r="WXM84" s="2"/>
      <c r="WXN84" s="2"/>
      <c r="WXO84" s="2"/>
      <c r="WXP84" s="2"/>
      <c r="WXQ84" s="2"/>
      <c r="WXR84" s="2"/>
      <c r="WXS84" s="2"/>
      <c r="WXT84" s="2"/>
      <c r="WXU84" s="2"/>
      <c r="WXV84" s="2"/>
      <c r="WXW84" s="2"/>
      <c r="WXX84" s="2"/>
      <c r="WXY84" s="2"/>
      <c r="WXZ84" s="2"/>
      <c r="WYA84" s="2"/>
      <c r="WYB84" s="2"/>
      <c r="WYC84" s="2"/>
      <c r="WYD84" s="2"/>
      <c r="WYE84" s="2"/>
      <c r="WYF84" s="2"/>
      <c r="WYG84" s="2"/>
      <c r="WYH84" s="2"/>
      <c r="WYI84" s="2"/>
      <c r="WYJ84" s="2"/>
      <c r="WYK84" s="2"/>
      <c r="WYL84" s="2"/>
      <c r="WYM84" s="2"/>
      <c r="WYN84" s="2"/>
      <c r="WYO84" s="2"/>
      <c r="WYP84" s="2"/>
      <c r="WYQ84" s="2"/>
      <c r="WYR84" s="2"/>
      <c r="WYS84" s="2"/>
      <c r="WYT84" s="2"/>
      <c r="WYU84" s="2"/>
      <c r="WYV84" s="2"/>
      <c r="WYW84" s="2"/>
      <c r="WYX84" s="2"/>
      <c r="WYY84" s="2"/>
      <c r="WYZ84" s="2"/>
      <c r="WZA84" s="2"/>
      <c r="WZB84" s="2"/>
      <c r="WZC84" s="2"/>
      <c r="WZD84" s="2"/>
      <c r="WZE84" s="2"/>
      <c r="WZF84" s="2"/>
      <c r="WZG84" s="2"/>
      <c r="WZH84" s="2"/>
      <c r="WZI84" s="2"/>
      <c r="WZJ84" s="2"/>
      <c r="WZK84" s="2"/>
      <c r="WZL84" s="2"/>
      <c r="WZM84" s="2"/>
      <c r="WZN84" s="2"/>
      <c r="WZO84" s="2"/>
      <c r="WZP84" s="2"/>
      <c r="WZQ84" s="2"/>
      <c r="WZR84" s="2"/>
      <c r="WZS84" s="2"/>
      <c r="WZT84" s="2"/>
      <c r="WZU84" s="2"/>
      <c r="WZV84" s="2"/>
      <c r="WZW84" s="2"/>
      <c r="WZX84" s="2"/>
      <c r="WZY84" s="2"/>
      <c r="WZZ84" s="2"/>
      <c r="XAA84" s="2"/>
      <c r="XAB84" s="2"/>
      <c r="XAC84" s="2"/>
      <c r="XAD84" s="2"/>
      <c r="XAE84" s="2"/>
      <c r="XAF84" s="2"/>
      <c r="XAG84" s="2"/>
      <c r="XAH84" s="2"/>
      <c r="XAI84" s="2"/>
      <c r="XAJ84" s="2"/>
      <c r="XAK84" s="2"/>
      <c r="XAL84" s="2"/>
      <c r="XAM84" s="2"/>
      <c r="XAN84" s="2"/>
      <c r="XAO84" s="2"/>
      <c r="XAP84" s="2"/>
      <c r="XAQ84" s="2"/>
      <c r="XAR84" s="2"/>
      <c r="XAS84" s="2"/>
      <c r="XAT84" s="2"/>
      <c r="XAU84" s="2"/>
      <c r="XAV84" s="2"/>
      <c r="XAW84" s="2"/>
      <c r="XAX84" s="2"/>
      <c r="XAY84" s="2"/>
      <c r="XAZ84" s="2"/>
      <c r="XBA84" s="2"/>
      <c r="XBB84" s="2"/>
      <c r="XBC84" s="2"/>
      <c r="XBD84" s="2"/>
      <c r="XBE84" s="2"/>
      <c r="XBF84" s="2"/>
      <c r="XBG84" s="2"/>
      <c r="XBH84" s="2"/>
      <c r="XBI84" s="2"/>
      <c r="XBJ84" s="2"/>
      <c r="XBK84" s="2"/>
      <c r="XBL84" s="2"/>
      <c r="XBM84" s="2"/>
      <c r="XBN84" s="2"/>
      <c r="XBO84" s="2"/>
      <c r="XBP84" s="2"/>
      <c r="XBQ84" s="2"/>
      <c r="XBR84" s="2"/>
      <c r="XBS84" s="2"/>
      <c r="XBT84" s="2"/>
      <c r="XBU84" s="2"/>
      <c r="XBV84" s="2"/>
      <c r="XBW84" s="2"/>
      <c r="XBX84" s="2"/>
      <c r="XBY84" s="2"/>
      <c r="XBZ84" s="2"/>
      <c r="XCA84" s="2"/>
      <c r="XCB84" s="2"/>
      <c r="XCC84" s="2"/>
      <c r="XCD84" s="2"/>
      <c r="XCE84" s="2"/>
      <c r="XCF84" s="2"/>
      <c r="XCG84" s="2"/>
      <c r="XCH84" s="2"/>
      <c r="XCI84" s="2"/>
      <c r="XCJ84" s="2"/>
      <c r="XCK84" s="2"/>
      <c r="XCL84" s="2"/>
      <c r="XCM84" s="2"/>
      <c r="XCN84" s="2"/>
      <c r="XCO84" s="2"/>
      <c r="XCP84" s="2"/>
      <c r="XCQ84" s="2"/>
      <c r="XCR84" s="2"/>
      <c r="XCS84" s="2"/>
      <c r="XCT84" s="2"/>
      <c r="XCU84" s="2"/>
      <c r="XCV84" s="2"/>
      <c r="XCW84" s="2"/>
      <c r="XCX84" s="2"/>
      <c r="XCY84" s="2"/>
      <c r="XCZ84" s="2"/>
      <c r="XDA84" s="2"/>
      <c r="XDB84" s="2"/>
      <c r="XDC84" s="2"/>
      <c r="XDD84" s="2"/>
      <c r="XDE84" s="2"/>
      <c r="XDF84" s="2"/>
      <c r="XDG84" s="2"/>
      <c r="XDH84" s="2"/>
      <c r="XDI84" s="2"/>
      <c r="XDJ84" s="2"/>
      <c r="XDK84" s="2"/>
      <c r="XDL84" s="2"/>
      <c r="XDM84" s="2"/>
      <c r="XDN84" s="2"/>
      <c r="XDO84" s="2"/>
      <c r="XDP84" s="2"/>
      <c r="XDQ84" s="2"/>
      <c r="XDR84" s="2"/>
      <c r="XDS84" s="2"/>
      <c r="XDT84" s="2"/>
      <c r="XDU84" s="2"/>
      <c r="XDV84" s="2"/>
      <c r="XDW84" s="2"/>
      <c r="XDX84" s="2"/>
      <c r="XDY84" s="2"/>
      <c r="XDZ84" s="2"/>
      <c r="XEA84" s="2"/>
      <c r="XEB84" s="2"/>
      <c r="XEC84" s="2"/>
      <c r="XED84" s="2"/>
      <c r="XEE84" s="2"/>
      <c r="XEF84" s="2"/>
      <c r="XEG84" s="2"/>
      <c r="XEH84" s="2"/>
      <c r="XEI84" s="2"/>
      <c r="XEJ84" s="2"/>
      <c r="XEK84" s="2"/>
      <c r="XEL84" s="2"/>
      <c r="XEM84" s="2"/>
      <c r="XEN84" s="2"/>
      <c r="XEO84" s="2"/>
      <c r="XEP84" s="2"/>
      <c r="XEQ84" s="2"/>
      <c r="XER84" s="2"/>
      <c r="XES84" s="2"/>
      <c r="XET84" s="2"/>
      <c r="XEU84" s="2"/>
      <c r="XEV84" s="2"/>
      <c r="XEW84" s="2"/>
      <c r="XEX84" s="2"/>
      <c r="XEY84" s="2"/>
      <c r="XEZ84" s="2"/>
      <c r="XFA84" s="2"/>
      <c r="XFB84" s="2"/>
      <c r="XFC84" s="2"/>
      <c r="XFD84" s="2"/>
    </row>
    <row r="85" spans="1:16384" x14ac:dyDescent="0.2">
      <c r="A85" s="4" t="s">
        <v>236</v>
      </c>
      <c r="B85" s="2" t="s">
        <v>242</v>
      </c>
      <c r="C85" s="18">
        <v>1</v>
      </c>
      <c r="D85" s="2" t="s">
        <v>476</v>
      </c>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c r="BEA85" s="2"/>
      <c r="BEB85" s="2"/>
      <c r="BEC85" s="2"/>
      <c r="BED85" s="2"/>
      <c r="BEE85" s="2"/>
      <c r="BEF85" s="2"/>
      <c r="BEG85" s="2"/>
      <c r="BEH85" s="2"/>
      <c r="BEI85" s="2"/>
      <c r="BEJ85" s="2"/>
      <c r="BEK85" s="2"/>
      <c r="BEL85" s="2"/>
      <c r="BEM85" s="2"/>
      <c r="BEN85" s="2"/>
      <c r="BEO85" s="2"/>
      <c r="BEP85" s="2"/>
      <c r="BEQ85" s="2"/>
      <c r="BER85" s="2"/>
      <c r="BES85" s="2"/>
      <c r="BET85" s="2"/>
      <c r="BEU85" s="2"/>
      <c r="BEV85" s="2"/>
      <c r="BEW85" s="2"/>
      <c r="BEX85" s="2"/>
      <c r="BEY85" s="2"/>
      <c r="BEZ85" s="2"/>
      <c r="BFA85" s="2"/>
      <c r="BFB85" s="2"/>
      <c r="BFC85" s="2"/>
      <c r="BFD85" s="2"/>
      <c r="BFE85" s="2"/>
      <c r="BFF85" s="2"/>
      <c r="BFG85" s="2"/>
      <c r="BFH85" s="2"/>
      <c r="BFI85" s="2"/>
      <c r="BFJ85" s="2"/>
      <c r="BFK85" s="2"/>
      <c r="BFL85" s="2"/>
      <c r="BFM85" s="2"/>
      <c r="BFN85" s="2"/>
      <c r="BFO85" s="2"/>
      <c r="BFP85" s="2"/>
      <c r="BFQ85" s="2"/>
      <c r="BFR85" s="2"/>
      <c r="BFS85" s="2"/>
      <c r="BFT85" s="2"/>
      <c r="BFU85" s="2"/>
      <c r="BFV85" s="2"/>
      <c r="BFW85" s="2"/>
      <c r="BFX85" s="2"/>
      <c r="BFY85" s="2"/>
      <c r="BFZ85" s="2"/>
      <c r="BGA85" s="2"/>
      <c r="BGB85" s="2"/>
      <c r="BGC85" s="2"/>
      <c r="BGD85" s="2"/>
      <c r="BGE85" s="2"/>
      <c r="BGF85" s="2"/>
      <c r="BGG85" s="2"/>
      <c r="BGH85" s="2"/>
      <c r="BGI85" s="2"/>
      <c r="BGJ85" s="2"/>
      <c r="BGK85" s="2"/>
      <c r="BGL85" s="2"/>
      <c r="BGM85" s="2"/>
      <c r="BGN85" s="2"/>
      <c r="BGO85" s="2"/>
      <c r="BGP85" s="2"/>
      <c r="BGQ85" s="2"/>
      <c r="BGR85" s="2"/>
      <c r="BGS85" s="2"/>
      <c r="BGT85" s="2"/>
      <c r="BGU85" s="2"/>
      <c r="BGV85" s="2"/>
      <c r="BGW85" s="2"/>
      <c r="BGX85" s="2"/>
      <c r="BGY85" s="2"/>
      <c r="BGZ85" s="2"/>
      <c r="BHA85" s="2"/>
      <c r="BHB85" s="2"/>
      <c r="BHC85" s="2"/>
      <c r="BHD85" s="2"/>
      <c r="BHE85" s="2"/>
      <c r="BHF85" s="2"/>
      <c r="BHG85" s="2"/>
      <c r="BHH85" s="2"/>
      <c r="BHI85" s="2"/>
      <c r="BHJ85" s="2"/>
      <c r="BHK85" s="2"/>
      <c r="BHL85" s="2"/>
      <c r="BHM85" s="2"/>
      <c r="BHN85" s="2"/>
      <c r="BHO85" s="2"/>
      <c r="BHP85" s="2"/>
      <c r="BHQ85" s="2"/>
      <c r="BHR85" s="2"/>
      <c r="BHS85" s="2"/>
      <c r="BHT85" s="2"/>
      <c r="BHU85" s="2"/>
      <c r="BHV85" s="2"/>
      <c r="BHW85" s="2"/>
      <c r="BHX85" s="2"/>
      <c r="BHY85" s="2"/>
      <c r="BHZ85" s="2"/>
      <c r="BIA85" s="2"/>
      <c r="BIB85" s="2"/>
      <c r="BIC85" s="2"/>
      <c r="BID85" s="2"/>
      <c r="BIE85" s="2"/>
      <c r="BIF85" s="2"/>
      <c r="BIG85" s="2"/>
      <c r="BIH85" s="2"/>
      <c r="BII85" s="2"/>
      <c r="BIJ85" s="2"/>
      <c r="BIK85" s="2"/>
      <c r="BIL85" s="2"/>
      <c r="BIM85" s="2"/>
      <c r="BIN85" s="2"/>
      <c r="BIO85" s="2"/>
      <c r="BIP85" s="2"/>
      <c r="BIQ85" s="2"/>
      <c r="BIR85" s="2"/>
      <c r="BIS85" s="2"/>
      <c r="BIT85" s="2"/>
      <c r="BIU85" s="2"/>
      <c r="BIV85" s="2"/>
      <c r="BIW85" s="2"/>
      <c r="BIX85" s="2"/>
      <c r="BIY85" s="2"/>
      <c r="BIZ85" s="2"/>
      <c r="BJA85" s="2"/>
      <c r="BJB85" s="2"/>
      <c r="BJC85" s="2"/>
      <c r="BJD85" s="2"/>
      <c r="BJE85" s="2"/>
      <c r="BJF85" s="2"/>
      <c r="BJG85" s="2"/>
      <c r="BJH85" s="2"/>
      <c r="BJI85" s="2"/>
      <c r="BJJ85" s="2"/>
      <c r="BJK85" s="2"/>
      <c r="BJL85" s="2"/>
      <c r="BJM85" s="2"/>
      <c r="BJN85" s="2"/>
      <c r="BJO85" s="2"/>
      <c r="BJP85" s="2"/>
      <c r="BJQ85" s="2"/>
      <c r="BJR85" s="2"/>
      <c r="BJS85" s="2"/>
      <c r="BJT85" s="2"/>
      <c r="BJU85" s="2"/>
      <c r="BJV85" s="2"/>
      <c r="BJW85" s="2"/>
      <c r="BJX85" s="2"/>
      <c r="BJY85" s="2"/>
      <c r="BJZ85" s="2"/>
      <c r="BKA85" s="2"/>
      <c r="BKB85" s="2"/>
      <c r="BKC85" s="2"/>
      <c r="BKD85" s="2"/>
      <c r="BKE85" s="2"/>
      <c r="BKF85" s="2"/>
      <c r="BKG85" s="2"/>
      <c r="BKH85" s="2"/>
      <c r="BKI85" s="2"/>
      <c r="BKJ85" s="2"/>
      <c r="BKK85" s="2"/>
      <c r="BKL85" s="2"/>
      <c r="BKM85" s="2"/>
      <c r="BKN85" s="2"/>
      <c r="BKO85" s="2"/>
      <c r="BKP85" s="2"/>
      <c r="BKQ85" s="2"/>
      <c r="BKR85" s="2"/>
      <c r="BKS85" s="2"/>
      <c r="BKT85" s="2"/>
      <c r="BKU85" s="2"/>
      <c r="BKV85" s="2"/>
      <c r="BKW85" s="2"/>
      <c r="BKX85" s="2"/>
      <c r="BKY85" s="2"/>
      <c r="BKZ85" s="2"/>
      <c r="BLA85" s="2"/>
      <c r="BLB85" s="2"/>
      <c r="BLC85" s="2"/>
      <c r="BLD85" s="2"/>
      <c r="BLE85" s="2"/>
      <c r="BLF85" s="2"/>
      <c r="BLG85" s="2"/>
      <c r="BLH85" s="2"/>
      <c r="BLI85" s="2"/>
      <c r="BLJ85" s="2"/>
      <c r="BLK85" s="2"/>
      <c r="BLL85" s="2"/>
      <c r="BLM85" s="2"/>
      <c r="BLN85" s="2"/>
      <c r="BLO85" s="2"/>
      <c r="BLP85" s="2"/>
      <c r="BLQ85" s="2"/>
      <c r="BLR85" s="2"/>
      <c r="BLS85" s="2"/>
      <c r="BLT85" s="2"/>
      <c r="BLU85" s="2"/>
      <c r="BLV85" s="2"/>
      <c r="BLW85" s="2"/>
      <c r="BLX85" s="2"/>
      <c r="BLY85" s="2"/>
      <c r="BLZ85" s="2"/>
      <c r="BMA85" s="2"/>
      <c r="BMB85" s="2"/>
      <c r="BMC85" s="2"/>
      <c r="BMD85" s="2"/>
      <c r="BME85" s="2"/>
      <c r="BMF85" s="2"/>
      <c r="BMG85" s="2"/>
      <c r="BMH85" s="2"/>
      <c r="BMI85" s="2"/>
      <c r="BMJ85" s="2"/>
      <c r="BMK85" s="2"/>
      <c r="BML85" s="2"/>
      <c r="BMM85" s="2"/>
      <c r="BMN85" s="2"/>
      <c r="BMO85" s="2"/>
      <c r="BMP85" s="2"/>
      <c r="BMQ85" s="2"/>
      <c r="BMR85" s="2"/>
      <c r="BMS85" s="2"/>
      <c r="BMT85" s="2"/>
      <c r="BMU85" s="2"/>
      <c r="BMV85" s="2"/>
      <c r="BMW85" s="2"/>
      <c r="BMX85" s="2"/>
      <c r="BMY85" s="2"/>
      <c r="BMZ85" s="2"/>
      <c r="BNA85" s="2"/>
      <c r="BNB85" s="2"/>
      <c r="BNC85" s="2"/>
      <c r="BND85" s="2"/>
      <c r="BNE85" s="2"/>
      <c r="BNF85" s="2"/>
      <c r="BNG85" s="2"/>
      <c r="BNH85" s="2"/>
      <c r="BNI85" s="2"/>
      <c r="BNJ85" s="2"/>
      <c r="BNK85" s="2"/>
      <c r="BNL85" s="2"/>
      <c r="BNM85" s="2"/>
      <c r="BNN85" s="2"/>
      <c r="BNO85" s="2"/>
      <c r="BNP85" s="2"/>
      <c r="BNQ85" s="2"/>
      <c r="BNR85" s="2"/>
      <c r="BNS85" s="2"/>
      <c r="BNT85" s="2"/>
      <c r="BNU85" s="2"/>
      <c r="BNV85" s="2"/>
      <c r="BNW85" s="2"/>
      <c r="BNX85" s="2"/>
      <c r="BNY85" s="2"/>
      <c r="BNZ85" s="2"/>
      <c r="BOA85" s="2"/>
      <c r="BOB85" s="2"/>
      <c r="BOC85" s="2"/>
      <c r="BOD85" s="2"/>
      <c r="BOE85" s="2"/>
      <c r="BOF85" s="2"/>
      <c r="BOG85" s="2"/>
      <c r="BOH85" s="2"/>
      <c r="BOI85" s="2"/>
      <c r="BOJ85" s="2"/>
      <c r="BOK85" s="2"/>
      <c r="BOL85" s="2"/>
      <c r="BOM85" s="2"/>
      <c r="BON85" s="2"/>
      <c r="BOO85" s="2"/>
      <c r="BOP85" s="2"/>
      <c r="BOQ85" s="2"/>
      <c r="BOR85" s="2"/>
      <c r="BOS85" s="2"/>
      <c r="BOT85" s="2"/>
      <c r="BOU85" s="2"/>
      <c r="BOV85" s="2"/>
      <c r="BOW85" s="2"/>
      <c r="BOX85" s="2"/>
      <c r="BOY85" s="2"/>
      <c r="BOZ85" s="2"/>
      <c r="BPA85" s="2"/>
      <c r="BPB85" s="2"/>
      <c r="BPC85" s="2"/>
      <c r="BPD85" s="2"/>
      <c r="BPE85" s="2"/>
      <c r="BPF85" s="2"/>
      <c r="BPG85" s="2"/>
      <c r="BPH85" s="2"/>
      <c r="BPI85" s="2"/>
      <c r="BPJ85" s="2"/>
      <c r="BPK85" s="2"/>
      <c r="BPL85" s="2"/>
      <c r="BPM85" s="2"/>
      <c r="BPN85" s="2"/>
      <c r="BPO85" s="2"/>
      <c r="BPP85" s="2"/>
      <c r="BPQ85" s="2"/>
      <c r="BPR85" s="2"/>
      <c r="BPS85" s="2"/>
      <c r="BPT85" s="2"/>
      <c r="BPU85" s="2"/>
      <c r="BPV85" s="2"/>
      <c r="BPW85" s="2"/>
      <c r="BPX85" s="2"/>
      <c r="BPY85" s="2"/>
      <c r="BPZ85" s="2"/>
      <c r="BQA85" s="2"/>
      <c r="BQB85" s="2"/>
      <c r="BQC85" s="2"/>
      <c r="BQD85" s="2"/>
      <c r="BQE85" s="2"/>
      <c r="BQF85" s="2"/>
      <c r="BQG85" s="2"/>
      <c r="BQH85" s="2"/>
      <c r="BQI85" s="2"/>
      <c r="BQJ85" s="2"/>
      <c r="BQK85" s="2"/>
      <c r="BQL85" s="2"/>
      <c r="BQM85" s="2"/>
      <c r="BQN85" s="2"/>
      <c r="BQO85" s="2"/>
      <c r="BQP85" s="2"/>
      <c r="BQQ85" s="2"/>
      <c r="BQR85" s="2"/>
      <c r="BQS85" s="2"/>
      <c r="BQT85" s="2"/>
      <c r="BQU85" s="2"/>
      <c r="BQV85" s="2"/>
      <c r="BQW85" s="2"/>
      <c r="BQX85" s="2"/>
      <c r="BQY85" s="2"/>
      <c r="BQZ85" s="2"/>
      <c r="BRA85" s="2"/>
      <c r="BRB85" s="2"/>
      <c r="BRC85" s="2"/>
      <c r="BRD85" s="2"/>
      <c r="BRE85" s="2"/>
      <c r="BRF85" s="2"/>
      <c r="BRG85" s="2"/>
      <c r="BRH85" s="2"/>
      <c r="BRI85" s="2"/>
      <c r="BRJ85" s="2"/>
      <c r="BRK85" s="2"/>
      <c r="BRL85" s="2"/>
      <c r="BRM85" s="2"/>
      <c r="BRN85" s="2"/>
      <c r="BRO85" s="2"/>
      <c r="BRP85" s="2"/>
      <c r="BRQ85" s="2"/>
      <c r="BRR85" s="2"/>
      <c r="BRS85" s="2"/>
      <c r="BRT85" s="2"/>
      <c r="BRU85" s="2"/>
      <c r="BRV85" s="2"/>
      <c r="BRW85" s="2"/>
      <c r="BRX85" s="2"/>
      <c r="BRY85" s="2"/>
      <c r="BRZ85" s="2"/>
      <c r="BSA85" s="2"/>
      <c r="BSB85" s="2"/>
      <c r="BSC85" s="2"/>
      <c r="BSD85" s="2"/>
      <c r="BSE85" s="2"/>
      <c r="BSF85" s="2"/>
      <c r="BSG85" s="2"/>
      <c r="BSH85" s="2"/>
      <c r="BSI85" s="2"/>
      <c r="BSJ85" s="2"/>
      <c r="BSK85" s="2"/>
      <c r="BSL85" s="2"/>
      <c r="BSM85" s="2"/>
      <c r="BSN85" s="2"/>
      <c r="BSO85" s="2"/>
      <c r="BSP85" s="2"/>
      <c r="BSQ85" s="2"/>
      <c r="BSR85" s="2"/>
      <c r="BSS85" s="2"/>
      <c r="BST85" s="2"/>
      <c r="BSU85" s="2"/>
      <c r="BSV85" s="2"/>
      <c r="BSW85" s="2"/>
      <c r="BSX85" s="2"/>
      <c r="BSY85" s="2"/>
      <c r="BSZ85" s="2"/>
      <c r="BTA85" s="2"/>
      <c r="BTB85" s="2"/>
      <c r="BTC85" s="2"/>
      <c r="BTD85" s="2"/>
      <c r="BTE85" s="2"/>
      <c r="BTF85" s="2"/>
      <c r="BTG85" s="2"/>
      <c r="BTH85" s="2"/>
      <c r="BTI85" s="2"/>
      <c r="BTJ85" s="2"/>
      <c r="BTK85" s="2"/>
      <c r="BTL85" s="2"/>
      <c r="BTM85" s="2"/>
      <c r="BTN85" s="2"/>
      <c r="BTO85" s="2"/>
      <c r="BTP85" s="2"/>
      <c r="BTQ85" s="2"/>
      <c r="BTR85" s="2"/>
      <c r="BTS85" s="2"/>
      <c r="BTT85" s="2"/>
      <c r="BTU85" s="2"/>
      <c r="BTV85" s="2"/>
      <c r="BTW85" s="2"/>
      <c r="BTX85" s="2"/>
      <c r="BTY85" s="2"/>
      <c r="BTZ85" s="2"/>
      <c r="BUA85" s="2"/>
      <c r="BUB85" s="2"/>
      <c r="BUC85" s="2"/>
      <c r="BUD85" s="2"/>
      <c r="BUE85" s="2"/>
      <c r="BUF85" s="2"/>
      <c r="BUG85" s="2"/>
      <c r="BUH85" s="2"/>
      <c r="BUI85" s="2"/>
      <c r="BUJ85" s="2"/>
      <c r="BUK85" s="2"/>
      <c r="BUL85" s="2"/>
      <c r="BUM85" s="2"/>
      <c r="BUN85" s="2"/>
      <c r="BUO85" s="2"/>
      <c r="BUP85" s="2"/>
      <c r="BUQ85" s="2"/>
      <c r="BUR85" s="2"/>
      <c r="BUS85" s="2"/>
      <c r="BUT85" s="2"/>
      <c r="BUU85" s="2"/>
      <c r="BUV85" s="2"/>
      <c r="BUW85" s="2"/>
      <c r="BUX85" s="2"/>
      <c r="BUY85" s="2"/>
      <c r="BUZ85" s="2"/>
      <c r="BVA85" s="2"/>
      <c r="BVB85" s="2"/>
      <c r="BVC85" s="2"/>
      <c r="BVD85" s="2"/>
      <c r="BVE85" s="2"/>
      <c r="BVF85" s="2"/>
      <c r="BVG85" s="2"/>
      <c r="BVH85" s="2"/>
      <c r="BVI85" s="2"/>
      <c r="BVJ85" s="2"/>
      <c r="BVK85" s="2"/>
      <c r="BVL85" s="2"/>
      <c r="BVM85" s="2"/>
      <c r="BVN85" s="2"/>
      <c r="BVO85" s="2"/>
      <c r="BVP85" s="2"/>
      <c r="BVQ85" s="2"/>
      <c r="BVR85" s="2"/>
      <c r="BVS85" s="2"/>
      <c r="BVT85" s="2"/>
      <c r="BVU85" s="2"/>
      <c r="BVV85" s="2"/>
      <c r="BVW85" s="2"/>
      <c r="BVX85" s="2"/>
      <c r="BVY85" s="2"/>
      <c r="BVZ85" s="2"/>
      <c r="BWA85" s="2"/>
      <c r="BWB85" s="2"/>
      <c r="BWC85" s="2"/>
      <c r="BWD85" s="2"/>
      <c r="BWE85" s="2"/>
      <c r="BWF85" s="2"/>
      <c r="BWG85" s="2"/>
      <c r="BWH85" s="2"/>
      <c r="BWI85" s="2"/>
      <c r="BWJ85" s="2"/>
      <c r="BWK85" s="2"/>
      <c r="BWL85" s="2"/>
      <c r="BWM85" s="2"/>
      <c r="BWN85" s="2"/>
      <c r="BWO85" s="2"/>
      <c r="BWP85" s="2"/>
      <c r="BWQ85" s="2"/>
      <c r="BWR85" s="2"/>
      <c r="BWS85" s="2"/>
      <c r="BWT85" s="2"/>
      <c r="BWU85" s="2"/>
      <c r="BWV85" s="2"/>
      <c r="BWW85" s="2"/>
      <c r="BWX85" s="2"/>
      <c r="BWY85" s="2"/>
      <c r="BWZ85" s="2"/>
      <c r="BXA85" s="2"/>
      <c r="BXB85" s="2"/>
      <c r="BXC85" s="2"/>
      <c r="BXD85" s="2"/>
      <c r="BXE85" s="2"/>
      <c r="BXF85" s="2"/>
      <c r="BXG85" s="2"/>
      <c r="BXH85" s="2"/>
      <c r="BXI85" s="2"/>
      <c r="BXJ85" s="2"/>
      <c r="BXK85" s="2"/>
      <c r="BXL85" s="2"/>
      <c r="BXM85" s="2"/>
      <c r="BXN85" s="2"/>
      <c r="BXO85" s="2"/>
      <c r="BXP85" s="2"/>
      <c r="BXQ85" s="2"/>
      <c r="BXR85" s="2"/>
      <c r="BXS85" s="2"/>
      <c r="BXT85" s="2"/>
      <c r="BXU85" s="2"/>
      <c r="BXV85" s="2"/>
      <c r="BXW85" s="2"/>
      <c r="BXX85" s="2"/>
      <c r="BXY85" s="2"/>
      <c r="BXZ85" s="2"/>
      <c r="BYA85" s="2"/>
      <c r="BYB85" s="2"/>
      <c r="BYC85" s="2"/>
      <c r="BYD85" s="2"/>
      <c r="BYE85" s="2"/>
      <c r="BYF85" s="2"/>
      <c r="BYG85" s="2"/>
      <c r="BYH85" s="2"/>
      <c r="BYI85" s="2"/>
      <c r="BYJ85" s="2"/>
      <c r="BYK85" s="2"/>
      <c r="BYL85" s="2"/>
      <c r="BYM85" s="2"/>
      <c r="BYN85" s="2"/>
      <c r="BYO85" s="2"/>
      <c r="BYP85" s="2"/>
      <c r="BYQ85" s="2"/>
      <c r="BYR85" s="2"/>
      <c r="BYS85" s="2"/>
      <c r="BYT85" s="2"/>
      <c r="BYU85" s="2"/>
      <c r="BYV85" s="2"/>
      <c r="BYW85" s="2"/>
      <c r="BYX85" s="2"/>
      <c r="BYY85" s="2"/>
      <c r="BYZ85" s="2"/>
      <c r="BZA85" s="2"/>
      <c r="BZB85" s="2"/>
      <c r="BZC85" s="2"/>
      <c r="BZD85" s="2"/>
      <c r="BZE85" s="2"/>
      <c r="BZF85" s="2"/>
      <c r="BZG85" s="2"/>
      <c r="BZH85" s="2"/>
      <c r="BZI85" s="2"/>
      <c r="BZJ85" s="2"/>
      <c r="BZK85" s="2"/>
      <c r="BZL85" s="2"/>
      <c r="BZM85" s="2"/>
      <c r="BZN85" s="2"/>
      <c r="BZO85" s="2"/>
      <c r="BZP85" s="2"/>
      <c r="BZQ85" s="2"/>
      <c r="BZR85" s="2"/>
      <c r="BZS85" s="2"/>
      <c r="BZT85" s="2"/>
      <c r="BZU85" s="2"/>
      <c r="BZV85" s="2"/>
      <c r="BZW85" s="2"/>
      <c r="BZX85" s="2"/>
      <c r="BZY85" s="2"/>
      <c r="BZZ85" s="2"/>
      <c r="CAA85" s="2"/>
      <c r="CAB85" s="2"/>
      <c r="CAC85" s="2"/>
      <c r="CAD85" s="2"/>
      <c r="CAE85" s="2"/>
      <c r="CAF85" s="2"/>
      <c r="CAG85" s="2"/>
      <c r="CAH85" s="2"/>
      <c r="CAI85" s="2"/>
      <c r="CAJ85" s="2"/>
      <c r="CAK85" s="2"/>
      <c r="CAL85" s="2"/>
      <c r="CAM85" s="2"/>
      <c r="CAN85" s="2"/>
      <c r="CAO85" s="2"/>
      <c r="CAP85" s="2"/>
      <c r="CAQ85" s="2"/>
      <c r="CAR85" s="2"/>
      <c r="CAS85" s="2"/>
      <c r="CAT85" s="2"/>
      <c r="CAU85" s="2"/>
      <c r="CAV85" s="2"/>
      <c r="CAW85" s="2"/>
      <c r="CAX85" s="2"/>
      <c r="CAY85" s="2"/>
      <c r="CAZ85" s="2"/>
      <c r="CBA85" s="2"/>
      <c r="CBB85" s="2"/>
      <c r="CBC85" s="2"/>
      <c r="CBD85" s="2"/>
      <c r="CBE85" s="2"/>
      <c r="CBF85" s="2"/>
      <c r="CBG85" s="2"/>
      <c r="CBH85" s="2"/>
      <c r="CBI85" s="2"/>
      <c r="CBJ85" s="2"/>
      <c r="CBK85" s="2"/>
      <c r="CBL85" s="2"/>
      <c r="CBM85" s="2"/>
      <c r="CBN85" s="2"/>
      <c r="CBO85" s="2"/>
      <c r="CBP85" s="2"/>
      <c r="CBQ85" s="2"/>
      <c r="CBR85" s="2"/>
      <c r="CBS85" s="2"/>
      <c r="CBT85" s="2"/>
      <c r="CBU85" s="2"/>
      <c r="CBV85" s="2"/>
      <c r="CBW85" s="2"/>
      <c r="CBX85" s="2"/>
      <c r="CBY85" s="2"/>
      <c r="CBZ85" s="2"/>
      <c r="CCA85" s="2"/>
      <c r="CCB85" s="2"/>
      <c r="CCC85" s="2"/>
      <c r="CCD85" s="2"/>
      <c r="CCE85" s="2"/>
      <c r="CCF85" s="2"/>
      <c r="CCG85" s="2"/>
      <c r="CCH85" s="2"/>
      <c r="CCI85" s="2"/>
      <c r="CCJ85" s="2"/>
      <c r="CCK85" s="2"/>
      <c r="CCL85" s="2"/>
      <c r="CCM85" s="2"/>
      <c r="CCN85" s="2"/>
      <c r="CCO85" s="2"/>
      <c r="CCP85" s="2"/>
      <c r="CCQ85" s="2"/>
      <c r="CCR85" s="2"/>
      <c r="CCS85" s="2"/>
      <c r="CCT85" s="2"/>
      <c r="CCU85" s="2"/>
      <c r="CCV85" s="2"/>
      <c r="CCW85" s="2"/>
      <c r="CCX85" s="2"/>
      <c r="CCY85" s="2"/>
      <c r="CCZ85" s="2"/>
      <c r="CDA85" s="2"/>
      <c r="CDB85" s="2"/>
      <c r="CDC85" s="2"/>
      <c r="CDD85" s="2"/>
      <c r="CDE85" s="2"/>
      <c r="CDF85" s="2"/>
      <c r="CDG85" s="2"/>
      <c r="CDH85" s="2"/>
      <c r="CDI85" s="2"/>
      <c r="CDJ85" s="2"/>
      <c r="CDK85" s="2"/>
      <c r="CDL85" s="2"/>
      <c r="CDM85" s="2"/>
      <c r="CDN85" s="2"/>
      <c r="CDO85" s="2"/>
      <c r="CDP85" s="2"/>
      <c r="CDQ85" s="2"/>
      <c r="CDR85" s="2"/>
      <c r="CDS85" s="2"/>
      <c r="CDT85" s="2"/>
      <c r="CDU85" s="2"/>
      <c r="CDV85" s="2"/>
      <c r="CDW85" s="2"/>
      <c r="CDX85" s="2"/>
      <c r="CDY85" s="2"/>
      <c r="CDZ85" s="2"/>
      <c r="CEA85" s="2"/>
      <c r="CEB85" s="2"/>
      <c r="CEC85" s="2"/>
      <c r="CED85" s="2"/>
      <c r="CEE85" s="2"/>
      <c r="CEF85" s="2"/>
      <c r="CEG85" s="2"/>
      <c r="CEH85" s="2"/>
      <c r="CEI85" s="2"/>
      <c r="CEJ85" s="2"/>
      <c r="CEK85" s="2"/>
      <c r="CEL85" s="2"/>
      <c r="CEM85" s="2"/>
      <c r="CEN85" s="2"/>
      <c r="CEO85" s="2"/>
      <c r="CEP85" s="2"/>
      <c r="CEQ85" s="2"/>
      <c r="CER85" s="2"/>
      <c r="CES85" s="2"/>
      <c r="CET85" s="2"/>
      <c r="CEU85" s="2"/>
      <c r="CEV85" s="2"/>
      <c r="CEW85" s="2"/>
      <c r="CEX85" s="2"/>
      <c r="CEY85" s="2"/>
      <c r="CEZ85" s="2"/>
      <c r="CFA85" s="2"/>
      <c r="CFB85" s="2"/>
      <c r="CFC85" s="2"/>
      <c r="CFD85" s="2"/>
      <c r="CFE85" s="2"/>
      <c r="CFF85" s="2"/>
      <c r="CFG85" s="2"/>
      <c r="CFH85" s="2"/>
      <c r="CFI85" s="2"/>
      <c r="CFJ85" s="2"/>
      <c r="CFK85" s="2"/>
      <c r="CFL85" s="2"/>
      <c r="CFM85" s="2"/>
      <c r="CFN85" s="2"/>
      <c r="CFO85" s="2"/>
      <c r="CFP85" s="2"/>
      <c r="CFQ85" s="2"/>
      <c r="CFR85" s="2"/>
      <c r="CFS85" s="2"/>
      <c r="CFT85" s="2"/>
      <c r="CFU85" s="2"/>
      <c r="CFV85" s="2"/>
      <c r="CFW85" s="2"/>
      <c r="CFX85" s="2"/>
      <c r="CFY85" s="2"/>
      <c r="CFZ85" s="2"/>
      <c r="CGA85" s="2"/>
      <c r="CGB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A85" s="2"/>
      <c r="CHB85" s="2"/>
      <c r="CHC85" s="2"/>
      <c r="CHD85" s="2"/>
      <c r="CHE85" s="2"/>
      <c r="CHF85" s="2"/>
      <c r="CHG85" s="2"/>
      <c r="CHH85" s="2"/>
      <c r="CHI85" s="2"/>
      <c r="CHJ85" s="2"/>
      <c r="CHK85" s="2"/>
      <c r="CHL85" s="2"/>
      <c r="CHM85" s="2"/>
      <c r="CHN85" s="2"/>
      <c r="CHO85" s="2"/>
      <c r="CHP85" s="2"/>
      <c r="CHQ85" s="2"/>
      <c r="CHR85" s="2"/>
      <c r="CHS85" s="2"/>
      <c r="CHT85" s="2"/>
      <c r="CHU85" s="2"/>
      <c r="CHV85" s="2"/>
      <c r="CHW85" s="2"/>
      <c r="CHX85" s="2"/>
      <c r="CHY85" s="2"/>
      <c r="CHZ85" s="2"/>
      <c r="CIA85" s="2"/>
      <c r="CIB85" s="2"/>
      <c r="CIC85" s="2"/>
      <c r="CID85" s="2"/>
      <c r="CIE85" s="2"/>
      <c r="CIF85" s="2"/>
      <c r="CIG85" s="2"/>
      <c r="CIH85" s="2"/>
      <c r="CII85" s="2"/>
      <c r="CIJ85" s="2"/>
      <c r="CIK85" s="2"/>
      <c r="CIL85" s="2"/>
      <c r="CIM85" s="2"/>
      <c r="CIN85" s="2"/>
      <c r="CIO85" s="2"/>
      <c r="CIP85" s="2"/>
      <c r="CIQ85" s="2"/>
      <c r="CIR85" s="2"/>
      <c r="CIS85" s="2"/>
      <c r="CIT85" s="2"/>
      <c r="CIU85" s="2"/>
      <c r="CIV85" s="2"/>
      <c r="CIW85" s="2"/>
      <c r="CIX85" s="2"/>
      <c r="CIY85" s="2"/>
      <c r="CIZ85" s="2"/>
      <c r="CJA85" s="2"/>
      <c r="CJB85" s="2"/>
      <c r="CJC85" s="2"/>
      <c r="CJD85" s="2"/>
      <c r="CJE85" s="2"/>
      <c r="CJF85" s="2"/>
      <c r="CJG85" s="2"/>
      <c r="CJH85" s="2"/>
      <c r="CJI85" s="2"/>
      <c r="CJJ85" s="2"/>
      <c r="CJK85" s="2"/>
      <c r="CJL85" s="2"/>
      <c r="CJM85" s="2"/>
      <c r="CJN85" s="2"/>
      <c r="CJO85" s="2"/>
      <c r="CJP85" s="2"/>
      <c r="CJQ85" s="2"/>
      <c r="CJR85" s="2"/>
      <c r="CJS85" s="2"/>
      <c r="CJT85" s="2"/>
      <c r="CJU85" s="2"/>
      <c r="CJV85" s="2"/>
      <c r="CJW85" s="2"/>
      <c r="CJX85" s="2"/>
      <c r="CJY85" s="2"/>
      <c r="CJZ85" s="2"/>
      <c r="CKA85" s="2"/>
      <c r="CKB85" s="2"/>
      <c r="CKC85" s="2"/>
      <c r="CKD85" s="2"/>
      <c r="CKE85" s="2"/>
      <c r="CKF85" s="2"/>
      <c r="CKG85" s="2"/>
      <c r="CKH85" s="2"/>
      <c r="CKI85" s="2"/>
      <c r="CKJ85" s="2"/>
      <c r="CKK85" s="2"/>
      <c r="CKL85" s="2"/>
      <c r="CKM85" s="2"/>
      <c r="CKN85" s="2"/>
      <c r="CKO85" s="2"/>
      <c r="CKP85" s="2"/>
      <c r="CKQ85" s="2"/>
      <c r="CKR85" s="2"/>
      <c r="CKS85" s="2"/>
      <c r="CKT85" s="2"/>
      <c r="CKU85" s="2"/>
      <c r="CKV85" s="2"/>
      <c r="CKW85" s="2"/>
      <c r="CKX85" s="2"/>
      <c r="CKY85" s="2"/>
      <c r="CKZ85" s="2"/>
      <c r="CLA85" s="2"/>
      <c r="CLB85" s="2"/>
      <c r="CLC85" s="2"/>
      <c r="CLD85" s="2"/>
      <c r="CLE85" s="2"/>
      <c r="CLF85" s="2"/>
      <c r="CLG85" s="2"/>
      <c r="CLH85" s="2"/>
      <c r="CLI85" s="2"/>
      <c r="CLJ85" s="2"/>
      <c r="CLK85" s="2"/>
      <c r="CLL85" s="2"/>
      <c r="CLM85" s="2"/>
      <c r="CLN85" s="2"/>
      <c r="CLO85" s="2"/>
      <c r="CLP85" s="2"/>
      <c r="CLQ85" s="2"/>
      <c r="CLR85" s="2"/>
      <c r="CLS85" s="2"/>
      <c r="CLT85" s="2"/>
      <c r="CLU85" s="2"/>
      <c r="CLV85" s="2"/>
      <c r="CLW85" s="2"/>
      <c r="CLX85" s="2"/>
      <c r="CLY85" s="2"/>
      <c r="CLZ85" s="2"/>
      <c r="CMA85" s="2"/>
      <c r="CMB85" s="2"/>
      <c r="CMC85" s="2"/>
      <c r="CMD85" s="2"/>
      <c r="CME85" s="2"/>
      <c r="CMF85" s="2"/>
      <c r="CMG85" s="2"/>
      <c r="CMH85" s="2"/>
      <c r="CMI85" s="2"/>
      <c r="CMJ85" s="2"/>
      <c r="CMK85" s="2"/>
      <c r="CML85" s="2"/>
      <c r="CMM85" s="2"/>
      <c r="CMN85" s="2"/>
      <c r="CMO85" s="2"/>
      <c r="CMP85" s="2"/>
      <c r="CMQ85" s="2"/>
      <c r="CMR85" s="2"/>
      <c r="CMS85" s="2"/>
      <c r="CMT85" s="2"/>
      <c r="CMU85" s="2"/>
      <c r="CMV85" s="2"/>
      <c r="CMW85" s="2"/>
      <c r="CMX85" s="2"/>
      <c r="CMY85" s="2"/>
      <c r="CMZ85" s="2"/>
      <c r="CNA85" s="2"/>
      <c r="CNB85" s="2"/>
      <c r="CNC85" s="2"/>
      <c r="CND85" s="2"/>
      <c r="CNE85" s="2"/>
      <c r="CNF85" s="2"/>
      <c r="CNG85" s="2"/>
      <c r="CNH85" s="2"/>
      <c r="CNI85" s="2"/>
      <c r="CNJ85" s="2"/>
      <c r="CNK85" s="2"/>
      <c r="CNL85" s="2"/>
      <c r="CNM85" s="2"/>
      <c r="CNN85" s="2"/>
      <c r="CNO85" s="2"/>
      <c r="CNP85" s="2"/>
      <c r="CNQ85" s="2"/>
      <c r="CNR85" s="2"/>
      <c r="CNS85" s="2"/>
      <c r="CNT85" s="2"/>
      <c r="CNU85" s="2"/>
      <c r="CNV85" s="2"/>
      <c r="CNW85" s="2"/>
      <c r="CNX85" s="2"/>
      <c r="CNY85" s="2"/>
      <c r="CNZ85" s="2"/>
      <c r="COA85" s="2"/>
      <c r="COB85" s="2"/>
      <c r="COC85" s="2"/>
      <c r="COD85" s="2"/>
      <c r="COE85" s="2"/>
      <c r="COF85" s="2"/>
      <c r="COG85" s="2"/>
      <c r="COH85" s="2"/>
      <c r="COI85" s="2"/>
      <c r="COJ85" s="2"/>
      <c r="COK85" s="2"/>
      <c r="COL85" s="2"/>
      <c r="COM85" s="2"/>
      <c r="CON85" s="2"/>
      <c r="COO85" s="2"/>
      <c r="COP85" s="2"/>
      <c r="COQ85" s="2"/>
      <c r="COR85" s="2"/>
      <c r="COS85" s="2"/>
      <c r="COT85" s="2"/>
      <c r="COU85" s="2"/>
      <c r="COV85" s="2"/>
      <c r="COW85" s="2"/>
      <c r="COX85" s="2"/>
      <c r="COY85" s="2"/>
      <c r="COZ85" s="2"/>
      <c r="CPA85" s="2"/>
      <c r="CPB85" s="2"/>
      <c r="CPC85" s="2"/>
      <c r="CPD85" s="2"/>
      <c r="CPE85" s="2"/>
      <c r="CPF85" s="2"/>
      <c r="CPG85" s="2"/>
      <c r="CPH85" s="2"/>
      <c r="CPI85" s="2"/>
      <c r="CPJ85" s="2"/>
      <c r="CPK85" s="2"/>
      <c r="CPL85" s="2"/>
      <c r="CPM85" s="2"/>
      <c r="CPN85" s="2"/>
      <c r="CPO85" s="2"/>
      <c r="CPP85" s="2"/>
      <c r="CPQ85" s="2"/>
      <c r="CPR85" s="2"/>
      <c r="CPS85" s="2"/>
      <c r="CPT85" s="2"/>
      <c r="CPU85" s="2"/>
      <c r="CPV85" s="2"/>
      <c r="CPW85" s="2"/>
      <c r="CPX85" s="2"/>
      <c r="CPY85" s="2"/>
      <c r="CPZ85" s="2"/>
      <c r="CQA85" s="2"/>
      <c r="CQB85" s="2"/>
      <c r="CQC85" s="2"/>
      <c r="CQD85" s="2"/>
      <c r="CQE85" s="2"/>
      <c r="CQF85" s="2"/>
      <c r="CQG85" s="2"/>
      <c r="CQH85" s="2"/>
      <c r="CQI85" s="2"/>
      <c r="CQJ85" s="2"/>
      <c r="CQK85" s="2"/>
      <c r="CQL85" s="2"/>
      <c r="CQM85" s="2"/>
      <c r="CQN85" s="2"/>
      <c r="CQO85" s="2"/>
      <c r="CQP85" s="2"/>
      <c r="CQQ85" s="2"/>
      <c r="CQR85" s="2"/>
      <c r="CQS85" s="2"/>
      <c r="CQT85" s="2"/>
      <c r="CQU85" s="2"/>
      <c r="CQV85" s="2"/>
      <c r="CQW85" s="2"/>
      <c r="CQX85" s="2"/>
      <c r="CQY85" s="2"/>
      <c r="CQZ85" s="2"/>
      <c r="CRA85" s="2"/>
      <c r="CRB85" s="2"/>
      <c r="CRC85" s="2"/>
      <c r="CRD85" s="2"/>
      <c r="CRE85" s="2"/>
      <c r="CRF85" s="2"/>
      <c r="CRG85" s="2"/>
      <c r="CRH85" s="2"/>
      <c r="CRI85" s="2"/>
      <c r="CRJ85" s="2"/>
      <c r="CRK85" s="2"/>
      <c r="CRL85" s="2"/>
      <c r="CRM85" s="2"/>
      <c r="CRN85" s="2"/>
      <c r="CRO85" s="2"/>
      <c r="CRP85" s="2"/>
      <c r="CRQ85" s="2"/>
      <c r="CRR85" s="2"/>
      <c r="CRS85" s="2"/>
      <c r="CRT85" s="2"/>
      <c r="CRU85" s="2"/>
      <c r="CRV85" s="2"/>
      <c r="CRW85" s="2"/>
      <c r="CRX85" s="2"/>
      <c r="CRY85" s="2"/>
      <c r="CRZ85" s="2"/>
      <c r="CSA85" s="2"/>
      <c r="CSB85" s="2"/>
      <c r="CSC85" s="2"/>
      <c r="CSD85" s="2"/>
      <c r="CSE85" s="2"/>
      <c r="CSF85" s="2"/>
      <c r="CSG85" s="2"/>
      <c r="CSH85" s="2"/>
      <c r="CSI85" s="2"/>
      <c r="CSJ85" s="2"/>
      <c r="CSK85" s="2"/>
      <c r="CSL85" s="2"/>
      <c r="CSM85" s="2"/>
      <c r="CSN85" s="2"/>
      <c r="CSO85" s="2"/>
      <c r="CSP85" s="2"/>
      <c r="CSQ85" s="2"/>
      <c r="CSR85" s="2"/>
      <c r="CSS85" s="2"/>
      <c r="CST85" s="2"/>
      <c r="CSU85" s="2"/>
      <c r="CSV85" s="2"/>
      <c r="CSW85" s="2"/>
      <c r="CSX85" s="2"/>
      <c r="CSY85" s="2"/>
      <c r="CSZ85" s="2"/>
      <c r="CTA85" s="2"/>
      <c r="CTB85" s="2"/>
      <c r="CTC85" s="2"/>
      <c r="CTD85" s="2"/>
      <c r="CTE85" s="2"/>
      <c r="CTF85" s="2"/>
      <c r="CTG85" s="2"/>
      <c r="CTH85" s="2"/>
      <c r="CTI85" s="2"/>
      <c r="CTJ85" s="2"/>
      <c r="CTK85" s="2"/>
      <c r="CTL85" s="2"/>
      <c r="CTM85" s="2"/>
      <c r="CTN85" s="2"/>
      <c r="CTO85" s="2"/>
      <c r="CTP85" s="2"/>
      <c r="CTQ85" s="2"/>
      <c r="CTR85" s="2"/>
      <c r="CTS85" s="2"/>
      <c r="CTT85" s="2"/>
      <c r="CTU85" s="2"/>
      <c r="CTV85" s="2"/>
      <c r="CTW85" s="2"/>
      <c r="CTX85" s="2"/>
      <c r="CTY85" s="2"/>
      <c r="CTZ85" s="2"/>
      <c r="CUA85" s="2"/>
      <c r="CUB85" s="2"/>
      <c r="CUC85" s="2"/>
      <c r="CUD85" s="2"/>
      <c r="CUE85" s="2"/>
      <c r="CUF85" s="2"/>
      <c r="CUG85" s="2"/>
      <c r="CUH85" s="2"/>
      <c r="CUI85" s="2"/>
      <c r="CUJ85" s="2"/>
      <c r="CUK85" s="2"/>
      <c r="CUL85" s="2"/>
      <c r="CUM85" s="2"/>
      <c r="CUN85" s="2"/>
      <c r="CUO85" s="2"/>
      <c r="CUP85" s="2"/>
      <c r="CUQ85" s="2"/>
      <c r="CUR85" s="2"/>
      <c r="CUS85" s="2"/>
      <c r="CUT85" s="2"/>
      <c r="CUU85" s="2"/>
      <c r="CUV85" s="2"/>
      <c r="CUW85" s="2"/>
      <c r="CUX85" s="2"/>
      <c r="CUY85" s="2"/>
      <c r="CUZ85" s="2"/>
      <c r="CVA85" s="2"/>
      <c r="CVB85" s="2"/>
      <c r="CVC85" s="2"/>
      <c r="CVD85" s="2"/>
      <c r="CVE85" s="2"/>
      <c r="CVF85" s="2"/>
      <c r="CVG85" s="2"/>
      <c r="CVH85" s="2"/>
      <c r="CVI85" s="2"/>
      <c r="CVJ85" s="2"/>
      <c r="CVK85" s="2"/>
      <c r="CVL85" s="2"/>
      <c r="CVM85" s="2"/>
      <c r="CVN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O85" s="2"/>
      <c r="CWP85" s="2"/>
      <c r="CWQ85" s="2"/>
      <c r="CWR85" s="2"/>
      <c r="CWS85" s="2"/>
      <c r="CWT85" s="2"/>
      <c r="CWU85" s="2"/>
      <c r="CWV85" s="2"/>
      <c r="CWW85" s="2"/>
      <c r="CWX85" s="2"/>
      <c r="CWY85" s="2"/>
      <c r="CWZ85" s="2"/>
      <c r="CXA85" s="2"/>
      <c r="CXB85" s="2"/>
      <c r="CXC85" s="2"/>
      <c r="CXD85" s="2"/>
      <c r="CXE85" s="2"/>
      <c r="CXF85" s="2"/>
      <c r="CXG85" s="2"/>
      <c r="CXH85" s="2"/>
      <c r="CXI85" s="2"/>
      <c r="CXJ85" s="2"/>
      <c r="CXK85" s="2"/>
      <c r="CXL85" s="2"/>
      <c r="CXM85" s="2"/>
      <c r="CXN85" s="2"/>
      <c r="CXO85" s="2"/>
      <c r="CXP85" s="2"/>
      <c r="CXQ85" s="2"/>
      <c r="CXR85" s="2"/>
      <c r="CXS85" s="2"/>
      <c r="CXT85" s="2"/>
      <c r="CXU85" s="2"/>
      <c r="CXV85" s="2"/>
      <c r="CXW85" s="2"/>
      <c r="CXX85" s="2"/>
      <c r="CXY85" s="2"/>
      <c r="CXZ85" s="2"/>
      <c r="CYA85" s="2"/>
      <c r="CYB85" s="2"/>
      <c r="CYC85" s="2"/>
      <c r="CYD85" s="2"/>
      <c r="CYE85" s="2"/>
      <c r="CYF85" s="2"/>
      <c r="CYG85" s="2"/>
      <c r="CYH85" s="2"/>
      <c r="CYI85" s="2"/>
      <c r="CYJ85" s="2"/>
      <c r="CYK85" s="2"/>
      <c r="CYL85" s="2"/>
      <c r="CYM85" s="2"/>
      <c r="CYN85" s="2"/>
      <c r="CYO85" s="2"/>
      <c r="CYP85" s="2"/>
      <c r="CYQ85" s="2"/>
      <c r="CYR85" s="2"/>
      <c r="CYS85" s="2"/>
      <c r="CYT85" s="2"/>
      <c r="CYU85" s="2"/>
      <c r="CYV85" s="2"/>
      <c r="CYW85" s="2"/>
      <c r="CYX85" s="2"/>
      <c r="CYY85" s="2"/>
      <c r="CYZ85" s="2"/>
      <c r="CZA85" s="2"/>
      <c r="CZB85" s="2"/>
      <c r="CZC85" s="2"/>
      <c r="CZD85" s="2"/>
      <c r="CZE85" s="2"/>
      <c r="CZF85" s="2"/>
      <c r="CZG85" s="2"/>
      <c r="CZH85" s="2"/>
      <c r="CZI85" s="2"/>
      <c r="CZJ85" s="2"/>
      <c r="CZK85" s="2"/>
      <c r="CZL85" s="2"/>
      <c r="CZM85" s="2"/>
      <c r="CZN85" s="2"/>
      <c r="CZO85" s="2"/>
      <c r="CZP85" s="2"/>
      <c r="CZQ85" s="2"/>
      <c r="CZR85" s="2"/>
      <c r="CZS85" s="2"/>
      <c r="CZT85" s="2"/>
      <c r="CZU85" s="2"/>
      <c r="CZV85" s="2"/>
      <c r="CZW85" s="2"/>
      <c r="CZX85" s="2"/>
      <c r="CZY85" s="2"/>
      <c r="CZZ85" s="2"/>
      <c r="DAA85" s="2"/>
      <c r="DAB85" s="2"/>
      <c r="DAC85" s="2"/>
      <c r="DAD85" s="2"/>
      <c r="DAE85" s="2"/>
      <c r="DAF85" s="2"/>
      <c r="DAG85" s="2"/>
      <c r="DAH85" s="2"/>
      <c r="DAI85" s="2"/>
      <c r="DAJ85" s="2"/>
      <c r="DAK85" s="2"/>
      <c r="DAL85" s="2"/>
      <c r="DAM85" s="2"/>
      <c r="DAN85" s="2"/>
      <c r="DAO85" s="2"/>
      <c r="DAP85" s="2"/>
      <c r="DAQ85" s="2"/>
      <c r="DAR85" s="2"/>
      <c r="DAS85" s="2"/>
      <c r="DAT85" s="2"/>
      <c r="DAU85" s="2"/>
      <c r="DAV85" s="2"/>
      <c r="DAW85" s="2"/>
      <c r="DAX85" s="2"/>
      <c r="DAY85" s="2"/>
      <c r="DAZ85" s="2"/>
      <c r="DBA85" s="2"/>
      <c r="DBB85" s="2"/>
      <c r="DBC85" s="2"/>
      <c r="DBD85" s="2"/>
      <c r="DBE85" s="2"/>
      <c r="DBF85" s="2"/>
      <c r="DBG85" s="2"/>
      <c r="DBH85" s="2"/>
      <c r="DBI85" s="2"/>
      <c r="DBJ85" s="2"/>
      <c r="DBK85" s="2"/>
      <c r="DBL85" s="2"/>
      <c r="DBM85" s="2"/>
      <c r="DBN85" s="2"/>
      <c r="DBO85" s="2"/>
      <c r="DBP85" s="2"/>
      <c r="DBQ85" s="2"/>
      <c r="DBR85" s="2"/>
      <c r="DBS85" s="2"/>
      <c r="DBT85" s="2"/>
      <c r="DBU85" s="2"/>
      <c r="DBV85" s="2"/>
      <c r="DBW85" s="2"/>
      <c r="DBX85" s="2"/>
      <c r="DBY85" s="2"/>
      <c r="DBZ85" s="2"/>
      <c r="DCA85" s="2"/>
      <c r="DCB85" s="2"/>
      <c r="DCC85" s="2"/>
      <c r="DCD85" s="2"/>
      <c r="DCE85" s="2"/>
      <c r="DCF85" s="2"/>
      <c r="DCG85" s="2"/>
      <c r="DCH85" s="2"/>
      <c r="DCI85" s="2"/>
      <c r="DCJ85" s="2"/>
      <c r="DCK85" s="2"/>
      <c r="DCL85" s="2"/>
      <c r="DCM85" s="2"/>
      <c r="DCN85" s="2"/>
      <c r="DCO85" s="2"/>
      <c r="DCP85" s="2"/>
      <c r="DCQ85" s="2"/>
      <c r="DCR85" s="2"/>
      <c r="DCS85" s="2"/>
      <c r="DCT85" s="2"/>
      <c r="DCU85" s="2"/>
      <c r="DCV85" s="2"/>
      <c r="DCW85" s="2"/>
      <c r="DCX85" s="2"/>
      <c r="DCY85" s="2"/>
      <c r="DCZ85" s="2"/>
      <c r="DDA85" s="2"/>
      <c r="DDB85" s="2"/>
      <c r="DDC85" s="2"/>
      <c r="DDD85" s="2"/>
      <c r="DDE85" s="2"/>
      <c r="DDF85" s="2"/>
      <c r="DDG85" s="2"/>
      <c r="DDH85" s="2"/>
      <c r="DDI85" s="2"/>
      <c r="DDJ85" s="2"/>
      <c r="DDK85" s="2"/>
      <c r="DDL85" s="2"/>
      <c r="DDM85" s="2"/>
      <c r="DDN85" s="2"/>
      <c r="DDO85" s="2"/>
      <c r="DDP85" s="2"/>
      <c r="DDQ85" s="2"/>
      <c r="DDR85" s="2"/>
      <c r="DDS85" s="2"/>
      <c r="DDT85" s="2"/>
      <c r="DDU85" s="2"/>
      <c r="DDV85" s="2"/>
      <c r="DDW85" s="2"/>
      <c r="DDX85" s="2"/>
      <c r="DDY85" s="2"/>
      <c r="DDZ85" s="2"/>
      <c r="DEA85" s="2"/>
      <c r="DEB85" s="2"/>
      <c r="DEC85" s="2"/>
      <c r="DED85" s="2"/>
      <c r="DEE85" s="2"/>
      <c r="DEF85" s="2"/>
      <c r="DEG85" s="2"/>
      <c r="DEH85" s="2"/>
      <c r="DEI85" s="2"/>
      <c r="DEJ85" s="2"/>
      <c r="DEK85" s="2"/>
      <c r="DEL85" s="2"/>
      <c r="DEM85" s="2"/>
      <c r="DEN85" s="2"/>
      <c r="DEO85" s="2"/>
      <c r="DEP85" s="2"/>
      <c r="DEQ85" s="2"/>
      <c r="DER85" s="2"/>
      <c r="DES85" s="2"/>
      <c r="DET85" s="2"/>
      <c r="DEU85" s="2"/>
      <c r="DEV85" s="2"/>
      <c r="DEW85" s="2"/>
      <c r="DEX85" s="2"/>
      <c r="DEY85" s="2"/>
      <c r="DEZ85" s="2"/>
      <c r="DFA85" s="2"/>
      <c r="DFB85" s="2"/>
      <c r="DFC85" s="2"/>
      <c r="DFD85" s="2"/>
      <c r="DFE85" s="2"/>
      <c r="DFF85" s="2"/>
      <c r="DFG85" s="2"/>
      <c r="DFH85" s="2"/>
      <c r="DFI85" s="2"/>
      <c r="DFJ85" s="2"/>
      <c r="DFK85" s="2"/>
      <c r="DFL85" s="2"/>
      <c r="DFM85" s="2"/>
      <c r="DFN85" s="2"/>
      <c r="DFO85" s="2"/>
      <c r="DFP85" s="2"/>
      <c r="DFQ85" s="2"/>
      <c r="DFR85" s="2"/>
      <c r="DFS85" s="2"/>
      <c r="DFT85" s="2"/>
      <c r="DFU85" s="2"/>
      <c r="DFV85" s="2"/>
      <c r="DFW85" s="2"/>
      <c r="DFX85" s="2"/>
      <c r="DFY85" s="2"/>
      <c r="DFZ85" s="2"/>
      <c r="DGA85" s="2"/>
      <c r="DGB85" s="2"/>
      <c r="DGC85" s="2"/>
      <c r="DGD85" s="2"/>
      <c r="DGE85" s="2"/>
      <c r="DGF85" s="2"/>
      <c r="DGG85" s="2"/>
      <c r="DGH85" s="2"/>
      <c r="DGI85" s="2"/>
      <c r="DGJ85" s="2"/>
      <c r="DGK85" s="2"/>
      <c r="DGL85" s="2"/>
      <c r="DGM85" s="2"/>
      <c r="DGN85" s="2"/>
      <c r="DGO85" s="2"/>
      <c r="DGP85" s="2"/>
      <c r="DGQ85" s="2"/>
      <c r="DGR85" s="2"/>
      <c r="DGS85" s="2"/>
      <c r="DGT85" s="2"/>
      <c r="DGU85" s="2"/>
      <c r="DGV85" s="2"/>
      <c r="DGW85" s="2"/>
      <c r="DGX85" s="2"/>
      <c r="DGY85" s="2"/>
      <c r="DGZ85" s="2"/>
      <c r="DHA85" s="2"/>
      <c r="DHB85" s="2"/>
      <c r="DHC85" s="2"/>
      <c r="DHD85" s="2"/>
      <c r="DHE85" s="2"/>
      <c r="DHF85" s="2"/>
      <c r="DHG85" s="2"/>
      <c r="DHH85" s="2"/>
      <c r="DHI85" s="2"/>
      <c r="DHJ85" s="2"/>
      <c r="DHK85" s="2"/>
      <c r="DHL85" s="2"/>
      <c r="DHM85" s="2"/>
      <c r="DHN85" s="2"/>
      <c r="DHO85" s="2"/>
      <c r="DHP85" s="2"/>
      <c r="DHQ85" s="2"/>
      <c r="DHR85" s="2"/>
      <c r="DHS85" s="2"/>
      <c r="DHT85" s="2"/>
      <c r="DHU85" s="2"/>
      <c r="DHV85" s="2"/>
      <c r="DHW85" s="2"/>
      <c r="DHX85" s="2"/>
      <c r="DHY85" s="2"/>
      <c r="DHZ85" s="2"/>
      <c r="DIA85" s="2"/>
      <c r="DIB85" s="2"/>
      <c r="DIC85" s="2"/>
      <c r="DID85" s="2"/>
      <c r="DIE85" s="2"/>
      <c r="DIF85" s="2"/>
      <c r="DIG85" s="2"/>
      <c r="DIH85" s="2"/>
      <c r="DII85" s="2"/>
      <c r="DIJ85" s="2"/>
      <c r="DIK85" s="2"/>
      <c r="DIL85" s="2"/>
      <c r="DIM85" s="2"/>
      <c r="DIN85" s="2"/>
      <c r="DIO85" s="2"/>
      <c r="DIP85" s="2"/>
      <c r="DIQ85" s="2"/>
      <c r="DIR85" s="2"/>
      <c r="DIS85" s="2"/>
      <c r="DIT85" s="2"/>
      <c r="DIU85" s="2"/>
      <c r="DIV85" s="2"/>
      <c r="DIW85" s="2"/>
      <c r="DIX85" s="2"/>
      <c r="DIY85" s="2"/>
      <c r="DIZ85" s="2"/>
      <c r="DJA85" s="2"/>
      <c r="DJB85" s="2"/>
      <c r="DJC85" s="2"/>
      <c r="DJD85" s="2"/>
      <c r="DJE85" s="2"/>
      <c r="DJF85" s="2"/>
      <c r="DJG85" s="2"/>
      <c r="DJH85" s="2"/>
      <c r="DJI85" s="2"/>
      <c r="DJJ85" s="2"/>
      <c r="DJK85" s="2"/>
      <c r="DJL85" s="2"/>
      <c r="DJM85" s="2"/>
      <c r="DJN85" s="2"/>
      <c r="DJO85" s="2"/>
      <c r="DJP85" s="2"/>
      <c r="DJQ85" s="2"/>
      <c r="DJR85" s="2"/>
      <c r="DJS85" s="2"/>
      <c r="DJT85" s="2"/>
      <c r="DJU85" s="2"/>
      <c r="DJV85" s="2"/>
      <c r="DJW85" s="2"/>
      <c r="DJX85" s="2"/>
      <c r="DJY85" s="2"/>
      <c r="DJZ85" s="2"/>
      <c r="DKA85" s="2"/>
      <c r="DKB85" s="2"/>
      <c r="DKC85" s="2"/>
      <c r="DKD85" s="2"/>
      <c r="DKE85" s="2"/>
      <c r="DKF85" s="2"/>
      <c r="DKG85" s="2"/>
      <c r="DKH85" s="2"/>
      <c r="DKI85" s="2"/>
      <c r="DKJ85" s="2"/>
      <c r="DKK85" s="2"/>
      <c r="DKL85" s="2"/>
      <c r="DKM85" s="2"/>
      <c r="DKN85" s="2"/>
      <c r="DKO85" s="2"/>
      <c r="DKP85" s="2"/>
      <c r="DKQ85" s="2"/>
      <c r="DKR85" s="2"/>
      <c r="DKS85" s="2"/>
      <c r="DKT85" s="2"/>
      <c r="DKU85" s="2"/>
      <c r="DKV85" s="2"/>
      <c r="DKW85" s="2"/>
      <c r="DKX85" s="2"/>
      <c r="DKY85" s="2"/>
      <c r="DKZ85" s="2"/>
      <c r="DLA85" s="2"/>
      <c r="DLB85" s="2"/>
      <c r="DLC85" s="2"/>
      <c r="DLD85" s="2"/>
      <c r="DLE85" s="2"/>
      <c r="DLF85" s="2"/>
      <c r="DLG85" s="2"/>
      <c r="DLH85" s="2"/>
      <c r="DLI85" s="2"/>
      <c r="DLJ85" s="2"/>
      <c r="DLK85" s="2"/>
      <c r="DLL85" s="2"/>
      <c r="DLM85" s="2"/>
      <c r="DLN85" s="2"/>
      <c r="DLO85" s="2"/>
      <c r="DLP85" s="2"/>
      <c r="DLQ85" s="2"/>
      <c r="DLR85" s="2"/>
      <c r="DLS85" s="2"/>
      <c r="DLT85" s="2"/>
      <c r="DLU85" s="2"/>
      <c r="DLV85" s="2"/>
      <c r="DLW85" s="2"/>
      <c r="DLX85" s="2"/>
      <c r="DLY85" s="2"/>
      <c r="DLZ85" s="2"/>
      <c r="DMA85" s="2"/>
      <c r="DMB85" s="2"/>
      <c r="DMC85" s="2"/>
      <c r="DMD85" s="2"/>
      <c r="DME85" s="2"/>
      <c r="DMF85" s="2"/>
      <c r="DMG85" s="2"/>
      <c r="DMH85" s="2"/>
      <c r="DMI85" s="2"/>
      <c r="DMJ85" s="2"/>
      <c r="DMK85" s="2"/>
      <c r="DML85" s="2"/>
      <c r="DMM85" s="2"/>
      <c r="DMN85" s="2"/>
      <c r="DMO85" s="2"/>
      <c r="DMP85" s="2"/>
      <c r="DMQ85" s="2"/>
      <c r="DMR85" s="2"/>
      <c r="DMS85" s="2"/>
      <c r="DMT85" s="2"/>
      <c r="DMU85" s="2"/>
      <c r="DMV85" s="2"/>
      <c r="DMW85" s="2"/>
      <c r="DMX85" s="2"/>
      <c r="DMY85" s="2"/>
      <c r="DMZ85" s="2"/>
      <c r="DNA85" s="2"/>
      <c r="DNB85" s="2"/>
      <c r="DNC85" s="2"/>
      <c r="DND85" s="2"/>
      <c r="DNE85" s="2"/>
      <c r="DNF85" s="2"/>
      <c r="DNG85" s="2"/>
      <c r="DNH85" s="2"/>
      <c r="DNI85" s="2"/>
      <c r="DNJ85" s="2"/>
      <c r="DNK85" s="2"/>
      <c r="DNL85" s="2"/>
      <c r="DNM85" s="2"/>
      <c r="DNN85" s="2"/>
      <c r="DNO85" s="2"/>
      <c r="DNP85" s="2"/>
      <c r="DNQ85" s="2"/>
      <c r="DNR85" s="2"/>
      <c r="DNS85" s="2"/>
      <c r="DNT85" s="2"/>
      <c r="DNU85" s="2"/>
      <c r="DNV85" s="2"/>
      <c r="DNW85" s="2"/>
      <c r="DNX85" s="2"/>
      <c r="DNY85" s="2"/>
      <c r="DNZ85" s="2"/>
      <c r="DOA85" s="2"/>
      <c r="DOB85" s="2"/>
      <c r="DOC85" s="2"/>
      <c r="DOD85" s="2"/>
      <c r="DOE85" s="2"/>
      <c r="DOF85" s="2"/>
      <c r="DOG85" s="2"/>
      <c r="DOH85" s="2"/>
      <c r="DOI85" s="2"/>
      <c r="DOJ85" s="2"/>
      <c r="DOK85" s="2"/>
      <c r="DOL85" s="2"/>
      <c r="DOM85" s="2"/>
      <c r="DON85" s="2"/>
      <c r="DOO85" s="2"/>
      <c r="DOP85" s="2"/>
      <c r="DOQ85" s="2"/>
      <c r="DOR85" s="2"/>
      <c r="DOS85" s="2"/>
      <c r="DOT85" s="2"/>
      <c r="DOU85" s="2"/>
      <c r="DOV85" s="2"/>
      <c r="DOW85" s="2"/>
      <c r="DOX85" s="2"/>
      <c r="DOY85" s="2"/>
      <c r="DOZ85" s="2"/>
      <c r="DPA85" s="2"/>
      <c r="DPB85" s="2"/>
      <c r="DPC85" s="2"/>
      <c r="DPD85" s="2"/>
      <c r="DPE85" s="2"/>
      <c r="DPF85" s="2"/>
      <c r="DPG85" s="2"/>
      <c r="DPH85" s="2"/>
      <c r="DPI85" s="2"/>
      <c r="DPJ85" s="2"/>
      <c r="DPK85" s="2"/>
      <c r="DPL85" s="2"/>
      <c r="DPM85" s="2"/>
      <c r="DPN85" s="2"/>
      <c r="DPO85" s="2"/>
      <c r="DPP85" s="2"/>
      <c r="DPQ85" s="2"/>
      <c r="DPR85" s="2"/>
      <c r="DPS85" s="2"/>
      <c r="DPT85" s="2"/>
      <c r="DPU85" s="2"/>
      <c r="DPV85" s="2"/>
      <c r="DPW85" s="2"/>
      <c r="DPX85" s="2"/>
      <c r="DPY85" s="2"/>
      <c r="DPZ85" s="2"/>
      <c r="DQA85" s="2"/>
      <c r="DQB85" s="2"/>
      <c r="DQC85" s="2"/>
      <c r="DQD85" s="2"/>
      <c r="DQE85" s="2"/>
      <c r="DQF85" s="2"/>
      <c r="DQG85" s="2"/>
      <c r="DQH85" s="2"/>
      <c r="DQI85" s="2"/>
      <c r="DQJ85" s="2"/>
      <c r="DQK85" s="2"/>
      <c r="DQL85" s="2"/>
      <c r="DQM85" s="2"/>
      <c r="DQN85" s="2"/>
      <c r="DQO85" s="2"/>
      <c r="DQP85" s="2"/>
      <c r="DQQ85" s="2"/>
      <c r="DQR85" s="2"/>
      <c r="DQS85" s="2"/>
      <c r="DQT85" s="2"/>
      <c r="DQU85" s="2"/>
      <c r="DQV85" s="2"/>
      <c r="DQW85" s="2"/>
      <c r="DQX85" s="2"/>
      <c r="DQY85" s="2"/>
      <c r="DQZ85" s="2"/>
      <c r="DRA85" s="2"/>
      <c r="DRB85" s="2"/>
      <c r="DRC85" s="2"/>
      <c r="DRD85" s="2"/>
      <c r="DRE85" s="2"/>
      <c r="DRF85" s="2"/>
      <c r="DRG85" s="2"/>
      <c r="DRH85" s="2"/>
      <c r="DRI85" s="2"/>
      <c r="DRJ85" s="2"/>
      <c r="DRK85" s="2"/>
      <c r="DRL85" s="2"/>
      <c r="DRM85" s="2"/>
      <c r="DRN85" s="2"/>
      <c r="DRO85" s="2"/>
      <c r="DRP85" s="2"/>
      <c r="DRQ85" s="2"/>
      <c r="DRR85" s="2"/>
      <c r="DRS85" s="2"/>
      <c r="DRT85" s="2"/>
      <c r="DRU85" s="2"/>
      <c r="DRV85" s="2"/>
      <c r="DRW85" s="2"/>
      <c r="DRX85" s="2"/>
      <c r="DRY85" s="2"/>
      <c r="DRZ85" s="2"/>
      <c r="DSA85" s="2"/>
      <c r="DSB85" s="2"/>
      <c r="DSC85" s="2"/>
      <c r="DSD85" s="2"/>
      <c r="DSE85" s="2"/>
      <c r="DSF85" s="2"/>
      <c r="DSG85" s="2"/>
      <c r="DSH85" s="2"/>
      <c r="DSI85" s="2"/>
      <c r="DSJ85" s="2"/>
      <c r="DSK85" s="2"/>
      <c r="DSL85" s="2"/>
      <c r="DSM85" s="2"/>
      <c r="DSN85" s="2"/>
      <c r="DSO85" s="2"/>
      <c r="DSP85" s="2"/>
      <c r="DSQ85" s="2"/>
      <c r="DSR85" s="2"/>
      <c r="DSS85" s="2"/>
      <c r="DST85" s="2"/>
      <c r="DSU85" s="2"/>
      <c r="DSV85" s="2"/>
      <c r="DSW85" s="2"/>
      <c r="DSX85" s="2"/>
      <c r="DSY85" s="2"/>
      <c r="DSZ85" s="2"/>
      <c r="DTA85" s="2"/>
      <c r="DTB85" s="2"/>
      <c r="DTC85" s="2"/>
      <c r="DTD85" s="2"/>
      <c r="DTE85" s="2"/>
      <c r="DTF85" s="2"/>
      <c r="DTG85" s="2"/>
      <c r="DTH85" s="2"/>
      <c r="DTI85" s="2"/>
      <c r="DTJ85" s="2"/>
      <c r="DTK85" s="2"/>
      <c r="DTL85" s="2"/>
      <c r="DTM85" s="2"/>
      <c r="DTN85" s="2"/>
      <c r="DTO85" s="2"/>
      <c r="DTP85" s="2"/>
      <c r="DTQ85" s="2"/>
      <c r="DTR85" s="2"/>
      <c r="DTS85" s="2"/>
      <c r="DTT85" s="2"/>
      <c r="DTU85" s="2"/>
      <c r="DTV85" s="2"/>
      <c r="DTW85" s="2"/>
      <c r="DTX85" s="2"/>
      <c r="DTY85" s="2"/>
      <c r="DTZ85" s="2"/>
      <c r="DUA85" s="2"/>
      <c r="DUB85" s="2"/>
      <c r="DUC85" s="2"/>
      <c r="DUD85" s="2"/>
      <c r="DUE85" s="2"/>
      <c r="DUF85" s="2"/>
      <c r="DUG85" s="2"/>
      <c r="DUH85" s="2"/>
      <c r="DUI85" s="2"/>
      <c r="DUJ85" s="2"/>
      <c r="DUK85" s="2"/>
      <c r="DUL85" s="2"/>
      <c r="DUM85" s="2"/>
      <c r="DUN85" s="2"/>
      <c r="DUO85" s="2"/>
      <c r="DUP85" s="2"/>
      <c r="DUQ85" s="2"/>
      <c r="DUR85" s="2"/>
      <c r="DUS85" s="2"/>
      <c r="DUT85" s="2"/>
      <c r="DUU85" s="2"/>
      <c r="DUV85" s="2"/>
      <c r="DUW85" s="2"/>
      <c r="DUX85" s="2"/>
      <c r="DUY85" s="2"/>
      <c r="DUZ85" s="2"/>
      <c r="DVA85" s="2"/>
      <c r="DVB85" s="2"/>
      <c r="DVC85" s="2"/>
      <c r="DVD85" s="2"/>
      <c r="DVE85" s="2"/>
      <c r="DVF85" s="2"/>
      <c r="DVG85" s="2"/>
      <c r="DVH85" s="2"/>
      <c r="DVI85" s="2"/>
      <c r="DVJ85" s="2"/>
      <c r="DVK85" s="2"/>
      <c r="DVL85" s="2"/>
      <c r="DVM85" s="2"/>
      <c r="DVN85" s="2"/>
      <c r="DVO85" s="2"/>
      <c r="DVP85" s="2"/>
      <c r="DVQ85" s="2"/>
      <c r="DVR85" s="2"/>
      <c r="DVS85" s="2"/>
      <c r="DVT85" s="2"/>
      <c r="DVU85" s="2"/>
      <c r="DVV85" s="2"/>
      <c r="DVW85" s="2"/>
      <c r="DVX85" s="2"/>
      <c r="DVY85" s="2"/>
      <c r="DVZ85" s="2"/>
      <c r="DWA85" s="2"/>
      <c r="DWB85" s="2"/>
      <c r="DWC85" s="2"/>
      <c r="DWD85" s="2"/>
      <c r="DWE85" s="2"/>
      <c r="DWF85" s="2"/>
      <c r="DWG85" s="2"/>
      <c r="DWH85" s="2"/>
      <c r="DWI85" s="2"/>
      <c r="DWJ85" s="2"/>
      <c r="DWK85" s="2"/>
      <c r="DWL85" s="2"/>
      <c r="DWM85" s="2"/>
      <c r="DWN85" s="2"/>
      <c r="DWO85" s="2"/>
      <c r="DWP85" s="2"/>
      <c r="DWQ85" s="2"/>
      <c r="DWR85" s="2"/>
      <c r="DWS85" s="2"/>
      <c r="DWT85" s="2"/>
      <c r="DWU85" s="2"/>
      <c r="DWV85" s="2"/>
      <c r="DWW85" s="2"/>
      <c r="DWX85" s="2"/>
      <c r="DWY85" s="2"/>
      <c r="DWZ85" s="2"/>
      <c r="DXA85" s="2"/>
      <c r="DXB85" s="2"/>
      <c r="DXC85" s="2"/>
      <c r="DXD85" s="2"/>
      <c r="DXE85" s="2"/>
      <c r="DXF85" s="2"/>
      <c r="DXG85" s="2"/>
      <c r="DXH85" s="2"/>
      <c r="DXI85" s="2"/>
      <c r="DXJ85" s="2"/>
      <c r="DXK85" s="2"/>
      <c r="DXL85" s="2"/>
      <c r="DXM85" s="2"/>
      <c r="DXN85" s="2"/>
      <c r="DXO85" s="2"/>
      <c r="DXP85" s="2"/>
      <c r="DXQ85" s="2"/>
      <c r="DXR85" s="2"/>
      <c r="DXS85" s="2"/>
      <c r="DXT85" s="2"/>
      <c r="DXU85" s="2"/>
      <c r="DXV85" s="2"/>
      <c r="DXW85" s="2"/>
      <c r="DXX85" s="2"/>
      <c r="DXY85" s="2"/>
      <c r="DXZ85" s="2"/>
      <c r="DYA85" s="2"/>
      <c r="DYB85" s="2"/>
      <c r="DYC85" s="2"/>
      <c r="DYD85" s="2"/>
      <c r="DYE85" s="2"/>
      <c r="DYF85" s="2"/>
      <c r="DYG85" s="2"/>
      <c r="DYH85" s="2"/>
      <c r="DYI85" s="2"/>
      <c r="DYJ85" s="2"/>
      <c r="DYK85" s="2"/>
      <c r="DYL85" s="2"/>
      <c r="DYM85" s="2"/>
      <c r="DYN85" s="2"/>
      <c r="DYO85" s="2"/>
      <c r="DYP85" s="2"/>
      <c r="DYQ85" s="2"/>
      <c r="DYR85" s="2"/>
      <c r="DYS85" s="2"/>
      <c r="DYT85" s="2"/>
      <c r="DYU85" s="2"/>
      <c r="DYV85" s="2"/>
      <c r="DYW85" s="2"/>
      <c r="DYX85" s="2"/>
      <c r="DYY85" s="2"/>
      <c r="DYZ85" s="2"/>
      <c r="DZA85" s="2"/>
      <c r="DZB85" s="2"/>
      <c r="DZC85" s="2"/>
      <c r="DZD85" s="2"/>
      <c r="DZE85" s="2"/>
      <c r="DZF85" s="2"/>
      <c r="DZG85" s="2"/>
      <c r="DZH85" s="2"/>
      <c r="DZI85" s="2"/>
      <c r="DZJ85" s="2"/>
      <c r="DZK85" s="2"/>
      <c r="DZL85" s="2"/>
      <c r="DZM85" s="2"/>
      <c r="DZN85" s="2"/>
      <c r="DZO85" s="2"/>
      <c r="DZP85" s="2"/>
      <c r="DZQ85" s="2"/>
      <c r="DZR85" s="2"/>
      <c r="DZS85" s="2"/>
      <c r="DZT85" s="2"/>
      <c r="DZU85" s="2"/>
      <c r="DZV85" s="2"/>
      <c r="DZW85" s="2"/>
      <c r="DZX85" s="2"/>
      <c r="DZY85" s="2"/>
      <c r="DZZ85" s="2"/>
      <c r="EAA85" s="2"/>
      <c r="EAB85" s="2"/>
      <c r="EAC85" s="2"/>
      <c r="EAD85" s="2"/>
      <c r="EAE85" s="2"/>
      <c r="EAF85" s="2"/>
      <c r="EAG85" s="2"/>
      <c r="EAH85" s="2"/>
      <c r="EAI85" s="2"/>
      <c r="EAJ85" s="2"/>
      <c r="EAK85" s="2"/>
      <c r="EAL85" s="2"/>
      <c r="EAM85" s="2"/>
      <c r="EAN85" s="2"/>
      <c r="EAO85" s="2"/>
      <c r="EAP85" s="2"/>
      <c r="EAQ85" s="2"/>
      <c r="EAR85" s="2"/>
      <c r="EAS85" s="2"/>
      <c r="EAT85" s="2"/>
      <c r="EAU85" s="2"/>
      <c r="EAV85" s="2"/>
      <c r="EAW85" s="2"/>
      <c r="EAX85" s="2"/>
      <c r="EAY85" s="2"/>
      <c r="EAZ85" s="2"/>
      <c r="EBA85" s="2"/>
      <c r="EBB85" s="2"/>
      <c r="EBC85" s="2"/>
      <c r="EBD85" s="2"/>
      <c r="EBE85" s="2"/>
      <c r="EBF85" s="2"/>
      <c r="EBG85" s="2"/>
      <c r="EBH85" s="2"/>
      <c r="EBI85" s="2"/>
      <c r="EBJ85" s="2"/>
      <c r="EBK85" s="2"/>
      <c r="EBL85" s="2"/>
      <c r="EBM85" s="2"/>
      <c r="EBN85" s="2"/>
      <c r="EBO85" s="2"/>
      <c r="EBP85" s="2"/>
      <c r="EBQ85" s="2"/>
      <c r="EBR85" s="2"/>
      <c r="EBS85" s="2"/>
      <c r="EBT85" s="2"/>
      <c r="EBU85" s="2"/>
      <c r="EBV85" s="2"/>
      <c r="EBW85" s="2"/>
      <c r="EBX85" s="2"/>
      <c r="EBY85" s="2"/>
      <c r="EBZ85" s="2"/>
      <c r="ECA85" s="2"/>
      <c r="ECB85" s="2"/>
      <c r="ECC85" s="2"/>
      <c r="ECD85" s="2"/>
      <c r="ECE85" s="2"/>
      <c r="ECF85" s="2"/>
      <c r="ECG85" s="2"/>
      <c r="ECH85" s="2"/>
      <c r="ECI85" s="2"/>
      <c r="ECJ85" s="2"/>
      <c r="ECK85" s="2"/>
      <c r="ECL85" s="2"/>
      <c r="ECM85" s="2"/>
      <c r="ECN85" s="2"/>
      <c r="ECO85" s="2"/>
      <c r="ECP85" s="2"/>
      <c r="ECQ85" s="2"/>
      <c r="ECR85" s="2"/>
      <c r="ECS85" s="2"/>
      <c r="ECT85" s="2"/>
      <c r="ECU85" s="2"/>
      <c r="ECV85" s="2"/>
      <c r="ECW85" s="2"/>
      <c r="ECX85" s="2"/>
      <c r="ECY85" s="2"/>
      <c r="ECZ85" s="2"/>
      <c r="EDA85" s="2"/>
      <c r="EDB85" s="2"/>
      <c r="EDC85" s="2"/>
      <c r="EDD85" s="2"/>
      <c r="EDE85" s="2"/>
      <c r="EDF85" s="2"/>
      <c r="EDG85" s="2"/>
      <c r="EDH85" s="2"/>
      <c r="EDI85" s="2"/>
      <c r="EDJ85" s="2"/>
      <c r="EDK85" s="2"/>
      <c r="EDL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K85" s="2"/>
      <c r="EEL85" s="2"/>
      <c r="EEM85" s="2"/>
      <c r="EEN85" s="2"/>
      <c r="EEO85" s="2"/>
      <c r="EEP85" s="2"/>
      <c r="EEQ85" s="2"/>
      <c r="EER85" s="2"/>
      <c r="EES85" s="2"/>
      <c r="EET85" s="2"/>
      <c r="EEU85" s="2"/>
      <c r="EEV85" s="2"/>
      <c r="EEW85" s="2"/>
      <c r="EEX85" s="2"/>
      <c r="EEY85" s="2"/>
      <c r="EEZ85" s="2"/>
      <c r="EFA85" s="2"/>
      <c r="EFB85" s="2"/>
      <c r="EFC85" s="2"/>
      <c r="EFD85" s="2"/>
      <c r="EFE85" s="2"/>
      <c r="EFF85" s="2"/>
      <c r="EFG85" s="2"/>
      <c r="EFH85" s="2"/>
      <c r="EFI85" s="2"/>
      <c r="EFJ85" s="2"/>
      <c r="EFK85" s="2"/>
      <c r="EFL85" s="2"/>
      <c r="EFM85" s="2"/>
      <c r="EFN85" s="2"/>
      <c r="EFO85" s="2"/>
      <c r="EFP85" s="2"/>
      <c r="EFQ85" s="2"/>
      <c r="EFR85" s="2"/>
      <c r="EFS85" s="2"/>
      <c r="EFT85" s="2"/>
      <c r="EFU85" s="2"/>
      <c r="EFV85" s="2"/>
      <c r="EFW85" s="2"/>
      <c r="EFX85" s="2"/>
      <c r="EFY85" s="2"/>
      <c r="EFZ85" s="2"/>
      <c r="EGA85" s="2"/>
      <c r="EGB85" s="2"/>
      <c r="EGC85" s="2"/>
      <c r="EGD85" s="2"/>
      <c r="EGE85" s="2"/>
      <c r="EGF85" s="2"/>
      <c r="EGG85" s="2"/>
      <c r="EGH85" s="2"/>
      <c r="EGI85" s="2"/>
      <c r="EGJ85" s="2"/>
      <c r="EGK85" s="2"/>
      <c r="EGL85" s="2"/>
      <c r="EGM85" s="2"/>
      <c r="EGN85" s="2"/>
      <c r="EGO85" s="2"/>
      <c r="EGP85" s="2"/>
      <c r="EGQ85" s="2"/>
      <c r="EGR85" s="2"/>
      <c r="EGS85" s="2"/>
      <c r="EGT85" s="2"/>
      <c r="EGU85" s="2"/>
      <c r="EGV85" s="2"/>
      <c r="EGW85" s="2"/>
      <c r="EGX85" s="2"/>
      <c r="EGY85" s="2"/>
      <c r="EGZ85" s="2"/>
      <c r="EHA85" s="2"/>
      <c r="EHB85" s="2"/>
      <c r="EHC85" s="2"/>
      <c r="EHD85" s="2"/>
      <c r="EHE85" s="2"/>
      <c r="EHF85" s="2"/>
      <c r="EHG85" s="2"/>
      <c r="EHH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K85" s="2"/>
      <c r="EIL85" s="2"/>
      <c r="EIM85" s="2"/>
      <c r="EIN85" s="2"/>
      <c r="EIO85" s="2"/>
      <c r="EIP85" s="2"/>
      <c r="EIQ85" s="2"/>
      <c r="EIR85" s="2"/>
      <c r="EIS85" s="2"/>
      <c r="EIT85" s="2"/>
      <c r="EIU85" s="2"/>
      <c r="EIV85" s="2"/>
      <c r="EIW85" s="2"/>
      <c r="EIX85" s="2"/>
      <c r="EIY85" s="2"/>
      <c r="EIZ85" s="2"/>
      <c r="EJA85" s="2"/>
      <c r="EJB85" s="2"/>
      <c r="EJC85" s="2"/>
      <c r="EJD85" s="2"/>
      <c r="EJE85" s="2"/>
      <c r="EJF85" s="2"/>
      <c r="EJG85" s="2"/>
      <c r="EJH85" s="2"/>
      <c r="EJI85" s="2"/>
      <c r="EJJ85" s="2"/>
      <c r="EJK85" s="2"/>
      <c r="EJL85" s="2"/>
      <c r="EJM85" s="2"/>
      <c r="EJN85" s="2"/>
      <c r="EJO85" s="2"/>
      <c r="EJP85" s="2"/>
      <c r="EJQ85" s="2"/>
      <c r="EJR85" s="2"/>
      <c r="EJS85" s="2"/>
      <c r="EJT85" s="2"/>
      <c r="EJU85" s="2"/>
      <c r="EJV85" s="2"/>
      <c r="EJW85" s="2"/>
      <c r="EJX85" s="2"/>
      <c r="EJY85" s="2"/>
      <c r="EJZ85" s="2"/>
      <c r="EKA85" s="2"/>
      <c r="EKB85" s="2"/>
      <c r="EKC85" s="2"/>
      <c r="EKD85" s="2"/>
      <c r="EKE85" s="2"/>
      <c r="EKF85" s="2"/>
      <c r="EKG85" s="2"/>
      <c r="EKH85" s="2"/>
      <c r="EKI85" s="2"/>
      <c r="EKJ85" s="2"/>
      <c r="EKK85" s="2"/>
      <c r="EKL85" s="2"/>
      <c r="EKM85" s="2"/>
      <c r="EKN85" s="2"/>
      <c r="EKO85" s="2"/>
      <c r="EKP85" s="2"/>
      <c r="EKQ85" s="2"/>
      <c r="EKR85" s="2"/>
      <c r="EKS85" s="2"/>
      <c r="EKT85" s="2"/>
      <c r="EKU85" s="2"/>
      <c r="EKV85" s="2"/>
      <c r="EKW85" s="2"/>
      <c r="EKX85" s="2"/>
      <c r="EKY85" s="2"/>
      <c r="EKZ85" s="2"/>
      <c r="ELA85" s="2"/>
      <c r="ELB85" s="2"/>
      <c r="ELC85" s="2"/>
      <c r="ELD85" s="2"/>
      <c r="ELE85" s="2"/>
      <c r="ELF85" s="2"/>
      <c r="ELG85" s="2"/>
      <c r="ELH85" s="2"/>
      <c r="ELI85" s="2"/>
      <c r="ELJ85" s="2"/>
      <c r="ELK85" s="2"/>
      <c r="ELL85" s="2"/>
      <c r="ELM85" s="2"/>
      <c r="ELN85" s="2"/>
      <c r="ELO85" s="2"/>
      <c r="ELP85" s="2"/>
      <c r="ELQ85" s="2"/>
      <c r="ELR85" s="2"/>
      <c r="ELS85" s="2"/>
      <c r="ELT85" s="2"/>
      <c r="ELU85" s="2"/>
      <c r="ELV85" s="2"/>
      <c r="ELW85" s="2"/>
      <c r="ELX85" s="2"/>
      <c r="ELY85" s="2"/>
      <c r="ELZ85" s="2"/>
      <c r="EMA85" s="2"/>
      <c r="EMB85" s="2"/>
      <c r="EMC85" s="2"/>
      <c r="EMD85" s="2"/>
      <c r="EME85" s="2"/>
      <c r="EMF85" s="2"/>
      <c r="EMG85" s="2"/>
      <c r="EMH85" s="2"/>
      <c r="EMI85" s="2"/>
      <c r="EMJ85" s="2"/>
      <c r="EMK85" s="2"/>
      <c r="EML85" s="2"/>
      <c r="EMM85" s="2"/>
      <c r="EMN85" s="2"/>
      <c r="EMO85" s="2"/>
      <c r="EMP85" s="2"/>
      <c r="EMQ85" s="2"/>
      <c r="EMR85" s="2"/>
      <c r="EMS85" s="2"/>
      <c r="EMT85" s="2"/>
      <c r="EMU85" s="2"/>
      <c r="EMV85" s="2"/>
      <c r="EMW85" s="2"/>
      <c r="EMX85" s="2"/>
      <c r="EMY85" s="2"/>
      <c r="EMZ85" s="2"/>
      <c r="ENA85" s="2"/>
      <c r="ENB85" s="2"/>
      <c r="ENC85" s="2"/>
      <c r="END85" s="2"/>
      <c r="ENE85" s="2"/>
      <c r="ENF85" s="2"/>
      <c r="ENG85" s="2"/>
      <c r="ENH85" s="2"/>
      <c r="ENI85" s="2"/>
      <c r="ENJ85" s="2"/>
      <c r="ENK85" s="2"/>
      <c r="ENL85" s="2"/>
      <c r="ENM85" s="2"/>
      <c r="ENN85" s="2"/>
      <c r="ENO85" s="2"/>
      <c r="ENP85" s="2"/>
      <c r="ENQ85" s="2"/>
      <c r="ENR85" s="2"/>
      <c r="ENS85" s="2"/>
      <c r="ENT85" s="2"/>
      <c r="ENU85" s="2"/>
      <c r="ENV85" s="2"/>
      <c r="ENW85" s="2"/>
      <c r="ENX85" s="2"/>
      <c r="ENY85" s="2"/>
      <c r="ENZ85" s="2"/>
      <c r="EOA85" s="2"/>
      <c r="EOB85" s="2"/>
      <c r="EOC85" s="2"/>
      <c r="EOD85" s="2"/>
      <c r="EOE85" s="2"/>
      <c r="EOF85" s="2"/>
      <c r="EOG85" s="2"/>
      <c r="EOH85" s="2"/>
      <c r="EOI85" s="2"/>
      <c r="EOJ85" s="2"/>
      <c r="EOK85" s="2"/>
      <c r="EOL85" s="2"/>
      <c r="EOM85" s="2"/>
      <c r="EON85" s="2"/>
      <c r="EOO85" s="2"/>
      <c r="EOP85" s="2"/>
      <c r="EOQ85" s="2"/>
      <c r="EOR85" s="2"/>
      <c r="EOS85" s="2"/>
      <c r="EOT85" s="2"/>
      <c r="EOU85" s="2"/>
      <c r="EOV85" s="2"/>
      <c r="EOW85" s="2"/>
      <c r="EOX85" s="2"/>
      <c r="EOY85" s="2"/>
      <c r="EOZ85" s="2"/>
      <c r="EPA85" s="2"/>
      <c r="EPB85" s="2"/>
      <c r="EPC85" s="2"/>
      <c r="EPD85" s="2"/>
      <c r="EPE85" s="2"/>
      <c r="EPF85" s="2"/>
      <c r="EPG85" s="2"/>
      <c r="EPH85" s="2"/>
      <c r="EPI85" s="2"/>
      <c r="EPJ85" s="2"/>
      <c r="EPK85" s="2"/>
      <c r="EPL85" s="2"/>
      <c r="EPM85" s="2"/>
      <c r="EPN85" s="2"/>
      <c r="EPO85" s="2"/>
      <c r="EPP85" s="2"/>
      <c r="EPQ85" s="2"/>
      <c r="EPR85" s="2"/>
      <c r="EPS85" s="2"/>
      <c r="EPT85" s="2"/>
      <c r="EPU85" s="2"/>
      <c r="EPV85" s="2"/>
      <c r="EPW85" s="2"/>
      <c r="EPX85" s="2"/>
      <c r="EPY85" s="2"/>
      <c r="EPZ85" s="2"/>
      <c r="EQA85" s="2"/>
      <c r="EQB85" s="2"/>
      <c r="EQC85" s="2"/>
      <c r="EQD85" s="2"/>
      <c r="EQE85" s="2"/>
      <c r="EQF85" s="2"/>
      <c r="EQG85" s="2"/>
      <c r="EQH85" s="2"/>
      <c r="EQI85" s="2"/>
      <c r="EQJ85" s="2"/>
      <c r="EQK85" s="2"/>
      <c r="EQL85" s="2"/>
      <c r="EQM85" s="2"/>
      <c r="EQN85" s="2"/>
      <c r="EQO85" s="2"/>
      <c r="EQP85" s="2"/>
      <c r="EQQ85" s="2"/>
      <c r="EQR85" s="2"/>
      <c r="EQS85" s="2"/>
      <c r="EQT85" s="2"/>
      <c r="EQU85" s="2"/>
      <c r="EQV85" s="2"/>
      <c r="EQW85" s="2"/>
      <c r="EQX85" s="2"/>
      <c r="EQY85" s="2"/>
      <c r="EQZ85" s="2"/>
      <c r="ERA85" s="2"/>
      <c r="ERB85" s="2"/>
      <c r="ERC85" s="2"/>
      <c r="ERD85" s="2"/>
      <c r="ERE85" s="2"/>
      <c r="ERF85" s="2"/>
      <c r="ERG85" s="2"/>
      <c r="ERH85" s="2"/>
      <c r="ERI85" s="2"/>
      <c r="ERJ85" s="2"/>
      <c r="ERK85" s="2"/>
      <c r="ERL85" s="2"/>
      <c r="ERM85" s="2"/>
      <c r="ERN85" s="2"/>
      <c r="ERO85" s="2"/>
      <c r="ERP85" s="2"/>
      <c r="ERQ85" s="2"/>
      <c r="ERR85" s="2"/>
      <c r="ERS85" s="2"/>
      <c r="ERT85" s="2"/>
      <c r="ERU85" s="2"/>
      <c r="ERV85" s="2"/>
      <c r="ERW85" s="2"/>
      <c r="ERX85" s="2"/>
      <c r="ERY85" s="2"/>
      <c r="ERZ85" s="2"/>
      <c r="ESA85" s="2"/>
      <c r="ESB85" s="2"/>
      <c r="ESC85" s="2"/>
      <c r="ESD85" s="2"/>
      <c r="ESE85" s="2"/>
      <c r="ESF85" s="2"/>
      <c r="ESG85" s="2"/>
      <c r="ESH85" s="2"/>
      <c r="ESI85" s="2"/>
      <c r="ESJ85" s="2"/>
      <c r="ESK85" s="2"/>
      <c r="ESL85" s="2"/>
      <c r="ESM85" s="2"/>
      <c r="ESN85" s="2"/>
      <c r="ESO85" s="2"/>
      <c r="ESP85" s="2"/>
      <c r="ESQ85" s="2"/>
      <c r="ESR85" s="2"/>
      <c r="ESS85" s="2"/>
      <c r="EST85" s="2"/>
      <c r="ESU85" s="2"/>
      <c r="ESV85" s="2"/>
      <c r="ESW85" s="2"/>
      <c r="ESX85" s="2"/>
      <c r="ESY85" s="2"/>
      <c r="ESZ85" s="2"/>
      <c r="ETA85" s="2"/>
      <c r="ETB85" s="2"/>
      <c r="ETC85" s="2"/>
      <c r="ETD85" s="2"/>
      <c r="ETE85" s="2"/>
      <c r="ETF85" s="2"/>
      <c r="ETG85" s="2"/>
      <c r="ETH85" s="2"/>
      <c r="ETI85" s="2"/>
      <c r="ETJ85" s="2"/>
      <c r="ETK85" s="2"/>
      <c r="ETL85" s="2"/>
      <c r="ETM85" s="2"/>
      <c r="ETN85" s="2"/>
      <c r="ETO85" s="2"/>
      <c r="ETP85" s="2"/>
      <c r="ETQ85" s="2"/>
      <c r="ETR85" s="2"/>
      <c r="ETS85" s="2"/>
      <c r="ETT85" s="2"/>
      <c r="ETU85" s="2"/>
      <c r="ETV85" s="2"/>
      <c r="ETW85" s="2"/>
      <c r="ETX85" s="2"/>
      <c r="ETY85" s="2"/>
      <c r="ETZ85" s="2"/>
      <c r="EUA85" s="2"/>
      <c r="EUB85" s="2"/>
      <c r="EUC85" s="2"/>
      <c r="EUD85" s="2"/>
      <c r="EUE85" s="2"/>
      <c r="EUF85" s="2"/>
      <c r="EUG85" s="2"/>
      <c r="EUH85" s="2"/>
      <c r="EUI85" s="2"/>
      <c r="EUJ85" s="2"/>
      <c r="EUK85" s="2"/>
      <c r="EUL85" s="2"/>
      <c r="EUM85" s="2"/>
      <c r="EUN85" s="2"/>
      <c r="EUO85" s="2"/>
      <c r="EUP85" s="2"/>
      <c r="EUQ85" s="2"/>
      <c r="EUR85" s="2"/>
      <c r="EUS85" s="2"/>
      <c r="EUT85" s="2"/>
      <c r="EUU85" s="2"/>
      <c r="EUV85" s="2"/>
      <c r="EUW85" s="2"/>
      <c r="EUX85" s="2"/>
      <c r="EUY85" s="2"/>
      <c r="EUZ85" s="2"/>
      <c r="EVA85" s="2"/>
      <c r="EVB85" s="2"/>
      <c r="EVC85" s="2"/>
      <c r="EVD85" s="2"/>
      <c r="EVE85" s="2"/>
      <c r="EVF85" s="2"/>
      <c r="EVG85" s="2"/>
      <c r="EVH85" s="2"/>
      <c r="EVI85" s="2"/>
      <c r="EVJ85" s="2"/>
      <c r="EVK85" s="2"/>
      <c r="EVL85" s="2"/>
      <c r="EVM85" s="2"/>
      <c r="EVN85" s="2"/>
      <c r="EVO85" s="2"/>
      <c r="EVP85" s="2"/>
      <c r="EVQ85" s="2"/>
      <c r="EVR85" s="2"/>
      <c r="EVS85" s="2"/>
      <c r="EVT85" s="2"/>
      <c r="EVU85" s="2"/>
      <c r="EVV85" s="2"/>
      <c r="EVW85" s="2"/>
      <c r="EVX85" s="2"/>
      <c r="EVY85" s="2"/>
      <c r="EVZ85" s="2"/>
      <c r="EWA85" s="2"/>
      <c r="EWB85" s="2"/>
      <c r="EWC85" s="2"/>
      <c r="EWD85" s="2"/>
      <c r="EWE85" s="2"/>
      <c r="EWF85" s="2"/>
      <c r="EWG85" s="2"/>
      <c r="EWH85" s="2"/>
      <c r="EWI85" s="2"/>
      <c r="EWJ85" s="2"/>
      <c r="EWK85" s="2"/>
      <c r="EWL85" s="2"/>
      <c r="EWM85" s="2"/>
      <c r="EWN85" s="2"/>
      <c r="EWO85" s="2"/>
      <c r="EWP85" s="2"/>
      <c r="EWQ85" s="2"/>
      <c r="EWR85" s="2"/>
      <c r="EWS85" s="2"/>
      <c r="EWT85" s="2"/>
      <c r="EWU85" s="2"/>
      <c r="EWV85" s="2"/>
      <c r="EWW85" s="2"/>
      <c r="EWX85" s="2"/>
      <c r="EWY85" s="2"/>
      <c r="EWZ85" s="2"/>
      <c r="EXA85" s="2"/>
      <c r="EXB85" s="2"/>
      <c r="EXC85" s="2"/>
      <c r="EXD85" s="2"/>
      <c r="EXE85" s="2"/>
      <c r="EXF85" s="2"/>
      <c r="EXG85" s="2"/>
      <c r="EXH85" s="2"/>
      <c r="EXI85" s="2"/>
      <c r="EXJ85" s="2"/>
      <c r="EXK85" s="2"/>
      <c r="EXL85" s="2"/>
      <c r="EXM85" s="2"/>
      <c r="EXN85" s="2"/>
      <c r="EXO85" s="2"/>
      <c r="EXP85" s="2"/>
      <c r="EXQ85" s="2"/>
      <c r="EXR85" s="2"/>
      <c r="EXS85" s="2"/>
      <c r="EXT85" s="2"/>
      <c r="EXU85" s="2"/>
      <c r="EXV85" s="2"/>
      <c r="EXW85" s="2"/>
      <c r="EXX85" s="2"/>
      <c r="EXY85" s="2"/>
      <c r="EXZ85" s="2"/>
      <c r="EYA85" s="2"/>
      <c r="EYB85" s="2"/>
      <c r="EYC85" s="2"/>
      <c r="EYD85" s="2"/>
      <c r="EYE85" s="2"/>
      <c r="EYF85" s="2"/>
      <c r="EYG85" s="2"/>
      <c r="EYH85" s="2"/>
      <c r="EYI85" s="2"/>
      <c r="EYJ85" s="2"/>
      <c r="EYK85" s="2"/>
      <c r="EYL85" s="2"/>
      <c r="EYM85" s="2"/>
      <c r="EYN85" s="2"/>
      <c r="EYO85" s="2"/>
      <c r="EYP85" s="2"/>
      <c r="EYQ85" s="2"/>
      <c r="EYR85" s="2"/>
      <c r="EYS85" s="2"/>
      <c r="EYT85" s="2"/>
      <c r="EYU85" s="2"/>
      <c r="EYV85" s="2"/>
      <c r="EYW85" s="2"/>
      <c r="EYX85" s="2"/>
      <c r="EYY85" s="2"/>
      <c r="EYZ85" s="2"/>
      <c r="EZA85" s="2"/>
      <c r="EZB85" s="2"/>
      <c r="EZC85" s="2"/>
      <c r="EZD85" s="2"/>
      <c r="EZE85" s="2"/>
      <c r="EZF85" s="2"/>
      <c r="EZG85" s="2"/>
      <c r="EZH85" s="2"/>
      <c r="EZI85" s="2"/>
      <c r="EZJ85" s="2"/>
      <c r="EZK85" s="2"/>
      <c r="EZL85" s="2"/>
      <c r="EZM85" s="2"/>
      <c r="EZN85" s="2"/>
      <c r="EZO85" s="2"/>
      <c r="EZP85" s="2"/>
      <c r="EZQ85" s="2"/>
      <c r="EZR85" s="2"/>
      <c r="EZS85" s="2"/>
      <c r="EZT85" s="2"/>
      <c r="EZU85" s="2"/>
      <c r="EZV85" s="2"/>
      <c r="EZW85" s="2"/>
      <c r="EZX85" s="2"/>
      <c r="EZY85" s="2"/>
      <c r="EZZ85" s="2"/>
      <c r="FAA85" s="2"/>
      <c r="FAB85" s="2"/>
      <c r="FAC85" s="2"/>
      <c r="FAD85" s="2"/>
      <c r="FAE85" s="2"/>
      <c r="FAF85" s="2"/>
      <c r="FAG85" s="2"/>
      <c r="FAH85" s="2"/>
      <c r="FAI85" s="2"/>
      <c r="FAJ85" s="2"/>
      <c r="FAK85" s="2"/>
      <c r="FAL85" s="2"/>
      <c r="FAM85" s="2"/>
      <c r="FAN85" s="2"/>
      <c r="FAO85" s="2"/>
      <c r="FAP85" s="2"/>
      <c r="FAQ85" s="2"/>
      <c r="FAR85" s="2"/>
      <c r="FAS85" s="2"/>
      <c r="FAT85" s="2"/>
      <c r="FAU85" s="2"/>
      <c r="FAV85" s="2"/>
      <c r="FAW85" s="2"/>
      <c r="FAX85" s="2"/>
      <c r="FAY85" s="2"/>
      <c r="FAZ85" s="2"/>
      <c r="FBA85" s="2"/>
      <c r="FBB85" s="2"/>
      <c r="FBC85" s="2"/>
      <c r="FBD85" s="2"/>
      <c r="FBE85" s="2"/>
      <c r="FBF85" s="2"/>
      <c r="FBG85" s="2"/>
      <c r="FBH85" s="2"/>
      <c r="FBI85" s="2"/>
      <c r="FBJ85" s="2"/>
      <c r="FBK85" s="2"/>
      <c r="FBL85" s="2"/>
      <c r="FBM85" s="2"/>
      <c r="FBN85" s="2"/>
      <c r="FBO85" s="2"/>
      <c r="FBP85" s="2"/>
      <c r="FBQ85" s="2"/>
      <c r="FBR85" s="2"/>
      <c r="FBS85" s="2"/>
      <c r="FBT85" s="2"/>
      <c r="FBU85" s="2"/>
      <c r="FBV85" s="2"/>
      <c r="FBW85" s="2"/>
      <c r="FBX85" s="2"/>
      <c r="FBY85" s="2"/>
      <c r="FBZ85" s="2"/>
      <c r="FCA85" s="2"/>
      <c r="FCB85" s="2"/>
      <c r="FCC85" s="2"/>
      <c r="FCD85" s="2"/>
      <c r="FCE85" s="2"/>
      <c r="FCF85" s="2"/>
      <c r="FCG85" s="2"/>
      <c r="FCH85" s="2"/>
      <c r="FCI85" s="2"/>
      <c r="FCJ85" s="2"/>
      <c r="FCK85" s="2"/>
      <c r="FCL85" s="2"/>
      <c r="FCM85" s="2"/>
      <c r="FCN85" s="2"/>
      <c r="FCO85" s="2"/>
      <c r="FCP85" s="2"/>
      <c r="FCQ85" s="2"/>
      <c r="FCR85" s="2"/>
      <c r="FCS85" s="2"/>
      <c r="FCT85" s="2"/>
      <c r="FCU85" s="2"/>
      <c r="FCV85" s="2"/>
      <c r="FCW85" s="2"/>
      <c r="FCX85" s="2"/>
      <c r="FCY85" s="2"/>
      <c r="FCZ85" s="2"/>
      <c r="FDA85" s="2"/>
      <c r="FDB85" s="2"/>
      <c r="FDC85" s="2"/>
      <c r="FDD85" s="2"/>
      <c r="FDE85" s="2"/>
      <c r="FDF85" s="2"/>
      <c r="FDG85" s="2"/>
      <c r="FDH85" s="2"/>
      <c r="FDI85" s="2"/>
      <c r="FDJ85" s="2"/>
      <c r="FDK85" s="2"/>
      <c r="FDL85" s="2"/>
      <c r="FDM85" s="2"/>
      <c r="FDN85" s="2"/>
      <c r="FDO85" s="2"/>
      <c r="FDP85" s="2"/>
      <c r="FDQ85" s="2"/>
      <c r="FDR85" s="2"/>
      <c r="FDS85" s="2"/>
      <c r="FDT85" s="2"/>
      <c r="FDU85" s="2"/>
      <c r="FDV85" s="2"/>
      <c r="FDW85" s="2"/>
      <c r="FDX85" s="2"/>
      <c r="FDY85" s="2"/>
      <c r="FDZ85" s="2"/>
      <c r="FEA85" s="2"/>
      <c r="FEB85" s="2"/>
      <c r="FEC85" s="2"/>
      <c r="FED85" s="2"/>
      <c r="FEE85" s="2"/>
      <c r="FEF85" s="2"/>
      <c r="FEG85" s="2"/>
      <c r="FEH85" s="2"/>
      <c r="FEI85" s="2"/>
      <c r="FEJ85" s="2"/>
      <c r="FEK85" s="2"/>
      <c r="FEL85" s="2"/>
      <c r="FEM85" s="2"/>
      <c r="FEN85" s="2"/>
      <c r="FEO85" s="2"/>
      <c r="FEP85" s="2"/>
      <c r="FEQ85" s="2"/>
      <c r="FER85" s="2"/>
      <c r="FES85" s="2"/>
      <c r="FET85" s="2"/>
      <c r="FEU85" s="2"/>
      <c r="FEV85" s="2"/>
      <c r="FEW85" s="2"/>
      <c r="FEX85" s="2"/>
      <c r="FEY85" s="2"/>
      <c r="FEZ85" s="2"/>
      <c r="FFA85" s="2"/>
      <c r="FFB85" s="2"/>
      <c r="FFC85" s="2"/>
      <c r="FFD85" s="2"/>
      <c r="FFE85" s="2"/>
      <c r="FFF85" s="2"/>
      <c r="FFG85" s="2"/>
      <c r="FFH85" s="2"/>
      <c r="FFI85" s="2"/>
      <c r="FFJ85" s="2"/>
      <c r="FFK85" s="2"/>
      <c r="FFL85" s="2"/>
      <c r="FFM85" s="2"/>
      <c r="FFN85" s="2"/>
      <c r="FFO85" s="2"/>
      <c r="FFP85" s="2"/>
      <c r="FFQ85" s="2"/>
      <c r="FFR85" s="2"/>
      <c r="FFS85" s="2"/>
      <c r="FFT85" s="2"/>
      <c r="FFU85" s="2"/>
      <c r="FFV85" s="2"/>
      <c r="FFW85" s="2"/>
      <c r="FFX85" s="2"/>
      <c r="FFY85" s="2"/>
      <c r="FFZ85" s="2"/>
      <c r="FGA85" s="2"/>
      <c r="FGB85" s="2"/>
      <c r="FGC85" s="2"/>
      <c r="FGD85" s="2"/>
      <c r="FGE85" s="2"/>
      <c r="FGF85" s="2"/>
      <c r="FGG85" s="2"/>
      <c r="FGH85" s="2"/>
      <c r="FGI85" s="2"/>
      <c r="FGJ85" s="2"/>
      <c r="FGK85" s="2"/>
      <c r="FGL85" s="2"/>
      <c r="FGM85" s="2"/>
      <c r="FGN85" s="2"/>
      <c r="FGO85" s="2"/>
      <c r="FGP85" s="2"/>
      <c r="FGQ85" s="2"/>
      <c r="FGR85" s="2"/>
      <c r="FGS85" s="2"/>
      <c r="FGT85" s="2"/>
      <c r="FGU85" s="2"/>
      <c r="FGV85" s="2"/>
      <c r="FGW85" s="2"/>
      <c r="FGX85" s="2"/>
      <c r="FGY85" s="2"/>
      <c r="FGZ85" s="2"/>
      <c r="FHA85" s="2"/>
      <c r="FHB85" s="2"/>
      <c r="FHC85" s="2"/>
      <c r="FHD85" s="2"/>
      <c r="FHE85" s="2"/>
      <c r="FHF85" s="2"/>
      <c r="FHG85" s="2"/>
      <c r="FHH85" s="2"/>
      <c r="FHI85" s="2"/>
      <c r="FHJ85" s="2"/>
      <c r="FHK85" s="2"/>
      <c r="FHL85" s="2"/>
      <c r="FHM85" s="2"/>
      <c r="FHN85" s="2"/>
      <c r="FHO85" s="2"/>
      <c r="FHP85" s="2"/>
      <c r="FHQ85" s="2"/>
      <c r="FHR85" s="2"/>
      <c r="FHS85" s="2"/>
      <c r="FHT85" s="2"/>
      <c r="FHU85" s="2"/>
      <c r="FHV85" s="2"/>
      <c r="FHW85" s="2"/>
      <c r="FHX85" s="2"/>
      <c r="FHY85" s="2"/>
      <c r="FHZ85" s="2"/>
      <c r="FIA85" s="2"/>
      <c r="FIB85" s="2"/>
      <c r="FIC85" s="2"/>
      <c r="FID85" s="2"/>
      <c r="FIE85" s="2"/>
      <c r="FIF85" s="2"/>
      <c r="FIG85" s="2"/>
      <c r="FIH85" s="2"/>
      <c r="FII85" s="2"/>
      <c r="FIJ85" s="2"/>
      <c r="FIK85" s="2"/>
      <c r="FIL85" s="2"/>
      <c r="FIM85" s="2"/>
      <c r="FIN85" s="2"/>
      <c r="FIO85" s="2"/>
      <c r="FIP85" s="2"/>
      <c r="FIQ85" s="2"/>
      <c r="FIR85" s="2"/>
      <c r="FIS85" s="2"/>
      <c r="FIT85" s="2"/>
      <c r="FIU85" s="2"/>
      <c r="FIV85" s="2"/>
      <c r="FIW85" s="2"/>
      <c r="FIX85" s="2"/>
      <c r="FIY85" s="2"/>
      <c r="FIZ85" s="2"/>
      <c r="FJA85" s="2"/>
      <c r="FJB85" s="2"/>
      <c r="FJC85" s="2"/>
      <c r="FJD85" s="2"/>
      <c r="FJE85" s="2"/>
      <c r="FJF85" s="2"/>
      <c r="FJG85" s="2"/>
      <c r="FJH85" s="2"/>
      <c r="FJI85" s="2"/>
      <c r="FJJ85" s="2"/>
      <c r="FJK85" s="2"/>
      <c r="FJL85" s="2"/>
      <c r="FJM85" s="2"/>
      <c r="FJN85" s="2"/>
      <c r="FJO85" s="2"/>
      <c r="FJP85" s="2"/>
      <c r="FJQ85" s="2"/>
      <c r="FJR85" s="2"/>
      <c r="FJS85" s="2"/>
      <c r="FJT85" s="2"/>
      <c r="FJU85" s="2"/>
      <c r="FJV85" s="2"/>
      <c r="FJW85" s="2"/>
      <c r="FJX85" s="2"/>
      <c r="FJY85" s="2"/>
      <c r="FJZ85" s="2"/>
      <c r="FKA85" s="2"/>
      <c r="FKB85" s="2"/>
      <c r="FKC85" s="2"/>
      <c r="FKD85" s="2"/>
      <c r="FKE85" s="2"/>
      <c r="FKF85" s="2"/>
      <c r="FKG85" s="2"/>
      <c r="FKH85" s="2"/>
      <c r="FKI85" s="2"/>
      <c r="FKJ85" s="2"/>
      <c r="FKK85" s="2"/>
      <c r="FKL85" s="2"/>
      <c r="FKM85" s="2"/>
      <c r="FKN85" s="2"/>
      <c r="FKO85" s="2"/>
      <c r="FKP85" s="2"/>
      <c r="FKQ85" s="2"/>
      <c r="FKR85" s="2"/>
      <c r="FKS85" s="2"/>
      <c r="FKT85" s="2"/>
      <c r="FKU85" s="2"/>
      <c r="FKV85" s="2"/>
      <c r="FKW85" s="2"/>
      <c r="FKX85" s="2"/>
      <c r="FKY85" s="2"/>
      <c r="FKZ85" s="2"/>
      <c r="FLA85" s="2"/>
      <c r="FLB85" s="2"/>
      <c r="FLC85" s="2"/>
      <c r="FLD85" s="2"/>
      <c r="FLE85" s="2"/>
      <c r="FLF85" s="2"/>
      <c r="FLG85" s="2"/>
      <c r="FLH85" s="2"/>
      <c r="FLI85" s="2"/>
      <c r="FLJ85" s="2"/>
      <c r="FLK85" s="2"/>
      <c r="FLL85" s="2"/>
      <c r="FLM85" s="2"/>
      <c r="FLN85" s="2"/>
      <c r="FLO85" s="2"/>
      <c r="FLP85" s="2"/>
      <c r="FLQ85" s="2"/>
      <c r="FLR85" s="2"/>
      <c r="FLS85" s="2"/>
      <c r="FLT85" s="2"/>
      <c r="FLU85" s="2"/>
      <c r="FLV85" s="2"/>
      <c r="FLW85" s="2"/>
      <c r="FLX85" s="2"/>
      <c r="FLY85" s="2"/>
      <c r="FLZ85" s="2"/>
      <c r="FMA85" s="2"/>
      <c r="FMB85" s="2"/>
      <c r="FMC85" s="2"/>
      <c r="FMD85" s="2"/>
      <c r="FME85" s="2"/>
      <c r="FMF85" s="2"/>
      <c r="FMG85" s="2"/>
      <c r="FMH85" s="2"/>
      <c r="FMI85" s="2"/>
      <c r="FMJ85" s="2"/>
      <c r="FMK85" s="2"/>
      <c r="FML85" s="2"/>
      <c r="FMM85" s="2"/>
      <c r="FMN85" s="2"/>
      <c r="FMO85" s="2"/>
      <c r="FMP85" s="2"/>
      <c r="FMQ85" s="2"/>
      <c r="FMR85" s="2"/>
      <c r="FMS85" s="2"/>
      <c r="FMT85" s="2"/>
      <c r="FMU85" s="2"/>
      <c r="FMV85" s="2"/>
      <c r="FMW85" s="2"/>
      <c r="FMX85" s="2"/>
      <c r="FMY85" s="2"/>
      <c r="FMZ85" s="2"/>
      <c r="FNA85" s="2"/>
      <c r="FNB85" s="2"/>
      <c r="FNC85" s="2"/>
      <c r="FND85" s="2"/>
      <c r="FNE85" s="2"/>
      <c r="FNF85" s="2"/>
      <c r="FNG85" s="2"/>
      <c r="FNH85" s="2"/>
      <c r="FNI85" s="2"/>
      <c r="FNJ85" s="2"/>
      <c r="FNK85" s="2"/>
      <c r="FNL85" s="2"/>
      <c r="FNM85" s="2"/>
      <c r="FNN85" s="2"/>
      <c r="FNO85" s="2"/>
      <c r="FNP85" s="2"/>
      <c r="FNQ85" s="2"/>
      <c r="FNR85" s="2"/>
      <c r="FNS85" s="2"/>
      <c r="FNT85" s="2"/>
      <c r="FNU85" s="2"/>
      <c r="FNV85" s="2"/>
      <c r="FNW85" s="2"/>
      <c r="FNX85" s="2"/>
      <c r="FNY85" s="2"/>
      <c r="FNZ85" s="2"/>
      <c r="FOA85" s="2"/>
      <c r="FOB85" s="2"/>
      <c r="FOC85" s="2"/>
      <c r="FOD85" s="2"/>
      <c r="FOE85" s="2"/>
      <c r="FOF85" s="2"/>
      <c r="FOG85" s="2"/>
      <c r="FOH85" s="2"/>
      <c r="FOI85" s="2"/>
      <c r="FOJ85" s="2"/>
      <c r="FOK85" s="2"/>
      <c r="FOL85" s="2"/>
      <c r="FOM85" s="2"/>
      <c r="FON85" s="2"/>
      <c r="FOO85" s="2"/>
      <c r="FOP85" s="2"/>
      <c r="FOQ85" s="2"/>
      <c r="FOR85" s="2"/>
      <c r="FOS85" s="2"/>
      <c r="FOT85" s="2"/>
      <c r="FOU85" s="2"/>
      <c r="FOV85" s="2"/>
      <c r="FOW85" s="2"/>
      <c r="FOX85" s="2"/>
      <c r="FOY85" s="2"/>
      <c r="FOZ85" s="2"/>
      <c r="FPA85" s="2"/>
      <c r="FPB85" s="2"/>
      <c r="FPC85" s="2"/>
      <c r="FPD85" s="2"/>
      <c r="FPE85" s="2"/>
      <c r="FPF85" s="2"/>
      <c r="FPG85" s="2"/>
      <c r="FPH85" s="2"/>
      <c r="FPI85" s="2"/>
      <c r="FPJ85" s="2"/>
      <c r="FPK85" s="2"/>
      <c r="FPL85" s="2"/>
      <c r="FPM85" s="2"/>
      <c r="FPN85" s="2"/>
      <c r="FPO85" s="2"/>
      <c r="FPP85" s="2"/>
      <c r="FPQ85" s="2"/>
      <c r="FPR85" s="2"/>
      <c r="FPS85" s="2"/>
      <c r="FPT85" s="2"/>
      <c r="FPU85" s="2"/>
      <c r="FPV85" s="2"/>
      <c r="FPW85" s="2"/>
      <c r="FPX85" s="2"/>
      <c r="FPY85" s="2"/>
      <c r="FPZ85" s="2"/>
      <c r="FQA85" s="2"/>
      <c r="FQB85" s="2"/>
      <c r="FQC85" s="2"/>
      <c r="FQD85" s="2"/>
      <c r="FQE85" s="2"/>
      <c r="FQF85" s="2"/>
      <c r="FQG85" s="2"/>
      <c r="FQH85" s="2"/>
      <c r="FQI85" s="2"/>
      <c r="FQJ85" s="2"/>
      <c r="FQK85" s="2"/>
      <c r="FQL85" s="2"/>
      <c r="FQM85" s="2"/>
      <c r="FQN85" s="2"/>
      <c r="FQO85" s="2"/>
      <c r="FQP85" s="2"/>
      <c r="FQQ85" s="2"/>
      <c r="FQR85" s="2"/>
      <c r="FQS85" s="2"/>
      <c r="FQT85" s="2"/>
      <c r="FQU85" s="2"/>
      <c r="FQV85" s="2"/>
      <c r="FQW85" s="2"/>
      <c r="FQX85" s="2"/>
      <c r="FQY85" s="2"/>
      <c r="FQZ85" s="2"/>
      <c r="FRA85" s="2"/>
      <c r="FRB85" s="2"/>
      <c r="FRC85" s="2"/>
      <c r="FRD85" s="2"/>
      <c r="FRE85" s="2"/>
      <c r="FRF85" s="2"/>
      <c r="FRG85" s="2"/>
      <c r="FRH85" s="2"/>
      <c r="FRI85" s="2"/>
      <c r="FRJ85" s="2"/>
      <c r="FRK85" s="2"/>
      <c r="FRL85" s="2"/>
      <c r="FRM85" s="2"/>
      <c r="FRN85" s="2"/>
      <c r="FRO85" s="2"/>
      <c r="FRP85" s="2"/>
      <c r="FRQ85" s="2"/>
      <c r="FRR85" s="2"/>
      <c r="FRS85" s="2"/>
      <c r="FRT85" s="2"/>
      <c r="FRU85" s="2"/>
      <c r="FRV85" s="2"/>
      <c r="FRW85" s="2"/>
      <c r="FRX85" s="2"/>
      <c r="FRY85" s="2"/>
      <c r="FRZ85" s="2"/>
      <c r="FSA85" s="2"/>
      <c r="FSB85" s="2"/>
      <c r="FSC85" s="2"/>
      <c r="FSD85" s="2"/>
      <c r="FSE85" s="2"/>
      <c r="FSF85" s="2"/>
      <c r="FSG85" s="2"/>
      <c r="FSH85" s="2"/>
      <c r="FSI85" s="2"/>
      <c r="FSJ85" s="2"/>
      <c r="FSK85" s="2"/>
      <c r="FSL85" s="2"/>
      <c r="FSM85" s="2"/>
      <c r="FSN85" s="2"/>
      <c r="FSO85" s="2"/>
      <c r="FSP85" s="2"/>
      <c r="FSQ85" s="2"/>
      <c r="FSR85" s="2"/>
      <c r="FSS85" s="2"/>
      <c r="FST85" s="2"/>
      <c r="FSU85" s="2"/>
      <c r="FSV85" s="2"/>
      <c r="FSW85" s="2"/>
      <c r="FSX85" s="2"/>
      <c r="FSY85" s="2"/>
      <c r="FSZ85" s="2"/>
      <c r="FTA85" s="2"/>
      <c r="FTB85" s="2"/>
      <c r="FTC85" s="2"/>
      <c r="FTD85" s="2"/>
      <c r="FTE85" s="2"/>
      <c r="FTF85" s="2"/>
      <c r="FTG85" s="2"/>
      <c r="FTH85" s="2"/>
      <c r="FTI85" s="2"/>
      <c r="FTJ85" s="2"/>
      <c r="FTK85" s="2"/>
      <c r="FTL85" s="2"/>
      <c r="FTM85" s="2"/>
      <c r="FTN85" s="2"/>
      <c r="FTO85" s="2"/>
      <c r="FTP85" s="2"/>
      <c r="FTQ85" s="2"/>
      <c r="FTR85" s="2"/>
      <c r="FTS85" s="2"/>
      <c r="FTT85" s="2"/>
      <c r="FTU85" s="2"/>
      <c r="FTV85" s="2"/>
      <c r="FTW85" s="2"/>
      <c r="FTX85" s="2"/>
      <c r="FTY85" s="2"/>
      <c r="FTZ85" s="2"/>
      <c r="FUA85" s="2"/>
      <c r="FUB85" s="2"/>
      <c r="FUC85" s="2"/>
      <c r="FUD85" s="2"/>
      <c r="FUE85" s="2"/>
      <c r="FUF85" s="2"/>
      <c r="FUG85" s="2"/>
      <c r="FUH85" s="2"/>
      <c r="FUI85" s="2"/>
      <c r="FUJ85" s="2"/>
      <c r="FUK85" s="2"/>
      <c r="FUL85" s="2"/>
      <c r="FUM85" s="2"/>
      <c r="FUN85" s="2"/>
      <c r="FUO85" s="2"/>
      <c r="FUP85" s="2"/>
      <c r="FUQ85" s="2"/>
      <c r="FUR85" s="2"/>
      <c r="FUS85" s="2"/>
      <c r="FUT85" s="2"/>
      <c r="FUU85" s="2"/>
      <c r="FUV85" s="2"/>
      <c r="FUW85" s="2"/>
      <c r="FUX85" s="2"/>
      <c r="FUY85" s="2"/>
      <c r="FUZ85" s="2"/>
      <c r="FVA85" s="2"/>
      <c r="FVB85" s="2"/>
      <c r="FVC85" s="2"/>
      <c r="FVD85" s="2"/>
      <c r="FVE85" s="2"/>
      <c r="FVF85" s="2"/>
      <c r="FVG85" s="2"/>
      <c r="FVH85" s="2"/>
      <c r="FVI85" s="2"/>
      <c r="FVJ85" s="2"/>
      <c r="FVK85" s="2"/>
      <c r="FVL85" s="2"/>
      <c r="FVM85" s="2"/>
      <c r="FVN85" s="2"/>
      <c r="FVO85" s="2"/>
      <c r="FVP85" s="2"/>
      <c r="FVQ85" s="2"/>
      <c r="FVR85" s="2"/>
      <c r="FVS85" s="2"/>
      <c r="FVT85" s="2"/>
      <c r="FVU85" s="2"/>
      <c r="FVV85" s="2"/>
      <c r="FVW85" s="2"/>
      <c r="FVX85" s="2"/>
      <c r="FVY85" s="2"/>
      <c r="FVZ85" s="2"/>
      <c r="FWA85" s="2"/>
      <c r="FWB85" s="2"/>
      <c r="FWC85" s="2"/>
      <c r="FWD85" s="2"/>
      <c r="FWE85" s="2"/>
      <c r="FWF85" s="2"/>
      <c r="FWG85" s="2"/>
      <c r="FWH85" s="2"/>
      <c r="FWI85" s="2"/>
      <c r="FWJ85" s="2"/>
      <c r="FWK85" s="2"/>
      <c r="FWL85" s="2"/>
      <c r="FWM85" s="2"/>
      <c r="FWN85" s="2"/>
      <c r="FWO85" s="2"/>
      <c r="FWP85" s="2"/>
      <c r="FWQ85" s="2"/>
      <c r="FWR85" s="2"/>
      <c r="FWS85" s="2"/>
      <c r="FWT85" s="2"/>
      <c r="FWU85" s="2"/>
      <c r="FWV85" s="2"/>
      <c r="FWW85" s="2"/>
      <c r="FWX85" s="2"/>
      <c r="FWY85" s="2"/>
      <c r="FWZ85" s="2"/>
      <c r="FXA85" s="2"/>
      <c r="FXB85" s="2"/>
      <c r="FXC85" s="2"/>
      <c r="FXD85" s="2"/>
      <c r="FXE85" s="2"/>
      <c r="FXF85" s="2"/>
      <c r="FXG85" s="2"/>
      <c r="FXH85" s="2"/>
      <c r="FXI85" s="2"/>
      <c r="FXJ85" s="2"/>
      <c r="FXK85" s="2"/>
      <c r="FXL85" s="2"/>
      <c r="FXM85" s="2"/>
      <c r="FXN85" s="2"/>
      <c r="FXO85" s="2"/>
      <c r="FXP85" s="2"/>
      <c r="FXQ85" s="2"/>
      <c r="FXR85" s="2"/>
      <c r="FXS85" s="2"/>
      <c r="FXT85" s="2"/>
      <c r="FXU85" s="2"/>
      <c r="FXV85" s="2"/>
      <c r="FXW85" s="2"/>
      <c r="FXX85" s="2"/>
      <c r="FXY85" s="2"/>
      <c r="FXZ85" s="2"/>
      <c r="FYA85" s="2"/>
      <c r="FYB85" s="2"/>
      <c r="FYC85" s="2"/>
      <c r="FYD85" s="2"/>
      <c r="FYE85" s="2"/>
      <c r="FYF85" s="2"/>
      <c r="FYG85" s="2"/>
      <c r="FYH85" s="2"/>
      <c r="FYI85" s="2"/>
      <c r="FYJ85" s="2"/>
      <c r="FYK85" s="2"/>
      <c r="FYL85" s="2"/>
      <c r="FYM85" s="2"/>
      <c r="FYN85" s="2"/>
      <c r="FYO85" s="2"/>
      <c r="FYP85" s="2"/>
      <c r="FYQ85" s="2"/>
      <c r="FYR85" s="2"/>
      <c r="FYS85" s="2"/>
      <c r="FYT85" s="2"/>
      <c r="FYU85" s="2"/>
      <c r="FYV85" s="2"/>
      <c r="FYW85" s="2"/>
      <c r="FYX85" s="2"/>
      <c r="FYY85" s="2"/>
      <c r="FYZ85" s="2"/>
      <c r="FZA85" s="2"/>
      <c r="FZB85" s="2"/>
      <c r="FZC85" s="2"/>
      <c r="FZD85" s="2"/>
      <c r="FZE85" s="2"/>
      <c r="FZF85" s="2"/>
      <c r="FZG85" s="2"/>
      <c r="FZH85" s="2"/>
      <c r="FZI85" s="2"/>
      <c r="FZJ85" s="2"/>
      <c r="FZK85" s="2"/>
      <c r="FZL85" s="2"/>
      <c r="FZM85" s="2"/>
      <c r="FZN85" s="2"/>
      <c r="FZO85" s="2"/>
      <c r="FZP85" s="2"/>
      <c r="FZQ85" s="2"/>
      <c r="FZR85" s="2"/>
      <c r="FZS85" s="2"/>
      <c r="FZT85" s="2"/>
      <c r="FZU85" s="2"/>
      <c r="FZV85" s="2"/>
      <c r="FZW85" s="2"/>
      <c r="FZX85" s="2"/>
      <c r="FZY85" s="2"/>
      <c r="FZZ85" s="2"/>
      <c r="GAA85" s="2"/>
      <c r="GAB85" s="2"/>
      <c r="GAC85" s="2"/>
      <c r="GAD85" s="2"/>
      <c r="GAE85" s="2"/>
      <c r="GAF85" s="2"/>
      <c r="GAG85" s="2"/>
      <c r="GAH85" s="2"/>
      <c r="GAI85" s="2"/>
      <c r="GAJ85" s="2"/>
      <c r="GAK85" s="2"/>
      <c r="GAL85" s="2"/>
      <c r="GAM85" s="2"/>
      <c r="GAN85" s="2"/>
      <c r="GAO85" s="2"/>
      <c r="GAP85" s="2"/>
      <c r="GAQ85" s="2"/>
      <c r="GAR85" s="2"/>
      <c r="GAS85" s="2"/>
      <c r="GAT85" s="2"/>
      <c r="GAU85" s="2"/>
      <c r="GAV85" s="2"/>
      <c r="GAW85" s="2"/>
      <c r="GAX85" s="2"/>
      <c r="GAY85" s="2"/>
      <c r="GAZ85" s="2"/>
      <c r="GBA85" s="2"/>
      <c r="GBB85" s="2"/>
      <c r="GBC85" s="2"/>
      <c r="GBD85" s="2"/>
      <c r="GBE85" s="2"/>
      <c r="GBF85" s="2"/>
      <c r="GBG85" s="2"/>
      <c r="GBH85" s="2"/>
      <c r="GBI85" s="2"/>
      <c r="GBJ85" s="2"/>
      <c r="GBK85" s="2"/>
      <c r="GBL85" s="2"/>
      <c r="GBM85" s="2"/>
      <c r="GBN85" s="2"/>
      <c r="GBO85" s="2"/>
      <c r="GBP85" s="2"/>
      <c r="GBQ85" s="2"/>
      <c r="GBR85" s="2"/>
      <c r="GBS85" s="2"/>
      <c r="GBT85" s="2"/>
      <c r="GBU85" s="2"/>
      <c r="GBV85" s="2"/>
      <c r="GBW85" s="2"/>
      <c r="GBX85" s="2"/>
      <c r="GBY85" s="2"/>
      <c r="GBZ85" s="2"/>
      <c r="GCA85" s="2"/>
      <c r="GCB85" s="2"/>
      <c r="GCC85" s="2"/>
      <c r="GCD85" s="2"/>
      <c r="GCE85" s="2"/>
      <c r="GCF85" s="2"/>
      <c r="GCG85" s="2"/>
      <c r="GCH85" s="2"/>
      <c r="GCI85" s="2"/>
      <c r="GCJ85" s="2"/>
      <c r="GCK85" s="2"/>
      <c r="GCL85" s="2"/>
      <c r="GCM85" s="2"/>
      <c r="GCN85" s="2"/>
      <c r="GCO85" s="2"/>
      <c r="GCP85" s="2"/>
      <c r="GCQ85" s="2"/>
      <c r="GCR85" s="2"/>
      <c r="GCS85" s="2"/>
      <c r="GCT85" s="2"/>
      <c r="GCU85" s="2"/>
      <c r="GCV85" s="2"/>
      <c r="GCW85" s="2"/>
      <c r="GCX85" s="2"/>
      <c r="GCY85" s="2"/>
      <c r="GCZ85" s="2"/>
      <c r="GDA85" s="2"/>
      <c r="GDB85" s="2"/>
      <c r="GDC85" s="2"/>
      <c r="GDD85" s="2"/>
      <c r="GDE85" s="2"/>
      <c r="GDF85" s="2"/>
      <c r="GDG85" s="2"/>
      <c r="GDH85" s="2"/>
      <c r="GDI85" s="2"/>
      <c r="GDJ85" s="2"/>
      <c r="GDK85" s="2"/>
      <c r="GDL85" s="2"/>
      <c r="GDM85" s="2"/>
      <c r="GDN85" s="2"/>
      <c r="GDO85" s="2"/>
      <c r="GDP85" s="2"/>
      <c r="GDQ85" s="2"/>
      <c r="GDR85" s="2"/>
      <c r="GDS85" s="2"/>
      <c r="GDT85" s="2"/>
      <c r="GDU85" s="2"/>
      <c r="GDV85" s="2"/>
      <c r="GDW85" s="2"/>
      <c r="GDX85" s="2"/>
      <c r="GDY85" s="2"/>
      <c r="GDZ85" s="2"/>
      <c r="GEA85" s="2"/>
      <c r="GEB85" s="2"/>
      <c r="GEC85" s="2"/>
      <c r="GED85" s="2"/>
      <c r="GEE85" s="2"/>
      <c r="GEF85" s="2"/>
      <c r="GEG85" s="2"/>
      <c r="GEH85" s="2"/>
      <c r="GEI85" s="2"/>
      <c r="GEJ85" s="2"/>
      <c r="GEK85" s="2"/>
      <c r="GEL85" s="2"/>
      <c r="GEM85" s="2"/>
      <c r="GEN85" s="2"/>
      <c r="GEO85" s="2"/>
      <c r="GEP85" s="2"/>
      <c r="GEQ85" s="2"/>
      <c r="GER85" s="2"/>
      <c r="GES85" s="2"/>
      <c r="GET85" s="2"/>
      <c r="GEU85" s="2"/>
      <c r="GEV85" s="2"/>
      <c r="GEW85" s="2"/>
      <c r="GEX85" s="2"/>
      <c r="GEY85" s="2"/>
      <c r="GEZ85" s="2"/>
      <c r="GFA85" s="2"/>
      <c r="GFB85" s="2"/>
      <c r="GFC85" s="2"/>
      <c r="GFD85" s="2"/>
      <c r="GFE85" s="2"/>
      <c r="GFF85" s="2"/>
      <c r="GFG85" s="2"/>
      <c r="GFH85" s="2"/>
      <c r="GFI85" s="2"/>
      <c r="GFJ85" s="2"/>
      <c r="GFK85" s="2"/>
      <c r="GFL85" s="2"/>
      <c r="GFM85" s="2"/>
      <c r="GFN85" s="2"/>
      <c r="GFO85" s="2"/>
      <c r="GFP85" s="2"/>
      <c r="GFQ85" s="2"/>
      <c r="GFR85" s="2"/>
      <c r="GFS85" s="2"/>
      <c r="GFT85" s="2"/>
      <c r="GFU85" s="2"/>
      <c r="GFV85" s="2"/>
      <c r="GFW85" s="2"/>
      <c r="GFX85" s="2"/>
      <c r="GFY85" s="2"/>
      <c r="GFZ85" s="2"/>
      <c r="GGA85" s="2"/>
      <c r="GGB85" s="2"/>
      <c r="GGC85" s="2"/>
      <c r="GGD85" s="2"/>
      <c r="GGE85" s="2"/>
      <c r="GGF85" s="2"/>
      <c r="GGG85" s="2"/>
      <c r="GGH85" s="2"/>
      <c r="GGI85" s="2"/>
      <c r="GGJ85" s="2"/>
      <c r="GGK85" s="2"/>
      <c r="GGL85" s="2"/>
      <c r="GGM85" s="2"/>
      <c r="GGN85" s="2"/>
      <c r="GGO85" s="2"/>
      <c r="GGP85" s="2"/>
      <c r="GGQ85" s="2"/>
      <c r="GGR85" s="2"/>
      <c r="GGS85" s="2"/>
      <c r="GGT85" s="2"/>
      <c r="GGU85" s="2"/>
      <c r="GGV85" s="2"/>
      <c r="GGW85" s="2"/>
      <c r="GGX85" s="2"/>
      <c r="GGY85" s="2"/>
      <c r="GGZ85" s="2"/>
      <c r="GHA85" s="2"/>
      <c r="GHB85" s="2"/>
      <c r="GHC85" s="2"/>
      <c r="GHD85" s="2"/>
      <c r="GHE85" s="2"/>
      <c r="GHF85" s="2"/>
      <c r="GHG85" s="2"/>
      <c r="GHH85" s="2"/>
      <c r="GHI85" s="2"/>
      <c r="GHJ85" s="2"/>
      <c r="GHK85" s="2"/>
      <c r="GHL85" s="2"/>
      <c r="GHM85" s="2"/>
      <c r="GHN85" s="2"/>
      <c r="GHO85" s="2"/>
      <c r="GHP85" s="2"/>
      <c r="GHQ85" s="2"/>
      <c r="GHR85" s="2"/>
      <c r="GHS85" s="2"/>
      <c r="GHT85" s="2"/>
      <c r="GHU85" s="2"/>
      <c r="GHV85" s="2"/>
      <c r="GHW85" s="2"/>
      <c r="GHX85" s="2"/>
      <c r="GHY85" s="2"/>
      <c r="GHZ85" s="2"/>
      <c r="GIA85" s="2"/>
      <c r="GIB85" s="2"/>
      <c r="GIC85" s="2"/>
      <c r="GID85" s="2"/>
      <c r="GIE85" s="2"/>
      <c r="GIF85" s="2"/>
      <c r="GIG85" s="2"/>
      <c r="GIH85" s="2"/>
      <c r="GII85" s="2"/>
      <c r="GIJ85" s="2"/>
      <c r="GIK85" s="2"/>
      <c r="GIL85" s="2"/>
      <c r="GIM85" s="2"/>
      <c r="GIN85" s="2"/>
      <c r="GIO85" s="2"/>
      <c r="GIP85" s="2"/>
      <c r="GIQ85" s="2"/>
      <c r="GIR85" s="2"/>
      <c r="GIS85" s="2"/>
      <c r="GIT85" s="2"/>
      <c r="GIU85" s="2"/>
      <c r="GIV85" s="2"/>
      <c r="GIW85" s="2"/>
      <c r="GIX85" s="2"/>
      <c r="GIY85" s="2"/>
      <c r="GIZ85" s="2"/>
      <c r="GJA85" s="2"/>
      <c r="GJB85" s="2"/>
      <c r="GJC85" s="2"/>
      <c r="GJD85" s="2"/>
      <c r="GJE85" s="2"/>
      <c r="GJF85" s="2"/>
      <c r="GJG85" s="2"/>
      <c r="GJH85" s="2"/>
      <c r="GJI85" s="2"/>
      <c r="GJJ85" s="2"/>
      <c r="GJK85" s="2"/>
      <c r="GJL85" s="2"/>
      <c r="GJM85" s="2"/>
      <c r="GJN85" s="2"/>
      <c r="GJO85" s="2"/>
      <c r="GJP85" s="2"/>
      <c r="GJQ85" s="2"/>
      <c r="GJR85" s="2"/>
      <c r="GJS85" s="2"/>
      <c r="GJT85" s="2"/>
      <c r="GJU85" s="2"/>
      <c r="GJV85" s="2"/>
      <c r="GJW85" s="2"/>
      <c r="GJX85" s="2"/>
      <c r="GJY85" s="2"/>
      <c r="GJZ85" s="2"/>
      <c r="GKA85" s="2"/>
      <c r="GKB85" s="2"/>
      <c r="GKC85" s="2"/>
      <c r="GKD85" s="2"/>
      <c r="GKE85" s="2"/>
      <c r="GKF85" s="2"/>
      <c r="GKG85" s="2"/>
      <c r="GKH85" s="2"/>
      <c r="GKI85" s="2"/>
      <c r="GKJ85" s="2"/>
      <c r="GKK85" s="2"/>
      <c r="GKL85" s="2"/>
      <c r="GKM85" s="2"/>
      <c r="GKN85" s="2"/>
      <c r="GKO85" s="2"/>
      <c r="GKP85" s="2"/>
      <c r="GKQ85" s="2"/>
      <c r="GKR85" s="2"/>
      <c r="GKS85" s="2"/>
      <c r="GKT85" s="2"/>
      <c r="GKU85" s="2"/>
      <c r="GKV85" s="2"/>
      <c r="GKW85" s="2"/>
      <c r="GKX85" s="2"/>
      <c r="GKY85" s="2"/>
      <c r="GKZ85" s="2"/>
      <c r="GLA85" s="2"/>
      <c r="GLB85" s="2"/>
      <c r="GLC85" s="2"/>
      <c r="GLD85" s="2"/>
      <c r="GLE85" s="2"/>
      <c r="GLF85" s="2"/>
      <c r="GLG85" s="2"/>
      <c r="GLH85" s="2"/>
      <c r="GLI85" s="2"/>
      <c r="GLJ85" s="2"/>
      <c r="GLK85" s="2"/>
      <c r="GLL85" s="2"/>
      <c r="GLM85" s="2"/>
      <c r="GLN85" s="2"/>
      <c r="GLO85" s="2"/>
      <c r="GLP85" s="2"/>
      <c r="GLQ85" s="2"/>
      <c r="GLR85" s="2"/>
      <c r="GLS85" s="2"/>
      <c r="GLT85" s="2"/>
      <c r="GLU85" s="2"/>
      <c r="GLV85" s="2"/>
      <c r="GLW85" s="2"/>
      <c r="GLX85" s="2"/>
      <c r="GLY85" s="2"/>
      <c r="GLZ85" s="2"/>
      <c r="GMA85" s="2"/>
      <c r="GMB85" s="2"/>
      <c r="GMC85" s="2"/>
      <c r="GMD85" s="2"/>
      <c r="GME85" s="2"/>
      <c r="GMF85" s="2"/>
      <c r="GMG85" s="2"/>
      <c r="GMH85" s="2"/>
      <c r="GMI85" s="2"/>
      <c r="GMJ85" s="2"/>
      <c r="GMK85" s="2"/>
      <c r="GML85" s="2"/>
      <c r="GMM85" s="2"/>
      <c r="GMN85" s="2"/>
      <c r="GMO85" s="2"/>
      <c r="GMP85" s="2"/>
      <c r="GMQ85" s="2"/>
      <c r="GMR85" s="2"/>
      <c r="GMS85" s="2"/>
      <c r="GMT85" s="2"/>
      <c r="GMU85" s="2"/>
      <c r="GMV85" s="2"/>
      <c r="GMW85" s="2"/>
      <c r="GMX85" s="2"/>
      <c r="GMY85" s="2"/>
      <c r="GMZ85" s="2"/>
      <c r="GNA85" s="2"/>
      <c r="GNB85" s="2"/>
      <c r="GNC85" s="2"/>
      <c r="GND85" s="2"/>
      <c r="GNE85" s="2"/>
      <c r="GNF85" s="2"/>
      <c r="GNG85" s="2"/>
      <c r="GNH85" s="2"/>
      <c r="GNI85" s="2"/>
      <c r="GNJ85" s="2"/>
      <c r="GNK85" s="2"/>
      <c r="GNL85" s="2"/>
      <c r="GNM85" s="2"/>
      <c r="GNN85" s="2"/>
      <c r="GNO85" s="2"/>
      <c r="GNP85" s="2"/>
      <c r="GNQ85" s="2"/>
      <c r="GNR85" s="2"/>
      <c r="GNS85" s="2"/>
      <c r="GNT85" s="2"/>
      <c r="GNU85" s="2"/>
      <c r="GNV85" s="2"/>
      <c r="GNW85" s="2"/>
      <c r="GNX85" s="2"/>
      <c r="GNY85" s="2"/>
      <c r="GNZ85" s="2"/>
      <c r="GOA85" s="2"/>
      <c r="GOB85" s="2"/>
      <c r="GOC85" s="2"/>
      <c r="GOD85" s="2"/>
      <c r="GOE85" s="2"/>
      <c r="GOF85" s="2"/>
      <c r="GOG85" s="2"/>
      <c r="GOH85" s="2"/>
      <c r="GOI85" s="2"/>
      <c r="GOJ85" s="2"/>
      <c r="GOK85" s="2"/>
      <c r="GOL85" s="2"/>
      <c r="GOM85" s="2"/>
      <c r="GON85" s="2"/>
      <c r="GOO85" s="2"/>
      <c r="GOP85" s="2"/>
      <c r="GOQ85" s="2"/>
      <c r="GOR85" s="2"/>
      <c r="GOS85" s="2"/>
      <c r="GOT85" s="2"/>
      <c r="GOU85" s="2"/>
      <c r="GOV85" s="2"/>
      <c r="GOW85" s="2"/>
      <c r="GOX85" s="2"/>
      <c r="GOY85" s="2"/>
      <c r="GOZ85" s="2"/>
      <c r="GPA85" s="2"/>
      <c r="GPB85" s="2"/>
      <c r="GPC85" s="2"/>
      <c r="GPD85" s="2"/>
      <c r="GPE85" s="2"/>
      <c r="GPF85" s="2"/>
      <c r="GPG85" s="2"/>
      <c r="GPH85" s="2"/>
      <c r="GPI85" s="2"/>
      <c r="GPJ85" s="2"/>
      <c r="GPK85" s="2"/>
      <c r="GPL85" s="2"/>
      <c r="GPM85" s="2"/>
      <c r="GPN85" s="2"/>
      <c r="GPO85" s="2"/>
      <c r="GPP85" s="2"/>
      <c r="GPQ85" s="2"/>
      <c r="GPR85" s="2"/>
      <c r="GPS85" s="2"/>
      <c r="GPT85" s="2"/>
      <c r="GPU85" s="2"/>
      <c r="GPV85" s="2"/>
      <c r="GPW85" s="2"/>
      <c r="GPX85" s="2"/>
      <c r="GPY85" s="2"/>
      <c r="GPZ85" s="2"/>
      <c r="GQA85" s="2"/>
      <c r="GQB85" s="2"/>
      <c r="GQC85" s="2"/>
      <c r="GQD85" s="2"/>
      <c r="GQE85" s="2"/>
      <c r="GQF85" s="2"/>
      <c r="GQG85" s="2"/>
      <c r="GQH85" s="2"/>
      <c r="GQI85" s="2"/>
      <c r="GQJ85" s="2"/>
      <c r="GQK85" s="2"/>
      <c r="GQL85" s="2"/>
      <c r="GQM85" s="2"/>
      <c r="GQN85" s="2"/>
      <c r="GQO85" s="2"/>
      <c r="GQP85" s="2"/>
      <c r="GQQ85" s="2"/>
      <c r="GQR85" s="2"/>
      <c r="GQS85" s="2"/>
      <c r="GQT85" s="2"/>
      <c r="GQU85" s="2"/>
      <c r="GQV85" s="2"/>
      <c r="GQW85" s="2"/>
      <c r="GQX85" s="2"/>
      <c r="GQY85" s="2"/>
      <c r="GQZ85" s="2"/>
      <c r="GRA85" s="2"/>
      <c r="GRB85" s="2"/>
      <c r="GRC85" s="2"/>
      <c r="GRD85" s="2"/>
      <c r="GRE85" s="2"/>
      <c r="GRF85" s="2"/>
      <c r="GRG85" s="2"/>
      <c r="GRH85" s="2"/>
      <c r="GRI85" s="2"/>
      <c r="GRJ85" s="2"/>
      <c r="GRK85" s="2"/>
      <c r="GRL85" s="2"/>
      <c r="GRM85" s="2"/>
      <c r="GRN85" s="2"/>
      <c r="GRO85" s="2"/>
      <c r="GRP85" s="2"/>
      <c r="GRQ85" s="2"/>
      <c r="GRR85" s="2"/>
      <c r="GRS85" s="2"/>
      <c r="GRT85" s="2"/>
      <c r="GRU85" s="2"/>
      <c r="GRV85" s="2"/>
      <c r="GRW85" s="2"/>
      <c r="GRX85" s="2"/>
      <c r="GRY85" s="2"/>
      <c r="GRZ85" s="2"/>
      <c r="GSA85" s="2"/>
      <c r="GSB85" s="2"/>
      <c r="GSC85" s="2"/>
      <c r="GSD85" s="2"/>
      <c r="GSE85" s="2"/>
      <c r="GSF85" s="2"/>
      <c r="GSG85" s="2"/>
      <c r="GSH85" s="2"/>
      <c r="GSI85" s="2"/>
      <c r="GSJ85" s="2"/>
      <c r="GSK85" s="2"/>
      <c r="GSL85" s="2"/>
      <c r="GSM85" s="2"/>
      <c r="GSN85" s="2"/>
      <c r="GSO85" s="2"/>
      <c r="GSP85" s="2"/>
      <c r="GSQ85" s="2"/>
      <c r="GSR85" s="2"/>
      <c r="GSS85" s="2"/>
      <c r="GST85" s="2"/>
      <c r="GSU85" s="2"/>
      <c r="GSV85" s="2"/>
      <c r="GSW85" s="2"/>
      <c r="GSX85" s="2"/>
      <c r="GSY85" s="2"/>
      <c r="GSZ85" s="2"/>
      <c r="GTA85" s="2"/>
      <c r="GTB85" s="2"/>
      <c r="GTC85" s="2"/>
      <c r="GTD85" s="2"/>
      <c r="GTE85" s="2"/>
      <c r="GTF85" s="2"/>
      <c r="GTG85" s="2"/>
      <c r="GTH85" s="2"/>
      <c r="GTI85" s="2"/>
      <c r="GTJ85" s="2"/>
      <c r="GTK85" s="2"/>
      <c r="GTL85" s="2"/>
      <c r="GTM85" s="2"/>
      <c r="GTN85" s="2"/>
      <c r="GTO85" s="2"/>
      <c r="GTP85" s="2"/>
      <c r="GTQ85" s="2"/>
      <c r="GTR85" s="2"/>
      <c r="GTS85" s="2"/>
      <c r="GTT85" s="2"/>
      <c r="GTU85" s="2"/>
      <c r="GTV85" s="2"/>
      <c r="GTW85" s="2"/>
      <c r="GTX85" s="2"/>
      <c r="GTY85" s="2"/>
      <c r="GTZ85" s="2"/>
      <c r="GUA85" s="2"/>
      <c r="GUB85" s="2"/>
      <c r="GUC85" s="2"/>
      <c r="GUD85" s="2"/>
      <c r="GUE85" s="2"/>
      <c r="GUF85" s="2"/>
      <c r="GUG85" s="2"/>
      <c r="GUH85" s="2"/>
      <c r="GUI85" s="2"/>
      <c r="GUJ85" s="2"/>
      <c r="GUK85" s="2"/>
      <c r="GUL85" s="2"/>
      <c r="GUM85" s="2"/>
      <c r="GUN85" s="2"/>
      <c r="GUO85" s="2"/>
      <c r="GUP85" s="2"/>
      <c r="GUQ85" s="2"/>
      <c r="GUR85" s="2"/>
      <c r="GUS85" s="2"/>
      <c r="GUT85" s="2"/>
      <c r="GUU85" s="2"/>
      <c r="GUV85" s="2"/>
      <c r="GUW85" s="2"/>
      <c r="GUX85" s="2"/>
      <c r="GUY85" s="2"/>
      <c r="GUZ85" s="2"/>
      <c r="GVA85" s="2"/>
      <c r="GVB85" s="2"/>
      <c r="GVC85" s="2"/>
      <c r="GVD85" s="2"/>
      <c r="GVE85" s="2"/>
      <c r="GVF85" s="2"/>
      <c r="GVG85" s="2"/>
      <c r="GVH85" s="2"/>
      <c r="GVI85" s="2"/>
      <c r="GVJ85" s="2"/>
      <c r="GVK85" s="2"/>
      <c r="GVL85" s="2"/>
      <c r="GVM85" s="2"/>
      <c r="GVN85" s="2"/>
      <c r="GVO85" s="2"/>
      <c r="GVP85" s="2"/>
      <c r="GVQ85" s="2"/>
      <c r="GVR85" s="2"/>
      <c r="GVS85" s="2"/>
      <c r="GVT85" s="2"/>
      <c r="GVU85" s="2"/>
      <c r="GVV85" s="2"/>
      <c r="GVW85" s="2"/>
      <c r="GVX85" s="2"/>
      <c r="GVY85" s="2"/>
      <c r="GVZ85" s="2"/>
      <c r="GWA85" s="2"/>
      <c r="GWB85" s="2"/>
      <c r="GWC85" s="2"/>
      <c r="GWD85" s="2"/>
      <c r="GWE85" s="2"/>
      <c r="GWF85" s="2"/>
      <c r="GWG85" s="2"/>
      <c r="GWH85" s="2"/>
      <c r="GWI85" s="2"/>
      <c r="GWJ85" s="2"/>
      <c r="GWK85" s="2"/>
      <c r="GWL85" s="2"/>
      <c r="GWM85" s="2"/>
      <c r="GWN85" s="2"/>
      <c r="GWO85" s="2"/>
      <c r="GWP85" s="2"/>
      <c r="GWQ85" s="2"/>
      <c r="GWR85" s="2"/>
      <c r="GWS85" s="2"/>
      <c r="GWT85" s="2"/>
      <c r="GWU85" s="2"/>
      <c r="GWV85" s="2"/>
      <c r="GWW85" s="2"/>
      <c r="GWX85" s="2"/>
      <c r="GWY85" s="2"/>
      <c r="GWZ85" s="2"/>
      <c r="GXA85" s="2"/>
      <c r="GXB85" s="2"/>
      <c r="GXC85" s="2"/>
      <c r="GXD85" s="2"/>
      <c r="GXE85" s="2"/>
      <c r="GXF85" s="2"/>
      <c r="GXG85" s="2"/>
      <c r="GXH85" s="2"/>
      <c r="GXI85" s="2"/>
      <c r="GXJ85" s="2"/>
      <c r="GXK85" s="2"/>
      <c r="GXL85" s="2"/>
      <c r="GXM85" s="2"/>
      <c r="GXN85" s="2"/>
      <c r="GXO85" s="2"/>
      <c r="GXP85" s="2"/>
      <c r="GXQ85" s="2"/>
      <c r="GXR85" s="2"/>
      <c r="GXS85" s="2"/>
      <c r="GXT85" s="2"/>
      <c r="GXU85" s="2"/>
      <c r="GXV85" s="2"/>
      <c r="GXW85" s="2"/>
      <c r="GXX85" s="2"/>
      <c r="GXY85" s="2"/>
      <c r="GXZ85" s="2"/>
      <c r="GYA85" s="2"/>
      <c r="GYB85" s="2"/>
      <c r="GYC85" s="2"/>
      <c r="GYD85" s="2"/>
      <c r="GYE85" s="2"/>
      <c r="GYF85" s="2"/>
      <c r="GYG85" s="2"/>
      <c r="GYH85" s="2"/>
      <c r="GYI85" s="2"/>
      <c r="GYJ85" s="2"/>
      <c r="GYK85" s="2"/>
      <c r="GYL85" s="2"/>
      <c r="GYM85" s="2"/>
      <c r="GYN85" s="2"/>
      <c r="GYO85" s="2"/>
      <c r="GYP85" s="2"/>
      <c r="GYQ85" s="2"/>
      <c r="GYR85" s="2"/>
      <c r="GYS85" s="2"/>
      <c r="GYT85" s="2"/>
      <c r="GYU85" s="2"/>
      <c r="GYV85" s="2"/>
      <c r="GYW85" s="2"/>
      <c r="GYX85" s="2"/>
      <c r="GYY85" s="2"/>
      <c r="GYZ85" s="2"/>
      <c r="GZA85" s="2"/>
      <c r="GZB85" s="2"/>
      <c r="GZC85" s="2"/>
      <c r="GZD85" s="2"/>
      <c r="GZE85" s="2"/>
      <c r="GZF85" s="2"/>
      <c r="GZG85" s="2"/>
      <c r="GZH85" s="2"/>
      <c r="GZI85" s="2"/>
      <c r="GZJ85" s="2"/>
      <c r="GZK85" s="2"/>
      <c r="GZL85" s="2"/>
      <c r="GZM85" s="2"/>
      <c r="GZN85" s="2"/>
      <c r="GZO85" s="2"/>
      <c r="GZP85" s="2"/>
      <c r="GZQ85" s="2"/>
      <c r="GZR85" s="2"/>
      <c r="GZS85" s="2"/>
      <c r="GZT85" s="2"/>
      <c r="GZU85" s="2"/>
      <c r="GZV85" s="2"/>
      <c r="GZW85" s="2"/>
      <c r="GZX85" s="2"/>
      <c r="GZY85" s="2"/>
      <c r="GZZ85" s="2"/>
      <c r="HAA85" s="2"/>
      <c r="HAB85" s="2"/>
      <c r="HAC85" s="2"/>
      <c r="HAD85" s="2"/>
      <c r="HAE85" s="2"/>
      <c r="HAF85" s="2"/>
      <c r="HAG85" s="2"/>
      <c r="HAH85" s="2"/>
      <c r="HAI85" s="2"/>
      <c r="HAJ85" s="2"/>
      <c r="HAK85" s="2"/>
      <c r="HAL85" s="2"/>
      <c r="HAM85" s="2"/>
      <c r="HAN85" s="2"/>
      <c r="HAO85" s="2"/>
      <c r="HAP85" s="2"/>
      <c r="HAQ85" s="2"/>
      <c r="HAR85" s="2"/>
      <c r="HAS85" s="2"/>
      <c r="HAT85" s="2"/>
      <c r="HAU85" s="2"/>
      <c r="HAV85" s="2"/>
      <c r="HAW85" s="2"/>
      <c r="HAX85" s="2"/>
      <c r="HAY85" s="2"/>
      <c r="HAZ85" s="2"/>
      <c r="HBA85" s="2"/>
      <c r="HBB85" s="2"/>
      <c r="HBC85" s="2"/>
      <c r="HBD85" s="2"/>
      <c r="HBE85" s="2"/>
      <c r="HBF85" s="2"/>
      <c r="HBG85" s="2"/>
      <c r="HBH85" s="2"/>
      <c r="HBI85" s="2"/>
      <c r="HBJ85" s="2"/>
      <c r="HBK85" s="2"/>
      <c r="HBL85" s="2"/>
      <c r="HBM85" s="2"/>
      <c r="HBN85" s="2"/>
      <c r="HBO85" s="2"/>
      <c r="HBP85" s="2"/>
      <c r="HBQ85" s="2"/>
      <c r="HBR85" s="2"/>
      <c r="HBS85" s="2"/>
      <c r="HBT85" s="2"/>
      <c r="HBU85" s="2"/>
      <c r="HBV85" s="2"/>
      <c r="HBW85" s="2"/>
      <c r="HBX85" s="2"/>
      <c r="HBY85" s="2"/>
      <c r="HBZ85" s="2"/>
      <c r="HCA85" s="2"/>
      <c r="HCB85" s="2"/>
      <c r="HCC85" s="2"/>
      <c r="HCD85" s="2"/>
      <c r="HCE85" s="2"/>
      <c r="HCF85" s="2"/>
      <c r="HCG85" s="2"/>
      <c r="HCH85" s="2"/>
      <c r="HCI85" s="2"/>
      <c r="HCJ85" s="2"/>
      <c r="HCK85" s="2"/>
      <c r="HCL85" s="2"/>
      <c r="HCM85" s="2"/>
      <c r="HCN85" s="2"/>
      <c r="HCO85" s="2"/>
      <c r="HCP85" s="2"/>
      <c r="HCQ85" s="2"/>
      <c r="HCR85" s="2"/>
      <c r="HCS85" s="2"/>
      <c r="HCT85" s="2"/>
      <c r="HCU85" s="2"/>
      <c r="HCV85" s="2"/>
      <c r="HCW85" s="2"/>
      <c r="HCX85" s="2"/>
      <c r="HCY85" s="2"/>
      <c r="HCZ85" s="2"/>
      <c r="HDA85" s="2"/>
      <c r="HDB85" s="2"/>
      <c r="HDC85" s="2"/>
      <c r="HDD85" s="2"/>
      <c r="HDE85" s="2"/>
      <c r="HDF85" s="2"/>
      <c r="HDG85" s="2"/>
      <c r="HDH85" s="2"/>
      <c r="HDI85" s="2"/>
      <c r="HDJ85" s="2"/>
      <c r="HDK85" s="2"/>
      <c r="HDL85" s="2"/>
      <c r="HDM85" s="2"/>
      <c r="HDN85" s="2"/>
      <c r="HDO85" s="2"/>
      <c r="HDP85" s="2"/>
      <c r="HDQ85" s="2"/>
      <c r="HDR85" s="2"/>
      <c r="HDS85" s="2"/>
      <c r="HDT85" s="2"/>
      <c r="HDU85" s="2"/>
      <c r="HDV85" s="2"/>
      <c r="HDW85" s="2"/>
      <c r="HDX85" s="2"/>
      <c r="HDY85" s="2"/>
      <c r="HDZ85" s="2"/>
      <c r="HEA85" s="2"/>
      <c r="HEB85" s="2"/>
      <c r="HEC85" s="2"/>
      <c r="HED85" s="2"/>
      <c r="HEE85" s="2"/>
      <c r="HEF85" s="2"/>
      <c r="HEG85" s="2"/>
      <c r="HEH85" s="2"/>
      <c r="HEI85" s="2"/>
      <c r="HEJ85" s="2"/>
      <c r="HEK85" s="2"/>
      <c r="HEL85" s="2"/>
      <c r="HEM85" s="2"/>
      <c r="HEN85" s="2"/>
      <c r="HEO85" s="2"/>
      <c r="HEP85" s="2"/>
      <c r="HEQ85" s="2"/>
      <c r="HER85" s="2"/>
      <c r="HES85" s="2"/>
      <c r="HET85" s="2"/>
      <c r="HEU85" s="2"/>
      <c r="HEV85" s="2"/>
      <c r="HEW85" s="2"/>
      <c r="HEX85" s="2"/>
      <c r="HEY85" s="2"/>
      <c r="HEZ85" s="2"/>
      <c r="HFA85" s="2"/>
      <c r="HFB85" s="2"/>
      <c r="HFC85" s="2"/>
      <c r="HFD85" s="2"/>
      <c r="HFE85" s="2"/>
      <c r="HFF85" s="2"/>
      <c r="HFG85" s="2"/>
      <c r="HFH85" s="2"/>
      <c r="HFI85" s="2"/>
      <c r="HFJ85" s="2"/>
      <c r="HFK85" s="2"/>
      <c r="HFL85" s="2"/>
      <c r="HFM85" s="2"/>
      <c r="HFN85" s="2"/>
      <c r="HFO85" s="2"/>
      <c r="HFP85" s="2"/>
      <c r="HFQ85" s="2"/>
      <c r="HFR85" s="2"/>
      <c r="HFS85" s="2"/>
      <c r="HFT85" s="2"/>
      <c r="HFU85" s="2"/>
      <c r="HFV85" s="2"/>
      <c r="HFW85" s="2"/>
      <c r="HFX85" s="2"/>
      <c r="HFY85" s="2"/>
      <c r="HFZ85" s="2"/>
      <c r="HGA85" s="2"/>
      <c r="HGB85" s="2"/>
      <c r="HGC85" s="2"/>
      <c r="HGD85" s="2"/>
      <c r="HGE85" s="2"/>
      <c r="HGF85" s="2"/>
      <c r="HGG85" s="2"/>
      <c r="HGH85" s="2"/>
      <c r="HGI85" s="2"/>
      <c r="HGJ85" s="2"/>
      <c r="HGK85" s="2"/>
      <c r="HGL85" s="2"/>
      <c r="HGM85" s="2"/>
      <c r="HGN85" s="2"/>
      <c r="HGO85" s="2"/>
      <c r="HGP85" s="2"/>
      <c r="HGQ85" s="2"/>
      <c r="HGR85" s="2"/>
      <c r="HGS85" s="2"/>
      <c r="HGT85" s="2"/>
      <c r="HGU85" s="2"/>
      <c r="HGV85" s="2"/>
      <c r="HGW85" s="2"/>
      <c r="HGX85" s="2"/>
      <c r="HGY85" s="2"/>
      <c r="HGZ85" s="2"/>
      <c r="HHA85" s="2"/>
      <c r="HHB85" s="2"/>
      <c r="HHC85" s="2"/>
      <c r="HHD85" s="2"/>
      <c r="HHE85" s="2"/>
      <c r="HHF85" s="2"/>
      <c r="HHG85" s="2"/>
      <c r="HHH85" s="2"/>
      <c r="HHI85" s="2"/>
      <c r="HHJ85" s="2"/>
      <c r="HHK85" s="2"/>
      <c r="HHL85" s="2"/>
      <c r="HHM85" s="2"/>
      <c r="HHN85" s="2"/>
      <c r="HHO85" s="2"/>
      <c r="HHP85" s="2"/>
      <c r="HHQ85" s="2"/>
      <c r="HHR85" s="2"/>
      <c r="HHS85" s="2"/>
      <c r="HHT85" s="2"/>
      <c r="HHU85" s="2"/>
      <c r="HHV85" s="2"/>
      <c r="HHW85" s="2"/>
      <c r="HHX85" s="2"/>
      <c r="HHY85" s="2"/>
      <c r="HHZ85" s="2"/>
      <c r="HIA85" s="2"/>
      <c r="HIB85" s="2"/>
      <c r="HIC85" s="2"/>
      <c r="HID85" s="2"/>
      <c r="HIE85" s="2"/>
      <c r="HIF85" s="2"/>
      <c r="HIG85" s="2"/>
      <c r="HIH85" s="2"/>
      <c r="HII85" s="2"/>
      <c r="HIJ85" s="2"/>
      <c r="HIK85" s="2"/>
      <c r="HIL85" s="2"/>
      <c r="HIM85" s="2"/>
      <c r="HIN85" s="2"/>
      <c r="HIO85" s="2"/>
      <c r="HIP85" s="2"/>
      <c r="HIQ85" s="2"/>
      <c r="HIR85" s="2"/>
      <c r="HIS85" s="2"/>
      <c r="HIT85" s="2"/>
      <c r="HIU85" s="2"/>
      <c r="HIV85" s="2"/>
      <c r="HIW85" s="2"/>
      <c r="HIX85" s="2"/>
      <c r="HIY85" s="2"/>
      <c r="HIZ85" s="2"/>
      <c r="HJA85" s="2"/>
      <c r="HJB85" s="2"/>
      <c r="HJC85" s="2"/>
      <c r="HJD85" s="2"/>
      <c r="HJE85" s="2"/>
      <c r="HJF85" s="2"/>
      <c r="HJG85" s="2"/>
      <c r="HJH85" s="2"/>
      <c r="HJI85" s="2"/>
      <c r="HJJ85" s="2"/>
      <c r="HJK85" s="2"/>
      <c r="HJL85" s="2"/>
      <c r="HJM85" s="2"/>
      <c r="HJN85" s="2"/>
      <c r="HJO85" s="2"/>
      <c r="HJP85" s="2"/>
      <c r="HJQ85" s="2"/>
      <c r="HJR85" s="2"/>
      <c r="HJS85" s="2"/>
      <c r="HJT85" s="2"/>
      <c r="HJU85" s="2"/>
      <c r="HJV85" s="2"/>
      <c r="HJW85" s="2"/>
      <c r="HJX85" s="2"/>
      <c r="HJY85" s="2"/>
      <c r="HJZ85" s="2"/>
      <c r="HKA85" s="2"/>
      <c r="HKB85" s="2"/>
      <c r="HKC85" s="2"/>
      <c r="HKD85" s="2"/>
      <c r="HKE85" s="2"/>
      <c r="HKF85" s="2"/>
      <c r="HKG85" s="2"/>
      <c r="HKH85" s="2"/>
      <c r="HKI85" s="2"/>
      <c r="HKJ85" s="2"/>
      <c r="HKK85" s="2"/>
      <c r="HKL85" s="2"/>
      <c r="HKM85" s="2"/>
      <c r="HKN85" s="2"/>
      <c r="HKO85" s="2"/>
      <c r="HKP85" s="2"/>
      <c r="HKQ85" s="2"/>
      <c r="HKR85" s="2"/>
      <c r="HKS85" s="2"/>
      <c r="HKT85" s="2"/>
      <c r="HKU85" s="2"/>
      <c r="HKV85" s="2"/>
      <c r="HKW85" s="2"/>
      <c r="HKX85" s="2"/>
      <c r="HKY85" s="2"/>
      <c r="HKZ85" s="2"/>
      <c r="HLA85" s="2"/>
      <c r="HLB85" s="2"/>
      <c r="HLC85" s="2"/>
      <c r="HLD85" s="2"/>
      <c r="HLE85" s="2"/>
      <c r="HLF85" s="2"/>
      <c r="HLG85" s="2"/>
      <c r="HLH85" s="2"/>
      <c r="HLI85" s="2"/>
      <c r="HLJ85" s="2"/>
      <c r="HLK85" s="2"/>
      <c r="HLL85" s="2"/>
      <c r="HLM85" s="2"/>
      <c r="HLN85" s="2"/>
      <c r="HLO85" s="2"/>
      <c r="HLP85" s="2"/>
      <c r="HLQ85" s="2"/>
      <c r="HLR85" s="2"/>
      <c r="HLS85" s="2"/>
      <c r="HLT85" s="2"/>
      <c r="HLU85" s="2"/>
      <c r="HLV85" s="2"/>
      <c r="HLW85" s="2"/>
      <c r="HLX85" s="2"/>
      <c r="HLY85" s="2"/>
      <c r="HLZ85" s="2"/>
      <c r="HMA85" s="2"/>
      <c r="HMB85" s="2"/>
      <c r="HMC85" s="2"/>
      <c r="HMD85" s="2"/>
      <c r="HME85" s="2"/>
      <c r="HMF85" s="2"/>
      <c r="HMG85" s="2"/>
      <c r="HMH85" s="2"/>
      <c r="HMI85" s="2"/>
      <c r="HMJ85" s="2"/>
      <c r="HMK85" s="2"/>
      <c r="HML85" s="2"/>
      <c r="HMM85" s="2"/>
      <c r="HMN85" s="2"/>
      <c r="HMO85" s="2"/>
      <c r="HMP85" s="2"/>
      <c r="HMQ85" s="2"/>
      <c r="HMR85" s="2"/>
      <c r="HMS85" s="2"/>
      <c r="HMT85" s="2"/>
      <c r="HMU85" s="2"/>
      <c r="HMV85" s="2"/>
      <c r="HMW85" s="2"/>
      <c r="HMX85" s="2"/>
      <c r="HMY85" s="2"/>
      <c r="HMZ85" s="2"/>
      <c r="HNA85" s="2"/>
      <c r="HNB85" s="2"/>
      <c r="HNC85" s="2"/>
      <c r="HND85" s="2"/>
      <c r="HNE85" s="2"/>
      <c r="HNF85" s="2"/>
      <c r="HNG85" s="2"/>
      <c r="HNH85" s="2"/>
      <c r="HNI85" s="2"/>
      <c r="HNJ85" s="2"/>
      <c r="HNK85" s="2"/>
      <c r="HNL85" s="2"/>
      <c r="HNM85" s="2"/>
      <c r="HNN85" s="2"/>
      <c r="HNO85" s="2"/>
      <c r="HNP85" s="2"/>
      <c r="HNQ85" s="2"/>
      <c r="HNR85" s="2"/>
      <c r="HNS85" s="2"/>
      <c r="HNT85" s="2"/>
      <c r="HNU85" s="2"/>
      <c r="HNV85" s="2"/>
      <c r="HNW85" s="2"/>
      <c r="HNX85" s="2"/>
      <c r="HNY85" s="2"/>
      <c r="HNZ85" s="2"/>
      <c r="HOA85" s="2"/>
      <c r="HOB85" s="2"/>
      <c r="HOC85" s="2"/>
      <c r="HOD85" s="2"/>
      <c r="HOE85" s="2"/>
      <c r="HOF85" s="2"/>
      <c r="HOG85" s="2"/>
      <c r="HOH85" s="2"/>
      <c r="HOI85" s="2"/>
      <c r="HOJ85" s="2"/>
      <c r="HOK85" s="2"/>
      <c r="HOL85" s="2"/>
      <c r="HOM85" s="2"/>
      <c r="HON85" s="2"/>
      <c r="HOO85" s="2"/>
      <c r="HOP85" s="2"/>
      <c r="HOQ85" s="2"/>
      <c r="HOR85" s="2"/>
      <c r="HOS85" s="2"/>
      <c r="HOT85" s="2"/>
      <c r="HOU85" s="2"/>
      <c r="HOV85" s="2"/>
      <c r="HOW85" s="2"/>
      <c r="HOX85" s="2"/>
      <c r="HOY85" s="2"/>
      <c r="HOZ85" s="2"/>
      <c r="HPA85" s="2"/>
      <c r="HPB85" s="2"/>
      <c r="HPC85" s="2"/>
      <c r="HPD85" s="2"/>
      <c r="HPE85" s="2"/>
      <c r="HPF85" s="2"/>
      <c r="HPG85" s="2"/>
      <c r="HPH85" s="2"/>
      <c r="HPI85" s="2"/>
      <c r="HPJ85" s="2"/>
      <c r="HPK85" s="2"/>
      <c r="HPL85" s="2"/>
      <c r="HPM85" s="2"/>
      <c r="HPN85" s="2"/>
      <c r="HPO85" s="2"/>
      <c r="HPP85" s="2"/>
      <c r="HPQ85" s="2"/>
      <c r="HPR85" s="2"/>
      <c r="HPS85" s="2"/>
      <c r="HPT85" s="2"/>
      <c r="HPU85" s="2"/>
      <c r="HPV85" s="2"/>
      <c r="HPW85" s="2"/>
      <c r="HPX85" s="2"/>
      <c r="HPY85" s="2"/>
      <c r="HPZ85" s="2"/>
      <c r="HQA85" s="2"/>
      <c r="HQB85" s="2"/>
      <c r="HQC85" s="2"/>
      <c r="HQD85" s="2"/>
      <c r="HQE85" s="2"/>
      <c r="HQF85" s="2"/>
      <c r="HQG85" s="2"/>
      <c r="HQH85" s="2"/>
      <c r="HQI85" s="2"/>
      <c r="HQJ85" s="2"/>
      <c r="HQK85" s="2"/>
      <c r="HQL85" s="2"/>
      <c r="HQM85" s="2"/>
      <c r="HQN85" s="2"/>
      <c r="HQO85" s="2"/>
      <c r="HQP85" s="2"/>
      <c r="HQQ85" s="2"/>
      <c r="HQR85" s="2"/>
      <c r="HQS85" s="2"/>
      <c r="HQT85" s="2"/>
      <c r="HQU85" s="2"/>
      <c r="HQV85" s="2"/>
      <c r="HQW85" s="2"/>
      <c r="HQX85" s="2"/>
      <c r="HQY85" s="2"/>
      <c r="HQZ85" s="2"/>
      <c r="HRA85" s="2"/>
      <c r="HRB85" s="2"/>
      <c r="HRC85" s="2"/>
      <c r="HRD85" s="2"/>
      <c r="HRE85" s="2"/>
      <c r="HRF85" s="2"/>
      <c r="HRG85" s="2"/>
      <c r="HRH85" s="2"/>
      <c r="HRI85" s="2"/>
      <c r="HRJ85" s="2"/>
      <c r="HRK85" s="2"/>
      <c r="HRL85" s="2"/>
      <c r="HRM85" s="2"/>
      <c r="HRN85" s="2"/>
      <c r="HRO85" s="2"/>
      <c r="HRP85" s="2"/>
      <c r="HRQ85" s="2"/>
      <c r="HRR85" s="2"/>
      <c r="HRS85" s="2"/>
      <c r="HRT85" s="2"/>
      <c r="HRU85" s="2"/>
      <c r="HRV85" s="2"/>
      <c r="HRW85" s="2"/>
      <c r="HRX85" s="2"/>
      <c r="HRY85" s="2"/>
      <c r="HRZ85" s="2"/>
      <c r="HSA85" s="2"/>
      <c r="HSB85" s="2"/>
      <c r="HSC85" s="2"/>
      <c r="HSD85" s="2"/>
      <c r="HSE85" s="2"/>
      <c r="HSF85" s="2"/>
      <c r="HSG85" s="2"/>
      <c r="HSH85" s="2"/>
      <c r="HSI85" s="2"/>
      <c r="HSJ85" s="2"/>
      <c r="HSK85" s="2"/>
      <c r="HSL85" s="2"/>
      <c r="HSM85" s="2"/>
      <c r="HSN85" s="2"/>
      <c r="HSO85" s="2"/>
      <c r="HSP85" s="2"/>
      <c r="HSQ85" s="2"/>
      <c r="HSR85" s="2"/>
      <c r="HSS85" s="2"/>
      <c r="HST85" s="2"/>
      <c r="HSU85" s="2"/>
      <c r="HSV85" s="2"/>
      <c r="HSW85" s="2"/>
      <c r="HSX85" s="2"/>
      <c r="HSY85" s="2"/>
      <c r="HSZ85" s="2"/>
      <c r="HTA85" s="2"/>
      <c r="HTB85" s="2"/>
      <c r="HTC85" s="2"/>
      <c r="HTD85" s="2"/>
      <c r="HTE85" s="2"/>
      <c r="HTF85" s="2"/>
      <c r="HTG85" s="2"/>
      <c r="HTH85" s="2"/>
      <c r="HTI85" s="2"/>
      <c r="HTJ85" s="2"/>
      <c r="HTK85" s="2"/>
      <c r="HTL85" s="2"/>
      <c r="HTM85" s="2"/>
      <c r="HTN85" s="2"/>
      <c r="HTO85" s="2"/>
      <c r="HTP85" s="2"/>
      <c r="HTQ85" s="2"/>
      <c r="HTR85" s="2"/>
      <c r="HTS85" s="2"/>
      <c r="HTT85" s="2"/>
      <c r="HTU85" s="2"/>
      <c r="HTV85" s="2"/>
      <c r="HTW85" s="2"/>
      <c r="HTX85" s="2"/>
      <c r="HTY85" s="2"/>
      <c r="HTZ85" s="2"/>
      <c r="HUA85" s="2"/>
      <c r="HUB85" s="2"/>
      <c r="HUC85" s="2"/>
      <c r="HUD85" s="2"/>
      <c r="HUE85" s="2"/>
      <c r="HUF85" s="2"/>
      <c r="HUG85" s="2"/>
      <c r="HUH85" s="2"/>
      <c r="HUI85" s="2"/>
      <c r="HUJ85" s="2"/>
      <c r="HUK85" s="2"/>
      <c r="HUL85" s="2"/>
      <c r="HUM85" s="2"/>
      <c r="HUN85" s="2"/>
      <c r="HUO85" s="2"/>
      <c r="HUP85" s="2"/>
      <c r="HUQ85" s="2"/>
      <c r="HUR85" s="2"/>
      <c r="HUS85" s="2"/>
      <c r="HUT85" s="2"/>
      <c r="HUU85" s="2"/>
      <c r="HUV85" s="2"/>
      <c r="HUW85" s="2"/>
      <c r="HUX85" s="2"/>
      <c r="HUY85" s="2"/>
      <c r="HUZ85" s="2"/>
      <c r="HVA85" s="2"/>
      <c r="HVB85" s="2"/>
      <c r="HVC85" s="2"/>
      <c r="HVD85" s="2"/>
      <c r="HVE85" s="2"/>
      <c r="HVF85" s="2"/>
      <c r="HVG85" s="2"/>
      <c r="HVH85" s="2"/>
      <c r="HVI85" s="2"/>
      <c r="HVJ85" s="2"/>
      <c r="HVK85" s="2"/>
      <c r="HVL85" s="2"/>
      <c r="HVM85" s="2"/>
      <c r="HVN85" s="2"/>
      <c r="HVO85" s="2"/>
      <c r="HVP85" s="2"/>
      <c r="HVQ85" s="2"/>
      <c r="HVR85" s="2"/>
      <c r="HVS85" s="2"/>
      <c r="HVT85" s="2"/>
      <c r="HVU85" s="2"/>
      <c r="HVV85" s="2"/>
      <c r="HVW85" s="2"/>
      <c r="HVX85" s="2"/>
      <c r="HVY85" s="2"/>
      <c r="HVZ85" s="2"/>
      <c r="HWA85" s="2"/>
      <c r="HWB85" s="2"/>
      <c r="HWC85" s="2"/>
      <c r="HWD85" s="2"/>
      <c r="HWE85" s="2"/>
      <c r="HWF85" s="2"/>
      <c r="HWG85" s="2"/>
      <c r="HWH85" s="2"/>
      <c r="HWI85" s="2"/>
      <c r="HWJ85" s="2"/>
      <c r="HWK85" s="2"/>
      <c r="HWL85" s="2"/>
      <c r="HWM85" s="2"/>
      <c r="HWN85" s="2"/>
      <c r="HWO85" s="2"/>
      <c r="HWP85" s="2"/>
      <c r="HWQ85" s="2"/>
      <c r="HWR85" s="2"/>
      <c r="HWS85" s="2"/>
      <c r="HWT85" s="2"/>
      <c r="HWU85" s="2"/>
      <c r="HWV85" s="2"/>
      <c r="HWW85" s="2"/>
      <c r="HWX85" s="2"/>
      <c r="HWY85" s="2"/>
      <c r="HWZ85" s="2"/>
      <c r="HXA85" s="2"/>
      <c r="HXB85" s="2"/>
      <c r="HXC85" s="2"/>
      <c r="HXD85" s="2"/>
      <c r="HXE85" s="2"/>
      <c r="HXF85" s="2"/>
      <c r="HXG85" s="2"/>
      <c r="HXH85" s="2"/>
      <c r="HXI85" s="2"/>
      <c r="HXJ85" s="2"/>
      <c r="HXK85" s="2"/>
      <c r="HXL85" s="2"/>
      <c r="HXM85" s="2"/>
      <c r="HXN85" s="2"/>
      <c r="HXO85" s="2"/>
      <c r="HXP85" s="2"/>
      <c r="HXQ85" s="2"/>
      <c r="HXR85" s="2"/>
      <c r="HXS85" s="2"/>
      <c r="HXT85" s="2"/>
      <c r="HXU85" s="2"/>
      <c r="HXV85" s="2"/>
      <c r="HXW85" s="2"/>
      <c r="HXX85" s="2"/>
      <c r="HXY85" s="2"/>
      <c r="HXZ85" s="2"/>
      <c r="HYA85" s="2"/>
      <c r="HYB85" s="2"/>
      <c r="HYC85" s="2"/>
      <c r="HYD85" s="2"/>
      <c r="HYE85" s="2"/>
      <c r="HYF85" s="2"/>
      <c r="HYG85" s="2"/>
      <c r="HYH85" s="2"/>
      <c r="HYI85" s="2"/>
      <c r="HYJ85" s="2"/>
      <c r="HYK85" s="2"/>
      <c r="HYL85" s="2"/>
      <c r="HYM85" s="2"/>
      <c r="HYN85" s="2"/>
      <c r="HYO85" s="2"/>
      <c r="HYP85" s="2"/>
      <c r="HYQ85" s="2"/>
      <c r="HYR85" s="2"/>
      <c r="HYS85" s="2"/>
      <c r="HYT85" s="2"/>
      <c r="HYU85" s="2"/>
      <c r="HYV85" s="2"/>
      <c r="HYW85" s="2"/>
      <c r="HYX85" s="2"/>
      <c r="HYY85" s="2"/>
      <c r="HYZ85" s="2"/>
      <c r="HZA85" s="2"/>
      <c r="HZB85" s="2"/>
      <c r="HZC85" s="2"/>
      <c r="HZD85" s="2"/>
      <c r="HZE85" s="2"/>
      <c r="HZF85" s="2"/>
      <c r="HZG85" s="2"/>
      <c r="HZH85" s="2"/>
      <c r="HZI85" s="2"/>
      <c r="HZJ85" s="2"/>
      <c r="HZK85" s="2"/>
      <c r="HZL85" s="2"/>
      <c r="HZM85" s="2"/>
      <c r="HZN85" s="2"/>
      <c r="HZO85" s="2"/>
      <c r="HZP85" s="2"/>
      <c r="HZQ85" s="2"/>
      <c r="HZR85" s="2"/>
      <c r="HZS85" s="2"/>
      <c r="HZT85" s="2"/>
      <c r="HZU85" s="2"/>
      <c r="HZV85" s="2"/>
      <c r="HZW85" s="2"/>
      <c r="HZX85" s="2"/>
      <c r="HZY85" s="2"/>
      <c r="HZZ85" s="2"/>
      <c r="IAA85" s="2"/>
      <c r="IAB85" s="2"/>
      <c r="IAC85" s="2"/>
      <c r="IAD85" s="2"/>
      <c r="IAE85" s="2"/>
      <c r="IAF85" s="2"/>
      <c r="IAG85" s="2"/>
      <c r="IAH85" s="2"/>
      <c r="IAI85" s="2"/>
      <c r="IAJ85" s="2"/>
      <c r="IAK85" s="2"/>
      <c r="IAL85" s="2"/>
      <c r="IAM85" s="2"/>
      <c r="IAN85" s="2"/>
      <c r="IAO85" s="2"/>
      <c r="IAP85" s="2"/>
      <c r="IAQ85" s="2"/>
      <c r="IAR85" s="2"/>
      <c r="IAS85" s="2"/>
      <c r="IAT85" s="2"/>
      <c r="IAU85" s="2"/>
      <c r="IAV85" s="2"/>
      <c r="IAW85" s="2"/>
      <c r="IAX85" s="2"/>
      <c r="IAY85" s="2"/>
      <c r="IAZ85" s="2"/>
      <c r="IBA85" s="2"/>
      <c r="IBB85" s="2"/>
      <c r="IBC85" s="2"/>
      <c r="IBD85" s="2"/>
      <c r="IBE85" s="2"/>
      <c r="IBF85" s="2"/>
      <c r="IBG85" s="2"/>
      <c r="IBH85" s="2"/>
      <c r="IBI85" s="2"/>
      <c r="IBJ85" s="2"/>
      <c r="IBK85" s="2"/>
      <c r="IBL85" s="2"/>
      <c r="IBM85" s="2"/>
      <c r="IBN85" s="2"/>
      <c r="IBO85" s="2"/>
      <c r="IBP85" s="2"/>
      <c r="IBQ85" s="2"/>
      <c r="IBR85" s="2"/>
      <c r="IBS85" s="2"/>
      <c r="IBT85" s="2"/>
      <c r="IBU85" s="2"/>
      <c r="IBV85" s="2"/>
      <c r="IBW85" s="2"/>
      <c r="IBX85" s="2"/>
      <c r="IBY85" s="2"/>
      <c r="IBZ85" s="2"/>
      <c r="ICA85" s="2"/>
      <c r="ICB85" s="2"/>
      <c r="ICC85" s="2"/>
      <c r="ICD85" s="2"/>
      <c r="ICE85" s="2"/>
      <c r="ICF85" s="2"/>
      <c r="ICG85" s="2"/>
      <c r="ICH85" s="2"/>
      <c r="ICI85" s="2"/>
      <c r="ICJ85" s="2"/>
      <c r="ICK85" s="2"/>
      <c r="ICL85" s="2"/>
      <c r="ICM85" s="2"/>
      <c r="ICN85" s="2"/>
      <c r="ICO85" s="2"/>
      <c r="ICP85" s="2"/>
      <c r="ICQ85" s="2"/>
      <c r="ICR85" s="2"/>
      <c r="ICS85" s="2"/>
      <c r="ICT85" s="2"/>
      <c r="ICU85" s="2"/>
      <c r="ICV85" s="2"/>
      <c r="ICW85" s="2"/>
      <c r="ICX85" s="2"/>
      <c r="ICY85" s="2"/>
      <c r="ICZ85" s="2"/>
      <c r="IDA85" s="2"/>
      <c r="IDB85" s="2"/>
      <c r="IDC85" s="2"/>
      <c r="IDD85" s="2"/>
      <c r="IDE85" s="2"/>
      <c r="IDF85" s="2"/>
      <c r="IDG85" s="2"/>
      <c r="IDH85" s="2"/>
      <c r="IDI85" s="2"/>
      <c r="IDJ85" s="2"/>
      <c r="IDK85" s="2"/>
      <c r="IDL85" s="2"/>
      <c r="IDM85" s="2"/>
      <c r="IDN85" s="2"/>
      <c r="IDO85" s="2"/>
      <c r="IDP85" s="2"/>
      <c r="IDQ85" s="2"/>
      <c r="IDR85" s="2"/>
      <c r="IDS85" s="2"/>
      <c r="IDT85" s="2"/>
      <c r="IDU85" s="2"/>
      <c r="IDV85" s="2"/>
      <c r="IDW85" s="2"/>
      <c r="IDX85" s="2"/>
      <c r="IDY85" s="2"/>
      <c r="IDZ85" s="2"/>
      <c r="IEA85" s="2"/>
      <c r="IEB85" s="2"/>
      <c r="IEC85" s="2"/>
      <c r="IED85" s="2"/>
      <c r="IEE85" s="2"/>
      <c r="IEF85" s="2"/>
      <c r="IEG85" s="2"/>
      <c r="IEH85" s="2"/>
      <c r="IEI85" s="2"/>
      <c r="IEJ85" s="2"/>
      <c r="IEK85" s="2"/>
      <c r="IEL85" s="2"/>
      <c r="IEM85" s="2"/>
      <c r="IEN85" s="2"/>
      <c r="IEO85" s="2"/>
      <c r="IEP85" s="2"/>
      <c r="IEQ85" s="2"/>
      <c r="IER85" s="2"/>
      <c r="IES85" s="2"/>
      <c r="IET85" s="2"/>
      <c r="IEU85" s="2"/>
      <c r="IEV85" s="2"/>
      <c r="IEW85" s="2"/>
      <c r="IEX85" s="2"/>
      <c r="IEY85" s="2"/>
      <c r="IEZ85" s="2"/>
      <c r="IFA85" s="2"/>
      <c r="IFB85" s="2"/>
      <c r="IFC85" s="2"/>
      <c r="IFD85" s="2"/>
      <c r="IFE85" s="2"/>
      <c r="IFF85" s="2"/>
      <c r="IFG85" s="2"/>
      <c r="IFH85" s="2"/>
      <c r="IFI85" s="2"/>
      <c r="IFJ85" s="2"/>
      <c r="IFK85" s="2"/>
      <c r="IFL85" s="2"/>
      <c r="IFM85" s="2"/>
      <c r="IFN85" s="2"/>
      <c r="IFO85" s="2"/>
      <c r="IFP85" s="2"/>
      <c r="IFQ85" s="2"/>
      <c r="IFR85" s="2"/>
      <c r="IFS85" s="2"/>
      <c r="IFT85" s="2"/>
      <c r="IFU85" s="2"/>
      <c r="IFV85" s="2"/>
      <c r="IFW85" s="2"/>
      <c r="IFX85" s="2"/>
      <c r="IFY85" s="2"/>
      <c r="IFZ85" s="2"/>
      <c r="IGA85" s="2"/>
      <c r="IGB85" s="2"/>
      <c r="IGC85" s="2"/>
      <c r="IGD85" s="2"/>
      <c r="IGE85" s="2"/>
      <c r="IGF85" s="2"/>
      <c r="IGG85" s="2"/>
      <c r="IGH85" s="2"/>
      <c r="IGI85" s="2"/>
      <c r="IGJ85" s="2"/>
      <c r="IGK85" s="2"/>
      <c r="IGL85" s="2"/>
      <c r="IGM85" s="2"/>
      <c r="IGN85" s="2"/>
      <c r="IGO85" s="2"/>
      <c r="IGP85" s="2"/>
      <c r="IGQ85" s="2"/>
      <c r="IGR85" s="2"/>
      <c r="IGS85" s="2"/>
      <c r="IGT85" s="2"/>
      <c r="IGU85" s="2"/>
      <c r="IGV85" s="2"/>
      <c r="IGW85" s="2"/>
      <c r="IGX85" s="2"/>
      <c r="IGY85" s="2"/>
      <c r="IGZ85" s="2"/>
      <c r="IHA85" s="2"/>
      <c r="IHB85" s="2"/>
      <c r="IHC85" s="2"/>
      <c r="IHD85" s="2"/>
      <c r="IHE85" s="2"/>
      <c r="IHF85" s="2"/>
      <c r="IHG85" s="2"/>
      <c r="IHH85" s="2"/>
      <c r="IHI85" s="2"/>
      <c r="IHJ85" s="2"/>
      <c r="IHK85" s="2"/>
      <c r="IHL85" s="2"/>
      <c r="IHM85" s="2"/>
      <c r="IHN85" s="2"/>
      <c r="IHO85" s="2"/>
      <c r="IHP85" s="2"/>
      <c r="IHQ85" s="2"/>
      <c r="IHR85" s="2"/>
      <c r="IHS85" s="2"/>
      <c r="IHT85" s="2"/>
      <c r="IHU85" s="2"/>
      <c r="IHV85" s="2"/>
      <c r="IHW85" s="2"/>
      <c r="IHX85" s="2"/>
      <c r="IHY85" s="2"/>
      <c r="IHZ85" s="2"/>
      <c r="IIA85" s="2"/>
      <c r="IIB85" s="2"/>
      <c r="IIC85" s="2"/>
      <c r="IID85" s="2"/>
      <c r="IIE85" s="2"/>
      <c r="IIF85" s="2"/>
      <c r="IIG85" s="2"/>
      <c r="IIH85" s="2"/>
      <c r="III85" s="2"/>
      <c r="IIJ85" s="2"/>
      <c r="IIK85" s="2"/>
      <c r="IIL85" s="2"/>
      <c r="IIM85" s="2"/>
      <c r="IIN85" s="2"/>
      <c r="IIO85" s="2"/>
      <c r="IIP85" s="2"/>
      <c r="IIQ85" s="2"/>
      <c r="IIR85" s="2"/>
      <c r="IIS85" s="2"/>
      <c r="IIT85" s="2"/>
      <c r="IIU85" s="2"/>
      <c r="IIV85" s="2"/>
      <c r="IIW85" s="2"/>
      <c r="IIX85" s="2"/>
      <c r="IIY85" s="2"/>
      <c r="IIZ85" s="2"/>
      <c r="IJA85" s="2"/>
      <c r="IJB85" s="2"/>
      <c r="IJC85" s="2"/>
      <c r="IJD85" s="2"/>
      <c r="IJE85" s="2"/>
      <c r="IJF85" s="2"/>
      <c r="IJG85" s="2"/>
      <c r="IJH85" s="2"/>
      <c r="IJI85" s="2"/>
      <c r="IJJ85" s="2"/>
      <c r="IJK85" s="2"/>
      <c r="IJL85" s="2"/>
      <c r="IJM85" s="2"/>
      <c r="IJN85" s="2"/>
      <c r="IJO85" s="2"/>
      <c r="IJP85" s="2"/>
      <c r="IJQ85" s="2"/>
      <c r="IJR85" s="2"/>
      <c r="IJS85" s="2"/>
      <c r="IJT85" s="2"/>
      <c r="IJU85" s="2"/>
      <c r="IJV85" s="2"/>
      <c r="IJW85" s="2"/>
      <c r="IJX85" s="2"/>
      <c r="IJY85" s="2"/>
      <c r="IJZ85" s="2"/>
      <c r="IKA85" s="2"/>
      <c r="IKB85" s="2"/>
      <c r="IKC85" s="2"/>
      <c r="IKD85" s="2"/>
      <c r="IKE85" s="2"/>
      <c r="IKF85" s="2"/>
      <c r="IKG85" s="2"/>
      <c r="IKH85" s="2"/>
      <c r="IKI85" s="2"/>
      <c r="IKJ85" s="2"/>
      <c r="IKK85" s="2"/>
      <c r="IKL85" s="2"/>
      <c r="IKM85" s="2"/>
      <c r="IKN85" s="2"/>
      <c r="IKO85" s="2"/>
      <c r="IKP85" s="2"/>
      <c r="IKQ85" s="2"/>
      <c r="IKR85" s="2"/>
      <c r="IKS85" s="2"/>
      <c r="IKT85" s="2"/>
      <c r="IKU85" s="2"/>
      <c r="IKV85" s="2"/>
      <c r="IKW85" s="2"/>
      <c r="IKX85" s="2"/>
      <c r="IKY85" s="2"/>
      <c r="IKZ85" s="2"/>
      <c r="ILA85" s="2"/>
      <c r="ILB85" s="2"/>
      <c r="ILC85" s="2"/>
      <c r="ILD85" s="2"/>
      <c r="ILE85" s="2"/>
      <c r="ILF85" s="2"/>
      <c r="ILG85" s="2"/>
      <c r="ILH85" s="2"/>
      <c r="ILI85" s="2"/>
      <c r="ILJ85" s="2"/>
      <c r="ILK85" s="2"/>
      <c r="ILL85" s="2"/>
      <c r="ILM85" s="2"/>
      <c r="ILN85" s="2"/>
      <c r="ILO85" s="2"/>
      <c r="ILP85" s="2"/>
      <c r="ILQ85" s="2"/>
      <c r="ILR85" s="2"/>
      <c r="ILS85" s="2"/>
      <c r="ILT85" s="2"/>
      <c r="ILU85" s="2"/>
      <c r="ILV85" s="2"/>
      <c r="ILW85" s="2"/>
      <c r="ILX85" s="2"/>
      <c r="ILY85" s="2"/>
      <c r="ILZ85" s="2"/>
      <c r="IMA85" s="2"/>
      <c r="IMB85" s="2"/>
      <c r="IMC85" s="2"/>
      <c r="IMD85" s="2"/>
      <c r="IME85" s="2"/>
      <c r="IMF85" s="2"/>
      <c r="IMG85" s="2"/>
      <c r="IMH85" s="2"/>
      <c r="IMI85" s="2"/>
      <c r="IMJ85" s="2"/>
      <c r="IMK85" s="2"/>
      <c r="IML85" s="2"/>
      <c r="IMM85" s="2"/>
      <c r="IMN85" s="2"/>
      <c r="IMO85" s="2"/>
      <c r="IMP85" s="2"/>
      <c r="IMQ85" s="2"/>
      <c r="IMR85" s="2"/>
      <c r="IMS85" s="2"/>
      <c r="IMT85" s="2"/>
      <c r="IMU85" s="2"/>
      <c r="IMV85" s="2"/>
      <c r="IMW85" s="2"/>
      <c r="IMX85" s="2"/>
      <c r="IMY85" s="2"/>
      <c r="IMZ85" s="2"/>
      <c r="INA85" s="2"/>
      <c r="INB85" s="2"/>
      <c r="INC85" s="2"/>
      <c r="IND85" s="2"/>
      <c r="INE85" s="2"/>
      <c r="INF85" s="2"/>
      <c r="ING85" s="2"/>
      <c r="INH85" s="2"/>
      <c r="INI85" s="2"/>
      <c r="INJ85" s="2"/>
      <c r="INK85" s="2"/>
      <c r="INL85" s="2"/>
      <c r="INM85" s="2"/>
      <c r="INN85" s="2"/>
      <c r="INO85" s="2"/>
      <c r="INP85" s="2"/>
      <c r="INQ85" s="2"/>
      <c r="INR85" s="2"/>
      <c r="INS85" s="2"/>
      <c r="INT85" s="2"/>
      <c r="INU85" s="2"/>
      <c r="INV85" s="2"/>
      <c r="INW85" s="2"/>
      <c r="INX85" s="2"/>
      <c r="INY85" s="2"/>
      <c r="INZ85" s="2"/>
      <c r="IOA85" s="2"/>
      <c r="IOB85" s="2"/>
      <c r="IOC85" s="2"/>
      <c r="IOD85" s="2"/>
      <c r="IOE85" s="2"/>
      <c r="IOF85" s="2"/>
      <c r="IOG85" s="2"/>
      <c r="IOH85" s="2"/>
      <c r="IOI85" s="2"/>
      <c r="IOJ85" s="2"/>
      <c r="IOK85" s="2"/>
      <c r="IOL85" s="2"/>
      <c r="IOM85" s="2"/>
      <c r="ION85" s="2"/>
      <c r="IOO85" s="2"/>
      <c r="IOP85" s="2"/>
      <c r="IOQ85" s="2"/>
      <c r="IOR85" s="2"/>
      <c r="IOS85" s="2"/>
      <c r="IOT85" s="2"/>
      <c r="IOU85" s="2"/>
      <c r="IOV85" s="2"/>
      <c r="IOW85" s="2"/>
      <c r="IOX85" s="2"/>
      <c r="IOY85" s="2"/>
      <c r="IOZ85" s="2"/>
      <c r="IPA85" s="2"/>
      <c r="IPB85" s="2"/>
      <c r="IPC85" s="2"/>
      <c r="IPD85" s="2"/>
      <c r="IPE85" s="2"/>
      <c r="IPF85" s="2"/>
      <c r="IPG85" s="2"/>
      <c r="IPH85" s="2"/>
      <c r="IPI85" s="2"/>
      <c r="IPJ85" s="2"/>
      <c r="IPK85" s="2"/>
      <c r="IPL85" s="2"/>
      <c r="IPM85" s="2"/>
      <c r="IPN85" s="2"/>
      <c r="IPO85" s="2"/>
      <c r="IPP85" s="2"/>
      <c r="IPQ85" s="2"/>
      <c r="IPR85" s="2"/>
      <c r="IPS85" s="2"/>
      <c r="IPT85" s="2"/>
      <c r="IPU85" s="2"/>
      <c r="IPV85" s="2"/>
      <c r="IPW85" s="2"/>
      <c r="IPX85" s="2"/>
      <c r="IPY85" s="2"/>
      <c r="IPZ85" s="2"/>
      <c r="IQA85" s="2"/>
      <c r="IQB85" s="2"/>
      <c r="IQC85" s="2"/>
      <c r="IQD85" s="2"/>
      <c r="IQE85" s="2"/>
      <c r="IQF85" s="2"/>
      <c r="IQG85" s="2"/>
      <c r="IQH85" s="2"/>
      <c r="IQI85" s="2"/>
      <c r="IQJ85" s="2"/>
      <c r="IQK85" s="2"/>
      <c r="IQL85" s="2"/>
      <c r="IQM85" s="2"/>
      <c r="IQN85" s="2"/>
      <c r="IQO85" s="2"/>
      <c r="IQP85" s="2"/>
      <c r="IQQ85" s="2"/>
      <c r="IQR85" s="2"/>
      <c r="IQS85" s="2"/>
      <c r="IQT85" s="2"/>
      <c r="IQU85" s="2"/>
      <c r="IQV85" s="2"/>
      <c r="IQW85" s="2"/>
      <c r="IQX85" s="2"/>
      <c r="IQY85" s="2"/>
      <c r="IQZ85" s="2"/>
      <c r="IRA85" s="2"/>
      <c r="IRB85" s="2"/>
      <c r="IRC85" s="2"/>
      <c r="IRD85" s="2"/>
      <c r="IRE85" s="2"/>
      <c r="IRF85" s="2"/>
      <c r="IRG85" s="2"/>
      <c r="IRH85" s="2"/>
      <c r="IRI85" s="2"/>
      <c r="IRJ85" s="2"/>
      <c r="IRK85" s="2"/>
      <c r="IRL85" s="2"/>
      <c r="IRM85" s="2"/>
      <c r="IRN85" s="2"/>
      <c r="IRO85" s="2"/>
      <c r="IRP85" s="2"/>
      <c r="IRQ85" s="2"/>
      <c r="IRR85" s="2"/>
      <c r="IRS85" s="2"/>
      <c r="IRT85" s="2"/>
      <c r="IRU85" s="2"/>
      <c r="IRV85" s="2"/>
      <c r="IRW85" s="2"/>
      <c r="IRX85" s="2"/>
      <c r="IRY85" s="2"/>
      <c r="IRZ85" s="2"/>
      <c r="ISA85" s="2"/>
      <c r="ISB85" s="2"/>
      <c r="ISC85" s="2"/>
      <c r="ISD85" s="2"/>
      <c r="ISE85" s="2"/>
      <c r="ISF85" s="2"/>
      <c r="ISG85" s="2"/>
      <c r="ISH85" s="2"/>
      <c r="ISI85" s="2"/>
      <c r="ISJ85" s="2"/>
      <c r="ISK85" s="2"/>
      <c r="ISL85" s="2"/>
      <c r="ISM85" s="2"/>
      <c r="ISN85" s="2"/>
      <c r="ISO85" s="2"/>
      <c r="ISP85" s="2"/>
      <c r="ISQ85" s="2"/>
      <c r="ISR85" s="2"/>
      <c r="ISS85" s="2"/>
      <c r="IST85" s="2"/>
      <c r="ISU85" s="2"/>
      <c r="ISV85" s="2"/>
      <c r="ISW85" s="2"/>
      <c r="ISX85" s="2"/>
      <c r="ISY85" s="2"/>
      <c r="ISZ85" s="2"/>
      <c r="ITA85" s="2"/>
      <c r="ITB85" s="2"/>
      <c r="ITC85" s="2"/>
      <c r="ITD85" s="2"/>
      <c r="ITE85" s="2"/>
      <c r="ITF85" s="2"/>
      <c r="ITG85" s="2"/>
      <c r="ITH85" s="2"/>
      <c r="ITI85" s="2"/>
      <c r="ITJ85" s="2"/>
      <c r="ITK85" s="2"/>
      <c r="ITL85" s="2"/>
      <c r="ITM85" s="2"/>
      <c r="ITN85" s="2"/>
      <c r="ITO85" s="2"/>
      <c r="ITP85" s="2"/>
      <c r="ITQ85" s="2"/>
      <c r="ITR85" s="2"/>
      <c r="ITS85" s="2"/>
      <c r="ITT85" s="2"/>
      <c r="ITU85" s="2"/>
      <c r="ITV85" s="2"/>
      <c r="ITW85" s="2"/>
      <c r="ITX85" s="2"/>
      <c r="ITY85" s="2"/>
      <c r="ITZ85" s="2"/>
      <c r="IUA85" s="2"/>
      <c r="IUB85" s="2"/>
      <c r="IUC85" s="2"/>
      <c r="IUD85" s="2"/>
      <c r="IUE85" s="2"/>
      <c r="IUF85" s="2"/>
      <c r="IUG85" s="2"/>
      <c r="IUH85" s="2"/>
      <c r="IUI85" s="2"/>
      <c r="IUJ85" s="2"/>
      <c r="IUK85" s="2"/>
      <c r="IUL85" s="2"/>
      <c r="IUM85" s="2"/>
      <c r="IUN85" s="2"/>
      <c r="IUO85" s="2"/>
      <c r="IUP85" s="2"/>
      <c r="IUQ85" s="2"/>
      <c r="IUR85" s="2"/>
      <c r="IUS85" s="2"/>
      <c r="IUT85" s="2"/>
      <c r="IUU85" s="2"/>
      <c r="IUV85" s="2"/>
      <c r="IUW85" s="2"/>
      <c r="IUX85" s="2"/>
      <c r="IUY85" s="2"/>
      <c r="IUZ85" s="2"/>
      <c r="IVA85" s="2"/>
      <c r="IVB85" s="2"/>
      <c r="IVC85" s="2"/>
      <c r="IVD85" s="2"/>
      <c r="IVE85" s="2"/>
      <c r="IVF85" s="2"/>
      <c r="IVG85" s="2"/>
      <c r="IVH85" s="2"/>
      <c r="IVI85" s="2"/>
      <c r="IVJ85" s="2"/>
      <c r="IVK85" s="2"/>
      <c r="IVL85" s="2"/>
      <c r="IVM85" s="2"/>
      <c r="IVN85" s="2"/>
      <c r="IVO85" s="2"/>
      <c r="IVP85" s="2"/>
      <c r="IVQ85" s="2"/>
      <c r="IVR85" s="2"/>
      <c r="IVS85" s="2"/>
      <c r="IVT85" s="2"/>
      <c r="IVU85" s="2"/>
      <c r="IVV85" s="2"/>
      <c r="IVW85" s="2"/>
      <c r="IVX85" s="2"/>
      <c r="IVY85" s="2"/>
      <c r="IVZ85" s="2"/>
      <c r="IWA85" s="2"/>
      <c r="IWB85" s="2"/>
      <c r="IWC85" s="2"/>
      <c r="IWD85" s="2"/>
      <c r="IWE85" s="2"/>
      <c r="IWF85" s="2"/>
      <c r="IWG85" s="2"/>
      <c r="IWH85" s="2"/>
      <c r="IWI85" s="2"/>
      <c r="IWJ85" s="2"/>
      <c r="IWK85" s="2"/>
      <c r="IWL85" s="2"/>
      <c r="IWM85" s="2"/>
      <c r="IWN85" s="2"/>
      <c r="IWO85" s="2"/>
      <c r="IWP85" s="2"/>
      <c r="IWQ85" s="2"/>
      <c r="IWR85" s="2"/>
      <c r="IWS85" s="2"/>
      <c r="IWT85" s="2"/>
      <c r="IWU85" s="2"/>
      <c r="IWV85" s="2"/>
      <c r="IWW85" s="2"/>
      <c r="IWX85" s="2"/>
      <c r="IWY85" s="2"/>
      <c r="IWZ85" s="2"/>
      <c r="IXA85" s="2"/>
      <c r="IXB85" s="2"/>
      <c r="IXC85" s="2"/>
      <c r="IXD85" s="2"/>
      <c r="IXE85" s="2"/>
      <c r="IXF85" s="2"/>
      <c r="IXG85" s="2"/>
      <c r="IXH85" s="2"/>
      <c r="IXI85" s="2"/>
      <c r="IXJ85" s="2"/>
      <c r="IXK85" s="2"/>
      <c r="IXL85" s="2"/>
      <c r="IXM85" s="2"/>
      <c r="IXN85" s="2"/>
      <c r="IXO85" s="2"/>
      <c r="IXP85" s="2"/>
      <c r="IXQ85" s="2"/>
      <c r="IXR85" s="2"/>
      <c r="IXS85" s="2"/>
      <c r="IXT85" s="2"/>
      <c r="IXU85" s="2"/>
      <c r="IXV85" s="2"/>
      <c r="IXW85" s="2"/>
      <c r="IXX85" s="2"/>
      <c r="IXY85" s="2"/>
      <c r="IXZ85" s="2"/>
      <c r="IYA85" s="2"/>
      <c r="IYB85" s="2"/>
      <c r="IYC85" s="2"/>
      <c r="IYD85" s="2"/>
      <c r="IYE85" s="2"/>
      <c r="IYF85" s="2"/>
      <c r="IYG85" s="2"/>
      <c r="IYH85" s="2"/>
      <c r="IYI85" s="2"/>
      <c r="IYJ85" s="2"/>
      <c r="IYK85" s="2"/>
      <c r="IYL85" s="2"/>
      <c r="IYM85" s="2"/>
      <c r="IYN85" s="2"/>
      <c r="IYO85" s="2"/>
      <c r="IYP85" s="2"/>
      <c r="IYQ85" s="2"/>
      <c r="IYR85" s="2"/>
      <c r="IYS85" s="2"/>
      <c r="IYT85" s="2"/>
      <c r="IYU85" s="2"/>
      <c r="IYV85" s="2"/>
      <c r="IYW85" s="2"/>
      <c r="IYX85" s="2"/>
      <c r="IYY85" s="2"/>
      <c r="IYZ85" s="2"/>
      <c r="IZA85" s="2"/>
      <c r="IZB85" s="2"/>
      <c r="IZC85" s="2"/>
      <c r="IZD85" s="2"/>
      <c r="IZE85" s="2"/>
      <c r="IZF85" s="2"/>
      <c r="IZG85" s="2"/>
      <c r="IZH85" s="2"/>
      <c r="IZI85" s="2"/>
      <c r="IZJ85" s="2"/>
      <c r="IZK85" s="2"/>
      <c r="IZL85" s="2"/>
      <c r="IZM85" s="2"/>
      <c r="IZN85" s="2"/>
      <c r="IZO85" s="2"/>
      <c r="IZP85" s="2"/>
      <c r="IZQ85" s="2"/>
      <c r="IZR85" s="2"/>
      <c r="IZS85" s="2"/>
      <c r="IZT85" s="2"/>
      <c r="IZU85" s="2"/>
      <c r="IZV85" s="2"/>
      <c r="IZW85" s="2"/>
      <c r="IZX85" s="2"/>
      <c r="IZY85" s="2"/>
      <c r="IZZ85" s="2"/>
      <c r="JAA85" s="2"/>
      <c r="JAB85" s="2"/>
      <c r="JAC85" s="2"/>
      <c r="JAD85" s="2"/>
      <c r="JAE85" s="2"/>
      <c r="JAF85" s="2"/>
      <c r="JAG85" s="2"/>
      <c r="JAH85" s="2"/>
      <c r="JAI85" s="2"/>
      <c r="JAJ85" s="2"/>
      <c r="JAK85" s="2"/>
      <c r="JAL85" s="2"/>
      <c r="JAM85" s="2"/>
      <c r="JAN85" s="2"/>
      <c r="JAO85" s="2"/>
      <c r="JAP85" s="2"/>
      <c r="JAQ85" s="2"/>
      <c r="JAR85" s="2"/>
      <c r="JAS85" s="2"/>
      <c r="JAT85" s="2"/>
      <c r="JAU85" s="2"/>
      <c r="JAV85" s="2"/>
      <c r="JAW85" s="2"/>
      <c r="JAX85" s="2"/>
      <c r="JAY85" s="2"/>
      <c r="JAZ85" s="2"/>
      <c r="JBA85" s="2"/>
      <c r="JBB85" s="2"/>
      <c r="JBC85" s="2"/>
      <c r="JBD85" s="2"/>
      <c r="JBE85" s="2"/>
      <c r="JBF85" s="2"/>
      <c r="JBG85" s="2"/>
      <c r="JBH85" s="2"/>
      <c r="JBI85" s="2"/>
      <c r="JBJ85" s="2"/>
      <c r="JBK85" s="2"/>
      <c r="JBL85" s="2"/>
      <c r="JBM85" s="2"/>
      <c r="JBN85" s="2"/>
      <c r="JBO85" s="2"/>
      <c r="JBP85" s="2"/>
      <c r="JBQ85" s="2"/>
      <c r="JBR85" s="2"/>
      <c r="JBS85" s="2"/>
      <c r="JBT85" s="2"/>
      <c r="JBU85" s="2"/>
      <c r="JBV85" s="2"/>
      <c r="JBW85" s="2"/>
      <c r="JBX85" s="2"/>
      <c r="JBY85" s="2"/>
      <c r="JBZ85" s="2"/>
      <c r="JCA85" s="2"/>
      <c r="JCB85" s="2"/>
      <c r="JCC85" s="2"/>
      <c r="JCD85" s="2"/>
      <c r="JCE85" s="2"/>
      <c r="JCF85" s="2"/>
      <c r="JCG85" s="2"/>
      <c r="JCH85" s="2"/>
      <c r="JCI85" s="2"/>
      <c r="JCJ85" s="2"/>
      <c r="JCK85" s="2"/>
      <c r="JCL85" s="2"/>
      <c r="JCM85" s="2"/>
      <c r="JCN85" s="2"/>
      <c r="JCO85" s="2"/>
      <c r="JCP85" s="2"/>
      <c r="JCQ85" s="2"/>
      <c r="JCR85" s="2"/>
      <c r="JCS85" s="2"/>
      <c r="JCT85" s="2"/>
      <c r="JCU85" s="2"/>
      <c r="JCV85" s="2"/>
      <c r="JCW85" s="2"/>
      <c r="JCX85" s="2"/>
      <c r="JCY85" s="2"/>
      <c r="JCZ85" s="2"/>
      <c r="JDA85" s="2"/>
      <c r="JDB85" s="2"/>
      <c r="JDC85" s="2"/>
      <c r="JDD85" s="2"/>
      <c r="JDE85" s="2"/>
      <c r="JDF85" s="2"/>
      <c r="JDG85" s="2"/>
      <c r="JDH85" s="2"/>
      <c r="JDI85" s="2"/>
      <c r="JDJ85" s="2"/>
      <c r="JDK85" s="2"/>
      <c r="JDL85" s="2"/>
      <c r="JDM85" s="2"/>
      <c r="JDN85" s="2"/>
      <c r="JDO85" s="2"/>
      <c r="JDP85" s="2"/>
      <c r="JDQ85" s="2"/>
      <c r="JDR85" s="2"/>
      <c r="JDS85" s="2"/>
      <c r="JDT85" s="2"/>
      <c r="JDU85" s="2"/>
      <c r="JDV85" s="2"/>
      <c r="JDW85" s="2"/>
      <c r="JDX85" s="2"/>
      <c r="JDY85" s="2"/>
      <c r="JDZ85" s="2"/>
      <c r="JEA85" s="2"/>
      <c r="JEB85" s="2"/>
      <c r="JEC85" s="2"/>
      <c r="JED85" s="2"/>
      <c r="JEE85" s="2"/>
      <c r="JEF85" s="2"/>
      <c r="JEG85" s="2"/>
      <c r="JEH85" s="2"/>
      <c r="JEI85" s="2"/>
      <c r="JEJ85" s="2"/>
      <c r="JEK85" s="2"/>
      <c r="JEL85" s="2"/>
      <c r="JEM85" s="2"/>
      <c r="JEN85" s="2"/>
      <c r="JEO85" s="2"/>
      <c r="JEP85" s="2"/>
      <c r="JEQ85" s="2"/>
      <c r="JER85" s="2"/>
      <c r="JES85" s="2"/>
      <c r="JET85" s="2"/>
      <c r="JEU85" s="2"/>
      <c r="JEV85" s="2"/>
      <c r="JEW85" s="2"/>
      <c r="JEX85" s="2"/>
      <c r="JEY85" s="2"/>
      <c r="JEZ85" s="2"/>
      <c r="JFA85" s="2"/>
      <c r="JFB85" s="2"/>
      <c r="JFC85" s="2"/>
      <c r="JFD85" s="2"/>
      <c r="JFE85" s="2"/>
      <c r="JFF85" s="2"/>
      <c r="JFG85" s="2"/>
      <c r="JFH85" s="2"/>
      <c r="JFI85" s="2"/>
      <c r="JFJ85" s="2"/>
      <c r="JFK85" s="2"/>
      <c r="JFL85" s="2"/>
      <c r="JFM85" s="2"/>
      <c r="JFN85" s="2"/>
      <c r="JFO85" s="2"/>
      <c r="JFP85" s="2"/>
      <c r="JFQ85" s="2"/>
      <c r="JFR85" s="2"/>
      <c r="JFS85" s="2"/>
      <c r="JFT85" s="2"/>
      <c r="JFU85" s="2"/>
      <c r="JFV85" s="2"/>
      <c r="JFW85" s="2"/>
      <c r="JFX85" s="2"/>
      <c r="JFY85" s="2"/>
      <c r="JFZ85" s="2"/>
      <c r="JGA85" s="2"/>
      <c r="JGB85" s="2"/>
      <c r="JGC85" s="2"/>
      <c r="JGD85" s="2"/>
      <c r="JGE85" s="2"/>
      <c r="JGF85" s="2"/>
      <c r="JGG85" s="2"/>
      <c r="JGH85" s="2"/>
      <c r="JGI85" s="2"/>
      <c r="JGJ85" s="2"/>
      <c r="JGK85" s="2"/>
      <c r="JGL85" s="2"/>
      <c r="JGM85" s="2"/>
      <c r="JGN85" s="2"/>
      <c r="JGO85" s="2"/>
      <c r="JGP85" s="2"/>
      <c r="JGQ85" s="2"/>
      <c r="JGR85" s="2"/>
      <c r="JGS85" s="2"/>
      <c r="JGT85" s="2"/>
      <c r="JGU85" s="2"/>
      <c r="JGV85" s="2"/>
      <c r="JGW85" s="2"/>
      <c r="JGX85" s="2"/>
      <c r="JGY85" s="2"/>
      <c r="JGZ85" s="2"/>
      <c r="JHA85" s="2"/>
      <c r="JHB85" s="2"/>
      <c r="JHC85" s="2"/>
      <c r="JHD85" s="2"/>
      <c r="JHE85" s="2"/>
      <c r="JHF85" s="2"/>
      <c r="JHG85" s="2"/>
      <c r="JHH85" s="2"/>
      <c r="JHI85" s="2"/>
      <c r="JHJ85" s="2"/>
      <c r="JHK85" s="2"/>
      <c r="JHL85" s="2"/>
      <c r="JHM85" s="2"/>
      <c r="JHN85" s="2"/>
      <c r="JHO85" s="2"/>
      <c r="JHP85" s="2"/>
      <c r="JHQ85" s="2"/>
      <c r="JHR85" s="2"/>
      <c r="JHS85" s="2"/>
      <c r="JHT85" s="2"/>
      <c r="JHU85" s="2"/>
      <c r="JHV85" s="2"/>
      <c r="JHW85" s="2"/>
      <c r="JHX85" s="2"/>
      <c r="JHY85" s="2"/>
      <c r="JHZ85" s="2"/>
      <c r="JIA85" s="2"/>
      <c r="JIB85" s="2"/>
      <c r="JIC85" s="2"/>
      <c r="JID85" s="2"/>
      <c r="JIE85" s="2"/>
      <c r="JIF85" s="2"/>
      <c r="JIG85" s="2"/>
      <c r="JIH85" s="2"/>
      <c r="JII85" s="2"/>
      <c r="JIJ85" s="2"/>
      <c r="JIK85" s="2"/>
      <c r="JIL85" s="2"/>
      <c r="JIM85" s="2"/>
      <c r="JIN85" s="2"/>
      <c r="JIO85" s="2"/>
      <c r="JIP85" s="2"/>
      <c r="JIQ85" s="2"/>
      <c r="JIR85" s="2"/>
      <c r="JIS85" s="2"/>
      <c r="JIT85" s="2"/>
      <c r="JIU85" s="2"/>
      <c r="JIV85" s="2"/>
      <c r="JIW85" s="2"/>
      <c r="JIX85" s="2"/>
      <c r="JIY85" s="2"/>
      <c r="JIZ85" s="2"/>
      <c r="JJA85" s="2"/>
      <c r="JJB85" s="2"/>
      <c r="JJC85" s="2"/>
      <c r="JJD85" s="2"/>
      <c r="JJE85" s="2"/>
      <c r="JJF85" s="2"/>
      <c r="JJG85" s="2"/>
      <c r="JJH85" s="2"/>
      <c r="JJI85" s="2"/>
      <c r="JJJ85" s="2"/>
      <c r="JJK85" s="2"/>
      <c r="JJL85" s="2"/>
      <c r="JJM85" s="2"/>
      <c r="JJN85" s="2"/>
      <c r="JJO85" s="2"/>
      <c r="JJP85" s="2"/>
      <c r="JJQ85" s="2"/>
      <c r="JJR85" s="2"/>
      <c r="JJS85" s="2"/>
      <c r="JJT85" s="2"/>
      <c r="JJU85" s="2"/>
      <c r="JJV85" s="2"/>
      <c r="JJW85" s="2"/>
      <c r="JJX85" s="2"/>
      <c r="JJY85" s="2"/>
      <c r="JJZ85" s="2"/>
      <c r="JKA85" s="2"/>
      <c r="JKB85" s="2"/>
      <c r="JKC85" s="2"/>
      <c r="JKD85" s="2"/>
      <c r="JKE85" s="2"/>
      <c r="JKF85" s="2"/>
      <c r="JKG85" s="2"/>
      <c r="JKH85" s="2"/>
      <c r="JKI85" s="2"/>
      <c r="JKJ85" s="2"/>
      <c r="JKK85" s="2"/>
      <c r="JKL85" s="2"/>
      <c r="JKM85" s="2"/>
      <c r="JKN85" s="2"/>
      <c r="JKO85" s="2"/>
      <c r="JKP85" s="2"/>
      <c r="JKQ85" s="2"/>
      <c r="JKR85" s="2"/>
      <c r="JKS85" s="2"/>
      <c r="JKT85" s="2"/>
      <c r="JKU85" s="2"/>
      <c r="JKV85" s="2"/>
      <c r="JKW85" s="2"/>
      <c r="JKX85" s="2"/>
      <c r="JKY85" s="2"/>
      <c r="JKZ85" s="2"/>
      <c r="JLA85" s="2"/>
      <c r="JLB85" s="2"/>
      <c r="JLC85" s="2"/>
      <c r="JLD85" s="2"/>
      <c r="JLE85" s="2"/>
      <c r="JLF85" s="2"/>
      <c r="JLG85" s="2"/>
      <c r="JLH85" s="2"/>
      <c r="JLI85" s="2"/>
      <c r="JLJ85" s="2"/>
      <c r="JLK85" s="2"/>
      <c r="JLL85" s="2"/>
      <c r="JLM85" s="2"/>
      <c r="JLN85" s="2"/>
      <c r="JLO85" s="2"/>
      <c r="JLP85" s="2"/>
      <c r="JLQ85" s="2"/>
      <c r="JLR85" s="2"/>
      <c r="JLS85" s="2"/>
      <c r="JLT85" s="2"/>
      <c r="JLU85" s="2"/>
      <c r="JLV85" s="2"/>
      <c r="JLW85" s="2"/>
      <c r="JLX85" s="2"/>
      <c r="JLY85" s="2"/>
      <c r="JLZ85" s="2"/>
      <c r="JMA85" s="2"/>
      <c r="JMB85" s="2"/>
      <c r="JMC85" s="2"/>
      <c r="JMD85" s="2"/>
      <c r="JME85" s="2"/>
      <c r="JMF85" s="2"/>
      <c r="JMG85" s="2"/>
      <c r="JMH85" s="2"/>
      <c r="JMI85" s="2"/>
      <c r="JMJ85" s="2"/>
      <c r="JMK85" s="2"/>
      <c r="JML85" s="2"/>
      <c r="JMM85" s="2"/>
      <c r="JMN85" s="2"/>
      <c r="JMO85" s="2"/>
      <c r="JMP85" s="2"/>
      <c r="JMQ85" s="2"/>
      <c r="JMR85" s="2"/>
      <c r="JMS85" s="2"/>
      <c r="JMT85" s="2"/>
      <c r="JMU85" s="2"/>
      <c r="JMV85" s="2"/>
      <c r="JMW85" s="2"/>
      <c r="JMX85" s="2"/>
      <c r="JMY85" s="2"/>
      <c r="JMZ85" s="2"/>
      <c r="JNA85" s="2"/>
      <c r="JNB85" s="2"/>
      <c r="JNC85" s="2"/>
      <c r="JND85" s="2"/>
      <c r="JNE85" s="2"/>
      <c r="JNF85" s="2"/>
      <c r="JNG85" s="2"/>
      <c r="JNH85" s="2"/>
      <c r="JNI85" s="2"/>
      <c r="JNJ85" s="2"/>
      <c r="JNK85" s="2"/>
      <c r="JNL85" s="2"/>
      <c r="JNM85" s="2"/>
      <c r="JNN85" s="2"/>
      <c r="JNO85" s="2"/>
      <c r="JNP85" s="2"/>
      <c r="JNQ85" s="2"/>
      <c r="JNR85" s="2"/>
      <c r="JNS85" s="2"/>
      <c r="JNT85" s="2"/>
      <c r="JNU85" s="2"/>
      <c r="JNV85" s="2"/>
      <c r="JNW85" s="2"/>
      <c r="JNX85" s="2"/>
      <c r="JNY85" s="2"/>
      <c r="JNZ85" s="2"/>
      <c r="JOA85" s="2"/>
      <c r="JOB85" s="2"/>
      <c r="JOC85" s="2"/>
      <c r="JOD85" s="2"/>
      <c r="JOE85" s="2"/>
      <c r="JOF85" s="2"/>
      <c r="JOG85" s="2"/>
      <c r="JOH85" s="2"/>
      <c r="JOI85" s="2"/>
      <c r="JOJ85" s="2"/>
      <c r="JOK85" s="2"/>
      <c r="JOL85" s="2"/>
      <c r="JOM85" s="2"/>
      <c r="JON85" s="2"/>
      <c r="JOO85" s="2"/>
      <c r="JOP85" s="2"/>
      <c r="JOQ85" s="2"/>
      <c r="JOR85" s="2"/>
      <c r="JOS85" s="2"/>
      <c r="JOT85" s="2"/>
      <c r="JOU85" s="2"/>
      <c r="JOV85" s="2"/>
      <c r="JOW85" s="2"/>
      <c r="JOX85" s="2"/>
      <c r="JOY85" s="2"/>
      <c r="JOZ85" s="2"/>
      <c r="JPA85" s="2"/>
      <c r="JPB85" s="2"/>
      <c r="JPC85" s="2"/>
      <c r="JPD85" s="2"/>
      <c r="JPE85" s="2"/>
      <c r="JPF85" s="2"/>
      <c r="JPG85" s="2"/>
      <c r="JPH85" s="2"/>
      <c r="JPI85" s="2"/>
      <c r="JPJ85" s="2"/>
      <c r="JPK85" s="2"/>
      <c r="JPL85" s="2"/>
      <c r="JPM85" s="2"/>
      <c r="JPN85" s="2"/>
      <c r="JPO85" s="2"/>
      <c r="JPP85" s="2"/>
      <c r="JPQ85" s="2"/>
      <c r="JPR85" s="2"/>
      <c r="JPS85" s="2"/>
      <c r="JPT85" s="2"/>
      <c r="JPU85" s="2"/>
      <c r="JPV85" s="2"/>
      <c r="JPW85" s="2"/>
      <c r="JPX85" s="2"/>
      <c r="JPY85" s="2"/>
      <c r="JPZ85" s="2"/>
      <c r="JQA85" s="2"/>
      <c r="JQB85" s="2"/>
      <c r="JQC85" s="2"/>
      <c r="JQD85" s="2"/>
      <c r="JQE85" s="2"/>
      <c r="JQF85" s="2"/>
      <c r="JQG85" s="2"/>
      <c r="JQH85" s="2"/>
      <c r="JQI85" s="2"/>
      <c r="JQJ85" s="2"/>
      <c r="JQK85" s="2"/>
      <c r="JQL85" s="2"/>
      <c r="JQM85" s="2"/>
      <c r="JQN85" s="2"/>
      <c r="JQO85" s="2"/>
      <c r="JQP85" s="2"/>
      <c r="JQQ85" s="2"/>
      <c r="JQR85" s="2"/>
      <c r="JQS85" s="2"/>
      <c r="JQT85" s="2"/>
      <c r="JQU85" s="2"/>
      <c r="JQV85" s="2"/>
      <c r="JQW85" s="2"/>
      <c r="JQX85" s="2"/>
      <c r="JQY85" s="2"/>
      <c r="JQZ85" s="2"/>
      <c r="JRA85" s="2"/>
      <c r="JRB85" s="2"/>
      <c r="JRC85" s="2"/>
      <c r="JRD85" s="2"/>
      <c r="JRE85" s="2"/>
      <c r="JRF85" s="2"/>
      <c r="JRG85" s="2"/>
      <c r="JRH85" s="2"/>
      <c r="JRI85" s="2"/>
      <c r="JRJ85" s="2"/>
      <c r="JRK85" s="2"/>
      <c r="JRL85" s="2"/>
      <c r="JRM85" s="2"/>
      <c r="JRN85" s="2"/>
      <c r="JRO85" s="2"/>
      <c r="JRP85" s="2"/>
      <c r="JRQ85" s="2"/>
      <c r="JRR85" s="2"/>
      <c r="JRS85" s="2"/>
      <c r="JRT85" s="2"/>
      <c r="JRU85" s="2"/>
      <c r="JRV85" s="2"/>
      <c r="JRW85" s="2"/>
      <c r="JRX85" s="2"/>
      <c r="JRY85" s="2"/>
      <c r="JRZ85" s="2"/>
      <c r="JSA85" s="2"/>
      <c r="JSB85" s="2"/>
      <c r="JSC85" s="2"/>
      <c r="JSD85" s="2"/>
      <c r="JSE85" s="2"/>
      <c r="JSF85" s="2"/>
      <c r="JSG85" s="2"/>
      <c r="JSH85" s="2"/>
      <c r="JSI85" s="2"/>
      <c r="JSJ85" s="2"/>
      <c r="JSK85" s="2"/>
      <c r="JSL85" s="2"/>
      <c r="JSM85" s="2"/>
      <c r="JSN85" s="2"/>
      <c r="JSO85" s="2"/>
      <c r="JSP85" s="2"/>
      <c r="JSQ85" s="2"/>
      <c r="JSR85" s="2"/>
      <c r="JSS85" s="2"/>
      <c r="JST85" s="2"/>
      <c r="JSU85" s="2"/>
      <c r="JSV85" s="2"/>
      <c r="JSW85" s="2"/>
      <c r="JSX85" s="2"/>
      <c r="JSY85" s="2"/>
      <c r="JSZ85" s="2"/>
      <c r="JTA85" s="2"/>
      <c r="JTB85" s="2"/>
      <c r="JTC85" s="2"/>
      <c r="JTD85" s="2"/>
      <c r="JTE85" s="2"/>
      <c r="JTF85" s="2"/>
      <c r="JTG85" s="2"/>
      <c r="JTH85" s="2"/>
      <c r="JTI85" s="2"/>
      <c r="JTJ85" s="2"/>
      <c r="JTK85" s="2"/>
      <c r="JTL85" s="2"/>
      <c r="JTM85" s="2"/>
      <c r="JTN85" s="2"/>
      <c r="JTO85" s="2"/>
      <c r="JTP85" s="2"/>
      <c r="JTQ85" s="2"/>
      <c r="JTR85" s="2"/>
      <c r="JTS85" s="2"/>
      <c r="JTT85" s="2"/>
      <c r="JTU85" s="2"/>
      <c r="JTV85" s="2"/>
      <c r="JTW85" s="2"/>
      <c r="JTX85" s="2"/>
      <c r="JTY85" s="2"/>
      <c r="JTZ85" s="2"/>
      <c r="JUA85" s="2"/>
      <c r="JUB85" s="2"/>
      <c r="JUC85" s="2"/>
      <c r="JUD85" s="2"/>
      <c r="JUE85" s="2"/>
      <c r="JUF85" s="2"/>
      <c r="JUG85" s="2"/>
      <c r="JUH85" s="2"/>
      <c r="JUI85" s="2"/>
      <c r="JUJ85" s="2"/>
      <c r="JUK85" s="2"/>
      <c r="JUL85" s="2"/>
      <c r="JUM85" s="2"/>
      <c r="JUN85" s="2"/>
      <c r="JUO85" s="2"/>
      <c r="JUP85" s="2"/>
      <c r="JUQ85" s="2"/>
      <c r="JUR85" s="2"/>
      <c r="JUS85" s="2"/>
      <c r="JUT85" s="2"/>
      <c r="JUU85" s="2"/>
      <c r="JUV85" s="2"/>
      <c r="JUW85" s="2"/>
      <c r="JUX85" s="2"/>
      <c r="JUY85" s="2"/>
      <c r="JUZ85" s="2"/>
      <c r="JVA85" s="2"/>
      <c r="JVB85" s="2"/>
      <c r="JVC85" s="2"/>
      <c r="JVD85" s="2"/>
      <c r="JVE85" s="2"/>
      <c r="JVF85" s="2"/>
      <c r="JVG85" s="2"/>
      <c r="JVH85" s="2"/>
      <c r="JVI85" s="2"/>
      <c r="JVJ85" s="2"/>
      <c r="JVK85" s="2"/>
      <c r="JVL85" s="2"/>
      <c r="JVM85" s="2"/>
      <c r="JVN85" s="2"/>
      <c r="JVO85" s="2"/>
      <c r="JVP85" s="2"/>
      <c r="JVQ85" s="2"/>
      <c r="JVR85" s="2"/>
      <c r="JVS85" s="2"/>
      <c r="JVT85" s="2"/>
      <c r="JVU85" s="2"/>
      <c r="JVV85" s="2"/>
      <c r="JVW85" s="2"/>
      <c r="JVX85" s="2"/>
      <c r="JVY85" s="2"/>
      <c r="JVZ85" s="2"/>
      <c r="JWA85" s="2"/>
      <c r="JWB85" s="2"/>
      <c r="JWC85" s="2"/>
      <c r="JWD85" s="2"/>
      <c r="JWE85" s="2"/>
      <c r="JWF85" s="2"/>
      <c r="JWG85" s="2"/>
      <c r="JWH85" s="2"/>
      <c r="JWI85" s="2"/>
      <c r="JWJ85" s="2"/>
      <c r="JWK85" s="2"/>
      <c r="JWL85" s="2"/>
      <c r="JWM85" s="2"/>
      <c r="JWN85" s="2"/>
      <c r="JWO85" s="2"/>
      <c r="JWP85" s="2"/>
      <c r="JWQ85" s="2"/>
      <c r="JWR85" s="2"/>
      <c r="JWS85" s="2"/>
      <c r="JWT85" s="2"/>
      <c r="JWU85" s="2"/>
      <c r="JWV85" s="2"/>
      <c r="JWW85" s="2"/>
      <c r="JWX85" s="2"/>
      <c r="JWY85" s="2"/>
      <c r="JWZ85" s="2"/>
      <c r="JXA85" s="2"/>
      <c r="JXB85" s="2"/>
      <c r="JXC85" s="2"/>
      <c r="JXD85" s="2"/>
      <c r="JXE85" s="2"/>
      <c r="JXF85" s="2"/>
      <c r="JXG85" s="2"/>
      <c r="JXH85" s="2"/>
      <c r="JXI85" s="2"/>
      <c r="JXJ85" s="2"/>
      <c r="JXK85" s="2"/>
      <c r="JXL85" s="2"/>
      <c r="JXM85" s="2"/>
      <c r="JXN85" s="2"/>
      <c r="JXO85" s="2"/>
      <c r="JXP85" s="2"/>
      <c r="JXQ85" s="2"/>
      <c r="JXR85" s="2"/>
      <c r="JXS85" s="2"/>
      <c r="JXT85" s="2"/>
      <c r="JXU85" s="2"/>
      <c r="JXV85" s="2"/>
      <c r="JXW85" s="2"/>
      <c r="JXX85" s="2"/>
      <c r="JXY85" s="2"/>
      <c r="JXZ85" s="2"/>
      <c r="JYA85" s="2"/>
      <c r="JYB85" s="2"/>
      <c r="JYC85" s="2"/>
      <c r="JYD85" s="2"/>
      <c r="JYE85" s="2"/>
      <c r="JYF85" s="2"/>
      <c r="JYG85" s="2"/>
      <c r="JYH85" s="2"/>
      <c r="JYI85" s="2"/>
      <c r="JYJ85" s="2"/>
      <c r="JYK85" s="2"/>
      <c r="JYL85" s="2"/>
      <c r="JYM85" s="2"/>
      <c r="JYN85" s="2"/>
      <c r="JYO85" s="2"/>
      <c r="JYP85" s="2"/>
      <c r="JYQ85" s="2"/>
      <c r="JYR85" s="2"/>
      <c r="JYS85" s="2"/>
      <c r="JYT85" s="2"/>
      <c r="JYU85" s="2"/>
      <c r="JYV85" s="2"/>
      <c r="JYW85" s="2"/>
      <c r="JYX85" s="2"/>
      <c r="JYY85" s="2"/>
      <c r="JYZ85" s="2"/>
      <c r="JZA85" s="2"/>
      <c r="JZB85" s="2"/>
      <c r="JZC85" s="2"/>
      <c r="JZD85" s="2"/>
      <c r="JZE85" s="2"/>
      <c r="JZF85" s="2"/>
      <c r="JZG85" s="2"/>
      <c r="JZH85" s="2"/>
      <c r="JZI85" s="2"/>
      <c r="JZJ85" s="2"/>
      <c r="JZK85" s="2"/>
      <c r="JZL85" s="2"/>
      <c r="JZM85" s="2"/>
      <c r="JZN85" s="2"/>
      <c r="JZO85" s="2"/>
      <c r="JZP85" s="2"/>
      <c r="JZQ85" s="2"/>
      <c r="JZR85" s="2"/>
      <c r="JZS85" s="2"/>
      <c r="JZT85" s="2"/>
      <c r="JZU85" s="2"/>
      <c r="JZV85" s="2"/>
      <c r="JZW85" s="2"/>
      <c r="JZX85" s="2"/>
      <c r="JZY85" s="2"/>
      <c r="JZZ85" s="2"/>
      <c r="KAA85" s="2"/>
      <c r="KAB85" s="2"/>
      <c r="KAC85" s="2"/>
      <c r="KAD85" s="2"/>
      <c r="KAE85" s="2"/>
      <c r="KAF85" s="2"/>
      <c r="KAG85" s="2"/>
      <c r="KAH85" s="2"/>
      <c r="KAI85" s="2"/>
      <c r="KAJ85" s="2"/>
      <c r="KAK85" s="2"/>
      <c r="KAL85" s="2"/>
      <c r="KAM85" s="2"/>
      <c r="KAN85" s="2"/>
      <c r="KAO85" s="2"/>
      <c r="KAP85" s="2"/>
      <c r="KAQ85" s="2"/>
      <c r="KAR85" s="2"/>
      <c r="KAS85" s="2"/>
      <c r="KAT85" s="2"/>
      <c r="KAU85" s="2"/>
      <c r="KAV85" s="2"/>
      <c r="KAW85" s="2"/>
      <c r="KAX85" s="2"/>
      <c r="KAY85" s="2"/>
      <c r="KAZ85" s="2"/>
      <c r="KBA85" s="2"/>
      <c r="KBB85" s="2"/>
      <c r="KBC85" s="2"/>
      <c r="KBD85" s="2"/>
      <c r="KBE85" s="2"/>
      <c r="KBF85" s="2"/>
      <c r="KBG85" s="2"/>
      <c r="KBH85" s="2"/>
      <c r="KBI85" s="2"/>
      <c r="KBJ85" s="2"/>
      <c r="KBK85" s="2"/>
      <c r="KBL85" s="2"/>
      <c r="KBM85" s="2"/>
      <c r="KBN85" s="2"/>
      <c r="KBO85" s="2"/>
      <c r="KBP85" s="2"/>
      <c r="KBQ85" s="2"/>
      <c r="KBR85" s="2"/>
      <c r="KBS85" s="2"/>
      <c r="KBT85" s="2"/>
      <c r="KBU85" s="2"/>
      <c r="KBV85" s="2"/>
      <c r="KBW85" s="2"/>
      <c r="KBX85" s="2"/>
      <c r="KBY85" s="2"/>
      <c r="KBZ85" s="2"/>
      <c r="KCA85" s="2"/>
      <c r="KCB85" s="2"/>
      <c r="KCC85" s="2"/>
      <c r="KCD85" s="2"/>
      <c r="KCE85" s="2"/>
      <c r="KCF85" s="2"/>
      <c r="KCG85" s="2"/>
      <c r="KCH85" s="2"/>
      <c r="KCI85" s="2"/>
      <c r="KCJ85" s="2"/>
      <c r="KCK85" s="2"/>
      <c r="KCL85" s="2"/>
      <c r="KCM85" s="2"/>
      <c r="KCN85" s="2"/>
      <c r="KCO85" s="2"/>
      <c r="KCP85" s="2"/>
      <c r="KCQ85" s="2"/>
      <c r="KCR85" s="2"/>
      <c r="KCS85" s="2"/>
      <c r="KCT85" s="2"/>
      <c r="KCU85" s="2"/>
      <c r="KCV85" s="2"/>
      <c r="KCW85" s="2"/>
      <c r="KCX85" s="2"/>
      <c r="KCY85" s="2"/>
      <c r="KCZ85" s="2"/>
      <c r="KDA85" s="2"/>
      <c r="KDB85" s="2"/>
      <c r="KDC85" s="2"/>
      <c r="KDD85" s="2"/>
      <c r="KDE85" s="2"/>
      <c r="KDF85" s="2"/>
      <c r="KDG85" s="2"/>
      <c r="KDH85" s="2"/>
      <c r="KDI85" s="2"/>
      <c r="KDJ85" s="2"/>
      <c r="KDK85" s="2"/>
      <c r="KDL85" s="2"/>
      <c r="KDM85" s="2"/>
      <c r="KDN85" s="2"/>
      <c r="KDO85" s="2"/>
      <c r="KDP85" s="2"/>
      <c r="KDQ85" s="2"/>
      <c r="KDR85" s="2"/>
      <c r="KDS85" s="2"/>
      <c r="KDT85" s="2"/>
      <c r="KDU85" s="2"/>
      <c r="KDV85" s="2"/>
      <c r="KDW85" s="2"/>
      <c r="KDX85" s="2"/>
      <c r="KDY85" s="2"/>
      <c r="KDZ85" s="2"/>
      <c r="KEA85" s="2"/>
      <c r="KEB85" s="2"/>
      <c r="KEC85" s="2"/>
      <c r="KED85" s="2"/>
      <c r="KEE85" s="2"/>
      <c r="KEF85" s="2"/>
      <c r="KEG85" s="2"/>
      <c r="KEH85" s="2"/>
      <c r="KEI85" s="2"/>
      <c r="KEJ85" s="2"/>
      <c r="KEK85" s="2"/>
      <c r="KEL85" s="2"/>
      <c r="KEM85" s="2"/>
      <c r="KEN85" s="2"/>
      <c r="KEO85" s="2"/>
      <c r="KEP85" s="2"/>
      <c r="KEQ85" s="2"/>
      <c r="KER85" s="2"/>
      <c r="KES85" s="2"/>
      <c r="KET85" s="2"/>
      <c r="KEU85" s="2"/>
      <c r="KEV85" s="2"/>
      <c r="KEW85" s="2"/>
      <c r="KEX85" s="2"/>
      <c r="KEY85" s="2"/>
      <c r="KEZ85" s="2"/>
      <c r="KFA85" s="2"/>
      <c r="KFB85" s="2"/>
      <c r="KFC85" s="2"/>
      <c r="KFD85" s="2"/>
      <c r="KFE85" s="2"/>
      <c r="KFF85" s="2"/>
      <c r="KFG85" s="2"/>
      <c r="KFH85" s="2"/>
      <c r="KFI85" s="2"/>
      <c r="KFJ85" s="2"/>
      <c r="KFK85" s="2"/>
      <c r="KFL85" s="2"/>
      <c r="KFM85" s="2"/>
      <c r="KFN85" s="2"/>
      <c r="KFO85" s="2"/>
      <c r="KFP85" s="2"/>
      <c r="KFQ85" s="2"/>
      <c r="KFR85" s="2"/>
      <c r="KFS85" s="2"/>
      <c r="KFT85" s="2"/>
      <c r="KFU85" s="2"/>
      <c r="KFV85" s="2"/>
      <c r="KFW85" s="2"/>
      <c r="KFX85" s="2"/>
      <c r="KFY85" s="2"/>
      <c r="KFZ85" s="2"/>
      <c r="KGA85" s="2"/>
      <c r="KGB85" s="2"/>
      <c r="KGC85" s="2"/>
      <c r="KGD85" s="2"/>
      <c r="KGE85" s="2"/>
      <c r="KGF85" s="2"/>
      <c r="KGG85" s="2"/>
      <c r="KGH85" s="2"/>
      <c r="KGI85" s="2"/>
      <c r="KGJ85" s="2"/>
      <c r="KGK85" s="2"/>
      <c r="KGL85" s="2"/>
      <c r="KGM85" s="2"/>
      <c r="KGN85" s="2"/>
      <c r="KGO85" s="2"/>
      <c r="KGP85" s="2"/>
      <c r="KGQ85" s="2"/>
      <c r="KGR85" s="2"/>
      <c r="KGS85" s="2"/>
      <c r="KGT85" s="2"/>
      <c r="KGU85" s="2"/>
      <c r="KGV85" s="2"/>
      <c r="KGW85" s="2"/>
      <c r="KGX85" s="2"/>
      <c r="KGY85" s="2"/>
      <c r="KGZ85" s="2"/>
      <c r="KHA85" s="2"/>
      <c r="KHB85" s="2"/>
      <c r="KHC85" s="2"/>
      <c r="KHD85" s="2"/>
      <c r="KHE85" s="2"/>
      <c r="KHF85" s="2"/>
      <c r="KHG85" s="2"/>
      <c r="KHH85" s="2"/>
      <c r="KHI85" s="2"/>
      <c r="KHJ85" s="2"/>
      <c r="KHK85" s="2"/>
      <c r="KHL85" s="2"/>
      <c r="KHM85" s="2"/>
      <c r="KHN85" s="2"/>
      <c r="KHO85" s="2"/>
      <c r="KHP85" s="2"/>
      <c r="KHQ85" s="2"/>
      <c r="KHR85" s="2"/>
      <c r="KHS85" s="2"/>
      <c r="KHT85" s="2"/>
      <c r="KHU85" s="2"/>
      <c r="KHV85" s="2"/>
      <c r="KHW85" s="2"/>
      <c r="KHX85" s="2"/>
      <c r="KHY85" s="2"/>
      <c r="KHZ85" s="2"/>
      <c r="KIA85" s="2"/>
      <c r="KIB85" s="2"/>
      <c r="KIC85" s="2"/>
      <c r="KID85" s="2"/>
      <c r="KIE85" s="2"/>
      <c r="KIF85" s="2"/>
      <c r="KIG85" s="2"/>
      <c r="KIH85" s="2"/>
      <c r="KII85" s="2"/>
      <c r="KIJ85" s="2"/>
      <c r="KIK85" s="2"/>
      <c r="KIL85" s="2"/>
      <c r="KIM85" s="2"/>
      <c r="KIN85" s="2"/>
      <c r="KIO85" s="2"/>
      <c r="KIP85" s="2"/>
      <c r="KIQ85" s="2"/>
      <c r="KIR85" s="2"/>
      <c r="KIS85" s="2"/>
      <c r="KIT85" s="2"/>
      <c r="KIU85" s="2"/>
      <c r="KIV85" s="2"/>
      <c r="KIW85" s="2"/>
      <c r="KIX85" s="2"/>
      <c r="KIY85" s="2"/>
      <c r="KIZ85" s="2"/>
      <c r="KJA85" s="2"/>
      <c r="KJB85" s="2"/>
      <c r="KJC85" s="2"/>
      <c r="KJD85" s="2"/>
      <c r="KJE85" s="2"/>
      <c r="KJF85" s="2"/>
      <c r="KJG85" s="2"/>
      <c r="KJH85" s="2"/>
      <c r="KJI85" s="2"/>
      <c r="KJJ85" s="2"/>
      <c r="KJK85" s="2"/>
      <c r="KJL85" s="2"/>
      <c r="KJM85" s="2"/>
      <c r="KJN85" s="2"/>
      <c r="KJO85" s="2"/>
      <c r="KJP85" s="2"/>
      <c r="KJQ85" s="2"/>
      <c r="KJR85" s="2"/>
      <c r="KJS85" s="2"/>
      <c r="KJT85" s="2"/>
      <c r="KJU85" s="2"/>
      <c r="KJV85" s="2"/>
      <c r="KJW85" s="2"/>
      <c r="KJX85" s="2"/>
      <c r="KJY85" s="2"/>
      <c r="KJZ85" s="2"/>
      <c r="KKA85" s="2"/>
      <c r="KKB85" s="2"/>
      <c r="KKC85" s="2"/>
      <c r="KKD85" s="2"/>
      <c r="KKE85" s="2"/>
      <c r="KKF85" s="2"/>
      <c r="KKG85" s="2"/>
      <c r="KKH85" s="2"/>
      <c r="KKI85" s="2"/>
      <c r="KKJ85" s="2"/>
      <c r="KKK85" s="2"/>
      <c r="KKL85" s="2"/>
      <c r="KKM85" s="2"/>
      <c r="KKN85" s="2"/>
      <c r="KKO85" s="2"/>
      <c r="KKP85" s="2"/>
      <c r="KKQ85" s="2"/>
      <c r="KKR85" s="2"/>
      <c r="KKS85" s="2"/>
      <c r="KKT85" s="2"/>
      <c r="KKU85" s="2"/>
      <c r="KKV85" s="2"/>
      <c r="KKW85" s="2"/>
      <c r="KKX85" s="2"/>
      <c r="KKY85" s="2"/>
      <c r="KKZ85" s="2"/>
      <c r="KLA85" s="2"/>
      <c r="KLB85" s="2"/>
      <c r="KLC85" s="2"/>
      <c r="KLD85" s="2"/>
      <c r="KLE85" s="2"/>
      <c r="KLF85" s="2"/>
      <c r="KLG85" s="2"/>
      <c r="KLH85" s="2"/>
      <c r="KLI85" s="2"/>
      <c r="KLJ85" s="2"/>
      <c r="KLK85" s="2"/>
      <c r="KLL85" s="2"/>
      <c r="KLM85" s="2"/>
      <c r="KLN85" s="2"/>
      <c r="KLO85" s="2"/>
      <c r="KLP85" s="2"/>
      <c r="KLQ85" s="2"/>
      <c r="KLR85" s="2"/>
      <c r="KLS85" s="2"/>
      <c r="KLT85" s="2"/>
      <c r="KLU85" s="2"/>
      <c r="KLV85" s="2"/>
      <c r="KLW85" s="2"/>
      <c r="KLX85" s="2"/>
      <c r="KLY85" s="2"/>
      <c r="KLZ85" s="2"/>
      <c r="KMA85" s="2"/>
      <c r="KMB85" s="2"/>
      <c r="KMC85" s="2"/>
      <c r="KMD85" s="2"/>
      <c r="KME85" s="2"/>
      <c r="KMF85" s="2"/>
      <c r="KMG85" s="2"/>
      <c r="KMH85" s="2"/>
      <c r="KMI85" s="2"/>
      <c r="KMJ85" s="2"/>
      <c r="KMK85" s="2"/>
      <c r="KML85" s="2"/>
      <c r="KMM85" s="2"/>
      <c r="KMN85" s="2"/>
      <c r="KMO85" s="2"/>
      <c r="KMP85" s="2"/>
      <c r="KMQ85" s="2"/>
      <c r="KMR85" s="2"/>
      <c r="KMS85" s="2"/>
      <c r="KMT85" s="2"/>
      <c r="KMU85" s="2"/>
      <c r="KMV85" s="2"/>
      <c r="KMW85" s="2"/>
      <c r="KMX85" s="2"/>
      <c r="KMY85" s="2"/>
      <c r="KMZ85" s="2"/>
      <c r="KNA85" s="2"/>
      <c r="KNB85" s="2"/>
      <c r="KNC85" s="2"/>
      <c r="KND85" s="2"/>
      <c r="KNE85" s="2"/>
      <c r="KNF85" s="2"/>
      <c r="KNG85" s="2"/>
      <c r="KNH85" s="2"/>
      <c r="KNI85" s="2"/>
      <c r="KNJ85" s="2"/>
      <c r="KNK85" s="2"/>
      <c r="KNL85" s="2"/>
      <c r="KNM85" s="2"/>
      <c r="KNN85" s="2"/>
      <c r="KNO85" s="2"/>
      <c r="KNP85" s="2"/>
      <c r="KNQ85" s="2"/>
      <c r="KNR85" s="2"/>
      <c r="KNS85" s="2"/>
      <c r="KNT85" s="2"/>
      <c r="KNU85" s="2"/>
      <c r="KNV85" s="2"/>
      <c r="KNW85" s="2"/>
      <c r="KNX85" s="2"/>
      <c r="KNY85" s="2"/>
      <c r="KNZ85" s="2"/>
      <c r="KOA85" s="2"/>
      <c r="KOB85" s="2"/>
      <c r="KOC85" s="2"/>
      <c r="KOD85" s="2"/>
      <c r="KOE85" s="2"/>
      <c r="KOF85" s="2"/>
      <c r="KOG85" s="2"/>
      <c r="KOH85" s="2"/>
      <c r="KOI85" s="2"/>
      <c r="KOJ85" s="2"/>
      <c r="KOK85" s="2"/>
      <c r="KOL85" s="2"/>
      <c r="KOM85" s="2"/>
      <c r="KON85" s="2"/>
      <c r="KOO85" s="2"/>
      <c r="KOP85" s="2"/>
      <c r="KOQ85" s="2"/>
      <c r="KOR85" s="2"/>
      <c r="KOS85" s="2"/>
      <c r="KOT85" s="2"/>
      <c r="KOU85" s="2"/>
      <c r="KOV85" s="2"/>
      <c r="KOW85" s="2"/>
      <c r="KOX85" s="2"/>
      <c r="KOY85" s="2"/>
      <c r="KOZ85" s="2"/>
      <c r="KPA85" s="2"/>
      <c r="KPB85" s="2"/>
      <c r="KPC85" s="2"/>
      <c r="KPD85" s="2"/>
      <c r="KPE85" s="2"/>
      <c r="KPF85" s="2"/>
      <c r="KPG85" s="2"/>
      <c r="KPH85" s="2"/>
      <c r="KPI85" s="2"/>
      <c r="KPJ85" s="2"/>
      <c r="KPK85" s="2"/>
      <c r="KPL85" s="2"/>
      <c r="KPM85" s="2"/>
      <c r="KPN85" s="2"/>
      <c r="KPO85" s="2"/>
      <c r="KPP85" s="2"/>
      <c r="KPQ85" s="2"/>
      <c r="KPR85" s="2"/>
      <c r="KPS85" s="2"/>
      <c r="KPT85" s="2"/>
      <c r="KPU85" s="2"/>
      <c r="KPV85" s="2"/>
      <c r="KPW85" s="2"/>
      <c r="KPX85" s="2"/>
      <c r="KPY85" s="2"/>
      <c r="KPZ85" s="2"/>
      <c r="KQA85" s="2"/>
      <c r="KQB85" s="2"/>
      <c r="KQC85" s="2"/>
      <c r="KQD85" s="2"/>
      <c r="KQE85" s="2"/>
      <c r="KQF85" s="2"/>
      <c r="KQG85" s="2"/>
      <c r="KQH85" s="2"/>
      <c r="KQI85" s="2"/>
      <c r="KQJ85" s="2"/>
      <c r="KQK85" s="2"/>
      <c r="KQL85" s="2"/>
      <c r="KQM85" s="2"/>
      <c r="KQN85" s="2"/>
      <c r="KQO85" s="2"/>
      <c r="KQP85" s="2"/>
      <c r="KQQ85" s="2"/>
      <c r="KQR85" s="2"/>
      <c r="KQS85" s="2"/>
      <c r="KQT85" s="2"/>
      <c r="KQU85" s="2"/>
      <c r="KQV85" s="2"/>
      <c r="KQW85" s="2"/>
      <c r="KQX85" s="2"/>
      <c r="KQY85" s="2"/>
      <c r="KQZ85" s="2"/>
      <c r="KRA85" s="2"/>
      <c r="KRB85" s="2"/>
      <c r="KRC85" s="2"/>
      <c r="KRD85" s="2"/>
      <c r="KRE85" s="2"/>
      <c r="KRF85" s="2"/>
      <c r="KRG85" s="2"/>
      <c r="KRH85" s="2"/>
      <c r="KRI85" s="2"/>
      <c r="KRJ85" s="2"/>
      <c r="KRK85" s="2"/>
      <c r="KRL85" s="2"/>
      <c r="KRM85" s="2"/>
      <c r="KRN85" s="2"/>
      <c r="KRO85" s="2"/>
      <c r="KRP85" s="2"/>
      <c r="KRQ85" s="2"/>
      <c r="KRR85" s="2"/>
      <c r="KRS85" s="2"/>
      <c r="KRT85" s="2"/>
      <c r="KRU85" s="2"/>
      <c r="KRV85" s="2"/>
      <c r="KRW85" s="2"/>
      <c r="KRX85" s="2"/>
      <c r="KRY85" s="2"/>
      <c r="KRZ85" s="2"/>
      <c r="KSA85" s="2"/>
      <c r="KSB85" s="2"/>
      <c r="KSC85" s="2"/>
      <c r="KSD85" s="2"/>
      <c r="KSE85" s="2"/>
      <c r="KSF85" s="2"/>
      <c r="KSG85" s="2"/>
      <c r="KSH85" s="2"/>
      <c r="KSI85" s="2"/>
      <c r="KSJ85" s="2"/>
      <c r="KSK85" s="2"/>
      <c r="KSL85" s="2"/>
      <c r="KSM85" s="2"/>
      <c r="KSN85" s="2"/>
      <c r="KSO85" s="2"/>
      <c r="KSP85" s="2"/>
      <c r="KSQ85" s="2"/>
      <c r="KSR85" s="2"/>
      <c r="KSS85" s="2"/>
      <c r="KST85" s="2"/>
      <c r="KSU85" s="2"/>
      <c r="KSV85" s="2"/>
      <c r="KSW85" s="2"/>
      <c r="KSX85" s="2"/>
      <c r="KSY85" s="2"/>
      <c r="KSZ85" s="2"/>
      <c r="KTA85" s="2"/>
      <c r="KTB85" s="2"/>
      <c r="KTC85" s="2"/>
      <c r="KTD85" s="2"/>
      <c r="KTE85" s="2"/>
      <c r="KTF85" s="2"/>
      <c r="KTG85" s="2"/>
      <c r="KTH85" s="2"/>
      <c r="KTI85" s="2"/>
      <c r="KTJ85" s="2"/>
      <c r="KTK85" s="2"/>
      <c r="KTL85" s="2"/>
      <c r="KTM85" s="2"/>
      <c r="KTN85" s="2"/>
      <c r="KTO85" s="2"/>
      <c r="KTP85" s="2"/>
      <c r="KTQ85" s="2"/>
      <c r="KTR85" s="2"/>
      <c r="KTS85" s="2"/>
      <c r="KTT85" s="2"/>
      <c r="KTU85" s="2"/>
      <c r="KTV85" s="2"/>
      <c r="KTW85" s="2"/>
      <c r="KTX85" s="2"/>
      <c r="KTY85" s="2"/>
      <c r="KTZ85" s="2"/>
      <c r="KUA85" s="2"/>
      <c r="KUB85" s="2"/>
      <c r="KUC85" s="2"/>
      <c r="KUD85" s="2"/>
      <c r="KUE85" s="2"/>
      <c r="KUF85" s="2"/>
      <c r="KUG85" s="2"/>
      <c r="KUH85" s="2"/>
      <c r="KUI85" s="2"/>
      <c r="KUJ85" s="2"/>
      <c r="KUK85" s="2"/>
      <c r="KUL85" s="2"/>
      <c r="KUM85" s="2"/>
      <c r="KUN85" s="2"/>
      <c r="KUO85" s="2"/>
      <c r="KUP85" s="2"/>
      <c r="KUQ85" s="2"/>
      <c r="KUR85" s="2"/>
      <c r="KUS85" s="2"/>
      <c r="KUT85" s="2"/>
      <c r="KUU85" s="2"/>
      <c r="KUV85" s="2"/>
      <c r="KUW85" s="2"/>
      <c r="KUX85" s="2"/>
      <c r="KUY85" s="2"/>
      <c r="KUZ85" s="2"/>
      <c r="KVA85" s="2"/>
      <c r="KVB85" s="2"/>
      <c r="KVC85" s="2"/>
      <c r="KVD85" s="2"/>
      <c r="KVE85" s="2"/>
      <c r="KVF85" s="2"/>
      <c r="KVG85" s="2"/>
      <c r="KVH85" s="2"/>
      <c r="KVI85" s="2"/>
      <c r="KVJ85" s="2"/>
      <c r="KVK85" s="2"/>
      <c r="KVL85" s="2"/>
      <c r="KVM85" s="2"/>
      <c r="KVN85" s="2"/>
      <c r="KVO85" s="2"/>
      <c r="KVP85" s="2"/>
      <c r="KVQ85" s="2"/>
      <c r="KVR85" s="2"/>
      <c r="KVS85" s="2"/>
      <c r="KVT85" s="2"/>
      <c r="KVU85" s="2"/>
      <c r="KVV85" s="2"/>
      <c r="KVW85" s="2"/>
      <c r="KVX85" s="2"/>
      <c r="KVY85" s="2"/>
      <c r="KVZ85" s="2"/>
      <c r="KWA85" s="2"/>
      <c r="KWB85" s="2"/>
      <c r="KWC85" s="2"/>
      <c r="KWD85" s="2"/>
      <c r="KWE85" s="2"/>
      <c r="KWF85" s="2"/>
      <c r="KWG85" s="2"/>
      <c r="KWH85" s="2"/>
      <c r="KWI85" s="2"/>
      <c r="KWJ85" s="2"/>
      <c r="KWK85" s="2"/>
      <c r="KWL85" s="2"/>
      <c r="KWM85" s="2"/>
      <c r="KWN85" s="2"/>
      <c r="KWO85" s="2"/>
      <c r="KWP85" s="2"/>
      <c r="KWQ85" s="2"/>
      <c r="KWR85" s="2"/>
      <c r="KWS85" s="2"/>
      <c r="KWT85" s="2"/>
      <c r="KWU85" s="2"/>
      <c r="KWV85" s="2"/>
      <c r="KWW85" s="2"/>
      <c r="KWX85" s="2"/>
      <c r="KWY85" s="2"/>
      <c r="KWZ85" s="2"/>
      <c r="KXA85" s="2"/>
      <c r="KXB85" s="2"/>
      <c r="KXC85" s="2"/>
      <c r="KXD85" s="2"/>
      <c r="KXE85" s="2"/>
      <c r="KXF85" s="2"/>
      <c r="KXG85" s="2"/>
      <c r="KXH85" s="2"/>
      <c r="KXI85" s="2"/>
      <c r="KXJ85" s="2"/>
      <c r="KXK85" s="2"/>
      <c r="KXL85" s="2"/>
      <c r="KXM85" s="2"/>
      <c r="KXN85" s="2"/>
      <c r="KXO85" s="2"/>
      <c r="KXP85" s="2"/>
      <c r="KXQ85" s="2"/>
      <c r="KXR85" s="2"/>
      <c r="KXS85" s="2"/>
      <c r="KXT85" s="2"/>
      <c r="KXU85" s="2"/>
      <c r="KXV85" s="2"/>
      <c r="KXW85" s="2"/>
      <c r="KXX85" s="2"/>
      <c r="KXY85" s="2"/>
      <c r="KXZ85" s="2"/>
      <c r="KYA85" s="2"/>
      <c r="KYB85" s="2"/>
      <c r="KYC85" s="2"/>
      <c r="KYD85" s="2"/>
      <c r="KYE85" s="2"/>
      <c r="KYF85" s="2"/>
      <c r="KYG85" s="2"/>
      <c r="KYH85" s="2"/>
      <c r="KYI85" s="2"/>
      <c r="KYJ85" s="2"/>
      <c r="KYK85" s="2"/>
      <c r="KYL85" s="2"/>
      <c r="KYM85" s="2"/>
      <c r="KYN85" s="2"/>
      <c r="KYO85" s="2"/>
      <c r="KYP85" s="2"/>
      <c r="KYQ85" s="2"/>
      <c r="KYR85" s="2"/>
      <c r="KYS85" s="2"/>
      <c r="KYT85" s="2"/>
      <c r="KYU85" s="2"/>
      <c r="KYV85" s="2"/>
      <c r="KYW85" s="2"/>
      <c r="KYX85" s="2"/>
      <c r="KYY85" s="2"/>
      <c r="KYZ85" s="2"/>
      <c r="KZA85" s="2"/>
      <c r="KZB85" s="2"/>
      <c r="KZC85" s="2"/>
      <c r="KZD85" s="2"/>
      <c r="KZE85" s="2"/>
      <c r="KZF85" s="2"/>
      <c r="KZG85" s="2"/>
      <c r="KZH85" s="2"/>
      <c r="KZI85" s="2"/>
      <c r="KZJ85" s="2"/>
      <c r="KZK85" s="2"/>
      <c r="KZL85" s="2"/>
      <c r="KZM85" s="2"/>
      <c r="KZN85" s="2"/>
      <c r="KZO85" s="2"/>
      <c r="KZP85" s="2"/>
      <c r="KZQ85" s="2"/>
      <c r="KZR85" s="2"/>
      <c r="KZS85" s="2"/>
      <c r="KZT85" s="2"/>
      <c r="KZU85" s="2"/>
      <c r="KZV85" s="2"/>
      <c r="KZW85" s="2"/>
      <c r="KZX85" s="2"/>
      <c r="KZY85" s="2"/>
      <c r="KZZ85" s="2"/>
      <c r="LAA85" s="2"/>
      <c r="LAB85" s="2"/>
      <c r="LAC85" s="2"/>
      <c r="LAD85" s="2"/>
      <c r="LAE85" s="2"/>
      <c r="LAF85" s="2"/>
      <c r="LAG85" s="2"/>
      <c r="LAH85" s="2"/>
      <c r="LAI85" s="2"/>
      <c r="LAJ85" s="2"/>
      <c r="LAK85" s="2"/>
      <c r="LAL85" s="2"/>
      <c r="LAM85" s="2"/>
      <c r="LAN85" s="2"/>
      <c r="LAO85" s="2"/>
      <c r="LAP85" s="2"/>
      <c r="LAQ85" s="2"/>
      <c r="LAR85" s="2"/>
      <c r="LAS85" s="2"/>
      <c r="LAT85" s="2"/>
      <c r="LAU85" s="2"/>
      <c r="LAV85" s="2"/>
      <c r="LAW85" s="2"/>
      <c r="LAX85" s="2"/>
      <c r="LAY85" s="2"/>
      <c r="LAZ85" s="2"/>
      <c r="LBA85" s="2"/>
      <c r="LBB85" s="2"/>
      <c r="LBC85" s="2"/>
      <c r="LBD85" s="2"/>
      <c r="LBE85" s="2"/>
      <c r="LBF85" s="2"/>
      <c r="LBG85" s="2"/>
      <c r="LBH85" s="2"/>
      <c r="LBI85" s="2"/>
      <c r="LBJ85" s="2"/>
      <c r="LBK85" s="2"/>
      <c r="LBL85" s="2"/>
      <c r="LBM85" s="2"/>
      <c r="LBN85" s="2"/>
      <c r="LBO85" s="2"/>
      <c r="LBP85" s="2"/>
      <c r="LBQ85" s="2"/>
      <c r="LBR85" s="2"/>
      <c r="LBS85" s="2"/>
      <c r="LBT85" s="2"/>
      <c r="LBU85" s="2"/>
      <c r="LBV85" s="2"/>
      <c r="LBW85" s="2"/>
      <c r="LBX85" s="2"/>
      <c r="LBY85" s="2"/>
      <c r="LBZ85" s="2"/>
      <c r="LCA85" s="2"/>
      <c r="LCB85" s="2"/>
      <c r="LCC85" s="2"/>
      <c r="LCD85" s="2"/>
      <c r="LCE85" s="2"/>
      <c r="LCF85" s="2"/>
      <c r="LCG85" s="2"/>
      <c r="LCH85" s="2"/>
      <c r="LCI85" s="2"/>
      <c r="LCJ85" s="2"/>
      <c r="LCK85" s="2"/>
      <c r="LCL85" s="2"/>
      <c r="LCM85" s="2"/>
      <c r="LCN85" s="2"/>
      <c r="LCO85" s="2"/>
      <c r="LCP85" s="2"/>
      <c r="LCQ85" s="2"/>
      <c r="LCR85" s="2"/>
      <c r="LCS85" s="2"/>
      <c r="LCT85" s="2"/>
      <c r="LCU85" s="2"/>
      <c r="LCV85" s="2"/>
      <c r="LCW85" s="2"/>
      <c r="LCX85" s="2"/>
      <c r="LCY85" s="2"/>
      <c r="LCZ85" s="2"/>
      <c r="LDA85" s="2"/>
      <c r="LDB85" s="2"/>
      <c r="LDC85" s="2"/>
      <c r="LDD85" s="2"/>
      <c r="LDE85" s="2"/>
      <c r="LDF85" s="2"/>
      <c r="LDG85" s="2"/>
      <c r="LDH85" s="2"/>
      <c r="LDI85" s="2"/>
      <c r="LDJ85" s="2"/>
      <c r="LDK85" s="2"/>
      <c r="LDL85" s="2"/>
      <c r="LDM85" s="2"/>
      <c r="LDN85" s="2"/>
      <c r="LDO85" s="2"/>
      <c r="LDP85" s="2"/>
      <c r="LDQ85" s="2"/>
      <c r="LDR85" s="2"/>
      <c r="LDS85" s="2"/>
      <c r="LDT85" s="2"/>
      <c r="LDU85" s="2"/>
      <c r="LDV85" s="2"/>
      <c r="LDW85" s="2"/>
      <c r="LDX85" s="2"/>
      <c r="LDY85" s="2"/>
      <c r="LDZ85" s="2"/>
      <c r="LEA85" s="2"/>
      <c r="LEB85" s="2"/>
      <c r="LEC85" s="2"/>
      <c r="LED85" s="2"/>
      <c r="LEE85" s="2"/>
      <c r="LEF85" s="2"/>
      <c r="LEG85" s="2"/>
      <c r="LEH85" s="2"/>
      <c r="LEI85" s="2"/>
      <c r="LEJ85" s="2"/>
      <c r="LEK85" s="2"/>
      <c r="LEL85" s="2"/>
      <c r="LEM85" s="2"/>
      <c r="LEN85" s="2"/>
      <c r="LEO85" s="2"/>
      <c r="LEP85" s="2"/>
      <c r="LEQ85" s="2"/>
      <c r="LER85" s="2"/>
      <c r="LES85" s="2"/>
      <c r="LET85" s="2"/>
      <c r="LEU85" s="2"/>
      <c r="LEV85" s="2"/>
      <c r="LEW85" s="2"/>
      <c r="LEX85" s="2"/>
      <c r="LEY85" s="2"/>
      <c r="LEZ85" s="2"/>
      <c r="LFA85" s="2"/>
      <c r="LFB85" s="2"/>
      <c r="LFC85" s="2"/>
      <c r="LFD85" s="2"/>
      <c r="LFE85" s="2"/>
      <c r="LFF85" s="2"/>
      <c r="LFG85" s="2"/>
      <c r="LFH85" s="2"/>
      <c r="LFI85" s="2"/>
      <c r="LFJ85" s="2"/>
      <c r="LFK85" s="2"/>
      <c r="LFL85" s="2"/>
      <c r="LFM85" s="2"/>
      <c r="LFN85" s="2"/>
      <c r="LFO85" s="2"/>
      <c r="LFP85" s="2"/>
      <c r="LFQ85" s="2"/>
      <c r="LFR85" s="2"/>
      <c r="LFS85" s="2"/>
      <c r="LFT85" s="2"/>
      <c r="LFU85" s="2"/>
      <c r="LFV85" s="2"/>
      <c r="LFW85" s="2"/>
      <c r="LFX85" s="2"/>
      <c r="LFY85" s="2"/>
      <c r="LFZ85" s="2"/>
      <c r="LGA85" s="2"/>
      <c r="LGB85" s="2"/>
      <c r="LGC85" s="2"/>
      <c r="LGD85" s="2"/>
      <c r="LGE85" s="2"/>
      <c r="LGF85" s="2"/>
      <c r="LGG85" s="2"/>
      <c r="LGH85" s="2"/>
      <c r="LGI85" s="2"/>
      <c r="LGJ85" s="2"/>
      <c r="LGK85" s="2"/>
      <c r="LGL85" s="2"/>
      <c r="LGM85" s="2"/>
      <c r="LGN85" s="2"/>
      <c r="LGO85" s="2"/>
      <c r="LGP85" s="2"/>
      <c r="LGQ85" s="2"/>
      <c r="LGR85" s="2"/>
      <c r="LGS85" s="2"/>
      <c r="LGT85" s="2"/>
      <c r="LGU85" s="2"/>
      <c r="LGV85" s="2"/>
      <c r="LGW85" s="2"/>
      <c r="LGX85" s="2"/>
      <c r="LGY85" s="2"/>
      <c r="LGZ85" s="2"/>
      <c r="LHA85" s="2"/>
      <c r="LHB85" s="2"/>
      <c r="LHC85" s="2"/>
      <c r="LHD85" s="2"/>
      <c r="LHE85" s="2"/>
      <c r="LHF85" s="2"/>
      <c r="LHG85" s="2"/>
      <c r="LHH85" s="2"/>
      <c r="LHI85" s="2"/>
      <c r="LHJ85" s="2"/>
      <c r="LHK85" s="2"/>
      <c r="LHL85" s="2"/>
      <c r="LHM85" s="2"/>
      <c r="LHN85" s="2"/>
      <c r="LHO85" s="2"/>
      <c r="LHP85" s="2"/>
      <c r="LHQ85" s="2"/>
      <c r="LHR85" s="2"/>
      <c r="LHS85" s="2"/>
      <c r="LHT85" s="2"/>
      <c r="LHU85" s="2"/>
      <c r="LHV85" s="2"/>
      <c r="LHW85" s="2"/>
      <c r="LHX85" s="2"/>
      <c r="LHY85" s="2"/>
      <c r="LHZ85" s="2"/>
      <c r="LIA85" s="2"/>
      <c r="LIB85" s="2"/>
      <c r="LIC85" s="2"/>
      <c r="LID85" s="2"/>
      <c r="LIE85" s="2"/>
      <c r="LIF85" s="2"/>
      <c r="LIG85" s="2"/>
      <c r="LIH85" s="2"/>
      <c r="LII85" s="2"/>
      <c r="LIJ85" s="2"/>
      <c r="LIK85" s="2"/>
      <c r="LIL85" s="2"/>
      <c r="LIM85" s="2"/>
      <c r="LIN85" s="2"/>
      <c r="LIO85" s="2"/>
      <c r="LIP85" s="2"/>
      <c r="LIQ85" s="2"/>
      <c r="LIR85" s="2"/>
      <c r="LIS85" s="2"/>
      <c r="LIT85" s="2"/>
      <c r="LIU85" s="2"/>
      <c r="LIV85" s="2"/>
      <c r="LIW85" s="2"/>
      <c r="LIX85" s="2"/>
      <c r="LIY85" s="2"/>
      <c r="LIZ85" s="2"/>
      <c r="LJA85" s="2"/>
      <c r="LJB85" s="2"/>
      <c r="LJC85" s="2"/>
      <c r="LJD85" s="2"/>
      <c r="LJE85" s="2"/>
      <c r="LJF85" s="2"/>
      <c r="LJG85" s="2"/>
      <c r="LJH85" s="2"/>
      <c r="LJI85" s="2"/>
      <c r="LJJ85" s="2"/>
      <c r="LJK85" s="2"/>
      <c r="LJL85" s="2"/>
      <c r="LJM85" s="2"/>
      <c r="LJN85" s="2"/>
      <c r="LJO85" s="2"/>
      <c r="LJP85" s="2"/>
      <c r="LJQ85" s="2"/>
      <c r="LJR85" s="2"/>
      <c r="LJS85" s="2"/>
      <c r="LJT85" s="2"/>
      <c r="LJU85" s="2"/>
      <c r="LJV85" s="2"/>
      <c r="LJW85" s="2"/>
      <c r="LJX85" s="2"/>
      <c r="LJY85" s="2"/>
      <c r="LJZ85" s="2"/>
      <c r="LKA85" s="2"/>
      <c r="LKB85" s="2"/>
      <c r="LKC85" s="2"/>
      <c r="LKD85" s="2"/>
      <c r="LKE85" s="2"/>
      <c r="LKF85" s="2"/>
      <c r="LKG85" s="2"/>
      <c r="LKH85" s="2"/>
      <c r="LKI85" s="2"/>
      <c r="LKJ85" s="2"/>
      <c r="LKK85" s="2"/>
      <c r="LKL85" s="2"/>
      <c r="LKM85" s="2"/>
      <c r="LKN85" s="2"/>
      <c r="LKO85" s="2"/>
      <c r="LKP85" s="2"/>
      <c r="LKQ85" s="2"/>
      <c r="LKR85" s="2"/>
      <c r="LKS85" s="2"/>
      <c r="LKT85" s="2"/>
      <c r="LKU85" s="2"/>
      <c r="LKV85" s="2"/>
      <c r="LKW85" s="2"/>
      <c r="LKX85" s="2"/>
      <c r="LKY85" s="2"/>
      <c r="LKZ85" s="2"/>
      <c r="LLA85" s="2"/>
      <c r="LLB85" s="2"/>
      <c r="LLC85" s="2"/>
      <c r="LLD85" s="2"/>
      <c r="LLE85" s="2"/>
      <c r="LLF85" s="2"/>
      <c r="LLG85" s="2"/>
      <c r="LLH85" s="2"/>
      <c r="LLI85" s="2"/>
      <c r="LLJ85" s="2"/>
      <c r="LLK85" s="2"/>
      <c r="LLL85" s="2"/>
      <c r="LLM85" s="2"/>
      <c r="LLN85" s="2"/>
      <c r="LLO85" s="2"/>
      <c r="LLP85" s="2"/>
      <c r="LLQ85" s="2"/>
      <c r="LLR85" s="2"/>
      <c r="LLS85" s="2"/>
      <c r="LLT85" s="2"/>
      <c r="LLU85" s="2"/>
      <c r="LLV85" s="2"/>
      <c r="LLW85" s="2"/>
      <c r="LLX85" s="2"/>
      <c r="LLY85" s="2"/>
      <c r="LLZ85" s="2"/>
      <c r="LMA85" s="2"/>
      <c r="LMB85" s="2"/>
      <c r="LMC85" s="2"/>
      <c r="LMD85" s="2"/>
      <c r="LME85" s="2"/>
      <c r="LMF85" s="2"/>
      <c r="LMG85" s="2"/>
      <c r="LMH85" s="2"/>
      <c r="LMI85" s="2"/>
      <c r="LMJ85" s="2"/>
      <c r="LMK85" s="2"/>
      <c r="LML85" s="2"/>
      <c r="LMM85" s="2"/>
      <c r="LMN85" s="2"/>
      <c r="LMO85" s="2"/>
      <c r="LMP85" s="2"/>
      <c r="LMQ85" s="2"/>
      <c r="LMR85" s="2"/>
      <c r="LMS85" s="2"/>
      <c r="LMT85" s="2"/>
      <c r="LMU85" s="2"/>
      <c r="LMV85" s="2"/>
      <c r="LMW85" s="2"/>
      <c r="LMX85" s="2"/>
      <c r="LMY85" s="2"/>
      <c r="LMZ85" s="2"/>
      <c r="LNA85" s="2"/>
      <c r="LNB85" s="2"/>
      <c r="LNC85" s="2"/>
      <c r="LND85" s="2"/>
      <c r="LNE85" s="2"/>
      <c r="LNF85" s="2"/>
      <c r="LNG85" s="2"/>
      <c r="LNH85" s="2"/>
      <c r="LNI85" s="2"/>
      <c r="LNJ85" s="2"/>
      <c r="LNK85" s="2"/>
      <c r="LNL85" s="2"/>
      <c r="LNM85" s="2"/>
      <c r="LNN85" s="2"/>
      <c r="LNO85" s="2"/>
      <c r="LNP85" s="2"/>
      <c r="LNQ85" s="2"/>
      <c r="LNR85" s="2"/>
      <c r="LNS85" s="2"/>
      <c r="LNT85" s="2"/>
      <c r="LNU85" s="2"/>
      <c r="LNV85" s="2"/>
      <c r="LNW85" s="2"/>
      <c r="LNX85" s="2"/>
      <c r="LNY85" s="2"/>
      <c r="LNZ85" s="2"/>
      <c r="LOA85" s="2"/>
      <c r="LOB85" s="2"/>
      <c r="LOC85" s="2"/>
      <c r="LOD85" s="2"/>
      <c r="LOE85" s="2"/>
      <c r="LOF85" s="2"/>
      <c r="LOG85" s="2"/>
      <c r="LOH85" s="2"/>
      <c r="LOI85" s="2"/>
      <c r="LOJ85" s="2"/>
      <c r="LOK85" s="2"/>
      <c r="LOL85" s="2"/>
      <c r="LOM85" s="2"/>
      <c r="LON85" s="2"/>
      <c r="LOO85" s="2"/>
      <c r="LOP85" s="2"/>
      <c r="LOQ85" s="2"/>
      <c r="LOR85" s="2"/>
      <c r="LOS85" s="2"/>
      <c r="LOT85" s="2"/>
      <c r="LOU85" s="2"/>
      <c r="LOV85" s="2"/>
      <c r="LOW85" s="2"/>
      <c r="LOX85" s="2"/>
      <c r="LOY85" s="2"/>
      <c r="LOZ85" s="2"/>
      <c r="LPA85" s="2"/>
      <c r="LPB85" s="2"/>
      <c r="LPC85" s="2"/>
      <c r="LPD85" s="2"/>
      <c r="LPE85" s="2"/>
      <c r="LPF85" s="2"/>
      <c r="LPG85" s="2"/>
      <c r="LPH85" s="2"/>
      <c r="LPI85" s="2"/>
      <c r="LPJ85" s="2"/>
      <c r="LPK85" s="2"/>
      <c r="LPL85" s="2"/>
      <c r="LPM85" s="2"/>
      <c r="LPN85" s="2"/>
      <c r="LPO85" s="2"/>
      <c r="LPP85" s="2"/>
      <c r="LPQ85" s="2"/>
      <c r="LPR85" s="2"/>
      <c r="LPS85" s="2"/>
      <c r="LPT85" s="2"/>
      <c r="LPU85" s="2"/>
      <c r="LPV85" s="2"/>
      <c r="LPW85" s="2"/>
      <c r="LPX85" s="2"/>
      <c r="LPY85" s="2"/>
      <c r="LPZ85" s="2"/>
      <c r="LQA85" s="2"/>
      <c r="LQB85" s="2"/>
      <c r="LQC85" s="2"/>
      <c r="LQD85" s="2"/>
      <c r="LQE85" s="2"/>
      <c r="LQF85" s="2"/>
      <c r="LQG85" s="2"/>
      <c r="LQH85" s="2"/>
      <c r="LQI85" s="2"/>
      <c r="LQJ85" s="2"/>
      <c r="LQK85" s="2"/>
      <c r="LQL85" s="2"/>
      <c r="LQM85" s="2"/>
      <c r="LQN85" s="2"/>
      <c r="LQO85" s="2"/>
      <c r="LQP85" s="2"/>
      <c r="LQQ85" s="2"/>
      <c r="LQR85" s="2"/>
      <c r="LQS85" s="2"/>
      <c r="LQT85" s="2"/>
      <c r="LQU85" s="2"/>
      <c r="LQV85" s="2"/>
      <c r="LQW85" s="2"/>
      <c r="LQX85" s="2"/>
      <c r="LQY85" s="2"/>
      <c r="LQZ85" s="2"/>
      <c r="LRA85" s="2"/>
      <c r="LRB85" s="2"/>
      <c r="LRC85" s="2"/>
      <c r="LRD85" s="2"/>
      <c r="LRE85" s="2"/>
      <c r="LRF85" s="2"/>
      <c r="LRG85" s="2"/>
      <c r="LRH85" s="2"/>
      <c r="LRI85" s="2"/>
      <c r="LRJ85" s="2"/>
      <c r="LRK85" s="2"/>
      <c r="LRL85" s="2"/>
      <c r="LRM85" s="2"/>
      <c r="LRN85" s="2"/>
      <c r="LRO85" s="2"/>
      <c r="LRP85" s="2"/>
      <c r="LRQ85" s="2"/>
      <c r="LRR85" s="2"/>
      <c r="LRS85" s="2"/>
      <c r="LRT85" s="2"/>
      <c r="LRU85" s="2"/>
      <c r="LRV85" s="2"/>
      <c r="LRW85" s="2"/>
      <c r="LRX85" s="2"/>
      <c r="LRY85" s="2"/>
      <c r="LRZ85" s="2"/>
      <c r="LSA85" s="2"/>
      <c r="LSB85" s="2"/>
      <c r="LSC85" s="2"/>
      <c r="LSD85" s="2"/>
      <c r="LSE85" s="2"/>
      <c r="LSF85" s="2"/>
      <c r="LSG85" s="2"/>
      <c r="LSH85" s="2"/>
      <c r="LSI85" s="2"/>
      <c r="LSJ85" s="2"/>
      <c r="LSK85" s="2"/>
      <c r="LSL85" s="2"/>
      <c r="LSM85" s="2"/>
      <c r="LSN85" s="2"/>
      <c r="LSO85" s="2"/>
      <c r="LSP85" s="2"/>
      <c r="LSQ85" s="2"/>
      <c r="LSR85" s="2"/>
      <c r="LSS85" s="2"/>
      <c r="LST85" s="2"/>
      <c r="LSU85" s="2"/>
      <c r="LSV85" s="2"/>
      <c r="LSW85" s="2"/>
      <c r="LSX85" s="2"/>
      <c r="LSY85" s="2"/>
      <c r="LSZ85" s="2"/>
      <c r="LTA85" s="2"/>
      <c r="LTB85" s="2"/>
      <c r="LTC85" s="2"/>
      <c r="LTD85" s="2"/>
      <c r="LTE85" s="2"/>
      <c r="LTF85" s="2"/>
      <c r="LTG85" s="2"/>
      <c r="LTH85" s="2"/>
      <c r="LTI85" s="2"/>
      <c r="LTJ85" s="2"/>
      <c r="LTK85" s="2"/>
      <c r="LTL85" s="2"/>
      <c r="LTM85" s="2"/>
      <c r="LTN85" s="2"/>
      <c r="LTO85" s="2"/>
      <c r="LTP85" s="2"/>
      <c r="LTQ85" s="2"/>
      <c r="LTR85" s="2"/>
      <c r="LTS85" s="2"/>
      <c r="LTT85" s="2"/>
      <c r="LTU85" s="2"/>
      <c r="LTV85" s="2"/>
      <c r="LTW85" s="2"/>
      <c r="LTX85" s="2"/>
      <c r="LTY85" s="2"/>
      <c r="LTZ85" s="2"/>
      <c r="LUA85" s="2"/>
      <c r="LUB85" s="2"/>
      <c r="LUC85" s="2"/>
      <c r="LUD85" s="2"/>
      <c r="LUE85" s="2"/>
      <c r="LUF85" s="2"/>
      <c r="LUG85" s="2"/>
      <c r="LUH85" s="2"/>
      <c r="LUI85" s="2"/>
      <c r="LUJ85" s="2"/>
      <c r="LUK85" s="2"/>
      <c r="LUL85" s="2"/>
      <c r="LUM85" s="2"/>
      <c r="LUN85" s="2"/>
      <c r="LUO85" s="2"/>
      <c r="LUP85" s="2"/>
      <c r="LUQ85" s="2"/>
      <c r="LUR85" s="2"/>
      <c r="LUS85" s="2"/>
      <c r="LUT85" s="2"/>
      <c r="LUU85" s="2"/>
      <c r="LUV85" s="2"/>
      <c r="LUW85" s="2"/>
      <c r="LUX85" s="2"/>
      <c r="LUY85" s="2"/>
      <c r="LUZ85" s="2"/>
      <c r="LVA85" s="2"/>
      <c r="LVB85" s="2"/>
      <c r="LVC85" s="2"/>
      <c r="LVD85" s="2"/>
      <c r="LVE85" s="2"/>
      <c r="LVF85" s="2"/>
      <c r="LVG85" s="2"/>
      <c r="LVH85" s="2"/>
      <c r="LVI85" s="2"/>
      <c r="LVJ85" s="2"/>
      <c r="LVK85" s="2"/>
      <c r="LVL85" s="2"/>
      <c r="LVM85" s="2"/>
      <c r="LVN85" s="2"/>
      <c r="LVO85" s="2"/>
      <c r="LVP85" s="2"/>
      <c r="LVQ85" s="2"/>
      <c r="LVR85" s="2"/>
      <c r="LVS85" s="2"/>
      <c r="LVT85" s="2"/>
      <c r="LVU85" s="2"/>
      <c r="LVV85" s="2"/>
      <c r="LVW85" s="2"/>
      <c r="LVX85" s="2"/>
      <c r="LVY85" s="2"/>
      <c r="LVZ85" s="2"/>
      <c r="LWA85" s="2"/>
      <c r="LWB85" s="2"/>
      <c r="LWC85" s="2"/>
      <c r="LWD85" s="2"/>
      <c r="LWE85" s="2"/>
      <c r="LWF85" s="2"/>
      <c r="LWG85" s="2"/>
      <c r="LWH85" s="2"/>
      <c r="LWI85" s="2"/>
      <c r="LWJ85" s="2"/>
      <c r="LWK85" s="2"/>
      <c r="LWL85" s="2"/>
      <c r="LWM85" s="2"/>
      <c r="LWN85" s="2"/>
      <c r="LWO85" s="2"/>
      <c r="LWP85" s="2"/>
      <c r="LWQ85" s="2"/>
      <c r="LWR85" s="2"/>
      <c r="LWS85" s="2"/>
      <c r="LWT85" s="2"/>
      <c r="LWU85" s="2"/>
      <c r="LWV85" s="2"/>
      <c r="LWW85" s="2"/>
      <c r="LWX85" s="2"/>
      <c r="LWY85" s="2"/>
      <c r="LWZ85" s="2"/>
      <c r="LXA85" s="2"/>
      <c r="LXB85" s="2"/>
      <c r="LXC85" s="2"/>
      <c r="LXD85" s="2"/>
      <c r="LXE85" s="2"/>
      <c r="LXF85" s="2"/>
      <c r="LXG85" s="2"/>
      <c r="LXH85" s="2"/>
      <c r="LXI85" s="2"/>
      <c r="LXJ85" s="2"/>
      <c r="LXK85" s="2"/>
      <c r="LXL85" s="2"/>
      <c r="LXM85" s="2"/>
      <c r="LXN85" s="2"/>
      <c r="LXO85" s="2"/>
      <c r="LXP85" s="2"/>
      <c r="LXQ85" s="2"/>
      <c r="LXR85" s="2"/>
      <c r="LXS85" s="2"/>
      <c r="LXT85" s="2"/>
      <c r="LXU85" s="2"/>
      <c r="LXV85" s="2"/>
      <c r="LXW85" s="2"/>
      <c r="LXX85" s="2"/>
      <c r="LXY85" s="2"/>
      <c r="LXZ85" s="2"/>
      <c r="LYA85" s="2"/>
      <c r="LYB85" s="2"/>
      <c r="LYC85" s="2"/>
      <c r="LYD85" s="2"/>
      <c r="LYE85" s="2"/>
      <c r="LYF85" s="2"/>
      <c r="LYG85" s="2"/>
      <c r="LYH85" s="2"/>
      <c r="LYI85" s="2"/>
      <c r="LYJ85" s="2"/>
      <c r="LYK85" s="2"/>
      <c r="LYL85" s="2"/>
      <c r="LYM85" s="2"/>
      <c r="LYN85" s="2"/>
      <c r="LYO85" s="2"/>
      <c r="LYP85" s="2"/>
      <c r="LYQ85" s="2"/>
      <c r="LYR85" s="2"/>
      <c r="LYS85" s="2"/>
      <c r="LYT85" s="2"/>
      <c r="LYU85" s="2"/>
      <c r="LYV85" s="2"/>
      <c r="LYW85" s="2"/>
      <c r="LYX85" s="2"/>
      <c r="LYY85" s="2"/>
      <c r="LYZ85" s="2"/>
      <c r="LZA85" s="2"/>
      <c r="LZB85" s="2"/>
      <c r="LZC85" s="2"/>
      <c r="LZD85" s="2"/>
      <c r="LZE85" s="2"/>
      <c r="LZF85" s="2"/>
      <c r="LZG85" s="2"/>
      <c r="LZH85" s="2"/>
      <c r="LZI85" s="2"/>
      <c r="LZJ85" s="2"/>
      <c r="LZK85" s="2"/>
      <c r="LZL85" s="2"/>
      <c r="LZM85" s="2"/>
      <c r="LZN85" s="2"/>
      <c r="LZO85" s="2"/>
      <c r="LZP85" s="2"/>
      <c r="LZQ85" s="2"/>
      <c r="LZR85" s="2"/>
      <c r="LZS85" s="2"/>
      <c r="LZT85" s="2"/>
      <c r="LZU85" s="2"/>
      <c r="LZV85" s="2"/>
      <c r="LZW85" s="2"/>
      <c r="LZX85" s="2"/>
      <c r="LZY85" s="2"/>
      <c r="LZZ85" s="2"/>
      <c r="MAA85" s="2"/>
      <c r="MAB85" s="2"/>
      <c r="MAC85" s="2"/>
      <c r="MAD85" s="2"/>
      <c r="MAE85" s="2"/>
      <c r="MAF85" s="2"/>
      <c r="MAG85" s="2"/>
      <c r="MAH85" s="2"/>
      <c r="MAI85" s="2"/>
      <c r="MAJ85" s="2"/>
      <c r="MAK85" s="2"/>
      <c r="MAL85" s="2"/>
      <c r="MAM85" s="2"/>
      <c r="MAN85" s="2"/>
      <c r="MAO85" s="2"/>
      <c r="MAP85" s="2"/>
      <c r="MAQ85" s="2"/>
      <c r="MAR85" s="2"/>
      <c r="MAS85" s="2"/>
      <c r="MAT85" s="2"/>
      <c r="MAU85" s="2"/>
      <c r="MAV85" s="2"/>
      <c r="MAW85" s="2"/>
      <c r="MAX85" s="2"/>
      <c r="MAY85" s="2"/>
      <c r="MAZ85" s="2"/>
      <c r="MBA85" s="2"/>
      <c r="MBB85" s="2"/>
      <c r="MBC85" s="2"/>
      <c r="MBD85" s="2"/>
      <c r="MBE85" s="2"/>
      <c r="MBF85" s="2"/>
      <c r="MBG85" s="2"/>
      <c r="MBH85" s="2"/>
      <c r="MBI85" s="2"/>
      <c r="MBJ85" s="2"/>
      <c r="MBK85" s="2"/>
      <c r="MBL85" s="2"/>
      <c r="MBM85" s="2"/>
      <c r="MBN85" s="2"/>
      <c r="MBO85" s="2"/>
      <c r="MBP85" s="2"/>
      <c r="MBQ85" s="2"/>
      <c r="MBR85" s="2"/>
      <c r="MBS85" s="2"/>
      <c r="MBT85" s="2"/>
      <c r="MBU85" s="2"/>
      <c r="MBV85" s="2"/>
      <c r="MBW85" s="2"/>
      <c r="MBX85" s="2"/>
      <c r="MBY85" s="2"/>
      <c r="MBZ85" s="2"/>
      <c r="MCA85" s="2"/>
      <c r="MCB85" s="2"/>
      <c r="MCC85" s="2"/>
      <c r="MCD85" s="2"/>
      <c r="MCE85" s="2"/>
      <c r="MCF85" s="2"/>
      <c r="MCG85" s="2"/>
      <c r="MCH85" s="2"/>
      <c r="MCI85" s="2"/>
      <c r="MCJ85" s="2"/>
      <c r="MCK85" s="2"/>
      <c r="MCL85" s="2"/>
      <c r="MCM85" s="2"/>
      <c r="MCN85" s="2"/>
      <c r="MCO85" s="2"/>
      <c r="MCP85" s="2"/>
      <c r="MCQ85" s="2"/>
      <c r="MCR85" s="2"/>
      <c r="MCS85" s="2"/>
      <c r="MCT85" s="2"/>
      <c r="MCU85" s="2"/>
      <c r="MCV85" s="2"/>
      <c r="MCW85" s="2"/>
      <c r="MCX85" s="2"/>
      <c r="MCY85" s="2"/>
      <c r="MCZ85" s="2"/>
      <c r="MDA85" s="2"/>
      <c r="MDB85" s="2"/>
      <c r="MDC85" s="2"/>
      <c r="MDD85" s="2"/>
      <c r="MDE85" s="2"/>
      <c r="MDF85" s="2"/>
      <c r="MDG85" s="2"/>
      <c r="MDH85" s="2"/>
      <c r="MDI85" s="2"/>
      <c r="MDJ85" s="2"/>
      <c r="MDK85" s="2"/>
      <c r="MDL85" s="2"/>
      <c r="MDM85" s="2"/>
      <c r="MDN85" s="2"/>
      <c r="MDO85" s="2"/>
      <c r="MDP85" s="2"/>
      <c r="MDQ85" s="2"/>
      <c r="MDR85" s="2"/>
      <c r="MDS85" s="2"/>
      <c r="MDT85" s="2"/>
      <c r="MDU85" s="2"/>
      <c r="MDV85" s="2"/>
      <c r="MDW85" s="2"/>
      <c r="MDX85" s="2"/>
      <c r="MDY85" s="2"/>
      <c r="MDZ85" s="2"/>
      <c r="MEA85" s="2"/>
      <c r="MEB85" s="2"/>
      <c r="MEC85" s="2"/>
      <c r="MED85" s="2"/>
      <c r="MEE85" s="2"/>
      <c r="MEF85" s="2"/>
      <c r="MEG85" s="2"/>
      <c r="MEH85" s="2"/>
      <c r="MEI85" s="2"/>
      <c r="MEJ85" s="2"/>
      <c r="MEK85" s="2"/>
      <c r="MEL85" s="2"/>
      <c r="MEM85" s="2"/>
      <c r="MEN85" s="2"/>
      <c r="MEO85" s="2"/>
      <c r="MEP85" s="2"/>
      <c r="MEQ85" s="2"/>
      <c r="MER85" s="2"/>
      <c r="MES85" s="2"/>
      <c r="MET85" s="2"/>
      <c r="MEU85" s="2"/>
      <c r="MEV85" s="2"/>
      <c r="MEW85" s="2"/>
      <c r="MEX85" s="2"/>
      <c r="MEY85" s="2"/>
      <c r="MEZ85" s="2"/>
      <c r="MFA85" s="2"/>
      <c r="MFB85" s="2"/>
      <c r="MFC85" s="2"/>
      <c r="MFD85" s="2"/>
      <c r="MFE85" s="2"/>
      <c r="MFF85" s="2"/>
      <c r="MFG85" s="2"/>
      <c r="MFH85" s="2"/>
      <c r="MFI85" s="2"/>
      <c r="MFJ85" s="2"/>
      <c r="MFK85" s="2"/>
      <c r="MFL85" s="2"/>
      <c r="MFM85" s="2"/>
      <c r="MFN85" s="2"/>
      <c r="MFO85" s="2"/>
      <c r="MFP85" s="2"/>
      <c r="MFQ85" s="2"/>
      <c r="MFR85" s="2"/>
      <c r="MFS85" s="2"/>
      <c r="MFT85" s="2"/>
      <c r="MFU85" s="2"/>
      <c r="MFV85" s="2"/>
      <c r="MFW85" s="2"/>
      <c r="MFX85" s="2"/>
      <c r="MFY85" s="2"/>
      <c r="MFZ85" s="2"/>
      <c r="MGA85" s="2"/>
      <c r="MGB85" s="2"/>
      <c r="MGC85" s="2"/>
      <c r="MGD85" s="2"/>
      <c r="MGE85" s="2"/>
      <c r="MGF85" s="2"/>
      <c r="MGG85" s="2"/>
      <c r="MGH85" s="2"/>
      <c r="MGI85" s="2"/>
      <c r="MGJ85" s="2"/>
      <c r="MGK85" s="2"/>
      <c r="MGL85" s="2"/>
      <c r="MGM85" s="2"/>
      <c r="MGN85" s="2"/>
      <c r="MGO85" s="2"/>
      <c r="MGP85" s="2"/>
      <c r="MGQ85" s="2"/>
      <c r="MGR85" s="2"/>
      <c r="MGS85" s="2"/>
      <c r="MGT85" s="2"/>
      <c r="MGU85" s="2"/>
      <c r="MGV85" s="2"/>
      <c r="MGW85" s="2"/>
      <c r="MGX85" s="2"/>
      <c r="MGY85" s="2"/>
      <c r="MGZ85" s="2"/>
      <c r="MHA85" s="2"/>
      <c r="MHB85" s="2"/>
      <c r="MHC85" s="2"/>
      <c r="MHD85" s="2"/>
      <c r="MHE85" s="2"/>
      <c r="MHF85" s="2"/>
      <c r="MHG85" s="2"/>
      <c r="MHH85" s="2"/>
      <c r="MHI85" s="2"/>
      <c r="MHJ85" s="2"/>
      <c r="MHK85" s="2"/>
      <c r="MHL85" s="2"/>
      <c r="MHM85" s="2"/>
      <c r="MHN85" s="2"/>
      <c r="MHO85" s="2"/>
      <c r="MHP85" s="2"/>
      <c r="MHQ85" s="2"/>
      <c r="MHR85" s="2"/>
      <c r="MHS85" s="2"/>
      <c r="MHT85" s="2"/>
      <c r="MHU85" s="2"/>
      <c r="MHV85" s="2"/>
      <c r="MHW85" s="2"/>
      <c r="MHX85" s="2"/>
      <c r="MHY85" s="2"/>
      <c r="MHZ85" s="2"/>
      <c r="MIA85" s="2"/>
      <c r="MIB85" s="2"/>
      <c r="MIC85" s="2"/>
      <c r="MID85" s="2"/>
      <c r="MIE85" s="2"/>
      <c r="MIF85" s="2"/>
      <c r="MIG85" s="2"/>
      <c r="MIH85" s="2"/>
      <c r="MII85" s="2"/>
      <c r="MIJ85" s="2"/>
      <c r="MIK85" s="2"/>
      <c r="MIL85" s="2"/>
      <c r="MIM85" s="2"/>
      <c r="MIN85" s="2"/>
      <c r="MIO85" s="2"/>
      <c r="MIP85" s="2"/>
      <c r="MIQ85" s="2"/>
      <c r="MIR85" s="2"/>
      <c r="MIS85" s="2"/>
      <c r="MIT85" s="2"/>
      <c r="MIU85" s="2"/>
      <c r="MIV85" s="2"/>
      <c r="MIW85" s="2"/>
      <c r="MIX85" s="2"/>
      <c r="MIY85" s="2"/>
      <c r="MIZ85" s="2"/>
      <c r="MJA85" s="2"/>
      <c r="MJB85" s="2"/>
      <c r="MJC85" s="2"/>
      <c r="MJD85" s="2"/>
      <c r="MJE85" s="2"/>
      <c r="MJF85" s="2"/>
      <c r="MJG85" s="2"/>
      <c r="MJH85" s="2"/>
      <c r="MJI85" s="2"/>
      <c r="MJJ85" s="2"/>
      <c r="MJK85" s="2"/>
      <c r="MJL85" s="2"/>
      <c r="MJM85" s="2"/>
      <c r="MJN85" s="2"/>
      <c r="MJO85" s="2"/>
      <c r="MJP85" s="2"/>
      <c r="MJQ85" s="2"/>
      <c r="MJR85" s="2"/>
      <c r="MJS85" s="2"/>
      <c r="MJT85" s="2"/>
      <c r="MJU85" s="2"/>
      <c r="MJV85" s="2"/>
      <c r="MJW85" s="2"/>
      <c r="MJX85" s="2"/>
      <c r="MJY85" s="2"/>
      <c r="MJZ85" s="2"/>
      <c r="MKA85" s="2"/>
      <c r="MKB85" s="2"/>
      <c r="MKC85" s="2"/>
      <c r="MKD85" s="2"/>
      <c r="MKE85" s="2"/>
      <c r="MKF85" s="2"/>
      <c r="MKG85" s="2"/>
      <c r="MKH85" s="2"/>
      <c r="MKI85" s="2"/>
      <c r="MKJ85" s="2"/>
      <c r="MKK85" s="2"/>
      <c r="MKL85" s="2"/>
      <c r="MKM85" s="2"/>
      <c r="MKN85" s="2"/>
      <c r="MKO85" s="2"/>
      <c r="MKP85" s="2"/>
      <c r="MKQ85" s="2"/>
      <c r="MKR85" s="2"/>
      <c r="MKS85" s="2"/>
      <c r="MKT85" s="2"/>
      <c r="MKU85" s="2"/>
      <c r="MKV85" s="2"/>
      <c r="MKW85" s="2"/>
      <c r="MKX85" s="2"/>
      <c r="MKY85" s="2"/>
      <c r="MKZ85" s="2"/>
      <c r="MLA85" s="2"/>
      <c r="MLB85" s="2"/>
      <c r="MLC85" s="2"/>
      <c r="MLD85" s="2"/>
      <c r="MLE85" s="2"/>
      <c r="MLF85" s="2"/>
      <c r="MLG85" s="2"/>
      <c r="MLH85" s="2"/>
      <c r="MLI85" s="2"/>
      <c r="MLJ85" s="2"/>
      <c r="MLK85" s="2"/>
      <c r="MLL85" s="2"/>
      <c r="MLM85" s="2"/>
      <c r="MLN85" s="2"/>
      <c r="MLO85" s="2"/>
      <c r="MLP85" s="2"/>
      <c r="MLQ85" s="2"/>
      <c r="MLR85" s="2"/>
      <c r="MLS85" s="2"/>
      <c r="MLT85" s="2"/>
      <c r="MLU85" s="2"/>
      <c r="MLV85" s="2"/>
      <c r="MLW85" s="2"/>
      <c r="MLX85" s="2"/>
      <c r="MLY85" s="2"/>
      <c r="MLZ85" s="2"/>
      <c r="MMA85" s="2"/>
      <c r="MMB85" s="2"/>
      <c r="MMC85" s="2"/>
      <c r="MMD85" s="2"/>
      <c r="MME85" s="2"/>
      <c r="MMF85" s="2"/>
      <c r="MMG85" s="2"/>
      <c r="MMH85" s="2"/>
      <c r="MMI85" s="2"/>
      <c r="MMJ85" s="2"/>
      <c r="MMK85" s="2"/>
      <c r="MML85" s="2"/>
      <c r="MMM85" s="2"/>
      <c r="MMN85" s="2"/>
      <c r="MMO85" s="2"/>
      <c r="MMP85" s="2"/>
      <c r="MMQ85" s="2"/>
      <c r="MMR85" s="2"/>
      <c r="MMS85" s="2"/>
      <c r="MMT85" s="2"/>
      <c r="MMU85" s="2"/>
      <c r="MMV85" s="2"/>
      <c r="MMW85" s="2"/>
      <c r="MMX85" s="2"/>
      <c r="MMY85" s="2"/>
      <c r="MMZ85" s="2"/>
      <c r="MNA85" s="2"/>
      <c r="MNB85" s="2"/>
      <c r="MNC85" s="2"/>
      <c r="MND85" s="2"/>
      <c r="MNE85" s="2"/>
      <c r="MNF85" s="2"/>
      <c r="MNG85" s="2"/>
      <c r="MNH85" s="2"/>
      <c r="MNI85" s="2"/>
      <c r="MNJ85" s="2"/>
      <c r="MNK85" s="2"/>
      <c r="MNL85" s="2"/>
      <c r="MNM85" s="2"/>
      <c r="MNN85" s="2"/>
      <c r="MNO85" s="2"/>
      <c r="MNP85" s="2"/>
      <c r="MNQ85" s="2"/>
      <c r="MNR85" s="2"/>
      <c r="MNS85" s="2"/>
      <c r="MNT85" s="2"/>
      <c r="MNU85" s="2"/>
      <c r="MNV85" s="2"/>
      <c r="MNW85" s="2"/>
      <c r="MNX85" s="2"/>
      <c r="MNY85" s="2"/>
      <c r="MNZ85" s="2"/>
      <c r="MOA85" s="2"/>
      <c r="MOB85" s="2"/>
      <c r="MOC85" s="2"/>
      <c r="MOD85" s="2"/>
      <c r="MOE85" s="2"/>
      <c r="MOF85" s="2"/>
      <c r="MOG85" s="2"/>
      <c r="MOH85" s="2"/>
      <c r="MOI85" s="2"/>
      <c r="MOJ85" s="2"/>
      <c r="MOK85" s="2"/>
      <c r="MOL85" s="2"/>
      <c r="MOM85" s="2"/>
      <c r="MON85" s="2"/>
      <c r="MOO85" s="2"/>
      <c r="MOP85" s="2"/>
      <c r="MOQ85" s="2"/>
      <c r="MOR85" s="2"/>
      <c r="MOS85" s="2"/>
      <c r="MOT85" s="2"/>
      <c r="MOU85" s="2"/>
      <c r="MOV85" s="2"/>
      <c r="MOW85" s="2"/>
      <c r="MOX85" s="2"/>
      <c r="MOY85" s="2"/>
      <c r="MOZ85" s="2"/>
      <c r="MPA85" s="2"/>
      <c r="MPB85" s="2"/>
      <c r="MPC85" s="2"/>
      <c r="MPD85" s="2"/>
      <c r="MPE85" s="2"/>
      <c r="MPF85" s="2"/>
      <c r="MPG85" s="2"/>
      <c r="MPH85" s="2"/>
      <c r="MPI85" s="2"/>
      <c r="MPJ85" s="2"/>
      <c r="MPK85" s="2"/>
      <c r="MPL85" s="2"/>
      <c r="MPM85" s="2"/>
      <c r="MPN85" s="2"/>
      <c r="MPO85" s="2"/>
      <c r="MPP85" s="2"/>
      <c r="MPQ85" s="2"/>
      <c r="MPR85" s="2"/>
      <c r="MPS85" s="2"/>
      <c r="MPT85" s="2"/>
      <c r="MPU85" s="2"/>
      <c r="MPV85" s="2"/>
      <c r="MPW85" s="2"/>
      <c r="MPX85" s="2"/>
      <c r="MPY85" s="2"/>
      <c r="MPZ85" s="2"/>
      <c r="MQA85" s="2"/>
      <c r="MQB85" s="2"/>
      <c r="MQC85" s="2"/>
      <c r="MQD85" s="2"/>
      <c r="MQE85" s="2"/>
      <c r="MQF85" s="2"/>
      <c r="MQG85" s="2"/>
      <c r="MQH85" s="2"/>
      <c r="MQI85" s="2"/>
      <c r="MQJ85" s="2"/>
      <c r="MQK85" s="2"/>
      <c r="MQL85" s="2"/>
      <c r="MQM85" s="2"/>
      <c r="MQN85" s="2"/>
      <c r="MQO85" s="2"/>
      <c r="MQP85" s="2"/>
      <c r="MQQ85" s="2"/>
      <c r="MQR85" s="2"/>
      <c r="MQS85" s="2"/>
      <c r="MQT85" s="2"/>
      <c r="MQU85" s="2"/>
      <c r="MQV85" s="2"/>
      <c r="MQW85" s="2"/>
      <c r="MQX85" s="2"/>
      <c r="MQY85" s="2"/>
      <c r="MQZ85" s="2"/>
      <c r="MRA85" s="2"/>
      <c r="MRB85" s="2"/>
      <c r="MRC85" s="2"/>
      <c r="MRD85" s="2"/>
      <c r="MRE85" s="2"/>
      <c r="MRF85" s="2"/>
      <c r="MRG85" s="2"/>
      <c r="MRH85" s="2"/>
      <c r="MRI85" s="2"/>
      <c r="MRJ85" s="2"/>
      <c r="MRK85" s="2"/>
      <c r="MRL85" s="2"/>
      <c r="MRM85" s="2"/>
      <c r="MRN85" s="2"/>
      <c r="MRO85" s="2"/>
      <c r="MRP85" s="2"/>
      <c r="MRQ85" s="2"/>
      <c r="MRR85" s="2"/>
      <c r="MRS85" s="2"/>
      <c r="MRT85" s="2"/>
      <c r="MRU85" s="2"/>
      <c r="MRV85" s="2"/>
      <c r="MRW85" s="2"/>
      <c r="MRX85" s="2"/>
      <c r="MRY85" s="2"/>
      <c r="MRZ85" s="2"/>
      <c r="MSA85" s="2"/>
      <c r="MSB85" s="2"/>
      <c r="MSC85" s="2"/>
      <c r="MSD85" s="2"/>
      <c r="MSE85" s="2"/>
      <c r="MSF85" s="2"/>
      <c r="MSG85" s="2"/>
      <c r="MSH85" s="2"/>
      <c r="MSI85" s="2"/>
      <c r="MSJ85" s="2"/>
      <c r="MSK85" s="2"/>
      <c r="MSL85" s="2"/>
      <c r="MSM85" s="2"/>
      <c r="MSN85" s="2"/>
      <c r="MSO85" s="2"/>
      <c r="MSP85" s="2"/>
      <c r="MSQ85" s="2"/>
      <c r="MSR85" s="2"/>
      <c r="MSS85" s="2"/>
      <c r="MST85" s="2"/>
      <c r="MSU85" s="2"/>
      <c r="MSV85" s="2"/>
      <c r="MSW85" s="2"/>
      <c r="MSX85" s="2"/>
      <c r="MSY85" s="2"/>
      <c r="MSZ85" s="2"/>
      <c r="MTA85" s="2"/>
      <c r="MTB85" s="2"/>
      <c r="MTC85" s="2"/>
      <c r="MTD85" s="2"/>
      <c r="MTE85" s="2"/>
      <c r="MTF85" s="2"/>
      <c r="MTG85" s="2"/>
      <c r="MTH85" s="2"/>
      <c r="MTI85" s="2"/>
      <c r="MTJ85" s="2"/>
      <c r="MTK85" s="2"/>
      <c r="MTL85" s="2"/>
      <c r="MTM85" s="2"/>
      <c r="MTN85" s="2"/>
      <c r="MTO85" s="2"/>
      <c r="MTP85" s="2"/>
      <c r="MTQ85" s="2"/>
      <c r="MTR85" s="2"/>
      <c r="MTS85" s="2"/>
      <c r="MTT85" s="2"/>
      <c r="MTU85" s="2"/>
      <c r="MTV85" s="2"/>
      <c r="MTW85" s="2"/>
      <c r="MTX85" s="2"/>
      <c r="MTY85" s="2"/>
      <c r="MTZ85" s="2"/>
      <c r="MUA85" s="2"/>
      <c r="MUB85" s="2"/>
      <c r="MUC85" s="2"/>
      <c r="MUD85" s="2"/>
      <c r="MUE85" s="2"/>
      <c r="MUF85" s="2"/>
      <c r="MUG85" s="2"/>
      <c r="MUH85" s="2"/>
      <c r="MUI85" s="2"/>
      <c r="MUJ85" s="2"/>
      <c r="MUK85" s="2"/>
      <c r="MUL85" s="2"/>
      <c r="MUM85" s="2"/>
      <c r="MUN85" s="2"/>
      <c r="MUO85" s="2"/>
      <c r="MUP85" s="2"/>
      <c r="MUQ85" s="2"/>
      <c r="MUR85" s="2"/>
      <c r="MUS85" s="2"/>
      <c r="MUT85" s="2"/>
      <c r="MUU85" s="2"/>
      <c r="MUV85" s="2"/>
      <c r="MUW85" s="2"/>
      <c r="MUX85" s="2"/>
      <c r="MUY85" s="2"/>
      <c r="MUZ85" s="2"/>
      <c r="MVA85" s="2"/>
      <c r="MVB85" s="2"/>
      <c r="MVC85" s="2"/>
      <c r="MVD85" s="2"/>
      <c r="MVE85" s="2"/>
      <c r="MVF85" s="2"/>
      <c r="MVG85" s="2"/>
      <c r="MVH85" s="2"/>
      <c r="MVI85" s="2"/>
      <c r="MVJ85" s="2"/>
      <c r="MVK85" s="2"/>
      <c r="MVL85" s="2"/>
      <c r="MVM85" s="2"/>
      <c r="MVN85" s="2"/>
      <c r="MVO85" s="2"/>
      <c r="MVP85" s="2"/>
      <c r="MVQ85" s="2"/>
      <c r="MVR85" s="2"/>
      <c r="MVS85" s="2"/>
      <c r="MVT85" s="2"/>
      <c r="MVU85" s="2"/>
      <c r="MVV85" s="2"/>
      <c r="MVW85" s="2"/>
      <c r="MVX85" s="2"/>
      <c r="MVY85" s="2"/>
      <c r="MVZ85" s="2"/>
      <c r="MWA85" s="2"/>
      <c r="MWB85" s="2"/>
      <c r="MWC85" s="2"/>
      <c r="MWD85" s="2"/>
      <c r="MWE85" s="2"/>
      <c r="MWF85" s="2"/>
      <c r="MWG85" s="2"/>
      <c r="MWH85" s="2"/>
      <c r="MWI85" s="2"/>
      <c r="MWJ85" s="2"/>
      <c r="MWK85" s="2"/>
      <c r="MWL85" s="2"/>
      <c r="MWM85" s="2"/>
      <c r="MWN85" s="2"/>
      <c r="MWO85" s="2"/>
      <c r="MWP85" s="2"/>
      <c r="MWQ85" s="2"/>
      <c r="MWR85" s="2"/>
      <c r="MWS85" s="2"/>
      <c r="MWT85" s="2"/>
      <c r="MWU85" s="2"/>
      <c r="MWV85" s="2"/>
      <c r="MWW85" s="2"/>
      <c r="MWX85" s="2"/>
      <c r="MWY85" s="2"/>
      <c r="MWZ85" s="2"/>
      <c r="MXA85" s="2"/>
      <c r="MXB85" s="2"/>
      <c r="MXC85" s="2"/>
      <c r="MXD85" s="2"/>
      <c r="MXE85" s="2"/>
      <c r="MXF85" s="2"/>
      <c r="MXG85" s="2"/>
      <c r="MXH85" s="2"/>
      <c r="MXI85" s="2"/>
      <c r="MXJ85" s="2"/>
      <c r="MXK85" s="2"/>
      <c r="MXL85" s="2"/>
      <c r="MXM85" s="2"/>
      <c r="MXN85" s="2"/>
      <c r="MXO85" s="2"/>
      <c r="MXP85" s="2"/>
      <c r="MXQ85" s="2"/>
      <c r="MXR85" s="2"/>
      <c r="MXS85" s="2"/>
      <c r="MXT85" s="2"/>
      <c r="MXU85" s="2"/>
      <c r="MXV85" s="2"/>
      <c r="MXW85" s="2"/>
      <c r="MXX85" s="2"/>
      <c r="MXY85" s="2"/>
      <c r="MXZ85" s="2"/>
      <c r="MYA85" s="2"/>
      <c r="MYB85" s="2"/>
      <c r="MYC85" s="2"/>
      <c r="MYD85" s="2"/>
      <c r="MYE85" s="2"/>
      <c r="MYF85" s="2"/>
      <c r="MYG85" s="2"/>
      <c r="MYH85" s="2"/>
      <c r="MYI85" s="2"/>
      <c r="MYJ85" s="2"/>
      <c r="MYK85" s="2"/>
      <c r="MYL85" s="2"/>
      <c r="MYM85" s="2"/>
      <c r="MYN85" s="2"/>
      <c r="MYO85" s="2"/>
      <c r="MYP85" s="2"/>
      <c r="MYQ85" s="2"/>
      <c r="MYR85" s="2"/>
      <c r="MYS85" s="2"/>
      <c r="MYT85" s="2"/>
      <c r="MYU85" s="2"/>
      <c r="MYV85" s="2"/>
      <c r="MYW85" s="2"/>
      <c r="MYX85" s="2"/>
      <c r="MYY85" s="2"/>
      <c r="MYZ85" s="2"/>
      <c r="MZA85" s="2"/>
      <c r="MZB85" s="2"/>
      <c r="MZC85" s="2"/>
      <c r="MZD85" s="2"/>
      <c r="MZE85" s="2"/>
      <c r="MZF85" s="2"/>
      <c r="MZG85" s="2"/>
      <c r="MZH85" s="2"/>
      <c r="MZI85" s="2"/>
      <c r="MZJ85" s="2"/>
      <c r="MZK85" s="2"/>
      <c r="MZL85" s="2"/>
      <c r="MZM85" s="2"/>
      <c r="MZN85" s="2"/>
      <c r="MZO85" s="2"/>
      <c r="MZP85" s="2"/>
      <c r="MZQ85" s="2"/>
      <c r="MZR85" s="2"/>
      <c r="MZS85" s="2"/>
      <c r="MZT85" s="2"/>
      <c r="MZU85" s="2"/>
      <c r="MZV85" s="2"/>
      <c r="MZW85" s="2"/>
      <c r="MZX85" s="2"/>
      <c r="MZY85" s="2"/>
      <c r="MZZ85" s="2"/>
      <c r="NAA85" s="2"/>
      <c r="NAB85" s="2"/>
      <c r="NAC85" s="2"/>
      <c r="NAD85" s="2"/>
      <c r="NAE85" s="2"/>
      <c r="NAF85" s="2"/>
      <c r="NAG85" s="2"/>
      <c r="NAH85" s="2"/>
      <c r="NAI85" s="2"/>
      <c r="NAJ85" s="2"/>
      <c r="NAK85" s="2"/>
      <c r="NAL85" s="2"/>
      <c r="NAM85" s="2"/>
      <c r="NAN85" s="2"/>
      <c r="NAO85" s="2"/>
      <c r="NAP85" s="2"/>
      <c r="NAQ85" s="2"/>
      <c r="NAR85" s="2"/>
      <c r="NAS85" s="2"/>
      <c r="NAT85" s="2"/>
      <c r="NAU85" s="2"/>
      <c r="NAV85" s="2"/>
      <c r="NAW85" s="2"/>
      <c r="NAX85" s="2"/>
      <c r="NAY85" s="2"/>
      <c r="NAZ85" s="2"/>
      <c r="NBA85" s="2"/>
      <c r="NBB85" s="2"/>
      <c r="NBC85" s="2"/>
      <c r="NBD85" s="2"/>
      <c r="NBE85" s="2"/>
      <c r="NBF85" s="2"/>
      <c r="NBG85" s="2"/>
      <c r="NBH85" s="2"/>
      <c r="NBI85" s="2"/>
      <c r="NBJ85" s="2"/>
      <c r="NBK85" s="2"/>
      <c r="NBL85" s="2"/>
      <c r="NBM85" s="2"/>
      <c r="NBN85" s="2"/>
      <c r="NBO85" s="2"/>
      <c r="NBP85" s="2"/>
      <c r="NBQ85" s="2"/>
      <c r="NBR85" s="2"/>
      <c r="NBS85" s="2"/>
      <c r="NBT85" s="2"/>
      <c r="NBU85" s="2"/>
      <c r="NBV85" s="2"/>
      <c r="NBW85" s="2"/>
      <c r="NBX85" s="2"/>
      <c r="NBY85" s="2"/>
      <c r="NBZ85" s="2"/>
      <c r="NCA85" s="2"/>
      <c r="NCB85" s="2"/>
      <c r="NCC85" s="2"/>
      <c r="NCD85" s="2"/>
      <c r="NCE85" s="2"/>
      <c r="NCF85" s="2"/>
      <c r="NCG85" s="2"/>
      <c r="NCH85" s="2"/>
      <c r="NCI85" s="2"/>
      <c r="NCJ85" s="2"/>
      <c r="NCK85" s="2"/>
      <c r="NCL85" s="2"/>
      <c r="NCM85" s="2"/>
      <c r="NCN85" s="2"/>
      <c r="NCO85" s="2"/>
      <c r="NCP85" s="2"/>
      <c r="NCQ85" s="2"/>
      <c r="NCR85" s="2"/>
      <c r="NCS85" s="2"/>
      <c r="NCT85" s="2"/>
      <c r="NCU85" s="2"/>
      <c r="NCV85" s="2"/>
      <c r="NCW85" s="2"/>
      <c r="NCX85" s="2"/>
      <c r="NCY85" s="2"/>
      <c r="NCZ85" s="2"/>
      <c r="NDA85" s="2"/>
      <c r="NDB85" s="2"/>
      <c r="NDC85" s="2"/>
      <c r="NDD85" s="2"/>
      <c r="NDE85" s="2"/>
      <c r="NDF85" s="2"/>
      <c r="NDG85" s="2"/>
      <c r="NDH85" s="2"/>
      <c r="NDI85" s="2"/>
      <c r="NDJ85" s="2"/>
      <c r="NDK85" s="2"/>
      <c r="NDL85" s="2"/>
      <c r="NDM85" s="2"/>
      <c r="NDN85" s="2"/>
      <c r="NDO85" s="2"/>
      <c r="NDP85" s="2"/>
      <c r="NDQ85" s="2"/>
      <c r="NDR85" s="2"/>
      <c r="NDS85" s="2"/>
      <c r="NDT85" s="2"/>
      <c r="NDU85" s="2"/>
      <c r="NDV85" s="2"/>
      <c r="NDW85" s="2"/>
      <c r="NDX85" s="2"/>
      <c r="NDY85" s="2"/>
      <c r="NDZ85" s="2"/>
      <c r="NEA85" s="2"/>
      <c r="NEB85" s="2"/>
      <c r="NEC85" s="2"/>
      <c r="NED85" s="2"/>
      <c r="NEE85" s="2"/>
      <c r="NEF85" s="2"/>
      <c r="NEG85" s="2"/>
      <c r="NEH85" s="2"/>
      <c r="NEI85" s="2"/>
      <c r="NEJ85" s="2"/>
      <c r="NEK85" s="2"/>
      <c r="NEL85" s="2"/>
      <c r="NEM85" s="2"/>
      <c r="NEN85" s="2"/>
      <c r="NEO85" s="2"/>
      <c r="NEP85" s="2"/>
      <c r="NEQ85" s="2"/>
      <c r="NER85" s="2"/>
      <c r="NES85" s="2"/>
      <c r="NET85" s="2"/>
      <c r="NEU85" s="2"/>
      <c r="NEV85" s="2"/>
      <c r="NEW85" s="2"/>
      <c r="NEX85" s="2"/>
      <c r="NEY85" s="2"/>
      <c r="NEZ85" s="2"/>
      <c r="NFA85" s="2"/>
      <c r="NFB85" s="2"/>
      <c r="NFC85" s="2"/>
      <c r="NFD85" s="2"/>
      <c r="NFE85" s="2"/>
      <c r="NFF85" s="2"/>
      <c r="NFG85" s="2"/>
      <c r="NFH85" s="2"/>
      <c r="NFI85" s="2"/>
      <c r="NFJ85" s="2"/>
      <c r="NFK85" s="2"/>
      <c r="NFL85" s="2"/>
      <c r="NFM85" s="2"/>
      <c r="NFN85" s="2"/>
      <c r="NFO85" s="2"/>
      <c r="NFP85" s="2"/>
      <c r="NFQ85" s="2"/>
      <c r="NFR85" s="2"/>
      <c r="NFS85" s="2"/>
      <c r="NFT85" s="2"/>
      <c r="NFU85" s="2"/>
      <c r="NFV85" s="2"/>
      <c r="NFW85" s="2"/>
      <c r="NFX85" s="2"/>
      <c r="NFY85" s="2"/>
      <c r="NFZ85" s="2"/>
      <c r="NGA85" s="2"/>
      <c r="NGB85" s="2"/>
      <c r="NGC85" s="2"/>
      <c r="NGD85" s="2"/>
      <c r="NGE85" s="2"/>
      <c r="NGF85" s="2"/>
      <c r="NGG85" s="2"/>
      <c r="NGH85" s="2"/>
      <c r="NGI85" s="2"/>
      <c r="NGJ85" s="2"/>
      <c r="NGK85" s="2"/>
      <c r="NGL85" s="2"/>
      <c r="NGM85" s="2"/>
      <c r="NGN85" s="2"/>
      <c r="NGO85" s="2"/>
      <c r="NGP85" s="2"/>
      <c r="NGQ85" s="2"/>
      <c r="NGR85" s="2"/>
      <c r="NGS85" s="2"/>
      <c r="NGT85" s="2"/>
      <c r="NGU85" s="2"/>
      <c r="NGV85" s="2"/>
      <c r="NGW85" s="2"/>
      <c r="NGX85" s="2"/>
      <c r="NGY85" s="2"/>
      <c r="NGZ85" s="2"/>
      <c r="NHA85" s="2"/>
      <c r="NHB85" s="2"/>
      <c r="NHC85" s="2"/>
      <c r="NHD85" s="2"/>
      <c r="NHE85" s="2"/>
      <c r="NHF85" s="2"/>
      <c r="NHG85" s="2"/>
      <c r="NHH85" s="2"/>
      <c r="NHI85" s="2"/>
      <c r="NHJ85" s="2"/>
      <c r="NHK85" s="2"/>
      <c r="NHL85" s="2"/>
      <c r="NHM85" s="2"/>
      <c r="NHN85" s="2"/>
      <c r="NHO85" s="2"/>
      <c r="NHP85" s="2"/>
      <c r="NHQ85" s="2"/>
      <c r="NHR85" s="2"/>
      <c r="NHS85" s="2"/>
      <c r="NHT85" s="2"/>
      <c r="NHU85" s="2"/>
      <c r="NHV85" s="2"/>
      <c r="NHW85" s="2"/>
      <c r="NHX85" s="2"/>
      <c r="NHY85" s="2"/>
      <c r="NHZ85" s="2"/>
      <c r="NIA85" s="2"/>
      <c r="NIB85" s="2"/>
      <c r="NIC85" s="2"/>
      <c r="NID85" s="2"/>
      <c r="NIE85" s="2"/>
      <c r="NIF85" s="2"/>
      <c r="NIG85" s="2"/>
      <c r="NIH85" s="2"/>
      <c r="NII85" s="2"/>
      <c r="NIJ85" s="2"/>
      <c r="NIK85" s="2"/>
      <c r="NIL85" s="2"/>
      <c r="NIM85" s="2"/>
      <c r="NIN85" s="2"/>
      <c r="NIO85" s="2"/>
      <c r="NIP85" s="2"/>
      <c r="NIQ85" s="2"/>
      <c r="NIR85" s="2"/>
      <c r="NIS85" s="2"/>
      <c r="NIT85" s="2"/>
      <c r="NIU85" s="2"/>
      <c r="NIV85" s="2"/>
      <c r="NIW85" s="2"/>
      <c r="NIX85" s="2"/>
      <c r="NIY85" s="2"/>
      <c r="NIZ85" s="2"/>
      <c r="NJA85" s="2"/>
      <c r="NJB85" s="2"/>
      <c r="NJC85" s="2"/>
      <c r="NJD85" s="2"/>
      <c r="NJE85" s="2"/>
      <c r="NJF85" s="2"/>
      <c r="NJG85" s="2"/>
      <c r="NJH85" s="2"/>
      <c r="NJI85" s="2"/>
      <c r="NJJ85" s="2"/>
      <c r="NJK85" s="2"/>
      <c r="NJL85" s="2"/>
      <c r="NJM85" s="2"/>
      <c r="NJN85" s="2"/>
      <c r="NJO85" s="2"/>
      <c r="NJP85" s="2"/>
      <c r="NJQ85" s="2"/>
      <c r="NJR85" s="2"/>
      <c r="NJS85" s="2"/>
      <c r="NJT85" s="2"/>
      <c r="NJU85" s="2"/>
      <c r="NJV85" s="2"/>
      <c r="NJW85" s="2"/>
      <c r="NJX85" s="2"/>
      <c r="NJY85" s="2"/>
      <c r="NJZ85" s="2"/>
      <c r="NKA85" s="2"/>
      <c r="NKB85" s="2"/>
      <c r="NKC85" s="2"/>
      <c r="NKD85" s="2"/>
      <c r="NKE85" s="2"/>
      <c r="NKF85" s="2"/>
      <c r="NKG85" s="2"/>
      <c r="NKH85" s="2"/>
      <c r="NKI85" s="2"/>
      <c r="NKJ85" s="2"/>
      <c r="NKK85" s="2"/>
      <c r="NKL85" s="2"/>
      <c r="NKM85" s="2"/>
      <c r="NKN85" s="2"/>
      <c r="NKO85" s="2"/>
      <c r="NKP85" s="2"/>
      <c r="NKQ85" s="2"/>
      <c r="NKR85" s="2"/>
      <c r="NKS85" s="2"/>
      <c r="NKT85" s="2"/>
      <c r="NKU85" s="2"/>
      <c r="NKV85" s="2"/>
      <c r="NKW85" s="2"/>
      <c r="NKX85" s="2"/>
      <c r="NKY85" s="2"/>
      <c r="NKZ85" s="2"/>
      <c r="NLA85" s="2"/>
      <c r="NLB85" s="2"/>
      <c r="NLC85" s="2"/>
      <c r="NLD85" s="2"/>
      <c r="NLE85" s="2"/>
      <c r="NLF85" s="2"/>
      <c r="NLG85" s="2"/>
      <c r="NLH85" s="2"/>
      <c r="NLI85" s="2"/>
      <c r="NLJ85" s="2"/>
      <c r="NLK85" s="2"/>
      <c r="NLL85" s="2"/>
      <c r="NLM85" s="2"/>
      <c r="NLN85" s="2"/>
      <c r="NLO85" s="2"/>
      <c r="NLP85" s="2"/>
      <c r="NLQ85" s="2"/>
      <c r="NLR85" s="2"/>
      <c r="NLS85" s="2"/>
      <c r="NLT85" s="2"/>
      <c r="NLU85" s="2"/>
      <c r="NLV85" s="2"/>
      <c r="NLW85" s="2"/>
      <c r="NLX85" s="2"/>
      <c r="NLY85" s="2"/>
      <c r="NLZ85" s="2"/>
      <c r="NMA85" s="2"/>
      <c r="NMB85" s="2"/>
      <c r="NMC85" s="2"/>
      <c r="NMD85" s="2"/>
      <c r="NME85" s="2"/>
      <c r="NMF85" s="2"/>
      <c r="NMG85" s="2"/>
      <c r="NMH85" s="2"/>
      <c r="NMI85" s="2"/>
      <c r="NMJ85" s="2"/>
      <c r="NMK85" s="2"/>
      <c r="NML85" s="2"/>
      <c r="NMM85" s="2"/>
      <c r="NMN85" s="2"/>
      <c r="NMO85" s="2"/>
      <c r="NMP85" s="2"/>
      <c r="NMQ85" s="2"/>
      <c r="NMR85" s="2"/>
      <c r="NMS85" s="2"/>
      <c r="NMT85" s="2"/>
      <c r="NMU85" s="2"/>
      <c r="NMV85" s="2"/>
      <c r="NMW85" s="2"/>
      <c r="NMX85" s="2"/>
      <c r="NMY85" s="2"/>
      <c r="NMZ85" s="2"/>
      <c r="NNA85" s="2"/>
      <c r="NNB85" s="2"/>
      <c r="NNC85" s="2"/>
      <c r="NND85" s="2"/>
      <c r="NNE85" s="2"/>
      <c r="NNF85" s="2"/>
      <c r="NNG85" s="2"/>
      <c r="NNH85" s="2"/>
      <c r="NNI85" s="2"/>
      <c r="NNJ85" s="2"/>
      <c r="NNK85" s="2"/>
      <c r="NNL85" s="2"/>
      <c r="NNM85" s="2"/>
      <c r="NNN85" s="2"/>
      <c r="NNO85" s="2"/>
      <c r="NNP85" s="2"/>
      <c r="NNQ85" s="2"/>
      <c r="NNR85" s="2"/>
      <c r="NNS85" s="2"/>
      <c r="NNT85" s="2"/>
      <c r="NNU85" s="2"/>
      <c r="NNV85" s="2"/>
      <c r="NNW85" s="2"/>
      <c r="NNX85" s="2"/>
      <c r="NNY85" s="2"/>
      <c r="NNZ85" s="2"/>
      <c r="NOA85" s="2"/>
      <c r="NOB85" s="2"/>
      <c r="NOC85" s="2"/>
      <c r="NOD85" s="2"/>
      <c r="NOE85" s="2"/>
      <c r="NOF85" s="2"/>
      <c r="NOG85" s="2"/>
      <c r="NOH85" s="2"/>
      <c r="NOI85" s="2"/>
      <c r="NOJ85" s="2"/>
      <c r="NOK85" s="2"/>
      <c r="NOL85" s="2"/>
      <c r="NOM85" s="2"/>
      <c r="NON85" s="2"/>
      <c r="NOO85" s="2"/>
      <c r="NOP85" s="2"/>
      <c r="NOQ85" s="2"/>
      <c r="NOR85" s="2"/>
      <c r="NOS85" s="2"/>
      <c r="NOT85" s="2"/>
      <c r="NOU85" s="2"/>
      <c r="NOV85" s="2"/>
      <c r="NOW85" s="2"/>
      <c r="NOX85" s="2"/>
      <c r="NOY85" s="2"/>
      <c r="NOZ85" s="2"/>
      <c r="NPA85" s="2"/>
      <c r="NPB85" s="2"/>
      <c r="NPC85" s="2"/>
      <c r="NPD85" s="2"/>
      <c r="NPE85" s="2"/>
      <c r="NPF85" s="2"/>
      <c r="NPG85" s="2"/>
      <c r="NPH85" s="2"/>
      <c r="NPI85" s="2"/>
      <c r="NPJ85" s="2"/>
      <c r="NPK85" s="2"/>
      <c r="NPL85" s="2"/>
      <c r="NPM85" s="2"/>
      <c r="NPN85" s="2"/>
      <c r="NPO85" s="2"/>
      <c r="NPP85" s="2"/>
      <c r="NPQ85" s="2"/>
      <c r="NPR85" s="2"/>
      <c r="NPS85" s="2"/>
      <c r="NPT85" s="2"/>
      <c r="NPU85" s="2"/>
      <c r="NPV85" s="2"/>
      <c r="NPW85" s="2"/>
      <c r="NPX85" s="2"/>
      <c r="NPY85" s="2"/>
      <c r="NPZ85" s="2"/>
      <c r="NQA85" s="2"/>
      <c r="NQB85" s="2"/>
      <c r="NQC85" s="2"/>
      <c r="NQD85" s="2"/>
      <c r="NQE85" s="2"/>
      <c r="NQF85" s="2"/>
      <c r="NQG85" s="2"/>
      <c r="NQH85" s="2"/>
      <c r="NQI85" s="2"/>
      <c r="NQJ85" s="2"/>
      <c r="NQK85" s="2"/>
      <c r="NQL85" s="2"/>
      <c r="NQM85" s="2"/>
      <c r="NQN85" s="2"/>
      <c r="NQO85" s="2"/>
      <c r="NQP85" s="2"/>
      <c r="NQQ85" s="2"/>
      <c r="NQR85" s="2"/>
      <c r="NQS85" s="2"/>
      <c r="NQT85" s="2"/>
      <c r="NQU85" s="2"/>
      <c r="NQV85" s="2"/>
      <c r="NQW85" s="2"/>
      <c r="NQX85" s="2"/>
      <c r="NQY85" s="2"/>
      <c r="NQZ85" s="2"/>
      <c r="NRA85" s="2"/>
      <c r="NRB85" s="2"/>
      <c r="NRC85" s="2"/>
      <c r="NRD85" s="2"/>
      <c r="NRE85" s="2"/>
      <c r="NRF85" s="2"/>
      <c r="NRG85" s="2"/>
      <c r="NRH85" s="2"/>
      <c r="NRI85" s="2"/>
      <c r="NRJ85" s="2"/>
      <c r="NRK85" s="2"/>
      <c r="NRL85" s="2"/>
      <c r="NRM85" s="2"/>
      <c r="NRN85" s="2"/>
      <c r="NRO85" s="2"/>
      <c r="NRP85" s="2"/>
      <c r="NRQ85" s="2"/>
      <c r="NRR85" s="2"/>
      <c r="NRS85" s="2"/>
      <c r="NRT85" s="2"/>
      <c r="NRU85" s="2"/>
      <c r="NRV85" s="2"/>
      <c r="NRW85" s="2"/>
      <c r="NRX85" s="2"/>
      <c r="NRY85" s="2"/>
      <c r="NRZ85" s="2"/>
      <c r="NSA85" s="2"/>
      <c r="NSB85" s="2"/>
      <c r="NSC85" s="2"/>
      <c r="NSD85" s="2"/>
      <c r="NSE85" s="2"/>
      <c r="NSF85" s="2"/>
      <c r="NSG85" s="2"/>
      <c r="NSH85" s="2"/>
      <c r="NSI85" s="2"/>
      <c r="NSJ85" s="2"/>
      <c r="NSK85" s="2"/>
      <c r="NSL85" s="2"/>
      <c r="NSM85" s="2"/>
      <c r="NSN85" s="2"/>
      <c r="NSO85" s="2"/>
      <c r="NSP85" s="2"/>
      <c r="NSQ85" s="2"/>
      <c r="NSR85" s="2"/>
      <c r="NSS85" s="2"/>
      <c r="NST85" s="2"/>
      <c r="NSU85" s="2"/>
      <c r="NSV85" s="2"/>
      <c r="NSW85" s="2"/>
      <c r="NSX85" s="2"/>
      <c r="NSY85" s="2"/>
      <c r="NSZ85" s="2"/>
      <c r="NTA85" s="2"/>
      <c r="NTB85" s="2"/>
      <c r="NTC85" s="2"/>
      <c r="NTD85" s="2"/>
      <c r="NTE85" s="2"/>
      <c r="NTF85" s="2"/>
      <c r="NTG85" s="2"/>
      <c r="NTH85" s="2"/>
      <c r="NTI85" s="2"/>
      <c r="NTJ85" s="2"/>
      <c r="NTK85" s="2"/>
      <c r="NTL85" s="2"/>
      <c r="NTM85" s="2"/>
      <c r="NTN85" s="2"/>
      <c r="NTO85" s="2"/>
      <c r="NTP85" s="2"/>
      <c r="NTQ85" s="2"/>
      <c r="NTR85" s="2"/>
      <c r="NTS85" s="2"/>
      <c r="NTT85" s="2"/>
      <c r="NTU85" s="2"/>
      <c r="NTV85" s="2"/>
      <c r="NTW85" s="2"/>
      <c r="NTX85" s="2"/>
      <c r="NTY85" s="2"/>
      <c r="NTZ85" s="2"/>
      <c r="NUA85" s="2"/>
      <c r="NUB85" s="2"/>
      <c r="NUC85" s="2"/>
      <c r="NUD85" s="2"/>
      <c r="NUE85" s="2"/>
      <c r="NUF85" s="2"/>
      <c r="NUG85" s="2"/>
      <c r="NUH85" s="2"/>
      <c r="NUI85" s="2"/>
      <c r="NUJ85" s="2"/>
      <c r="NUK85" s="2"/>
      <c r="NUL85" s="2"/>
      <c r="NUM85" s="2"/>
      <c r="NUN85" s="2"/>
      <c r="NUO85" s="2"/>
      <c r="NUP85" s="2"/>
      <c r="NUQ85" s="2"/>
      <c r="NUR85" s="2"/>
      <c r="NUS85" s="2"/>
      <c r="NUT85" s="2"/>
      <c r="NUU85" s="2"/>
      <c r="NUV85" s="2"/>
      <c r="NUW85" s="2"/>
      <c r="NUX85" s="2"/>
      <c r="NUY85" s="2"/>
      <c r="NUZ85" s="2"/>
      <c r="NVA85" s="2"/>
      <c r="NVB85" s="2"/>
      <c r="NVC85" s="2"/>
      <c r="NVD85" s="2"/>
      <c r="NVE85" s="2"/>
      <c r="NVF85" s="2"/>
      <c r="NVG85" s="2"/>
      <c r="NVH85" s="2"/>
      <c r="NVI85" s="2"/>
      <c r="NVJ85" s="2"/>
      <c r="NVK85" s="2"/>
      <c r="NVL85" s="2"/>
      <c r="NVM85" s="2"/>
      <c r="NVN85" s="2"/>
      <c r="NVO85" s="2"/>
      <c r="NVP85" s="2"/>
      <c r="NVQ85" s="2"/>
      <c r="NVR85" s="2"/>
      <c r="NVS85" s="2"/>
      <c r="NVT85" s="2"/>
      <c r="NVU85" s="2"/>
      <c r="NVV85" s="2"/>
      <c r="NVW85" s="2"/>
      <c r="NVX85" s="2"/>
      <c r="NVY85" s="2"/>
      <c r="NVZ85" s="2"/>
      <c r="NWA85" s="2"/>
      <c r="NWB85" s="2"/>
      <c r="NWC85" s="2"/>
      <c r="NWD85" s="2"/>
      <c r="NWE85" s="2"/>
      <c r="NWF85" s="2"/>
      <c r="NWG85" s="2"/>
      <c r="NWH85" s="2"/>
      <c r="NWI85" s="2"/>
      <c r="NWJ85" s="2"/>
      <c r="NWK85" s="2"/>
      <c r="NWL85" s="2"/>
      <c r="NWM85" s="2"/>
      <c r="NWN85" s="2"/>
      <c r="NWO85" s="2"/>
      <c r="NWP85" s="2"/>
      <c r="NWQ85" s="2"/>
      <c r="NWR85" s="2"/>
      <c r="NWS85" s="2"/>
      <c r="NWT85" s="2"/>
      <c r="NWU85" s="2"/>
      <c r="NWV85" s="2"/>
      <c r="NWW85" s="2"/>
      <c r="NWX85" s="2"/>
      <c r="NWY85" s="2"/>
      <c r="NWZ85" s="2"/>
      <c r="NXA85" s="2"/>
      <c r="NXB85" s="2"/>
      <c r="NXC85" s="2"/>
      <c r="NXD85" s="2"/>
      <c r="NXE85" s="2"/>
      <c r="NXF85" s="2"/>
      <c r="NXG85" s="2"/>
      <c r="NXH85" s="2"/>
      <c r="NXI85" s="2"/>
      <c r="NXJ85" s="2"/>
      <c r="NXK85" s="2"/>
      <c r="NXL85" s="2"/>
      <c r="NXM85" s="2"/>
      <c r="NXN85" s="2"/>
      <c r="NXO85" s="2"/>
      <c r="NXP85" s="2"/>
      <c r="NXQ85" s="2"/>
      <c r="NXR85" s="2"/>
      <c r="NXS85" s="2"/>
      <c r="NXT85" s="2"/>
      <c r="NXU85" s="2"/>
      <c r="NXV85" s="2"/>
      <c r="NXW85" s="2"/>
      <c r="NXX85" s="2"/>
      <c r="NXY85" s="2"/>
      <c r="NXZ85" s="2"/>
      <c r="NYA85" s="2"/>
      <c r="NYB85" s="2"/>
      <c r="NYC85" s="2"/>
      <c r="NYD85" s="2"/>
      <c r="NYE85" s="2"/>
      <c r="NYF85" s="2"/>
      <c r="NYG85" s="2"/>
      <c r="NYH85" s="2"/>
      <c r="NYI85" s="2"/>
      <c r="NYJ85" s="2"/>
      <c r="NYK85" s="2"/>
      <c r="NYL85" s="2"/>
      <c r="NYM85" s="2"/>
      <c r="NYN85" s="2"/>
      <c r="NYO85" s="2"/>
      <c r="NYP85" s="2"/>
      <c r="NYQ85" s="2"/>
      <c r="NYR85" s="2"/>
      <c r="NYS85" s="2"/>
      <c r="NYT85" s="2"/>
      <c r="NYU85" s="2"/>
      <c r="NYV85" s="2"/>
      <c r="NYW85" s="2"/>
      <c r="NYX85" s="2"/>
      <c r="NYY85" s="2"/>
      <c r="NYZ85" s="2"/>
      <c r="NZA85" s="2"/>
      <c r="NZB85" s="2"/>
      <c r="NZC85" s="2"/>
      <c r="NZD85" s="2"/>
      <c r="NZE85" s="2"/>
      <c r="NZF85" s="2"/>
      <c r="NZG85" s="2"/>
      <c r="NZH85" s="2"/>
      <c r="NZI85" s="2"/>
      <c r="NZJ85" s="2"/>
      <c r="NZK85" s="2"/>
      <c r="NZL85" s="2"/>
      <c r="NZM85" s="2"/>
      <c r="NZN85" s="2"/>
      <c r="NZO85" s="2"/>
      <c r="NZP85" s="2"/>
      <c r="NZQ85" s="2"/>
      <c r="NZR85" s="2"/>
      <c r="NZS85" s="2"/>
      <c r="NZT85" s="2"/>
      <c r="NZU85" s="2"/>
      <c r="NZV85" s="2"/>
      <c r="NZW85" s="2"/>
      <c r="NZX85" s="2"/>
      <c r="NZY85" s="2"/>
      <c r="NZZ85" s="2"/>
      <c r="OAA85" s="2"/>
      <c r="OAB85" s="2"/>
      <c r="OAC85" s="2"/>
      <c r="OAD85" s="2"/>
      <c r="OAE85" s="2"/>
      <c r="OAF85" s="2"/>
      <c r="OAG85" s="2"/>
      <c r="OAH85" s="2"/>
      <c r="OAI85" s="2"/>
      <c r="OAJ85" s="2"/>
      <c r="OAK85" s="2"/>
      <c r="OAL85" s="2"/>
      <c r="OAM85" s="2"/>
      <c r="OAN85" s="2"/>
      <c r="OAO85" s="2"/>
      <c r="OAP85" s="2"/>
      <c r="OAQ85" s="2"/>
      <c r="OAR85" s="2"/>
      <c r="OAS85" s="2"/>
      <c r="OAT85" s="2"/>
      <c r="OAU85" s="2"/>
      <c r="OAV85" s="2"/>
      <c r="OAW85" s="2"/>
      <c r="OAX85" s="2"/>
      <c r="OAY85" s="2"/>
      <c r="OAZ85" s="2"/>
      <c r="OBA85" s="2"/>
      <c r="OBB85" s="2"/>
      <c r="OBC85" s="2"/>
      <c r="OBD85" s="2"/>
      <c r="OBE85" s="2"/>
      <c r="OBF85" s="2"/>
      <c r="OBG85" s="2"/>
      <c r="OBH85" s="2"/>
      <c r="OBI85" s="2"/>
      <c r="OBJ85" s="2"/>
      <c r="OBK85" s="2"/>
      <c r="OBL85" s="2"/>
      <c r="OBM85" s="2"/>
      <c r="OBN85" s="2"/>
      <c r="OBO85" s="2"/>
      <c r="OBP85" s="2"/>
      <c r="OBQ85" s="2"/>
      <c r="OBR85" s="2"/>
      <c r="OBS85" s="2"/>
      <c r="OBT85" s="2"/>
      <c r="OBU85" s="2"/>
      <c r="OBV85" s="2"/>
      <c r="OBW85" s="2"/>
      <c r="OBX85" s="2"/>
      <c r="OBY85" s="2"/>
      <c r="OBZ85" s="2"/>
      <c r="OCA85" s="2"/>
      <c r="OCB85" s="2"/>
      <c r="OCC85" s="2"/>
      <c r="OCD85" s="2"/>
      <c r="OCE85" s="2"/>
      <c r="OCF85" s="2"/>
      <c r="OCG85" s="2"/>
      <c r="OCH85" s="2"/>
      <c r="OCI85" s="2"/>
      <c r="OCJ85" s="2"/>
      <c r="OCK85" s="2"/>
      <c r="OCL85" s="2"/>
      <c r="OCM85" s="2"/>
      <c r="OCN85" s="2"/>
      <c r="OCO85" s="2"/>
      <c r="OCP85" s="2"/>
      <c r="OCQ85" s="2"/>
      <c r="OCR85" s="2"/>
      <c r="OCS85" s="2"/>
      <c r="OCT85" s="2"/>
      <c r="OCU85" s="2"/>
      <c r="OCV85" s="2"/>
      <c r="OCW85" s="2"/>
      <c r="OCX85" s="2"/>
      <c r="OCY85" s="2"/>
      <c r="OCZ85" s="2"/>
      <c r="ODA85" s="2"/>
      <c r="ODB85" s="2"/>
      <c r="ODC85" s="2"/>
      <c r="ODD85" s="2"/>
      <c r="ODE85" s="2"/>
      <c r="ODF85" s="2"/>
      <c r="ODG85" s="2"/>
      <c r="ODH85" s="2"/>
      <c r="ODI85" s="2"/>
      <c r="ODJ85" s="2"/>
      <c r="ODK85" s="2"/>
      <c r="ODL85" s="2"/>
      <c r="ODM85" s="2"/>
      <c r="ODN85" s="2"/>
      <c r="ODO85" s="2"/>
      <c r="ODP85" s="2"/>
      <c r="ODQ85" s="2"/>
      <c r="ODR85" s="2"/>
      <c r="ODS85" s="2"/>
      <c r="ODT85" s="2"/>
      <c r="ODU85" s="2"/>
      <c r="ODV85" s="2"/>
      <c r="ODW85" s="2"/>
      <c r="ODX85" s="2"/>
      <c r="ODY85" s="2"/>
      <c r="ODZ85" s="2"/>
      <c r="OEA85" s="2"/>
      <c r="OEB85" s="2"/>
      <c r="OEC85" s="2"/>
      <c r="OED85" s="2"/>
      <c r="OEE85" s="2"/>
      <c r="OEF85" s="2"/>
      <c r="OEG85" s="2"/>
      <c r="OEH85" s="2"/>
      <c r="OEI85" s="2"/>
      <c r="OEJ85" s="2"/>
      <c r="OEK85" s="2"/>
      <c r="OEL85" s="2"/>
      <c r="OEM85" s="2"/>
      <c r="OEN85" s="2"/>
      <c r="OEO85" s="2"/>
      <c r="OEP85" s="2"/>
      <c r="OEQ85" s="2"/>
      <c r="OER85" s="2"/>
      <c r="OES85" s="2"/>
      <c r="OET85" s="2"/>
      <c r="OEU85" s="2"/>
      <c r="OEV85" s="2"/>
      <c r="OEW85" s="2"/>
      <c r="OEX85" s="2"/>
      <c r="OEY85" s="2"/>
      <c r="OEZ85" s="2"/>
      <c r="OFA85" s="2"/>
      <c r="OFB85" s="2"/>
      <c r="OFC85" s="2"/>
      <c r="OFD85" s="2"/>
      <c r="OFE85" s="2"/>
      <c r="OFF85" s="2"/>
      <c r="OFG85" s="2"/>
      <c r="OFH85" s="2"/>
      <c r="OFI85" s="2"/>
      <c r="OFJ85" s="2"/>
      <c r="OFK85" s="2"/>
      <c r="OFL85" s="2"/>
      <c r="OFM85" s="2"/>
      <c r="OFN85" s="2"/>
      <c r="OFO85" s="2"/>
      <c r="OFP85" s="2"/>
      <c r="OFQ85" s="2"/>
      <c r="OFR85" s="2"/>
      <c r="OFS85" s="2"/>
      <c r="OFT85" s="2"/>
      <c r="OFU85" s="2"/>
      <c r="OFV85" s="2"/>
      <c r="OFW85" s="2"/>
      <c r="OFX85" s="2"/>
      <c r="OFY85" s="2"/>
      <c r="OFZ85" s="2"/>
      <c r="OGA85" s="2"/>
      <c r="OGB85" s="2"/>
      <c r="OGC85" s="2"/>
      <c r="OGD85" s="2"/>
      <c r="OGE85" s="2"/>
      <c r="OGF85" s="2"/>
      <c r="OGG85" s="2"/>
      <c r="OGH85" s="2"/>
      <c r="OGI85" s="2"/>
      <c r="OGJ85" s="2"/>
      <c r="OGK85" s="2"/>
      <c r="OGL85" s="2"/>
      <c r="OGM85" s="2"/>
      <c r="OGN85" s="2"/>
      <c r="OGO85" s="2"/>
      <c r="OGP85" s="2"/>
      <c r="OGQ85" s="2"/>
      <c r="OGR85" s="2"/>
      <c r="OGS85" s="2"/>
      <c r="OGT85" s="2"/>
      <c r="OGU85" s="2"/>
      <c r="OGV85" s="2"/>
      <c r="OGW85" s="2"/>
      <c r="OGX85" s="2"/>
      <c r="OGY85" s="2"/>
      <c r="OGZ85" s="2"/>
      <c r="OHA85" s="2"/>
      <c r="OHB85" s="2"/>
      <c r="OHC85" s="2"/>
      <c r="OHD85" s="2"/>
      <c r="OHE85" s="2"/>
      <c r="OHF85" s="2"/>
      <c r="OHG85" s="2"/>
      <c r="OHH85" s="2"/>
      <c r="OHI85" s="2"/>
      <c r="OHJ85" s="2"/>
      <c r="OHK85" s="2"/>
      <c r="OHL85" s="2"/>
      <c r="OHM85" s="2"/>
      <c r="OHN85" s="2"/>
      <c r="OHO85" s="2"/>
      <c r="OHP85" s="2"/>
      <c r="OHQ85" s="2"/>
      <c r="OHR85" s="2"/>
      <c r="OHS85" s="2"/>
      <c r="OHT85" s="2"/>
      <c r="OHU85" s="2"/>
      <c r="OHV85" s="2"/>
      <c r="OHW85" s="2"/>
      <c r="OHX85" s="2"/>
      <c r="OHY85" s="2"/>
      <c r="OHZ85" s="2"/>
      <c r="OIA85" s="2"/>
      <c r="OIB85" s="2"/>
      <c r="OIC85" s="2"/>
      <c r="OID85" s="2"/>
      <c r="OIE85" s="2"/>
      <c r="OIF85" s="2"/>
      <c r="OIG85" s="2"/>
      <c r="OIH85" s="2"/>
      <c r="OII85" s="2"/>
      <c r="OIJ85" s="2"/>
      <c r="OIK85" s="2"/>
      <c r="OIL85" s="2"/>
      <c r="OIM85" s="2"/>
      <c r="OIN85" s="2"/>
      <c r="OIO85" s="2"/>
      <c r="OIP85" s="2"/>
      <c r="OIQ85" s="2"/>
      <c r="OIR85" s="2"/>
      <c r="OIS85" s="2"/>
      <c r="OIT85" s="2"/>
      <c r="OIU85" s="2"/>
      <c r="OIV85" s="2"/>
      <c r="OIW85" s="2"/>
      <c r="OIX85" s="2"/>
      <c r="OIY85" s="2"/>
      <c r="OIZ85" s="2"/>
      <c r="OJA85" s="2"/>
      <c r="OJB85" s="2"/>
      <c r="OJC85" s="2"/>
      <c r="OJD85" s="2"/>
      <c r="OJE85" s="2"/>
      <c r="OJF85" s="2"/>
      <c r="OJG85" s="2"/>
      <c r="OJH85" s="2"/>
      <c r="OJI85" s="2"/>
      <c r="OJJ85" s="2"/>
      <c r="OJK85" s="2"/>
      <c r="OJL85" s="2"/>
      <c r="OJM85" s="2"/>
      <c r="OJN85" s="2"/>
      <c r="OJO85" s="2"/>
      <c r="OJP85" s="2"/>
      <c r="OJQ85" s="2"/>
      <c r="OJR85" s="2"/>
      <c r="OJS85" s="2"/>
      <c r="OJT85" s="2"/>
      <c r="OJU85" s="2"/>
      <c r="OJV85" s="2"/>
      <c r="OJW85" s="2"/>
      <c r="OJX85" s="2"/>
      <c r="OJY85" s="2"/>
      <c r="OJZ85" s="2"/>
      <c r="OKA85" s="2"/>
      <c r="OKB85" s="2"/>
      <c r="OKC85" s="2"/>
      <c r="OKD85" s="2"/>
      <c r="OKE85" s="2"/>
      <c r="OKF85" s="2"/>
      <c r="OKG85" s="2"/>
      <c r="OKH85" s="2"/>
      <c r="OKI85" s="2"/>
      <c r="OKJ85" s="2"/>
      <c r="OKK85" s="2"/>
      <c r="OKL85" s="2"/>
      <c r="OKM85" s="2"/>
      <c r="OKN85" s="2"/>
      <c r="OKO85" s="2"/>
      <c r="OKP85" s="2"/>
      <c r="OKQ85" s="2"/>
      <c r="OKR85" s="2"/>
      <c r="OKS85" s="2"/>
      <c r="OKT85" s="2"/>
      <c r="OKU85" s="2"/>
      <c r="OKV85" s="2"/>
      <c r="OKW85" s="2"/>
      <c r="OKX85" s="2"/>
      <c r="OKY85" s="2"/>
      <c r="OKZ85" s="2"/>
      <c r="OLA85" s="2"/>
      <c r="OLB85" s="2"/>
      <c r="OLC85" s="2"/>
      <c r="OLD85" s="2"/>
      <c r="OLE85" s="2"/>
      <c r="OLF85" s="2"/>
      <c r="OLG85" s="2"/>
      <c r="OLH85" s="2"/>
      <c r="OLI85" s="2"/>
      <c r="OLJ85" s="2"/>
      <c r="OLK85" s="2"/>
      <c r="OLL85" s="2"/>
      <c r="OLM85" s="2"/>
      <c r="OLN85" s="2"/>
      <c r="OLO85" s="2"/>
      <c r="OLP85" s="2"/>
      <c r="OLQ85" s="2"/>
      <c r="OLR85" s="2"/>
      <c r="OLS85" s="2"/>
      <c r="OLT85" s="2"/>
      <c r="OLU85" s="2"/>
      <c r="OLV85" s="2"/>
      <c r="OLW85" s="2"/>
      <c r="OLX85" s="2"/>
      <c r="OLY85" s="2"/>
      <c r="OLZ85" s="2"/>
      <c r="OMA85" s="2"/>
      <c r="OMB85" s="2"/>
      <c r="OMC85" s="2"/>
      <c r="OMD85" s="2"/>
      <c r="OME85" s="2"/>
      <c r="OMF85" s="2"/>
      <c r="OMG85" s="2"/>
      <c r="OMH85" s="2"/>
      <c r="OMI85" s="2"/>
      <c r="OMJ85" s="2"/>
      <c r="OMK85" s="2"/>
      <c r="OML85" s="2"/>
      <c r="OMM85" s="2"/>
      <c r="OMN85" s="2"/>
      <c r="OMO85" s="2"/>
      <c r="OMP85" s="2"/>
      <c r="OMQ85" s="2"/>
      <c r="OMR85" s="2"/>
      <c r="OMS85" s="2"/>
      <c r="OMT85" s="2"/>
      <c r="OMU85" s="2"/>
      <c r="OMV85" s="2"/>
      <c r="OMW85" s="2"/>
      <c r="OMX85" s="2"/>
      <c r="OMY85" s="2"/>
      <c r="OMZ85" s="2"/>
      <c r="ONA85" s="2"/>
      <c r="ONB85" s="2"/>
      <c r="ONC85" s="2"/>
      <c r="OND85" s="2"/>
      <c r="ONE85" s="2"/>
      <c r="ONF85" s="2"/>
      <c r="ONG85" s="2"/>
      <c r="ONH85" s="2"/>
      <c r="ONI85" s="2"/>
      <c r="ONJ85" s="2"/>
      <c r="ONK85" s="2"/>
      <c r="ONL85" s="2"/>
      <c r="ONM85" s="2"/>
      <c r="ONN85" s="2"/>
      <c r="ONO85" s="2"/>
      <c r="ONP85" s="2"/>
      <c r="ONQ85" s="2"/>
      <c r="ONR85" s="2"/>
      <c r="ONS85" s="2"/>
      <c r="ONT85" s="2"/>
      <c r="ONU85" s="2"/>
      <c r="ONV85" s="2"/>
      <c r="ONW85" s="2"/>
      <c r="ONX85" s="2"/>
      <c r="ONY85" s="2"/>
      <c r="ONZ85" s="2"/>
      <c r="OOA85" s="2"/>
      <c r="OOB85" s="2"/>
      <c r="OOC85" s="2"/>
      <c r="OOD85" s="2"/>
      <c r="OOE85" s="2"/>
      <c r="OOF85" s="2"/>
      <c r="OOG85" s="2"/>
      <c r="OOH85" s="2"/>
      <c r="OOI85" s="2"/>
      <c r="OOJ85" s="2"/>
      <c r="OOK85" s="2"/>
      <c r="OOL85" s="2"/>
      <c r="OOM85" s="2"/>
      <c r="OON85" s="2"/>
      <c r="OOO85" s="2"/>
      <c r="OOP85" s="2"/>
      <c r="OOQ85" s="2"/>
      <c r="OOR85" s="2"/>
      <c r="OOS85" s="2"/>
      <c r="OOT85" s="2"/>
      <c r="OOU85" s="2"/>
      <c r="OOV85" s="2"/>
      <c r="OOW85" s="2"/>
      <c r="OOX85" s="2"/>
      <c r="OOY85" s="2"/>
      <c r="OOZ85" s="2"/>
      <c r="OPA85" s="2"/>
      <c r="OPB85" s="2"/>
      <c r="OPC85" s="2"/>
      <c r="OPD85" s="2"/>
      <c r="OPE85" s="2"/>
      <c r="OPF85" s="2"/>
      <c r="OPG85" s="2"/>
      <c r="OPH85" s="2"/>
      <c r="OPI85" s="2"/>
      <c r="OPJ85" s="2"/>
      <c r="OPK85" s="2"/>
      <c r="OPL85" s="2"/>
      <c r="OPM85" s="2"/>
      <c r="OPN85" s="2"/>
      <c r="OPO85" s="2"/>
      <c r="OPP85" s="2"/>
      <c r="OPQ85" s="2"/>
      <c r="OPR85" s="2"/>
      <c r="OPS85" s="2"/>
      <c r="OPT85" s="2"/>
      <c r="OPU85" s="2"/>
      <c r="OPV85" s="2"/>
      <c r="OPW85" s="2"/>
      <c r="OPX85" s="2"/>
      <c r="OPY85" s="2"/>
      <c r="OPZ85" s="2"/>
      <c r="OQA85" s="2"/>
      <c r="OQB85" s="2"/>
      <c r="OQC85" s="2"/>
      <c r="OQD85" s="2"/>
      <c r="OQE85" s="2"/>
      <c r="OQF85" s="2"/>
      <c r="OQG85" s="2"/>
      <c r="OQH85" s="2"/>
      <c r="OQI85" s="2"/>
      <c r="OQJ85" s="2"/>
      <c r="OQK85" s="2"/>
      <c r="OQL85" s="2"/>
      <c r="OQM85" s="2"/>
      <c r="OQN85" s="2"/>
      <c r="OQO85" s="2"/>
      <c r="OQP85" s="2"/>
      <c r="OQQ85" s="2"/>
      <c r="OQR85" s="2"/>
      <c r="OQS85" s="2"/>
      <c r="OQT85" s="2"/>
      <c r="OQU85" s="2"/>
      <c r="OQV85" s="2"/>
      <c r="OQW85" s="2"/>
      <c r="OQX85" s="2"/>
      <c r="OQY85" s="2"/>
      <c r="OQZ85" s="2"/>
      <c r="ORA85" s="2"/>
      <c r="ORB85" s="2"/>
      <c r="ORC85" s="2"/>
      <c r="ORD85" s="2"/>
      <c r="ORE85" s="2"/>
      <c r="ORF85" s="2"/>
      <c r="ORG85" s="2"/>
      <c r="ORH85" s="2"/>
      <c r="ORI85" s="2"/>
      <c r="ORJ85" s="2"/>
      <c r="ORK85" s="2"/>
      <c r="ORL85" s="2"/>
      <c r="ORM85" s="2"/>
      <c r="ORN85" s="2"/>
      <c r="ORO85" s="2"/>
      <c r="ORP85" s="2"/>
      <c r="ORQ85" s="2"/>
      <c r="ORR85" s="2"/>
      <c r="ORS85" s="2"/>
      <c r="ORT85" s="2"/>
      <c r="ORU85" s="2"/>
      <c r="ORV85" s="2"/>
      <c r="ORW85" s="2"/>
      <c r="ORX85" s="2"/>
      <c r="ORY85" s="2"/>
      <c r="ORZ85" s="2"/>
      <c r="OSA85" s="2"/>
      <c r="OSB85" s="2"/>
      <c r="OSC85" s="2"/>
      <c r="OSD85" s="2"/>
      <c r="OSE85" s="2"/>
      <c r="OSF85" s="2"/>
      <c r="OSG85" s="2"/>
      <c r="OSH85" s="2"/>
      <c r="OSI85" s="2"/>
      <c r="OSJ85" s="2"/>
      <c r="OSK85" s="2"/>
      <c r="OSL85" s="2"/>
      <c r="OSM85" s="2"/>
      <c r="OSN85" s="2"/>
      <c r="OSO85" s="2"/>
      <c r="OSP85" s="2"/>
      <c r="OSQ85" s="2"/>
      <c r="OSR85" s="2"/>
      <c r="OSS85" s="2"/>
      <c r="OST85" s="2"/>
      <c r="OSU85" s="2"/>
      <c r="OSV85" s="2"/>
      <c r="OSW85" s="2"/>
      <c r="OSX85" s="2"/>
      <c r="OSY85" s="2"/>
      <c r="OSZ85" s="2"/>
      <c r="OTA85" s="2"/>
      <c r="OTB85" s="2"/>
      <c r="OTC85" s="2"/>
      <c r="OTD85" s="2"/>
      <c r="OTE85" s="2"/>
      <c r="OTF85" s="2"/>
      <c r="OTG85" s="2"/>
      <c r="OTH85" s="2"/>
      <c r="OTI85" s="2"/>
      <c r="OTJ85" s="2"/>
      <c r="OTK85" s="2"/>
      <c r="OTL85" s="2"/>
      <c r="OTM85" s="2"/>
      <c r="OTN85" s="2"/>
      <c r="OTO85" s="2"/>
      <c r="OTP85" s="2"/>
      <c r="OTQ85" s="2"/>
      <c r="OTR85" s="2"/>
      <c r="OTS85" s="2"/>
      <c r="OTT85" s="2"/>
      <c r="OTU85" s="2"/>
      <c r="OTV85" s="2"/>
      <c r="OTW85" s="2"/>
      <c r="OTX85" s="2"/>
      <c r="OTY85" s="2"/>
      <c r="OTZ85" s="2"/>
      <c r="OUA85" s="2"/>
      <c r="OUB85" s="2"/>
      <c r="OUC85" s="2"/>
      <c r="OUD85" s="2"/>
      <c r="OUE85" s="2"/>
      <c r="OUF85" s="2"/>
      <c r="OUG85" s="2"/>
      <c r="OUH85" s="2"/>
      <c r="OUI85" s="2"/>
      <c r="OUJ85" s="2"/>
      <c r="OUK85" s="2"/>
      <c r="OUL85" s="2"/>
      <c r="OUM85" s="2"/>
      <c r="OUN85" s="2"/>
      <c r="OUO85" s="2"/>
      <c r="OUP85" s="2"/>
      <c r="OUQ85" s="2"/>
      <c r="OUR85" s="2"/>
      <c r="OUS85" s="2"/>
      <c r="OUT85" s="2"/>
      <c r="OUU85" s="2"/>
      <c r="OUV85" s="2"/>
      <c r="OUW85" s="2"/>
      <c r="OUX85" s="2"/>
      <c r="OUY85" s="2"/>
      <c r="OUZ85" s="2"/>
      <c r="OVA85" s="2"/>
      <c r="OVB85" s="2"/>
      <c r="OVC85" s="2"/>
      <c r="OVD85" s="2"/>
      <c r="OVE85" s="2"/>
      <c r="OVF85" s="2"/>
      <c r="OVG85" s="2"/>
      <c r="OVH85" s="2"/>
      <c r="OVI85" s="2"/>
      <c r="OVJ85" s="2"/>
      <c r="OVK85" s="2"/>
      <c r="OVL85" s="2"/>
      <c r="OVM85" s="2"/>
      <c r="OVN85" s="2"/>
      <c r="OVO85" s="2"/>
      <c r="OVP85" s="2"/>
      <c r="OVQ85" s="2"/>
      <c r="OVR85" s="2"/>
      <c r="OVS85" s="2"/>
      <c r="OVT85" s="2"/>
      <c r="OVU85" s="2"/>
      <c r="OVV85" s="2"/>
      <c r="OVW85" s="2"/>
      <c r="OVX85" s="2"/>
      <c r="OVY85" s="2"/>
      <c r="OVZ85" s="2"/>
      <c r="OWA85" s="2"/>
      <c r="OWB85" s="2"/>
      <c r="OWC85" s="2"/>
      <c r="OWD85" s="2"/>
      <c r="OWE85" s="2"/>
      <c r="OWF85" s="2"/>
      <c r="OWG85" s="2"/>
      <c r="OWH85" s="2"/>
      <c r="OWI85" s="2"/>
      <c r="OWJ85" s="2"/>
      <c r="OWK85" s="2"/>
      <c r="OWL85" s="2"/>
      <c r="OWM85" s="2"/>
      <c r="OWN85" s="2"/>
      <c r="OWO85" s="2"/>
      <c r="OWP85" s="2"/>
      <c r="OWQ85" s="2"/>
      <c r="OWR85" s="2"/>
      <c r="OWS85" s="2"/>
      <c r="OWT85" s="2"/>
      <c r="OWU85" s="2"/>
      <c r="OWV85" s="2"/>
      <c r="OWW85" s="2"/>
      <c r="OWX85" s="2"/>
      <c r="OWY85" s="2"/>
      <c r="OWZ85" s="2"/>
      <c r="OXA85" s="2"/>
      <c r="OXB85" s="2"/>
      <c r="OXC85" s="2"/>
      <c r="OXD85" s="2"/>
      <c r="OXE85" s="2"/>
      <c r="OXF85" s="2"/>
      <c r="OXG85" s="2"/>
      <c r="OXH85" s="2"/>
      <c r="OXI85" s="2"/>
      <c r="OXJ85" s="2"/>
      <c r="OXK85" s="2"/>
      <c r="OXL85" s="2"/>
      <c r="OXM85" s="2"/>
      <c r="OXN85" s="2"/>
      <c r="OXO85" s="2"/>
      <c r="OXP85" s="2"/>
      <c r="OXQ85" s="2"/>
      <c r="OXR85" s="2"/>
      <c r="OXS85" s="2"/>
      <c r="OXT85" s="2"/>
      <c r="OXU85" s="2"/>
      <c r="OXV85" s="2"/>
      <c r="OXW85" s="2"/>
      <c r="OXX85" s="2"/>
      <c r="OXY85" s="2"/>
      <c r="OXZ85" s="2"/>
      <c r="OYA85" s="2"/>
      <c r="OYB85" s="2"/>
      <c r="OYC85" s="2"/>
      <c r="OYD85" s="2"/>
      <c r="OYE85" s="2"/>
      <c r="OYF85" s="2"/>
      <c r="OYG85" s="2"/>
      <c r="OYH85" s="2"/>
      <c r="OYI85" s="2"/>
      <c r="OYJ85" s="2"/>
      <c r="OYK85" s="2"/>
      <c r="OYL85" s="2"/>
      <c r="OYM85" s="2"/>
      <c r="OYN85" s="2"/>
      <c r="OYO85" s="2"/>
      <c r="OYP85" s="2"/>
      <c r="OYQ85" s="2"/>
      <c r="OYR85" s="2"/>
      <c r="OYS85" s="2"/>
      <c r="OYT85" s="2"/>
      <c r="OYU85" s="2"/>
      <c r="OYV85" s="2"/>
      <c r="OYW85" s="2"/>
      <c r="OYX85" s="2"/>
      <c r="OYY85" s="2"/>
      <c r="OYZ85" s="2"/>
      <c r="OZA85" s="2"/>
      <c r="OZB85" s="2"/>
      <c r="OZC85" s="2"/>
      <c r="OZD85" s="2"/>
      <c r="OZE85" s="2"/>
      <c r="OZF85" s="2"/>
      <c r="OZG85" s="2"/>
      <c r="OZH85" s="2"/>
      <c r="OZI85" s="2"/>
      <c r="OZJ85" s="2"/>
      <c r="OZK85" s="2"/>
      <c r="OZL85" s="2"/>
      <c r="OZM85" s="2"/>
      <c r="OZN85" s="2"/>
      <c r="OZO85" s="2"/>
      <c r="OZP85" s="2"/>
      <c r="OZQ85" s="2"/>
      <c r="OZR85" s="2"/>
      <c r="OZS85" s="2"/>
      <c r="OZT85" s="2"/>
      <c r="OZU85" s="2"/>
      <c r="OZV85" s="2"/>
      <c r="OZW85" s="2"/>
      <c r="OZX85" s="2"/>
      <c r="OZY85" s="2"/>
      <c r="OZZ85" s="2"/>
      <c r="PAA85" s="2"/>
      <c r="PAB85" s="2"/>
      <c r="PAC85" s="2"/>
      <c r="PAD85" s="2"/>
      <c r="PAE85" s="2"/>
      <c r="PAF85" s="2"/>
      <c r="PAG85" s="2"/>
      <c r="PAH85" s="2"/>
      <c r="PAI85" s="2"/>
      <c r="PAJ85" s="2"/>
      <c r="PAK85" s="2"/>
      <c r="PAL85" s="2"/>
      <c r="PAM85" s="2"/>
      <c r="PAN85" s="2"/>
      <c r="PAO85" s="2"/>
      <c r="PAP85" s="2"/>
      <c r="PAQ85" s="2"/>
      <c r="PAR85" s="2"/>
      <c r="PAS85" s="2"/>
      <c r="PAT85" s="2"/>
      <c r="PAU85" s="2"/>
      <c r="PAV85" s="2"/>
      <c r="PAW85" s="2"/>
      <c r="PAX85" s="2"/>
      <c r="PAY85" s="2"/>
      <c r="PAZ85" s="2"/>
      <c r="PBA85" s="2"/>
      <c r="PBB85" s="2"/>
      <c r="PBC85" s="2"/>
      <c r="PBD85" s="2"/>
      <c r="PBE85" s="2"/>
      <c r="PBF85" s="2"/>
      <c r="PBG85" s="2"/>
      <c r="PBH85" s="2"/>
      <c r="PBI85" s="2"/>
      <c r="PBJ85" s="2"/>
      <c r="PBK85" s="2"/>
      <c r="PBL85" s="2"/>
      <c r="PBM85" s="2"/>
      <c r="PBN85" s="2"/>
      <c r="PBO85" s="2"/>
      <c r="PBP85" s="2"/>
      <c r="PBQ85" s="2"/>
      <c r="PBR85" s="2"/>
      <c r="PBS85" s="2"/>
      <c r="PBT85" s="2"/>
      <c r="PBU85" s="2"/>
      <c r="PBV85" s="2"/>
      <c r="PBW85" s="2"/>
      <c r="PBX85" s="2"/>
      <c r="PBY85" s="2"/>
      <c r="PBZ85" s="2"/>
      <c r="PCA85" s="2"/>
      <c r="PCB85" s="2"/>
      <c r="PCC85" s="2"/>
      <c r="PCD85" s="2"/>
      <c r="PCE85" s="2"/>
      <c r="PCF85" s="2"/>
      <c r="PCG85" s="2"/>
      <c r="PCH85" s="2"/>
      <c r="PCI85" s="2"/>
      <c r="PCJ85" s="2"/>
      <c r="PCK85" s="2"/>
      <c r="PCL85" s="2"/>
      <c r="PCM85" s="2"/>
      <c r="PCN85" s="2"/>
      <c r="PCO85" s="2"/>
      <c r="PCP85" s="2"/>
      <c r="PCQ85" s="2"/>
      <c r="PCR85" s="2"/>
      <c r="PCS85" s="2"/>
      <c r="PCT85" s="2"/>
      <c r="PCU85" s="2"/>
      <c r="PCV85" s="2"/>
      <c r="PCW85" s="2"/>
      <c r="PCX85" s="2"/>
      <c r="PCY85" s="2"/>
      <c r="PCZ85" s="2"/>
      <c r="PDA85" s="2"/>
      <c r="PDB85" s="2"/>
      <c r="PDC85" s="2"/>
      <c r="PDD85" s="2"/>
      <c r="PDE85" s="2"/>
      <c r="PDF85" s="2"/>
      <c r="PDG85" s="2"/>
      <c r="PDH85" s="2"/>
      <c r="PDI85" s="2"/>
      <c r="PDJ85" s="2"/>
      <c r="PDK85" s="2"/>
      <c r="PDL85" s="2"/>
      <c r="PDM85" s="2"/>
      <c r="PDN85" s="2"/>
      <c r="PDO85" s="2"/>
      <c r="PDP85" s="2"/>
      <c r="PDQ85" s="2"/>
      <c r="PDR85" s="2"/>
      <c r="PDS85" s="2"/>
      <c r="PDT85" s="2"/>
      <c r="PDU85" s="2"/>
      <c r="PDV85" s="2"/>
      <c r="PDW85" s="2"/>
      <c r="PDX85" s="2"/>
      <c r="PDY85" s="2"/>
      <c r="PDZ85" s="2"/>
      <c r="PEA85" s="2"/>
      <c r="PEB85" s="2"/>
      <c r="PEC85" s="2"/>
      <c r="PED85" s="2"/>
      <c r="PEE85" s="2"/>
      <c r="PEF85" s="2"/>
      <c r="PEG85" s="2"/>
      <c r="PEH85" s="2"/>
      <c r="PEI85" s="2"/>
      <c r="PEJ85" s="2"/>
      <c r="PEK85" s="2"/>
      <c r="PEL85" s="2"/>
      <c r="PEM85" s="2"/>
      <c r="PEN85" s="2"/>
      <c r="PEO85" s="2"/>
      <c r="PEP85" s="2"/>
      <c r="PEQ85" s="2"/>
      <c r="PER85" s="2"/>
      <c r="PES85" s="2"/>
      <c r="PET85" s="2"/>
      <c r="PEU85" s="2"/>
      <c r="PEV85" s="2"/>
      <c r="PEW85" s="2"/>
      <c r="PEX85" s="2"/>
      <c r="PEY85" s="2"/>
      <c r="PEZ85" s="2"/>
      <c r="PFA85" s="2"/>
      <c r="PFB85" s="2"/>
      <c r="PFC85" s="2"/>
      <c r="PFD85" s="2"/>
      <c r="PFE85" s="2"/>
      <c r="PFF85" s="2"/>
      <c r="PFG85" s="2"/>
      <c r="PFH85" s="2"/>
      <c r="PFI85" s="2"/>
      <c r="PFJ85" s="2"/>
      <c r="PFK85" s="2"/>
      <c r="PFL85" s="2"/>
      <c r="PFM85" s="2"/>
      <c r="PFN85" s="2"/>
      <c r="PFO85" s="2"/>
      <c r="PFP85" s="2"/>
      <c r="PFQ85" s="2"/>
      <c r="PFR85" s="2"/>
      <c r="PFS85" s="2"/>
      <c r="PFT85" s="2"/>
      <c r="PFU85" s="2"/>
      <c r="PFV85" s="2"/>
      <c r="PFW85" s="2"/>
      <c r="PFX85" s="2"/>
      <c r="PFY85" s="2"/>
      <c r="PFZ85" s="2"/>
      <c r="PGA85" s="2"/>
      <c r="PGB85" s="2"/>
      <c r="PGC85" s="2"/>
      <c r="PGD85" s="2"/>
      <c r="PGE85" s="2"/>
      <c r="PGF85" s="2"/>
      <c r="PGG85" s="2"/>
      <c r="PGH85" s="2"/>
      <c r="PGI85" s="2"/>
      <c r="PGJ85" s="2"/>
      <c r="PGK85" s="2"/>
      <c r="PGL85" s="2"/>
      <c r="PGM85" s="2"/>
      <c r="PGN85" s="2"/>
      <c r="PGO85" s="2"/>
      <c r="PGP85" s="2"/>
      <c r="PGQ85" s="2"/>
      <c r="PGR85" s="2"/>
      <c r="PGS85" s="2"/>
      <c r="PGT85" s="2"/>
      <c r="PGU85" s="2"/>
      <c r="PGV85" s="2"/>
      <c r="PGW85" s="2"/>
      <c r="PGX85" s="2"/>
      <c r="PGY85" s="2"/>
      <c r="PGZ85" s="2"/>
      <c r="PHA85" s="2"/>
      <c r="PHB85" s="2"/>
      <c r="PHC85" s="2"/>
      <c r="PHD85" s="2"/>
      <c r="PHE85" s="2"/>
      <c r="PHF85" s="2"/>
      <c r="PHG85" s="2"/>
      <c r="PHH85" s="2"/>
      <c r="PHI85" s="2"/>
      <c r="PHJ85" s="2"/>
      <c r="PHK85" s="2"/>
      <c r="PHL85" s="2"/>
      <c r="PHM85" s="2"/>
      <c r="PHN85" s="2"/>
      <c r="PHO85" s="2"/>
      <c r="PHP85" s="2"/>
      <c r="PHQ85" s="2"/>
      <c r="PHR85" s="2"/>
      <c r="PHS85" s="2"/>
      <c r="PHT85" s="2"/>
      <c r="PHU85" s="2"/>
      <c r="PHV85" s="2"/>
      <c r="PHW85" s="2"/>
      <c r="PHX85" s="2"/>
      <c r="PHY85" s="2"/>
      <c r="PHZ85" s="2"/>
      <c r="PIA85" s="2"/>
      <c r="PIB85" s="2"/>
      <c r="PIC85" s="2"/>
      <c r="PID85" s="2"/>
      <c r="PIE85" s="2"/>
      <c r="PIF85" s="2"/>
      <c r="PIG85" s="2"/>
      <c r="PIH85" s="2"/>
      <c r="PII85" s="2"/>
      <c r="PIJ85" s="2"/>
      <c r="PIK85" s="2"/>
      <c r="PIL85" s="2"/>
      <c r="PIM85" s="2"/>
      <c r="PIN85" s="2"/>
      <c r="PIO85" s="2"/>
      <c r="PIP85" s="2"/>
      <c r="PIQ85" s="2"/>
      <c r="PIR85" s="2"/>
      <c r="PIS85" s="2"/>
      <c r="PIT85" s="2"/>
      <c r="PIU85" s="2"/>
      <c r="PIV85" s="2"/>
      <c r="PIW85" s="2"/>
      <c r="PIX85" s="2"/>
      <c r="PIY85" s="2"/>
      <c r="PIZ85" s="2"/>
      <c r="PJA85" s="2"/>
      <c r="PJB85" s="2"/>
      <c r="PJC85" s="2"/>
      <c r="PJD85" s="2"/>
      <c r="PJE85" s="2"/>
      <c r="PJF85" s="2"/>
      <c r="PJG85" s="2"/>
      <c r="PJH85" s="2"/>
      <c r="PJI85" s="2"/>
      <c r="PJJ85" s="2"/>
      <c r="PJK85" s="2"/>
      <c r="PJL85" s="2"/>
      <c r="PJM85" s="2"/>
      <c r="PJN85" s="2"/>
      <c r="PJO85" s="2"/>
      <c r="PJP85" s="2"/>
      <c r="PJQ85" s="2"/>
      <c r="PJR85" s="2"/>
      <c r="PJS85" s="2"/>
      <c r="PJT85" s="2"/>
      <c r="PJU85" s="2"/>
      <c r="PJV85" s="2"/>
      <c r="PJW85" s="2"/>
      <c r="PJX85" s="2"/>
      <c r="PJY85" s="2"/>
      <c r="PJZ85" s="2"/>
      <c r="PKA85" s="2"/>
      <c r="PKB85" s="2"/>
      <c r="PKC85" s="2"/>
      <c r="PKD85" s="2"/>
      <c r="PKE85" s="2"/>
      <c r="PKF85" s="2"/>
      <c r="PKG85" s="2"/>
      <c r="PKH85" s="2"/>
      <c r="PKI85" s="2"/>
      <c r="PKJ85" s="2"/>
      <c r="PKK85" s="2"/>
      <c r="PKL85" s="2"/>
      <c r="PKM85" s="2"/>
      <c r="PKN85" s="2"/>
      <c r="PKO85" s="2"/>
      <c r="PKP85" s="2"/>
      <c r="PKQ85" s="2"/>
      <c r="PKR85" s="2"/>
      <c r="PKS85" s="2"/>
      <c r="PKT85" s="2"/>
      <c r="PKU85" s="2"/>
      <c r="PKV85" s="2"/>
      <c r="PKW85" s="2"/>
      <c r="PKX85" s="2"/>
      <c r="PKY85" s="2"/>
      <c r="PKZ85" s="2"/>
      <c r="PLA85" s="2"/>
      <c r="PLB85" s="2"/>
      <c r="PLC85" s="2"/>
      <c r="PLD85" s="2"/>
      <c r="PLE85" s="2"/>
      <c r="PLF85" s="2"/>
      <c r="PLG85" s="2"/>
      <c r="PLH85" s="2"/>
      <c r="PLI85" s="2"/>
      <c r="PLJ85" s="2"/>
      <c r="PLK85" s="2"/>
      <c r="PLL85" s="2"/>
      <c r="PLM85" s="2"/>
      <c r="PLN85" s="2"/>
      <c r="PLO85" s="2"/>
      <c r="PLP85" s="2"/>
      <c r="PLQ85" s="2"/>
      <c r="PLR85" s="2"/>
      <c r="PLS85" s="2"/>
      <c r="PLT85" s="2"/>
      <c r="PLU85" s="2"/>
      <c r="PLV85" s="2"/>
      <c r="PLW85" s="2"/>
      <c r="PLX85" s="2"/>
      <c r="PLY85" s="2"/>
      <c r="PLZ85" s="2"/>
      <c r="PMA85" s="2"/>
      <c r="PMB85" s="2"/>
      <c r="PMC85" s="2"/>
      <c r="PMD85" s="2"/>
      <c r="PME85" s="2"/>
      <c r="PMF85" s="2"/>
      <c r="PMG85" s="2"/>
      <c r="PMH85" s="2"/>
      <c r="PMI85" s="2"/>
      <c r="PMJ85" s="2"/>
      <c r="PMK85" s="2"/>
      <c r="PML85" s="2"/>
      <c r="PMM85" s="2"/>
      <c r="PMN85" s="2"/>
      <c r="PMO85" s="2"/>
      <c r="PMP85" s="2"/>
      <c r="PMQ85" s="2"/>
      <c r="PMR85" s="2"/>
      <c r="PMS85" s="2"/>
      <c r="PMT85" s="2"/>
      <c r="PMU85" s="2"/>
      <c r="PMV85" s="2"/>
      <c r="PMW85" s="2"/>
      <c r="PMX85" s="2"/>
      <c r="PMY85" s="2"/>
      <c r="PMZ85" s="2"/>
      <c r="PNA85" s="2"/>
      <c r="PNB85" s="2"/>
      <c r="PNC85" s="2"/>
      <c r="PND85" s="2"/>
      <c r="PNE85" s="2"/>
      <c r="PNF85" s="2"/>
      <c r="PNG85" s="2"/>
      <c r="PNH85" s="2"/>
      <c r="PNI85" s="2"/>
      <c r="PNJ85" s="2"/>
      <c r="PNK85" s="2"/>
      <c r="PNL85" s="2"/>
      <c r="PNM85" s="2"/>
      <c r="PNN85" s="2"/>
      <c r="PNO85" s="2"/>
      <c r="PNP85" s="2"/>
      <c r="PNQ85" s="2"/>
      <c r="PNR85" s="2"/>
      <c r="PNS85" s="2"/>
      <c r="PNT85" s="2"/>
      <c r="PNU85" s="2"/>
      <c r="PNV85" s="2"/>
      <c r="PNW85" s="2"/>
      <c r="PNX85" s="2"/>
      <c r="PNY85" s="2"/>
      <c r="PNZ85" s="2"/>
      <c r="POA85" s="2"/>
      <c r="POB85" s="2"/>
      <c r="POC85" s="2"/>
      <c r="POD85" s="2"/>
      <c r="POE85" s="2"/>
      <c r="POF85" s="2"/>
      <c r="POG85" s="2"/>
      <c r="POH85" s="2"/>
      <c r="POI85" s="2"/>
      <c r="POJ85" s="2"/>
      <c r="POK85" s="2"/>
      <c r="POL85" s="2"/>
      <c r="POM85" s="2"/>
      <c r="PON85" s="2"/>
      <c r="POO85" s="2"/>
      <c r="POP85" s="2"/>
      <c r="POQ85" s="2"/>
      <c r="POR85" s="2"/>
      <c r="POS85" s="2"/>
      <c r="POT85" s="2"/>
      <c r="POU85" s="2"/>
      <c r="POV85" s="2"/>
      <c r="POW85" s="2"/>
      <c r="POX85" s="2"/>
      <c r="POY85" s="2"/>
      <c r="POZ85" s="2"/>
      <c r="PPA85" s="2"/>
      <c r="PPB85" s="2"/>
      <c r="PPC85" s="2"/>
      <c r="PPD85" s="2"/>
      <c r="PPE85" s="2"/>
      <c r="PPF85" s="2"/>
      <c r="PPG85" s="2"/>
      <c r="PPH85" s="2"/>
      <c r="PPI85" s="2"/>
      <c r="PPJ85" s="2"/>
      <c r="PPK85" s="2"/>
      <c r="PPL85" s="2"/>
      <c r="PPM85" s="2"/>
      <c r="PPN85" s="2"/>
      <c r="PPO85" s="2"/>
      <c r="PPP85" s="2"/>
      <c r="PPQ85" s="2"/>
      <c r="PPR85" s="2"/>
      <c r="PPS85" s="2"/>
      <c r="PPT85" s="2"/>
      <c r="PPU85" s="2"/>
      <c r="PPV85" s="2"/>
      <c r="PPW85" s="2"/>
      <c r="PPX85" s="2"/>
      <c r="PPY85" s="2"/>
      <c r="PPZ85" s="2"/>
      <c r="PQA85" s="2"/>
      <c r="PQB85" s="2"/>
      <c r="PQC85" s="2"/>
      <c r="PQD85" s="2"/>
      <c r="PQE85" s="2"/>
      <c r="PQF85" s="2"/>
      <c r="PQG85" s="2"/>
      <c r="PQH85" s="2"/>
      <c r="PQI85" s="2"/>
      <c r="PQJ85" s="2"/>
      <c r="PQK85" s="2"/>
      <c r="PQL85" s="2"/>
      <c r="PQM85" s="2"/>
      <c r="PQN85" s="2"/>
      <c r="PQO85" s="2"/>
      <c r="PQP85" s="2"/>
      <c r="PQQ85" s="2"/>
      <c r="PQR85" s="2"/>
      <c r="PQS85" s="2"/>
      <c r="PQT85" s="2"/>
      <c r="PQU85" s="2"/>
      <c r="PQV85" s="2"/>
      <c r="PQW85" s="2"/>
      <c r="PQX85" s="2"/>
      <c r="PQY85" s="2"/>
      <c r="PQZ85" s="2"/>
      <c r="PRA85" s="2"/>
      <c r="PRB85" s="2"/>
      <c r="PRC85" s="2"/>
      <c r="PRD85" s="2"/>
      <c r="PRE85" s="2"/>
      <c r="PRF85" s="2"/>
      <c r="PRG85" s="2"/>
      <c r="PRH85" s="2"/>
      <c r="PRI85" s="2"/>
      <c r="PRJ85" s="2"/>
      <c r="PRK85" s="2"/>
      <c r="PRL85" s="2"/>
      <c r="PRM85" s="2"/>
      <c r="PRN85" s="2"/>
      <c r="PRO85" s="2"/>
      <c r="PRP85" s="2"/>
      <c r="PRQ85" s="2"/>
      <c r="PRR85" s="2"/>
      <c r="PRS85" s="2"/>
      <c r="PRT85" s="2"/>
      <c r="PRU85" s="2"/>
      <c r="PRV85" s="2"/>
      <c r="PRW85" s="2"/>
      <c r="PRX85" s="2"/>
      <c r="PRY85" s="2"/>
      <c r="PRZ85" s="2"/>
      <c r="PSA85" s="2"/>
      <c r="PSB85" s="2"/>
      <c r="PSC85" s="2"/>
      <c r="PSD85" s="2"/>
      <c r="PSE85" s="2"/>
      <c r="PSF85" s="2"/>
      <c r="PSG85" s="2"/>
      <c r="PSH85" s="2"/>
      <c r="PSI85" s="2"/>
      <c r="PSJ85" s="2"/>
      <c r="PSK85" s="2"/>
      <c r="PSL85" s="2"/>
      <c r="PSM85" s="2"/>
      <c r="PSN85" s="2"/>
      <c r="PSO85" s="2"/>
      <c r="PSP85" s="2"/>
      <c r="PSQ85" s="2"/>
      <c r="PSR85" s="2"/>
      <c r="PSS85" s="2"/>
      <c r="PST85" s="2"/>
      <c r="PSU85" s="2"/>
      <c r="PSV85" s="2"/>
      <c r="PSW85" s="2"/>
      <c r="PSX85" s="2"/>
      <c r="PSY85" s="2"/>
      <c r="PSZ85" s="2"/>
      <c r="PTA85" s="2"/>
      <c r="PTB85" s="2"/>
      <c r="PTC85" s="2"/>
      <c r="PTD85" s="2"/>
      <c r="PTE85" s="2"/>
      <c r="PTF85" s="2"/>
      <c r="PTG85" s="2"/>
      <c r="PTH85" s="2"/>
      <c r="PTI85" s="2"/>
      <c r="PTJ85" s="2"/>
      <c r="PTK85" s="2"/>
      <c r="PTL85" s="2"/>
      <c r="PTM85" s="2"/>
      <c r="PTN85" s="2"/>
      <c r="PTO85" s="2"/>
      <c r="PTP85" s="2"/>
      <c r="PTQ85" s="2"/>
      <c r="PTR85" s="2"/>
      <c r="PTS85" s="2"/>
      <c r="PTT85" s="2"/>
      <c r="PTU85" s="2"/>
      <c r="PTV85" s="2"/>
      <c r="PTW85" s="2"/>
      <c r="PTX85" s="2"/>
      <c r="PTY85" s="2"/>
      <c r="PTZ85" s="2"/>
      <c r="PUA85" s="2"/>
      <c r="PUB85" s="2"/>
      <c r="PUC85" s="2"/>
      <c r="PUD85" s="2"/>
      <c r="PUE85" s="2"/>
      <c r="PUF85" s="2"/>
      <c r="PUG85" s="2"/>
      <c r="PUH85" s="2"/>
      <c r="PUI85" s="2"/>
      <c r="PUJ85" s="2"/>
      <c r="PUK85" s="2"/>
      <c r="PUL85" s="2"/>
      <c r="PUM85" s="2"/>
      <c r="PUN85" s="2"/>
      <c r="PUO85" s="2"/>
      <c r="PUP85" s="2"/>
      <c r="PUQ85" s="2"/>
      <c r="PUR85" s="2"/>
      <c r="PUS85" s="2"/>
      <c r="PUT85" s="2"/>
      <c r="PUU85" s="2"/>
      <c r="PUV85" s="2"/>
      <c r="PUW85" s="2"/>
      <c r="PUX85" s="2"/>
      <c r="PUY85" s="2"/>
      <c r="PUZ85" s="2"/>
      <c r="PVA85" s="2"/>
      <c r="PVB85" s="2"/>
      <c r="PVC85" s="2"/>
      <c r="PVD85" s="2"/>
      <c r="PVE85" s="2"/>
      <c r="PVF85" s="2"/>
      <c r="PVG85" s="2"/>
      <c r="PVH85" s="2"/>
      <c r="PVI85" s="2"/>
      <c r="PVJ85" s="2"/>
      <c r="PVK85" s="2"/>
      <c r="PVL85" s="2"/>
      <c r="PVM85" s="2"/>
      <c r="PVN85" s="2"/>
      <c r="PVO85" s="2"/>
      <c r="PVP85" s="2"/>
      <c r="PVQ85" s="2"/>
      <c r="PVR85" s="2"/>
      <c r="PVS85" s="2"/>
      <c r="PVT85" s="2"/>
      <c r="PVU85" s="2"/>
      <c r="PVV85" s="2"/>
      <c r="PVW85" s="2"/>
      <c r="PVX85" s="2"/>
      <c r="PVY85" s="2"/>
      <c r="PVZ85" s="2"/>
      <c r="PWA85" s="2"/>
      <c r="PWB85" s="2"/>
      <c r="PWC85" s="2"/>
      <c r="PWD85" s="2"/>
      <c r="PWE85" s="2"/>
      <c r="PWF85" s="2"/>
      <c r="PWG85" s="2"/>
      <c r="PWH85" s="2"/>
      <c r="PWI85" s="2"/>
      <c r="PWJ85" s="2"/>
      <c r="PWK85" s="2"/>
      <c r="PWL85" s="2"/>
      <c r="PWM85" s="2"/>
      <c r="PWN85" s="2"/>
      <c r="PWO85" s="2"/>
      <c r="PWP85" s="2"/>
      <c r="PWQ85" s="2"/>
      <c r="PWR85" s="2"/>
      <c r="PWS85" s="2"/>
      <c r="PWT85" s="2"/>
      <c r="PWU85" s="2"/>
      <c r="PWV85" s="2"/>
      <c r="PWW85" s="2"/>
      <c r="PWX85" s="2"/>
      <c r="PWY85" s="2"/>
      <c r="PWZ85" s="2"/>
      <c r="PXA85" s="2"/>
      <c r="PXB85" s="2"/>
      <c r="PXC85" s="2"/>
      <c r="PXD85" s="2"/>
      <c r="PXE85" s="2"/>
      <c r="PXF85" s="2"/>
      <c r="PXG85" s="2"/>
      <c r="PXH85" s="2"/>
      <c r="PXI85" s="2"/>
      <c r="PXJ85" s="2"/>
      <c r="PXK85" s="2"/>
      <c r="PXL85" s="2"/>
      <c r="PXM85" s="2"/>
      <c r="PXN85" s="2"/>
      <c r="PXO85" s="2"/>
      <c r="PXP85" s="2"/>
      <c r="PXQ85" s="2"/>
      <c r="PXR85" s="2"/>
      <c r="PXS85" s="2"/>
      <c r="PXT85" s="2"/>
      <c r="PXU85" s="2"/>
      <c r="PXV85" s="2"/>
      <c r="PXW85" s="2"/>
      <c r="PXX85" s="2"/>
      <c r="PXY85" s="2"/>
      <c r="PXZ85" s="2"/>
      <c r="PYA85" s="2"/>
      <c r="PYB85" s="2"/>
      <c r="PYC85" s="2"/>
      <c r="PYD85" s="2"/>
      <c r="PYE85" s="2"/>
      <c r="PYF85" s="2"/>
      <c r="PYG85" s="2"/>
      <c r="PYH85" s="2"/>
      <c r="PYI85" s="2"/>
      <c r="PYJ85" s="2"/>
      <c r="PYK85" s="2"/>
      <c r="PYL85" s="2"/>
      <c r="PYM85" s="2"/>
      <c r="PYN85" s="2"/>
      <c r="PYO85" s="2"/>
      <c r="PYP85" s="2"/>
      <c r="PYQ85" s="2"/>
      <c r="PYR85" s="2"/>
      <c r="PYS85" s="2"/>
      <c r="PYT85" s="2"/>
      <c r="PYU85" s="2"/>
      <c r="PYV85" s="2"/>
      <c r="PYW85" s="2"/>
      <c r="PYX85" s="2"/>
      <c r="PYY85" s="2"/>
      <c r="PYZ85" s="2"/>
      <c r="PZA85" s="2"/>
      <c r="PZB85" s="2"/>
      <c r="PZC85" s="2"/>
      <c r="PZD85" s="2"/>
      <c r="PZE85" s="2"/>
      <c r="PZF85" s="2"/>
      <c r="PZG85" s="2"/>
      <c r="PZH85" s="2"/>
      <c r="PZI85" s="2"/>
      <c r="PZJ85" s="2"/>
      <c r="PZK85" s="2"/>
      <c r="PZL85" s="2"/>
      <c r="PZM85" s="2"/>
      <c r="PZN85" s="2"/>
      <c r="PZO85" s="2"/>
      <c r="PZP85" s="2"/>
      <c r="PZQ85" s="2"/>
      <c r="PZR85" s="2"/>
      <c r="PZS85" s="2"/>
      <c r="PZT85" s="2"/>
      <c r="PZU85" s="2"/>
      <c r="PZV85" s="2"/>
      <c r="PZW85" s="2"/>
      <c r="PZX85" s="2"/>
      <c r="PZY85" s="2"/>
      <c r="PZZ85" s="2"/>
      <c r="QAA85" s="2"/>
      <c r="QAB85" s="2"/>
      <c r="QAC85" s="2"/>
      <c r="QAD85" s="2"/>
      <c r="QAE85" s="2"/>
      <c r="QAF85" s="2"/>
      <c r="QAG85" s="2"/>
      <c r="QAH85" s="2"/>
      <c r="QAI85" s="2"/>
      <c r="QAJ85" s="2"/>
      <c r="QAK85" s="2"/>
      <c r="QAL85" s="2"/>
      <c r="QAM85" s="2"/>
      <c r="QAN85" s="2"/>
      <c r="QAO85" s="2"/>
      <c r="QAP85" s="2"/>
      <c r="QAQ85" s="2"/>
      <c r="QAR85" s="2"/>
      <c r="QAS85" s="2"/>
      <c r="QAT85" s="2"/>
      <c r="QAU85" s="2"/>
      <c r="QAV85" s="2"/>
      <c r="QAW85" s="2"/>
      <c r="QAX85" s="2"/>
      <c r="QAY85" s="2"/>
      <c r="QAZ85" s="2"/>
      <c r="QBA85" s="2"/>
      <c r="QBB85" s="2"/>
      <c r="QBC85" s="2"/>
      <c r="QBD85" s="2"/>
      <c r="QBE85" s="2"/>
      <c r="QBF85" s="2"/>
      <c r="QBG85" s="2"/>
      <c r="QBH85" s="2"/>
      <c r="QBI85" s="2"/>
      <c r="QBJ85" s="2"/>
      <c r="QBK85" s="2"/>
      <c r="QBL85" s="2"/>
      <c r="QBM85" s="2"/>
      <c r="QBN85" s="2"/>
      <c r="QBO85" s="2"/>
      <c r="QBP85" s="2"/>
      <c r="QBQ85" s="2"/>
      <c r="QBR85" s="2"/>
      <c r="QBS85" s="2"/>
      <c r="QBT85" s="2"/>
      <c r="QBU85" s="2"/>
      <c r="QBV85" s="2"/>
      <c r="QBW85" s="2"/>
      <c r="QBX85" s="2"/>
      <c r="QBY85" s="2"/>
      <c r="QBZ85" s="2"/>
      <c r="QCA85" s="2"/>
      <c r="QCB85" s="2"/>
      <c r="QCC85" s="2"/>
      <c r="QCD85" s="2"/>
      <c r="QCE85" s="2"/>
      <c r="QCF85" s="2"/>
      <c r="QCG85" s="2"/>
      <c r="QCH85" s="2"/>
      <c r="QCI85" s="2"/>
      <c r="QCJ85" s="2"/>
      <c r="QCK85" s="2"/>
      <c r="QCL85" s="2"/>
      <c r="QCM85" s="2"/>
      <c r="QCN85" s="2"/>
      <c r="QCO85" s="2"/>
      <c r="QCP85" s="2"/>
      <c r="QCQ85" s="2"/>
      <c r="QCR85" s="2"/>
      <c r="QCS85" s="2"/>
      <c r="QCT85" s="2"/>
      <c r="QCU85" s="2"/>
      <c r="QCV85" s="2"/>
      <c r="QCW85" s="2"/>
      <c r="QCX85" s="2"/>
      <c r="QCY85" s="2"/>
      <c r="QCZ85" s="2"/>
      <c r="QDA85" s="2"/>
      <c r="QDB85" s="2"/>
      <c r="QDC85" s="2"/>
      <c r="QDD85" s="2"/>
      <c r="QDE85" s="2"/>
      <c r="QDF85" s="2"/>
      <c r="QDG85" s="2"/>
      <c r="QDH85" s="2"/>
      <c r="QDI85" s="2"/>
      <c r="QDJ85" s="2"/>
      <c r="QDK85" s="2"/>
      <c r="QDL85" s="2"/>
      <c r="QDM85" s="2"/>
      <c r="QDN85" s="2"/>
      <c r="QDO85" s="2"/>
      <c r="QDP85" s="2"/>
      <c r="QDQ85" s="2"/>
      <c r="QDR85" s="2"/>
      <c r="QDS85" s="2"/>
      <c r="QDT85" s="2"/>
      <c r="QDU85" s="2"/>
      <c r="QDV85" s="2"/>
      <c r="QDW85" s="2"/>
      <c r="QDX85" s="2"/>
      <c r="QDY85" s="2"/>
      <c r="QDZ85" s="2"/>
      <c r="QEA85" s="2"/>
      <c r="QEB85" s="2"/>
      <c r="QEC85" s="2"/>
      <c r="QED85" s="2"/>
      <c r="QEE85" s="2"/>
      <c r="QEF85" s="2"/>
      <c r="QEG85" s="2"/>
      <c r="QEH85" s="2"/>
      <c r="QEI85" s="2"/>
      <c r="QEJ85" s="2"/>
      <c r="QEK85" s="2"/>
      <c r="QEL85" s="2"/>
      <c r="QEM85" s="2"/>
      <c r="QEN85" s="2"/>
      <c r="QEO85" s="2"/>
      <c r="QEP85" s="2"/>
      <c r="QEQ85" s="2"/>
      <c r="QER85" s="2"/>
      <c r="QES85" s="2"/>
      <c r="QET85" s="2"/>
      <c r="QEU85" s="2"/>
      <c r="QEV85" s="2"/>
      <c r="QEW85" s="2"/>
      <c r="QEX85" s="2"/>
      <c r="QEY85" s="2"/>
      <c r="QEZ85" s="2"/>
      <c r="QFA85" s="2"/>
      <c r="QFB85" s="2"/>
      <c r="QFC85" s="2"/>
      <c r="QFD85" s="2"/>
      <c r="QFE85" s="2"/>
      <c r="QFF85" s="2"/>
      <c r="QFG85" s="2"/>
      <c r="QFH85" s="2"/>
      <c r="QFI85" s="2"/>
      <c r="QFJ85" s="2"/>
      <c r="QFK85" s="2"/>
      <c r="QFL85" s="2"/>
      <c r="QFM85" s="2"/>
      <c r="QFN85" s="2"/>
      <c r="QFO85" s="2"/>
      <c r="QFP85" s="2"/>
      <c r="QFQ85" s="2"/>
      <c r="QFR85" s="2"/>
      <c r="QFS85" s="2"/>
      <c r="QFT85" s="2"/>
      <c r="QFU85" s="2"/>
      <c r="QFV85" s="2"/>
      <c r="QFW85" s="2"/>
      <c r="QFX85" s="2"/>
      <c r="QFY85" s="2"/>
      <c r="QFZ85" s="2"/>
      <c r="QGA85" s="2"/>
      <c r="QGB85" s="2"/>
      <c r="QGC85" s="2"/>
      <c r="QGD85" s="2"/>
      <c r="QGE85" s="2"/>
      <c r="QGF85" s="2"/>
      <c r="QGG85" s="2"/>
      <c r="QGH85" s="2"/>
      <c r="QGI85" s="2"/>
      <c r="QGJ85" s="2"/>
      <c r="QGK85" s="2"/>
      <c r="QGL85" s="2"/>
      <c r="QGM85" s="2"/>
      <c r="QGN85" s="2"/>
      <c r="QGO85" s="2"/>
      <c r="QGP85" s="2"/>
      <c r="QGQ85" s="2"/>
      <c r="QGR85" s="2"/>
      <c r="QGS85" s="2"/>
      <c r="QGT85" s="2"/>
      <c r="QGU85" s="2"/>
      <c r="QGV85" s="2"/>
      <c r="QGW85" s="2"/>
      <c r="QGX85" s="2"/>
      <c r="QGY85" s="2"/>
      <c r="QGZ85" s="2"/>
      <c r="QHA85" s="2"/>
      <c r="QHB85" s="2"/>
      <c r="QHC85" s="2"/>
      <c r="QHD85" s="2"/>
      <c r="QHE85" s="2"/>
      <c r="QHF85" s="2"/>
      <c r="QHG85" s="2"/>
      <c r="QHH85" s="2"/>
      <c r="QHI85" s="2"/>
      <c r="QHJ85" s="2"/>
      <c r="QHK85" s="2"/>
      <c r="QHL85" s="2"/>
      <c r="QHM85" s="2"/>
      <c r="QHN85" s="2"/>
      <c r="QHO85" s="2"/>
      <c r="QHP85" s="2"/>
      <c r="QHQ85" s="2"/>
      <c r="QHR85" s="2"/>
      <c r="QHS85" s="2"/>
      <c r="QHT85" s="2"/>
      <c r="QHU85" s="2"/>
      <c r="QHV85" s="2"/>
      <c r="QHW85" s="2"/>
      <c r="QHX85" s="2"/>
      <c r="QHY85" s="2"/>
      <c r="QHZ85" s="2"/>
      <c r="QIA85" s="2"/>
      <c r="QIB85" s="2"/>
      <c r="QIC85" s="2"/>
      <c r="QID85" s="2"/>
      <c r="QIE85" s="2"/>
      <c r="QIF85" s="2"/>
      <c r="QIG85" s="2"/>
      <c r="QIH85" s="2"/>
      <c r="QII85" s="2"/>
      <c r="QIJ85" s="2"/>
      <c r="QIK85" s="2"/>
      <c r="QIL85" s="2"/>
      <c r="QIM85" s="2"/>
      <c r="QIN85" s="2"/>
      <c r="QIO85" s="2"/>
      <c r="QIP85" s="2"/>
      <c r="QIQ85" s="2"/>
      <c r="QIR85" s="2"/>
      <c r="QIS85" s="2"/>
      <c r="QIT85" s="2"/>
      <c r="QIU85" s="2"/>
      <c r="QIV85" s="2"/>
      <c r="QIW85" s="2"/>
      <c r="QIX85" s="2"/>
      <c r="QIY85" s="2"/>
      <c r="QIZ85" s="2"/>
      <c r="QJA85" s="2"/>
      <c r="QJB85" s="2"/>
      <c r="QJC85" s="2"/>
      <c r="QJD85" s="2"/>
      <c r="QJE85" s="2"/>
      <c r="QJF85" s="2"/>
      <c r="QJG85" s="2"/>
      <c r="QJH85" s="2"/>
      <c r="QJI85" s="2"/>
      <c r="QJJ85" s="2"/>
      <c r="QJK85" s="2"/>
      <c r="QJL85" s="2"/>
      <c r="QJM85" s="2"/>
      <c r="QJN85" s="2"/>
      <c r="QJO85" s="2"/>
      <c r="QJP85" s="2"/>
      <c r="QJQ85" s="2"/>
      <c r="QJR85" s="2"/>
      <c r="QJS85" s="2"/>
      <c r="QJT85" s="2"/>
      <c r="QJU85" s="2"/>
      <c r="QJV85" s="2"/>
      <c r="QJW85" s="2"/>
      <c r="QJX85" s="2"/>
      <c r="QJY85" s="2"/>
      <c r="QJZ85" s="2"/>
      <c r="QKA85" s="2"/>
      <c r="QKB85" s="2"/>
      <c r="QKC85" s="2"/>
      <c r="QKD85" s="2"/>
      <c r="QKE85" s="2"/>
      <c r="QKF85" s="2"/>
      <c r="QKG85" s="2"/>
      <c r="QKH85" s="2"/>
      <c r="QKI85" s="2"/>
      <c r="QKJ85" s="2"/>
      <c r="QKK85" s="2"/>
      <c r="QKL85" s="2"/>
      <c r="QKM85" s="2"/>
      <c r="QKN85" s="2"/>
      <c r="QKO85" s="2"/>
      <c r="QKP85" s="2"/>
      <c r="QKQ85" s="2"/>
      <c r="QKR85" s="2"/>
      <c r="QKS85" s="2"/>
      <c r="QKT85" s="2"/>
      <c r="QKU85" s="2"/>
      <c r="QKV85" s="2"/>
      <c r="QKW85" s="2"/>
      <c r="QKX85" s="2"/>
      <c r="QKY85" s="2"/>
      <c r="QKZ85" s="2"/>
      <c r="QLA85" s="2"/>
      <c r="QLB85" s="2"/>
      <c r="QLC85" s="2"/>
      <c r="QLD85" s="2"/>
      <c r="QLE85" s="2"/>
      <c r="QLF85" s="2"/>
      <c r="QLG85" s="2"/>
      <c r="QLH85" s="2"/>
      <c r="QLI85" s="2"/>
      <c r="QLJ85" s="2"/>
      <c r="QLK85" s="2"/>
      <c r="QLL85" s="2"/>
      <c r="QLM85" s="2"/>
      <c r="QLN85" s="2"/>
      <c r="QLO85" s="2"/>
      <c r="QLP85" s="2"/>
      <c r="QLQ85" s="2"/>
      <c r="QLR85" s="2"/>
      <c r="QLS85" s="2"/>
      <c r="QLT85" s="2"/>
      <c r="QLU85" s="2"/>
      <c r="QLV85" s="2"/>
      <c r="QLW85" s="2"/>
      <c r="QLX85" s="2"/>
      <c r="QLY85" s="2"/>
      <c r="QLZ85" s="2"/>
      <c r="QMA85" s="2"/>
      <c r="QMB85" s="2"/>
      <c r="QMC85" s="2"/>
      <c r="QMD85" s="2"/>
      <c r="QME85" s="2"/>
      <c r="QMF85" s="2"/>
      <c r="QMG85" s="2"/>
      <c r="QMH85" s="2"/>
      <c r="QMI85" s="2"/>
      <c r="QMJ85" s="2"/>
      <c r="QMK85" s="2"/>
      <c r="QML85" s="2"/>
      <c r="QMM85" s="2"/>
      <c r="QMN85" s="2"/>
      <c r="QMO85" s="2"/>
      <c r="QMP85" s="2"/>
      <c r="QMQ85" s="2"/>
      <c r="QMR85" s="2"/>
      <c r="QMS85" s="2"/>
      <c r="QMT85" s="2"/>
      <c r="QMU85" s="2"/>
      <c r="QMV85" s="2"/>
      <c r="QMW85" s="2"/>
      <c r="QMX85" s="2"/>
      <c r="QMY85" s="2"/>
      <c r="QMZ85" s="2"/>
      <c r="QNA85" s="2"/>
      <c r="QNB85" s="2"/>
      <c r="QNC85" s="2"/>
      <c r="QND85" s="2"/>
      <c r="QNE85" s="2"/>
      <c r="QNF85" s="2"/>
      <c r="QNG85" s="2"/>
      <c r="QNH85" s="2"/>
      <c r="QNI85" s="2"/>
      <c r="QNJ85" s="2"/>
      <c r="QNK85" s="2"/>
      <c r="QNL85" s="2"/>
      <c r="QNM85" s="2"/>
      <c r="QNN85" s="2"/>
      <c r="QNO85" s="2"/>
      <c r="QNP85" s="2"/>
      <c r="QNQ85" s="2"/>
      <c r="QNR85" s="2"/>
      <c r="QNS85" s="2"/>
      <c r="QNT85" s="2"/>
      <c r="QNU85" s="2"/>
      <c r="QNV85" s="2"/>
      <c r="QNW85" s="2"/>
      <c r="QNX85" s="2"/>
      <c r="QNY85" s="2"/>
      <c r="QNZ85" s="2"/>
      <c r="QOA85" s="2"/>
      <c r="QOB85" s="2"/>
      <c r="QOC85" s="2"/>
      <c r="QOD85" s="2"/>
      <c r="QOE85" s="2"/>
      <c r="QOF85" s="2"/>
      <c r="QOG85" s="2"/>
      <c r="QOH85" s="2"/>
      <c r="QOI85" s="2"/>
      <c r="QOJ85" s="2"/>
      <c r="QOK85" s="2"/>
      <c r="QOL85" s="2"/>
      <c r="QOM85" s="2"/>
      <c r="QON85" s="2"/>
      <c r="QOO85" s="2"/>
      <c r="QOP85" s="2"/>
      <c r="QOQ85" s="2"/>
      <c r="QOR85" s="2"/>
      <c r="QOS85" s="2"/>
      <c r="QOT85" s="2"/>
      <c r="QOU85" s="2"/>
      <c r="QOV85" s="2"/>
      <c r="QOW85" s="2"/>
      <c r="QOX85" s="2"/>
      <c r="QOY85" s="2"/>
      <c r="QOZ85" s="2"/>
      <c r="QPA85" s="2"/>
      <c r="QPB85" s="2"/>
      <c r="QPC85" s="2"/>
      <c r="QPD85" s="2"/>
      <c r="QPE85" s="2"/>
      <c r="QPF85" s="2"/>
      <c r="QPG85" s="2"/>
      <c r="QPH85" s="2"/>
      <c r="QPI85" s="2"/>
      <c r="QPJ85" s="2"/>
      <c r="QPK85" s="2"/>
      <c r="QPL85" s="2"/>
      <c r="QPM85" s="2"/>
      <c r="QPN85" s="2"/>
      <c r="QPO85" s="2"/>
      <c r="QPP85" s="2"/>
      <c r="QPQ85" s="2"/>
      <c r="QPR85" s="2"/>
      <c r="QPS85" s="2"/>
      <c r="QPT85" s="2"/>
      <c r="QPU85" s="2"/>
      <c r="QPV85" s="2"/>
      <c r="QPW85" s="2"/>
      <c r="QPX85" s="2"/>
      <c r="QPY85" s="2"/>
      <c r="QPZ85" s="2"/>
      <c r="QQA85" s="2"/>
      <c r="QQB85" s="2"/>
      <c r="QQC85" s="2"/>
      <c r="QQD85" s="2"/>
      <c r="QQE85" s="2"/>
      <c r="QQF85" s="2"/>
      <c r="QQG85" s="2"/>
      <c r="QQH85" s="2"/>
      <c r="QQI85" s="2"/>
      <c r="QQJ85" s="2"/>
      <c r="QQK85" s="2"/>
      <c r="QQL85" s="2"/>
      <c r="QQM85" s="2"/>
      <c r="QQN85" s="2"/>
      <c r="QQO85" s="2"/>
      <c r="QQP85" s="2"/>
      <c r="QQQ85" s="2"/>
      <c r="QQR85" s="2"/>
      <c r="QQS85" s="2"/>
      <c r="QQT85" s="2"/>
      <c r="QQU85" s="2"/>
      <c r="QQV85" s="2"/>
      <c r="QQW85" s="2"/>
      <c r="QQX85" s="2"/>
      <c r="QQY85" s="2"/>
      <c r="QQZ85" s="2"/>
      <c r="QRA85" s="2"/>
      <c r="QRB85" s="2"/>
      <c r="QRC85" s="2"/>
      <c r="QRD85" s="2"/>
      <c r="QRE85" s="2"/>
      <c r="QRF85" s="2"/>
      <c r="QRG85" s="2"/>
      <c r="QRH85" s="2"/>
      <c r="QRI85" s="2"/>
      <c r="QRJ85" s="2"/>
      <c r="QRK85" s="2"/>
      <c r="QRL85" s="2"/>
      <c r="QRM85" s="2"/>
      <c r="QRN85" s="2"/>
      <c r="QRO85" s="2"/>
      <c r="QRP85" s="2"/>
      <c r="QRQ85" s="2"/>
      <c r="QRR85" s="2"/>
      <c r="QRS85" s="2"/>
      <c r="QRT85" s="2"/>
      <c r="QRU85" s="2"/>
      <c r="QRV85" s="2"/>
      <c r="QRW85" s="2"/>
      <c r="QRX85" s="2"/>
      <c r="QRY85" s="2"/>
      <c r="QRZ85" s="2"/>
      <c r="QSA85" s="2"/>
      <c r="QSB85" s="2"/>
      <c r="QSC85" s="2"/>
      <c r="QSD85" s="2"/>
      <c r="QSE85" s="2"/>
      <c r="QSF85" s="2"/>
      <c r="QSG85" s="2"/>
      <c r="QSH85" s="2"/>
      <c r="QSI85" s="2"/>
      <c r="QSJ85" s="2"/>
      <c r="QSK85" s="2"/>
      <c r="QSL85" s="2"/>
      <c r="QSM85" s="2"/>
      <c r="QSN85" s="2"/>
      <c r="QSO85" s="2"/>
      <c r="QSP85" s="2"/>
      <c r="QSQ85" s="2"/>
      <c r="QSR85" s="2"/>
      <c r="QSS85" s="2"/>
      <c r="QST85" s="2"/>
      <c r="QSU85" s="2"/>
      <c r="QSV85" s="2"/>
      <c r="QSW85" s="2"/>
      <c r="QSX85" s="2"/>
      <c r="QSY85" s="2"/>
      <c r="QSZ85" s="2"/>
      <c r="QTA85" s="2"/>
      <c r="QTB85" s="2"/>
      <c r="QTC85" s="2"/>
      <c r="QTD85" s="2"/>
      <c r="QTE85" s="2"/>
      <c r="QTF85" s="2"/>
      <c r="QTG85" s="2"/>
      <c r="QTH85" s="2"/>
      <c r="QTI85" s="2"/>
      <c r="QTJ85" s="2"/>
      <c r="QTK85" s="2"/>
      <c r="QTL85" s="2"/>
      <c r="QTM85" s="2"/>
      <c r="QTN85" s="2"/>
      <c r="QTO85" s="2"/>
      <c r="QTP85" s="2"/>
      <c r="QTQ85" s="2"/>
      <c r="QTR85" s="2"/>
      <c r="QTS85" s="2"/>
      <c r="QTT85" s="2"/>
      <c r="QTU85" s="2"/>
      <c r="QTV85" s="2"/>
      <c r="QTW85" s="2"/>
      <c r="QTX85" s="2"/>
      <c r="QTY85" s="2"/>
      <c r="QTZ85" s="2"/>
      <c r="QUA85" s="2"/>
      <c r="QUB85" s="2"/>
      <c r="QUC85" s="2"/>
      <c r="QUD85" s="2"/>
      <c r="QUE85" s="2"/>
      <c r="QUF85" s="2"/>
      <c r="QUG85" s="2"/>
      <c r="QUH85" s="2"/>
      <c r="QUI85" s="2"/>
      <c r="QUJ85" s="2"/>
      <c r="QUK85" s="2"/>
      <c r="QUL85" s="2"/>
      <c r="QUM85" s="2"/>
      <c r="QUN85" s="2"/>
      <c r="QUO85" s="2"/>
      <c r="QUP85" s="2"/>
      <c r="QUQ85" s="2"/>
      <c r="QUR85" s="2"/>
      <c r="QUS85" s="2"/>
      <c r="QUT85" s="2"/>
      <c r="QUU85" s="2"/>
      <c r="QUV85" s="2"/>
      <c r="QUW85" s="2"/>
      <c r="QUX85" s="2"/>
      <c r="QUY85" s="2"/>
      <c r="QUZ85" s="2"/>
      <c r="QVA85" s="2"/>
      <c r="QVB85" s="2"/>
      <c r="QVC85" s="2"/>
      <c r="QVD85" s="2"/>
      <c r="QVE85" s="2"/>
      <c r="QVF85" s="2"/>
      <c r="QVG85" s="2"/>
      <c r="QVH85" s="2"/>
      <c r="QVI85" s="2"/>
      <c r="QVJ85" s="2"/>
      <c r="QVK85" s="2"/>
      <c r="QVL85" s="2"/>
      <c r="QVM85" s="2"/>
      <c r="QVN85" s="2"/>
      <c r="QVO85" s="2"/>
      <c r="QVP85" s="2"/>
      <c r="QVQ85" s="2"/>
      <c r="QVR85" s="2"/>
      <c r="QVS85" s="2"/>
      <c r="QVT85" s="2"/>
      <c r="QVU85" s="2"/>
      <c r="QVV85" s="2"/>
      <c r="QVW85" s="2"/>
      <c r="QVX85" s="2"/>
      <c r="QVY85" s="2"/>
      <c r="QVZ85" s="2"/>
      <c r="QWA85" s="2"/>
      <c r="QWB85" s="2"/>
      <c r="QWC85" s="2"/>
      <c r="QWD85" s="2"/>
      <c r="QWE85" s="2"/>
      <c r="QWF85" s="2"/>
      <c r="QWG85" s="2"/>
      <c r="QWH85" s="2"/>
      <c r="QWI85" s="2"/>
      <c r="QWJ85" s="2"/>
      <c r="QWK85" s="2"/>
      <c r="QWL85" s="2"/>
      <c r="QWM85" s="2"/>
      <c r="QWN85" s="2"/>
      <c r="QWO85" s="2"/>
      <c r="QWP85" s="2"/>
      <c r="QWQ85" s="2"/>
      <c r="QWR85" s="2"/>
      <c r="QWS85" s="2"/>
      <c r="QWT85" s="2"/>
      <c r="QWU85" s="2"/>
      <c r="QWV85" s="2"/>
      <c r="QWW85" s="2"/>
      <c r="QWX85" s="2"/>
      <c r="QWY85" s="2"/>
      <c r="QWZ85" s="2"/>
      <c r="QXA85" s="2"/>
      <c r="QXB85" s="2"/>
      <c r="QXC85" s="2"/>
      <c r="QXD85" s="2"/>
      <c r="QXE85" s="2"/>
      <c r="QXF85" s="2"/>
      <c r="QXG85" s="2"/>
      <c r="QXH85" s="2"/>
      <c r="QXI85" s="2"/>
      <c r="QXJ85" s="2"/>
      <c r="QXK85" s="2"/>
      <c r="QXL85" s="2"/>
      <c r="QXM85" s="2"/>
      <c r="QXN85" s="2"/>
      <c r="QXO85" s="2"/>
      <c r="QXP85" s="2"/>
      <c r="QXQ85" s="2"/>
      <c r="QXR85" s="2"/>
      <c r="QXS85" s="2"/>
      <c r="QXT85" s="2"/>
      <c r="QXU85" s="2"/>
      <c r="QXV85" s="2"/>
      <c r="QXW85" s="2"/>
      <c r="QXX85" s="2"/>
      <c r="QXY85" s="2"/>
      <c r="QXZ85" s="2"/>
      <c r="QYA85" s="2"/>
      <c r="QYB85" s="2"/>
      <c r="QYC85" s="2"/>
      <c r="QYD85" s="2"/>
      <c r="QYE85" s="2"/>
      <c r="QYF85" s="2"/>
      <c r="QYG85" s="2"/>
      <c r="QYH85" s="2"/>
      <c r="QYI85" s="2"/>
      <c r="QYJ85" s="2"/>
      <c r="QYK85" s="2"/>
      <c r="QYL85" s="2"/>
      <c r="QYM85" s="2"/>
      <c r="QYN85" s="2"/>
      <c r="QYO85" s="2"/>
      <c r="QYP85" s="2"/>
      <c r="QYQ85" s="2"/>
      <c r="QYR85" s="2"/>
      <c r="QYS85" s="2"/>
      <c r="QYT85" s="2"/>
      <c r="QYU85" s="2"/>
      <c r="QYV85" s="2"/>
      <c r="QYW85" s="2"/>
      <c r="QYX85" s="2"/>
      <c r="QYY85" s="2"/>
      <c r="QYZ85" s="2"/>
      <c r="QZA85" s="2"/>
      <c r="QZB85" s="2"/>
      <c r="QZC85" s="2"/>
      <c r="QZD85" s="2"/>
      <c r="QZE85" s="2"/>
      <c r="QZF85" s="2"/>
      <c r="QZG85" s="2"/>
      <c r="QZH85" s="2"/>
      <c r="QZI85" s="2"/>
      <c r="QZJ85" s="2"/>
      <c r="QZK85" s="2"/>
      <c r="QZL85" s="2"/>
      <c r="QZM85" s="2"/>
      <c r="QZN85" s="2"/>
      <c r="QZO85" s="2"/>
      <c r="QZP85" s="2"/>
      <c r="QZQ85" s="2"/>
      <c r="QZR85" s="2"/>
      <c r="QZS85" s="2"/>
      <c r="QZT85" s="2"/>
      <c r="QZU85" s="2"/>
      <c r="QZV85" s="2"/>
      <c r="QZW85" s="2"/>
      <c r="QZX85" s="2"/>
      <c r="QZY85" s="2"/>
      <c r="QZZ85" s="2"/>
      <c r="RAA85" s="2"/>
      <c r="RAB85" s="2"/>
      <c r="RAC85" s="2"/>
      <c r="RAD85" s="2"/>
      <c r="RAE85" s="2"/>
      <c r="RAF85" s="2"/>
      <c r="RAG85" s="2"/>
      <c r="RAH85" s="2"/>
      <c r="RAI85" s="2"/>
      <c r="RAJ85" s="2"/>
      <c r="RAK85" s="2"/>
      <c r="RAL85" s="2"/>
      <c r="RAM85" s="2"/>
      <c r="RAN85" s="2"/>
      <c r="RAO85" s="2"/>
      <c r="RAP85" s="2"/>
      <c r="RAQ85" s="2"/>
      <c r="RAR85" s="2"/>
      <c r="RAS85" s="2"/>
      <c r="RAT85" s="2"/>
      <c r="RAU85" s="2"/>
      <c r="RAV85" s="2"/>
      <c r="RAW85" s="2"/>
      <c r="RAX85" s="2"/>
      <c r="RAY85" s="2"/>
      <c r="RAZ85" s="2"/>
      <c r="RBA85" s="2"/>
      <c r="RBB85" s="2"/>
      <c r="RBC85" s="2"/>
      <c r="RBD85" s="2"/>
      <c r="RBE85" s="2"/>
      <c r="RBF85" s="2"/>
      <c r="RBG85" s="2"/>
      <c r="RBH85" s="2"/>
      <c r="RBI85" s="2"/>
      <c r="RBJ85" s="2"/>
      <c r="RBK85" s="2"/>
      <c r="RBL85" s="2"/>
      <c r="RBM85" s="2"/>
      <c r="RBN85" s="2"/>
      <c r="RBO85" s="2"/>
      <c r="RBP85" s="2"/>
      <c r="RBQ85" s="2"/>
      <c r="RBR85" s="2"/>
      <c r="RBS85" s="2"/>
      <c r="RBT85" s="2"/>
      <c r="RBU85" s="2"/>
      <c r="RBV85" s="2"/>
      <c r="RBW85" s="2"/>
      <c r="RBX85" s="2"/>
      <c r="RBY85" s="2"/>
      <c r="RBZ85" s="2"/>
      <c r="RCA85" s="2"/>
      <c r="RCB85" s="2"/>
      <c r="RCC85" s="2"/>
      <c r="RCD85" s="2"/>
      <c r="RCE85" s="2"/>
      <c r="RCF85" s="2"/>
      <c r="RCG85" s="2"/>
      <c r="RCH85" s="2"/>
      <c r="RCI85" s="2"/>
      <c r="RCJ85" s="2"/>
      <c r="RCK85" s="2"/>
      <c r="RCL85" s="2"/>
      <c r="RCM85" s="2"/>
      <c r="RCN85" s="2"/>
      <c r="RCO85" s="2"/>
      <c r="RCP85" s="2"/>
      <c r="RCQ85" s="2"/>
      <c r="RCR85" s="2"/>
      <c r="RCS85" s="2"/>
      <c r="RCT85" s="2"/>
      <c r="RCU85" s="2"/>
      <c r="RCV85" s="2"/>
      <c r="RCW85" s="2"/>
      <c r="RCX85" s="2"/>
      <c r="RCY85" s="2"/>
      <c r="RCZ85" s="2"/>
      <c r="RDA85" s="2"/>
      <c r="RDB85" s="2"/>
      <c r="RDC85" s="2"/>
      <c r="RDD85" s="2"/>
      <c r="RDE85" s="2"/>
      <c r="RDF85" s="2"/>
      <c r="RDG85" s="2"/>
      <c r="RDH85" s="2"/>
      <c r="RDI85" s="2"/>
      <c r="RDJ85" s="2"/>
      <c r="RDK85" s="2"/>
      <c r="RDL85" s="2"/>
      <c r="RDM85" s="2"/>
      <c r="RDN85" s="2"/>
      <c r="RDO85" s="2"/>
      <c r="RDP85" s="2"/>
      <c r="RDQ85" s="2"/>
      <c r="RDR85" s="2"/>
      <c r="RDS85" s="2"/>
      <c r="RDT85" s="2"/>
      <c r="RDU85" s="2"/>
      <c r="RDV85" s="2"/>
      <c r="RDW85" s="2"/>
      <c r="RDX85" s="2"/>
      <c r="RDY85" s="2"/>
      <c r="RDZ85" s="2"/>
      <c r="REA85" s="2"/>
      <c r="REB85" s="2"/>
      <c r="REC85" s="2"/>
      <c r="RED85" s="2"/>
      <c r="REE85" s="2"/>
      <c r="REF85" s="2"/>
      <c r="REG85" s="2"/>
      <c r="REH85" s="2"/>
      <c r="REI85" s="2"/>
      <c r="REJ85" s="2"/>
      <c r="REK85" s="2"/>
      <c r="REL85" s="2"/>
      <c r="REM85" s="2"/>
      <c r="REN85" s="2"/>
      <c r="REO85" s="2"/>
      <c r="REP85" s="2"/>
      <c r="REQ85" s="2"/>
      <c r="RER85" s="2"/>
      <c r="RES85" s="2"/>
      <c r="RET85" s="2"/>
      <c r="REU85" s="2"/>
      <c r="REV85" s="2"/>
      <c r="REW85" s="2"/>
      <c r="REX85" s="2"/>
      <c r="REY85" s="2"/>
      <c r="REZ85" s="2"/>
      <c r="RFA85" s="2"/>
      <c r="RFB85" s="2"/>
      <c r="RFC85" s="2"/>
      <c r="RFD85" s="2"/>
      <c r="RFE85" s="2"/>
      <c r="RFF85" s="2"/>
      <c r="RFG85" s="2"/>
      <c r="RFH85" s="2"/>
      <c r="RFI85" s="2"/>
      <c r="RFJ85" s="2"/>
      <c r="RFK85" s="2"/>
      <c r="RFL85" s="2"/>
      <c r="RFM85" s="2"/>
      <c r="RFN85" s="2"/>
      <c r="RFO85" s="2"/>
      <c r="RFP85" s="2"/>
      <c r="RFQ85" s="2"/>
      <c r="RFR85" s="2"/>
      <c r="RFS85" s="2"/>
      <c r="RFT85" s="2"/>
      <c r="RFU85" s="2"/>
      <c r="RFV85" s="2"/>
      <c r="RFW85" s="2"/>
      <c r="RFX85" s="2"/>
      <c r="RFY85" s="2"/>
      <c r="RFZ85" s="2"/>
      <c r="RGA85" s="2"/>
      <c r="RGB85" s="2"/>
      <c r="RGC85" s="2"/>
      <c r="RGD85" s="2"/>
      <c r="RGE85" s="2"/>
      <c r="RGF85" s="2"/>
      <c r="RGG85" s="2"/>
      <c r="RGH85" s="2"/>
      <c r="RGI85" s="2"/>
      <c r="RGJ85" s="2"/>
      <c r="RGK85" s="2"/>
      <c r="RGL85" s="2"/>
      <c r="RGM85" s="2"/>
      <c r="RGN85" s="2"/>
      <c r="RGO85" s="2"/>
      <c r="RGP85" s="2"/>
      <c r="RGQ85" s="2"/>
      <c r="RGR85" s="2"/>
      <c r="RGS85" s="2"/>
      <c r="RGT85" s="2"/>
      <c r="RGU85" s="2"/>
      <c r="RGV85" s="2"/>
      <c r="RGW85" s="2"/>
      <c r="RGX85" s="2"/>
      <c r="RGY85" s="2"/>
      <c r="RGZ85" s="2"/>
      <c r="RHA85" s="2"/>
      <c r="RHB85" s="2"/>
      <c r="RHC85" s="2"/>
      <c r="RHD85" s="2"/>
      <c r="RHE85" s="2"/>
      <c r="RHF85" s="2"/>
      <c r="RHG85" s="2"/>
      <c r="RHH85" s="2"/>
      <c r="RHI85" s="2"/>
      <c r="RHJ85" s="2"/>
      <c r="RHK85" s="2"/>
      <c r="RHL85" s="2"/>
      <c r="RHM85" s="2"/>
      <c r="RHN85" s="2"/>
      <c r="RHO85" s="2"/>
      <c r="RHP85" s="2"/>
      <c r="RHQ85" s="2"/>
      <c r="RHR85" s="2"/>
      <c r="RHS85" s="2"/>
      <c r="RHT85" s="2"/>
      <c r="RHU85" s="2"/>
      <c r="RHV85" s="2"/>
      <c r="RHW85" s="2"/>
      <c r="RHX85" s="2"/>
      <c r="RHY85" s="2"/>
      <c r="RHZ85" s="2"/>
      <c r="RIA85" s="2"/>
      <c r="RIB85" s="2"/>
      <c r="RIC85" s="2"/>
      <c r="RID85" s="2"/>
      <c r="RIE85" s="2"/>
      <c r="RIF85" s="2"/>
      <c r="RIG85" s="2"/>
      <c r="RIH85" s="2"/>
      <c r="RII85" s="2"/>
      <c r="RIJ85" s="2"/>
      <c r="RIK85" s="2"/>
      <c r="RIL85" s="2"/>
      <c r="RIM85" s="2"/>
      <c r="RIN85" s="2"/>
      <c r="RIO85" s="2"/>
      <c r="RIP85" s="2"/>
      <c r="RIQ85" s="2"/>
      <c r="RIR85" s="2"/>
      <c r="RIS85" s="2"/>
      <c r="RIT85" s="2"/>
      <c r="RIU85" s="2"/>
      <c r="RIV85" s="2"/>
      <c r="RIW85" s="2"/>
      <c r="RIX85" s="2"/>
      <c r="RIY85" s="2"/>
      <c r="RIZ85" s="2"/>
      <c r="RJA85" s="2"/>
      <c r="RJB85" s="2"/>
      <c r="RJC85" s="2"/>
      <c r="RJD85" s="2"/>
      <c r="RJE85" s="2"/>
      <c r="RJF85" s="2"/>
      <c r="RJG85" s="2"/>
      <c r="RJH85" s="2"/>
      <c r="RJI85" s="2"/>
      <c r="RJJ85" s="2"/>
      <c r="RJK85" s="2"/>
      <c r="RJL85" s="2"/>
      <c r="RJM85" s="2"/>
      <c r="RJN85" s="2"/>
      <c r="RJO85" s="2"/>
      <c r="RJP85" s="2"/>
      <c r="RJQ85" s="2"/>
      <c r="RJR85" s="2"/>
      <c r="RJS85" s="2"/>
      <c r="RJT85" s="2"/>
      <c r="RJU85" s="2"/>
      <c r="RJV85" s="2"/>
      <c r="RJW85" s="2"/>
      <c r="RJX85" s="2"/>
      <c r="RJY85" s="2"/>
      <c r="RJZ85" s="2"/>
      <c r="RKA85" s="2"/>
      <c r="RKB85" s="2"/>
      <c r="RKC85" s="2"/>
      <c r="RKD85" s="2"/>
      <c r="RKE85" s="2"/>
      <c r="RKF85" s="2"/>
      <c r="RKG85" s="2"/>
      <c r="RKH85" s="2"/>
      <c r="RKI85" s="2"/>
      <c r="RKJ85" s="2"/>
      <c r="RKK85" s="2"/>
      <c r="RKL85" s="2"/>
      <c r="RKM85" s="2"/>
      <c r="RKN85" s="2"/>
      <c r="RKO85" s="2"/>
      <c r="RKP85" s="2"/>
      <c r="RKQ85" s="2"/>
      <c r="RKR85" s="2"/>
      <c r="RKS85" s="2"/>
      <c r="RKT85" s="2"/>
      <c r="RKU85" s="2"/>
      <c r="RKV85" s="2"/>
      <c r="RKW85" s="2"/>
      <c r="RKX85" s="2"/>
      <c r="RKY85" s="2"/>
      <c r="RKZ85" s="2"/>
      <c r="RLA85" s="2"/>
      <c r="RLB85" s="2"/>
      <c r="RLC85" s="2"/>
      <c r="RLD85" s="2"/>
      <c r="RLE85" s="2"/>
      <c r="RLF85" s="2"/>
      <c r="RLG85" s="2"/>
      <c r="RLH85" s="2"/>
      <c r="RLI85" s="2"/>
      <c r="RLJ85" s="2"/>
      <c r="RLK85" s="2"/>
      <c r="RLL85" s="2"/>
      <c r="RLM85" s="2"/>
      <c r="RLN85" s="2"/>
      <c r="RLO85" s="2"/>
      <c r="RLP85" s="2"/>
      <c r="RLQ85" s="2"/>
      <c r="RLR85" s="2"/>
      <c r="RLS85" s="2"/>
      <c r="RLT85" s="2"/>
      <c r="RLU85" s="2"/>
      <c r="RLV85" s="2"/>
      <c r="RLW85" s="2"/>
      <c r="RLX85" s="2"/>
      <c r="RLY85" s="2"/>
      <c r="RLZ85" s="2"/>
      <c r="RMA85" s="2"/>
      <c r="RMB85" s="2"/>
      <c r="RMC85" s="2"/>
      <c r="RMD85" s="2"/>
      <c r="RME85" s="2"/>
      <c r="RMF85" s="2"/>
      <c r="RMG85" s="2"/>
      <c r="RMH85" s="2"/>
      <c r="RMI85" s="2"/>
      <c r="RMJ85" s="2"/>
      <c r="RMK85" s="2"/>
      <c r="RML85" s="2"/>
      <c r="RMM85" s="2"/>
      <c r="RMN85" s="2"/>
      <c r="RMO85" s="2"/>
      <c r="RMP85" s="2"/>
      <c r="RMQ85" s="2"/>
      <c r="RMR85" s="2"/>
      <c r="RMS85" s="2"/>
      <c r="RMT85" s="2"/>
      <c r="RMU85" s="2"/>
      <c r="RMV85" s="2"/>
      <c r="RMW85" s="2"/>
      <c r="RMX85" s="2"/>
      <c r="RMY85" s="2"/>
      <c r="RMZ85" s="2"/>
      <c r="RNA85" s="2"/>
      <c r="RNB85" s="2"/>
      <c r="RNC85" s="2"/>
      <c r="RND85" s="2"/>
      <c r="RNE85" s="2"/>
      <c r="RNF85" s="2"/>
      <c r="RNG85" s="2"/>
      <c r="RNH85" s="2"/>
      <c r="RNI85" s="2"/>
      <c r="RNJ85" s="2"/>
      <c r="RNK85" s="2"/>
      <c r="RNL85" s="2"/>
      <c r="RNM85" s="2"/>
      <c r="RNN85" s="2"/>
      <c r="RNO85" s="2"/>
      <c r="RNP85" s="2"/>
      <c r="RNQ85" s="2"/>
      <c r="RNR85" s="2"/>
      <c r="RNS85" s="2"/>
      <c r="RNT85" s="2"/>
      <c r="RNU85" s="2"/>
      <c r="RNV85" s="2"/>
      <c r="RNW85" s="2"/>
      <c r="RNX85" s="2"/>
      <c r="RNY85" s="2"/>
      <c r="RNZ85" s="2"/>
      <c r="ROA85" s="2"/>
      <c r="ROB85" s="2"/>
      <c r="ROC85" s="2"/>
      <c r="ROD85" s="2"/>
      <c r="ROE85" s="2"/>
      <c r="ROF85" s="2"/>
      <c r="ROG85" s="2"/>
      <c r="ROH85" s="2"/>
      <c r="ROI85" s="2"/>
      <c r="ROJ85" s="2"/>
      <c r="ROK85" s="2"/>
      <c r="ROL85" s="2"/>
      <c r="ROM85" s="2"/>
      <c r="RON85" s="2"/>
      <c r="ROO85" s="2"/>
      <c r="ROP85" s="2"/>
      <c r="ROQ85" s="2"/>
      <c r="ROR85" s="2"/>
      <c r="ROS85" s="2"/>
      <c r="ROT85" s="2"/>
      <c r="ROU85" s="2"/>
      <c r="ROV85" s="2"/>
      <c r="ROW85" s="2"/>
      <c r="ROX85" s="2"/>
      <c r="ROY85" s="2"/>
      <c r="ROZ85" s="2"/>
      <c r="RPA85" s="2"/>
      <c r="RPB85" s="2"/>
      <c r="RPC85" s="2"/>
      <c r="RPD85" s="2"/>
      <c r="RPE85" s="2"/>
      <c r="RPF85" s="2"/>
      <c r="RPG85" s="2"/>
      <c r="RPH85" s="2"/>
      <c r="RPI85" s="2"/>
      <c r="RPJ85" s="2"/>
      <c r="RPK85" s="2"/>
      <c r="RPL85" s="2"/>
      <c r="RPM85" s="2"/>
      <c r="RPN85" s="2"/>
      <c r="RPO85" s="2"/>
      <c r="RPP85" s="2"/>
      <c r="RPQ85" s="2"/>
      <c r="RPR85" s="2"/>
      <c r="RPS85" s="2"/>
      <c r="RPT85" s="2"/>
      <c r="RPU85" s="2"/>
      <c r="RPV85" s="2"/>
      <c r="RPW85" s="2"/>
      <c r="RPX85" s="2"/>
      <c r="RPY85" s="2"/>
      <c r="RPZ85" s="2"/>
      <c r="RQA85" s="2"/>
      <c r="RQB85" s="2"/>
      <c r="RQC85" s="2"/>
      <c r="RQD85" s="2"/>
      <c r="RQE85" s="2"/>
      <c r="RQF85" s="2"/>
      <c r="RQG85" s="2"/>
      <c r="RQH85" s="2"/>
      <c r="RQI85" s="2"/>
      <c r="RQJ85" s="2"/>
      <c r="RQK85" s="2"/>
      <c r="RQL85" s="2"/>
      <c r="RQM85" s="2"/>
      <c r="RQN85" s="2"/>
      <c r="RQO85" s="2"/>
      <c r="RQP85" s="2"/>
      <c r="RQQ85" s="2"/>
      <c r="RQR85" s="2"/>
      <c r="RQS85" s="2"/>
      <c r="RQT85" s="2"/>
      <c r="RQU85" s="2"/>
      <c r="RQV85" s="2"/>
      <c r="RQW85" s="2"/>
      <c r="RQX85" s="2"/>
      <c r="RQY85" s="2"/>
      <c r="RQZ85" s="2"/>
      <c r="RRA85" s="2"/>
      <c r="RRB85" s="2"/>
      <c r="RRC85" s="2"/>
      <c r="RRD85" s="2"/>
      <c r="RRE85" s="2"/>
      <c r="RRF85" s="2"/>
      <c r="RRG85" s="2"/>
      <c r="RRH85" s="2"/>
      <c r="RRI85" s="2"/>
      <c r="RRJ85" s="2"/>
      <c r="RRK85" s="2"/>
      <c r="RRL85" s="2"/>
      <c r="RRM85" s="2"/>
      <c r="RRN85" s="2"/>
      <c r="RRO85" s="2"/>
      <c r="RRP85" s="2"/>
      <c r="RRQ85" s="2"/>
      <c r="RRR85" s="2"/>
      <c r="RRS85" s="2"/>
      <c r="RRT85" s="2"/>
      <c r="RRU85" s="2"/>
      <c r="RRV85" s="2"/>
      <c r="RRW85" s="2"/>
      <c r="RRX85" s="2"/>
      <c r="RRY85" s="2"/>
      <c r="RRZ85" s="2"/>
      <c r="RSA85" s="2"/>
      <c r="RSB85" s="2"/>
      <c r="RSC85" s="2"/>
      <c r="RSD85" s="2"/>
      <c r="RSE85" s="2"/>
      <c r="RSF85" s="2"/>
      <c r="RSG85" s="2"/>
      <c r="RSH85" s="2"/>
      <c r="RSI85" s="2"/>
      <c r="RSJ85" s="2"/>
      <c r="RSK85" s="2"/>
      <c r="RSL85" s="2"/>
      <c r="RSM85" s="2"/>
      <c r="RSN85" s="2"/>
      <c r="RSO85" s="2"/>
      <c r="RSP85" s="2"/>
      <c r="RSQ85" s="2"/>
      <c r="RSR85" s="2"/>
      <c r="RSS85" s="2"/>
      <c r="RST85" s="2"/>
      <c r="RSU85" s="2"/>
      <c r="RSV85" s="2"/>
      <c r="RSW85" s="2"/>
      <c r="RSX85" s="2"/>
      <c r="RSY85" s="2"/>
      <c r="RSZ85" s="2"/>
      <c r="RTA85" s="2"/>
      <c r="RTB85" s="2"/>
      <c r="RTC85" s="2"/>
      <c r="RTD85" s="2"/>
      <c r="RTE85" s="2"/>
      <c r="RTF85" s="2"/>
      <c r="RTG85" s="2"/>
      <c r="RTH85" s="2"/>
      <c r="RTI85" s="2"/>
      <c r="RTJ85" s="2"/>
      <c r="RTK85" s="2"/>
      <c r="RTL85" s="2"/>
      <c r="RTM85" s="2"/>
      <c r="RTN85" s="2"/>
      <c r="RTO85" s="2"/>
      <c r="RTP85" s="2"/>
      <c r="RTQ85" s="2"/>
      <c r="RTR85" s="2"/>
      <c r="RTS85" s="2"/>
      <c r="RTT85" s="2"/>
      <c r="RTU85" s="2"/>
      <c r="RTV85" s="2"/>
      <c r="RTW85" s="2"/>
      <c r="RTX85" s="2"/>
      <c r="RTY85" s="2"/>
      <c r="RTZ85" s="2"/>
      <c r="RUA85" s="2"/>
      <c r="RUB85" s="2"/>
      <c r="RUC85" s="2"/>
      <c r="RUD85" s="2"/>
      <c r="RUE85" s="2"/>
      <c r="RUF85" s="2"/>
      <c r="RUG85" s="2"/>
      <c r="RUH85" s="2"/>
      <c r="RUI85" s="2"/>
      <c r="RUJ85" s="2"/>
      <c r="RUK85" s="2"/>
      <c r="RUL85" s="2"/>
      <c r="RUM85" s="2"/>
      <c r="RUN85" s="2"/>
      <c r="RUO85" s="2"/>
      <c r="RUP85" s="2"/>
      <c r="RUQ85" s="2"/>
      <c r="RUR85" s="2"/>
      <c r="RUS85" s="2"/>
      <c r="RUT85" s="2"/>
      <c r="RUU85" s="2"/>
      <c r="RUV85" s="2"/>
      <c r="RUW85" s="2"/>
      <c r="RUX85" s="2"/>
      <c r="RUY85" s="2"/>
      <c r="RUZ85" s="2"/>
      <c r="RVA85" s="2"/>
      <c r="RVB85" s="2"/>
      <c r="RVC85" s="2"/>
      <c r="RVD85" s="2"/>
      <c r="RVE85" s="2"/>
      <c r="RVF85" s="2"/>
      <c r="RVG85" s="2"/>
      <c r="RVH85" s="2"/>
      <c r="RVI85" s="2"/>
      <c r="RVJ85" s="2"/>
      <c r="RVK85" s="2"/>
      <c r="RVL85" s="2"/>
      <c r="RVM85" s="2"/>
      <c r="RVN85" s="2"/>
      <c r="RVO85" s="2"/>
      <c r="RVP85" s="2"/>
      <c r="RVQ85" s="2"/>
      <c r="RVR85" s="2"/>
      <c r="RVS85" s="2"/>
      <c r="RVT85" s="2"/>
      <c r="RVU85" s="2"/>
      <c r="RVV85" s="2"/>
      <c r="RVW85" s="2"/>
      <c r="RVX85" s="2"/>
      <c r="RVY85" s="2"/>
      <c r="RVZ85" s="2"/>
      <c r="RWA85" s="2"/>
      <c r="RWB85" s="2"/>
      <c r="RWC85" s="2"/>
      <c r="RWD85" s="2"/>
      <c r="RWE85" s="2"/>
      <c r="RWF85" s="2"/>
      <c r="RWG85" s="2"/>
      <c r="RWH85" s="2"/>
      <c r="RWI85" s="2"/>
      <c r="RWJ85" s="2"/>
      <c r="RWK85" s="2"/>
      <c r="RWL85" s="2"/>
      <c r="RWM85" s="2"/>
      <c r="RWN85" s="2"/>
      <c r="RWO85" s="2"/>
      <c r="RWP85" s="2"/>
      <c r="RWQ85" s="2"/>
      <c r="RWR85" s="2"/>
      <c r="RWS85" s="2"/>
      <c r="RWT85" s="2"/>
      <c r="RWU85" s="2"/>
      <c r="RWV85" s="2"/>
      <c r="RWW85" s="2"/>
      <c r="RWX85" s="2"/>
      <c r="RWY85" s="2"/>
      <c r="RWZ85" s="2"/>
      <c r="RXA85" s="2"/>
      <c r="RXB85" s="2"/>
      <c r="RXC85" s="2"/>
      <c r="RXD85" s="2"/>
      <c r="RXE85" s="2"/>
      <c r="RXF85" s="2"/>
      <c r="RXG85" s="2"/>
      <c r="RXH85" s="2"/>
      <c r="RXI85" s="2"/>
      <c r="RXJ85" s="2"/>
      <c r="RXK85" s="2"/>
      <c r="RXL85" s="2"/>
      <c r="RXM85" s="2"/>
      <c r="RXN85" s="2"/>
      <c r="RXO85" s="2"/>
      <c r="RXP85" s="2"/>
      <c r="RXQ85" s="2"/>
      <c r="RXR85" s="2"/>
      <c r="RXS85" s="2"/>
      <c r="RXT85" s="2"/>
      <c r="RXU85" s="2"/>
      <c r="RXV85" s="2"/>
      <c r="RXW85" s="2"/>
      <c r="RXX85" s="2"/>
      <c r="RXY85" s="2"/>
      <c r="RXZ85" s="2"/>
      <c r="RYA85" s="2"/>
      <c r="RYB85" s="2"/>
      <c r="RYC85" s="2"/>
      <c r="RYD85" s="2"/>
      <c r="RYE85" s="2"/>
      <c r="RYF85" s="2"/>
      <c r="RYG85" s="2"/>
      <c r="RYH85" s="2"/>
      <c r="RYI85" s="2"/>
      <c r="RYJ85" s="2"/>
      <c r="RYK85" s="2"/>
      <c r="RYL85" s="2"/>
      <c r="RYM85" s="2"/>
      <c r="RYN85" s="2"/>
      <c r="RYO85" s="2"/>
      <c r="RYP85" s="2"/>
      <c r="RYQ85" s="2"/>
      <c r="RYR85" s="2"/>
      <c r="RYS85" s="2"/>
      <c r="RYT85" s="2"/>
      <c r="RYU85" s="2"/>
      <c r="RYV85" s="2"/>
      <c r="RYW85" s="2"/>
      <c r="RYX85" s="2"/>
      <c r="RYY85" s="2"/>
      <c r="RYZ85" s="2"/>
      <c r="RZA85" s="2"/>
      <c r="RZB85" s="2"/>
      <c r="RZC85" s="2"/>
      <c r="RZD85" s="2"/>
      <c r="RZE85" s="2"/>
      <c r="RZF85" s="2"/>
      <c r="RZG85" s="2"/>
      <c r="RZH85" s="2"/>
      <c r="RZI85" s="2"/>
      <c r="RZJ85" s="2"/>
      <c r="RZK85" s="2"/>
      <c r="RZL85" s="2"/>
      <c r="RZM85" s="2"/>
      <c r="RZN85" s="2"/>
      <c r="RZO85" s="2"/>
      <c r="RZP85" s="2"/>
      <c r="RZQ85" s="2"/>
      <c r="RZR85" s="2"/>
      <c r="RZS85" s="2"/>
      <c r="RZT85" s="2"/>
      <c r="RZU85" s="2"/>
      <c r="RZV85" s="2"/>
      <c r="RZW85" s="2"/>
      <c r="RZX85" s="2"/>
      <c r="RZY85" s="2"/>
      <c r="RZZ85" s="2"/>
      <c r="SAA85" s="2"/>
      <c r="SAB85" s="2"/>
      <c r="SAC85" s="2"/>
      <c r="SAD85" s="2"/>
      <c r="SAE85" s="2"/>
      <c r="SAF85" s="2"/>
      <c r="SAG85" s="2"/>
      <c r="SAH85" s="2"/>
      <c r="SAI85" s="2"/>
      <c r="SAJ85" s="2"/>
      <c r="SAK85" s="2"/>
      <c r="SAL85" s="2"/>
      <c r="SAM85" s="2"/>
      <c r="SAN85" s="2"/>
      <c r="SAO85" s="2"/>
      <c r="SAP85" s="2"/>
      <c r="SAQ85" s="2"/>
      <c r="SAR85" s="2"/>
      <c r="SAS85" s="2"/>
      <c r="SAT85" s="2"/>
      <c r="SAU85" s="2"/>
      <c r="SAV85" s="2"/>
      <c r="SAW85" s="2"/>
      <c r="SAX85" s="2"/>
      <c r="SAY85" s="2"/>
      <c r="SAZ85" s="2"/>
      <c r="SBA85" s="2"/>
      <c r="SBB85" s="2"/>
      <c r="SBC85" s="2"/>
      <c r="SBD85" s="2"/>
      <c r="SBE85" s="2"/>
      <c r="SBF85" s="2"/>
      <c r="SBG85" s="2"/>
      <c r="SBH85" s="2"/>
      <c r="SBI85" s="2"/>
      <c r="SBJ85" s="2"/>
      <c r="SBK85" s="2"/>
      <c r="SBL85" s="2"/>
      <c r="SBM85" s="2"/>
      <c r="SBN85" s="2"/>
      <c r="SBO85" s="2"/>
      <c r="SBP85" s="2"/>
      <c r="SBQ85" s="2"/>
      <c r="SBR85" s="2"/>
      <c r="SBS85" s="2"/>
      <c r="SBT85" s="2"/>
      <c r="SBU85" s="2"/>
      <c r="SBV85" s="2"/>
      <c r="SBW85" s="2"/>
      <c r="SBX85" s="2"/>
      <c r="SBY85" s="2"/>
      <c r="SBZ85" s="2"/>
      <c r="SCA85" s="2"/>
      <c r="SCB85" s="2"/>
      <c r="SCC85" s="2"/>
      <c r="SCD85" s="2"/>
      <c r="SCE85" s="2"/>
      <c r="SCF85" s="2"/>
      <c r="SCG85" s="2"/>
      <c r="SCH85" s="2"/>
      <c r="SCI85" s="2"/>
      <c r="SCJ85" s="2"/>
      <c r="SCK85" s="2"/>
      <c r="SCL85" s="2"/>
      <c r="SCM85" s="2"/>
      <c r="SCN85" s="2"/>
      <c r="SCO85" s="2"/>
      <c r="SCP85" s="2"/>
      <c r="SCQ85" s="2"/>
      <c r="SCR85" s="2"/>
      <c r="SCS85" s="2"/>
      <c r="SCT85" s="2"/>
      <c r="SCU85" s="2"/>
      <c r="SCV85" s="2"/>
      <c r="SCW85" s="2"/>
      <c r="SCX85" s="2"/>
      <c r="SCY85" s="2"/>
      <c r="SCZ85" s="2"/>
      <c r="SDA85" s="2"/>
      <c r="SDB85" s="2"/>
      <c r="SDC85" s="2"/>
      <c r="SDD85" s="2"/>
      <c r="SDE85" s="2"/>
      <c r="SDF85" s="2"/>
      <c r="SDG85" s="2"/>
      <c r="SDH85" s="2"/>
      <c r="SDI85" s="2"/>
      <c r="SDJ85" s="2"/>
      <c r="SDK85" s="2"/>
      <c r="SDL85" s="2"/>
      <c r="SDM85" s="2"/>
      <c r="SDN85" s="2"/>
      <c r="SDO85" s="2"/>
      <c r="SDP85" s="2"/>
      <c r="SDQ85" s="2"/>
      <c r="SDR85" s="2"/>
      <c r="SDS85" s="2"/>
      <c r="SDT85" s="2"/>
      <c r="SDU85" s="2"/>
      <c r="SDV85" s="2"/>
      <c r="SDW85" s="2"/>
      <c r="SDX85" s="2"/>
      <c r="SDY85" s="2"/>
      <c r="SDZ85" s="2"/>
      <c r="SEA85" s="2"/>
      <c r="SEB85" s="2"/>
      <c r="SEC85" s="2"/>
      <c r="SED85" s="2"/>
      <c r="SEE85" s="2"/>
      <c r="SEF85" s="2"/>
      <c r="SEG85" s="2"/>
      <c r="SEH85" s="2"/>
      <c r="SEI85" s="2"/>
      <c r="SEJ85" s="2"/>
      <c r="SEK85" s="2"/>
      <c r="SEL85" s="2"/>
      <c r="SEM85" s="2"/>
      <c r="SEN85" s="2"/>
      <c r="SEO85" s="2"/>
      <c r="SEP85" s="2"/>
      <c r="SEQ85" s="2"/>
      <c r="SER85" s="2"/>
      <c r="SES85" s="2"/>
      <c r="SET85" s="2"/>
      <c r="SEU85" s="2"/>
      <c r="SEV85" s="2"/>
      <c r="SEW85" s="2"/>
      <c r="SEX85" s="2"/>
      <c r="SEY85" s="2"/>
      <c r="SEZ85" s="2"/>
      <c r="SFA85" s="2"/>
      <c r="SFB85" s="2"/>
      <c r="SFC85" s="2"/>
      <c r="SFD85" s="2"/>
      <c r="SFE85" s="2"/>
      <c r="SFF85" s="2"/>
      <c r="SFG85" s="2"/>
      <c r="SFH85" s="2"/>
      <c r="SFI85" s="2"/>
      <c r="SFJ85" s="2"/>
      <c r="SFK85" s="2"/>
      <c r="SFL85" s="2"/>
      <c r="SFM85" s="2"/>
      <c r="SFN85" s="2"/>
      <c r="SFO85" s="2"/>
      <c r="SFP85" s="2"/>
      <c r="SFQ85" s="2"/>
      <c r="SFR85" s="2"/>
      <c r="SFS85" s="2"/>
      <c r="SFT85" s="2"/>
      <c r="SFU85" s="2"/>
      <c r="SFV85" s="2"/>
      <c r="SFW85" s="2"/>
      <c r="SFX85" s="2"/>
      <c r="SFY85" s="2"/>
      <c r="SFZ85" s="2"/>
      <c r="SGA85" s="2"/>
      <c r="SGB85" s="2"/>
      <c r="SGC85" s="2"/>
      <c r="SGD85" s="2"/>
      <c r="SGE85" s="2"/>
      <c r="SGF85" s="2"/>
      <c r="SGG85" s="2"/>
      <c r="SGH85" s="2"/>
      <c r="SGI85" s="2"/>
      <c r="SGJ85" s="2"/>
      <c r="SGK85" s="2"/>
      <c r="SGL85" s="2"/>
      <c r="SGM85" s="2"/>
      <c r="SGN85" s="2"/>
      <c r="SGO85" s="2"/>
      <c r="SGP85" s="2"/>
      <c r="SGQ85" s="2"/>
      <c r="SGR85" s="2"/>
      <c r="SGS85" s="2"/>
      <c r="SGT85" s="2"/>
      <c r="SGU85" s="2"/>
      <c r="SGV85" s="2"/>
      <c r="SGW85" s="2"/>
      <c r="SGX85" s="2"/>
      <c r="SGY85" s="2"/>
      <c r="SGZ85" s="2"/>
      <c r="SHA85" s="2"/>
      <c r="SHB85" s="2"/>
      <c r="SHC85" s="2"/>
      <c r="SHD85" s="2"/>
      <c r="SHE85" s="2"/>
      <c r="SHF85" s="2"/>
      <c r="SHG85" s="2"/>
      <c r="SHH85" s="2"/>
      <c r="SHI85" s="2"/>
      <c r="SHJ85" s="2"/>
      <c r="SHK85" s="2"/>
      <c r="SHL85" s="2"/>
      <c r="SHM85" s="2"/>
      <c r="SHN85" s="2"/>
      <c r="SHO85" s="2"/>
      <c r="SHP85" s="2"/>
      <c r="SHQ85" s="2"/>
      <c r="SHR85" s="2"/>
      <c r="SHS85" s="2"/>
      <c r="SHT85" s="2"/>
      <c r="SHU85" s="2"/>
      <c r="SHV85" s="2"/>
      <c r="SHW85" s="2"/>
      <c r="SHX85" s="2"/>
      <c r="SHY85" s="2"/>
      <c r="SHZ85" s="2"/>
      <c r="SIA85" s="2"/>
      <c r="SIB85" s="2"/>
      <c r="SIC85" s="2"/>
      <c r="SID85" s="2"/>
      <c r="SIE85" s="2"/>
      <c r="SIF85" s="2"/>
      <c r="SIG85" s="2"/>
      <c r="SIH85" s="2"/>
      <c r="SII85" s="2"/>
      <c r="SIJ85" s="2"/>
      <c r="SIK85" s="2"/>
      <c r="SIL85" s="2"/>
      <c r="SIM85" s="2"/>
      <c r="SIN85" s="2"/>
      <c r="SIO85" s="2"/>
      <c r="SIP85" s="2"/>
      <c r="SIQ85" s="2"/>
      <c r="SIR85" s="2"/>
      <c r="SIS85" s="2"/>
      <c r="SIT85" s="2"/>
      <c r="SIU85" s="2"/>
      <c r="SIV85" s="2"/>
      <c r="SIW85" s="2"/>
      <c r="SIX85" s="2"/>
      <c r="SIY85" s="2"/>
      <c r="SIZ85" s="2"/>
      <c r="SJA85" s="2"/>
      <c r="SJB85" s="2"/>
      <c r="SJC85" s="2"/>
      <c r="SJD85" s="2"/>
      <c r="SJE85" s="2"/>
      <c r="SJF85" s="2"/>
      <c r="SJG85" s="2"/>
      <c r="SJH85" s="2"/>
      <c r="SJI85" s="2"/>
      <c r="SJJ85" s="2"/>
      <c r="SJK85" s="2"/>
      <c r="SJL85" s="2"/>
      <c r="SJM85" s="2"/>
      <c r="SJN85" s="2"/>
      <c r="SJO85" s="2"/>
      <c r="SJP85" s="2"/>
      <c r="SJQ85" s="2"/>
      <c r="SJR85" s="2"/>
      <c r="SJS85" s="2"/>
      <c r="SJT85" s="2"/>
      <c r="SJU85" s="2"/>
      <c r="SJV85" s="2"/>
      <c r="SJW85" s="2"/>
      <c r="SJX85" s="2"/>
      <c r="SJY85" s="2"/>
      <c r="SJZ85" s="2"/>
      <c r="SKA85" s="2"/>
      <c r="SKB85" s="2"/>
      <c r="SKC85" s="2"/>
      <c r="SKD85" s="2"/>
      <c r="SKE85" s="2"/>
      <c r="SKF85" s="2"/>
      <c r="SKG85" s="2"/>
      <c r="SKH85" s="2"/>
      <c r="SKI85" s="2"/>
      <c r="SKJ85" s="2"/>
      <c r="SKK85" s="2"/>
      <c r="SKL85" s="2"/>
      <c r="SKM85" s="2"/>
      <c r="SKN85" s="2"/>
      <c r="SKO85" s="2"/>
      <c r="SKP85" s="2"/>
      <c r="SKQ85" s="2"/>
      <c r="SKR85" s="2"/>
      <c r="SKS85" s="2"/>
      <c r="SKT85" s="2"/>
      <c r="SKU85" s="2"/>
      <c r="SKV85" s="2"/>
      <c r="SKW85" s="2"/>
      <c r="SKX85" s="2"/>
      <c r="SKY85" s="2"/>
      <c r="SKZ85" s="2"/>
      <c r="SLA85" s="2"/>
      <c r="SLB85" s="2"/>
      <c r="SLC85" s="2"/>
      <c r="SLD85" s="2"/>
      <c r="SLE85" s="2"/>
      <c r="SLF85" s="2"/>
      <c r="SLG85" s="2"/>
      <c r="SLH85" s="2"/>
      <c r="SLI85" s="2"/>
      <c r="SLJ85" s="2"/>
      <c r="SLK85" s="2"/>
      <c r="SLL85" s="2"/>
      <c r="SLM85" s="2"/>
      <c r="SLN85" s="2"/>
      <c r="SLO85" s="2"/>
      <c r="SLP85" s="2"/>
      <c r="SLQ85" s="2"/>
      <c r="SLR85" s="2"/>
      <c r="SLS85" s="2"/>
      <c r="SLT85" s="2"/>
      <c r="SLU85" s="2"/>
      <c r="SLV85" s="2"/>
      <c r="SLW85" s="2"/>
      <c r="SLX85" s="2"/>
      <c r="SLY85" s="2"/>
      <c r="SLZ85" s="2"/>
      <c r="SMA85" s="2"/>
      <c r="SMB85" s="2"/>
      <c r="SMC85" s="2"/>
      <c r="SMD85" s="2"/>
      <c r="SME85" s="2"/>
      <c r="SMF85" s="2"/>
      <c r="SMG85" s="2"/>
      <c r="SMH85" s="2"/>
      <c r="SMI85" s="2"/>
      <c r="SMJ85" s="2"/>
      <c r="SMK85" s="2"/>
      <c r="SML85" s="2"/>
      <c r="SMM85" s="2"/>
      <c r="SMN85" s="2"/>
      <c r="SMO85" s="2"/>
      <c r="SMP85" s="2"/>
      <c r="SMQ85" s="2"/>
      <c r="SMR85" s="2"/>
      <c r="SMS85" s="2"/>
      <c r="SMT85" s="2"/>
      <c r="SMU85" s="2"/>
      <c r="SMV85" s="2"/>
      <c r="SMW85" s="2"/>
      <c r="SMX85" s="2"/>
      <c r="SMY85" s="2"/>
      <c r="SMZ85" s="2"/>
      <c r="SNA85" s="2"/>
      <c r="SNB85" s="2"/>
      <c r="SNC85" s="2"/>
      <c r="SND85" s="2"/>
      <c r="SNE85" s="2"/>
      <c r="SNF85" s="2"/>
      <c r="SNG85" s="2"/>
      <c r="SNH85" s="2"/>
      <c r="SNI85" s="2"/>
      <c r="SNJ85" s="2"/>
      <c r="SNK85" s="2"/>
      <c r="SNL85" s="2"/>
      <c r="SNM85" s="2"/>
      <c r="SNN85" s="2"/>
      <c r="SNO85" s="2"/>
      <c r="SNP85" s="2"/>
      <c r="SNQ85" s="2"/>
      <c r="SNR85" s="2"/>
      <c r="SNS85" s="2"/>
      <c r="SNT85" s="2"/>
      <c r="SNU85" s="2"/>
      <c r="SNV85" s="2"/>
      <c r="SNW85" s="2"/>
      <c r="SNX85" s="2"/>
      <c r="SNY85" s="2"/>
      <c r="SNZ85" s="2"/>
      <c r="SOA85" s="2"/>
      <c r="SOB85" s="2"/>
      <c r="SOC85" s="2"/>
      <c r="SOD85" s="2"/>
      <c r="SOE85" s="2"/>
      <c r="SOF85" s="2"/>
      <c r="SOG85" s="2"/>
      <c r="SOH85" s="2"/>
      <c r="SOI85" s="2"/>
      <c r="SOJ85" s="2"/>
      <c r="SOK85" s="2"/>
      <c r="SOL85" s="2"/>
      <c r="SOM85" s="2"/>
      <c r="SON85" s="2"/>
      <c r="SOO85" s="2"/>
      <c r="SOP85" s="2"/>
      <c r="SOQ85" s="2"/>
      <c r="SOR85" s="2"/>
      <c r="SOS85" s="2"/>
      <c r="SOT85" s="2"/>
      <c r="SOU85" s="2"/>
      <c r="SOV85" s="2"/>
      <c r="SOW85" s="2"/>
      <c r="SOX85" s="2"/>
      <c r="SOY85" s="2"/>
      <c r="SOZ85" s="2"/>
      <c r="SPA85" s="2"/>
      <c r="SPB85" s="2"/>
      <c r="SPC85" s="2"/>
      <c r="SPD85" s="2"/>
      <c r="SPE85" s="2"/>
      <c r="SPF85" s="2"/>
      <c r="SPG85" s="2"/>
      <c r="SPH85" s="2"/>
      <c r="SPI85" s="2"/>
      <c r="SPJ85" s="2"/>
      <c r="SPK85" s="2"/>
      <c r="SPL85" s="2"/>
      <c r="SPM85" s="2"/>
      <c r="SPN85" s="2"/>
      <c r="SPO85" s="2"/>
      <c r="SPP85" s="2"/>
      <c r="SPQ85" s="2"/>
      <c r="SPR85" s="2"/>
      <c r="SPS85" s="2"/>
      <c r="SPT85" s="2"/>
      <c r="SPU85" s="2"/>
      <c r="SPV85" s="2"/>
      <c r="SPW85" s="2"/>
      <c r="SPX85" s="2"/>
      <c r="SPY85" s="2"/>
      <c r="SPZ85" s="2"/>
      <c r="SQA85" s="2"/>
      <c r="SQB85" s="2"/>
      <c r="SQC85" s="2"/>
      <c r="SQD85" s="2"/>
      <c r="SQE85" s="2"/>
      <c r="SQF85" s="2"/>
      <c r="SQG85" s="2"/>
      <c r="SQH85" s="2"/>
      <c r="SQI85" s="2"/>
      <c r="SQJ85" s="2"/>
      <c r="SQK85" s="2"/>
      <c r="SQL85" s="2"/>
      <c r="SQM85" s="2"/>
      <c r="SQN85" s="2"/>
      <c r="SQO85" s="2"/>
      <c r="SQP85" s="2"/>
      <c r="SQQ85" s="2"/>
      <c r="SQR85" s="2"/>
      <c r="SQS85" s="2"/>
      <c r="SQT85" s="2"/>
      <c r="SQU85" s="2"/>
      <c r="SQV85" s="2"/>
      <c r="SQW85" s="2"/>
      <c r="SQX85" s="2"/>
      <c r="SQY85" s="2"/>
      <c r="SQZ85" s="2"/>
      <c r="SRA85" s="2"/>
      <c r="SRB85" s="2"/>
      <c r="SRC85" s="2"/>
      <c r="SRD85" s="2"/>
      <c r="SRE85" s="2"/>
      <c r="SRF85" s="2"/>
      <c r="SRG85" s="2"/>
      <c r="SRH85" s="2"/>
      <c r="SRI85" s="2"/>
      <c r="SRJ85" s="2"/>
      <c r="SRK85" s="2"/>
      <c r="SRL85" s="2"/>
      <c r="SRM85" s="2"/>
      <c r="SRN85" s="2"/>
      <c r="SRO85" s="2"/>
      <c r="SRP85" s="2"/>
      <c r="SRQ85" s="2"/>
      <c r="SRR85" s="2"/>
      <c r="SRS85" s="2"/>
      <c r="SRT85" s="2"/>
      <c r="SRU85" s="2"/>
      <c r="SRV85" s="2"/>
      <c r="SRW85" s="2"/>
      <c r="SRX85" s="2"/>
      <c r="SRY85" s="2"/>
      <c r="SRZ85" s="2"/>
      <c r="SSA85" s="2"/>
      <c r="SSB85" s="2"/>
      <c r="SSC85" s="2"/>
      <c r="SSD85" s="2"/>
      <c r="SSE85" s="2"/>
      <c r="SSF85" s="2"/>
      <c r="SSG85" s="2"/>
      <c r="SSH85" s="2"/>
      <c r="SSI85" s="2"/>
      <c r="SSJ85" s="2"/>
      <c r="SSK85" s="2"/>
      <c r="SSL85" s="2"/>
      <c r="SSM85" s="2"/>
      <c r="SSN85" s="2"/>
      <c r="SSO85" s="2"/>
      <c r="SSP85" s="2"/>
      <c r="SSQ85" s="2"/>
      <c r="SSR85" s="2"/>
      <c r="SSS85" s="2"/>
      <c r="SST85" s="2"/>
      <c r="SSU85" s="2"/>
      <c r="SSV85" s="2"/>
      <c r="SSW85" s="2"/>
      <c r="SSX85" s="2"/>
      <c r="SSY85" s="2"/>
      <c r="SSZ85" s="2"/>
      <c r="STA85" s="2"/>
      <c r="STB85" s="2"/>
      <c r="STC85" s="2"/>
      <c r="STD85" s="2"/>
      <c r="STE85" s="2"/>
      <c r="STF85" s="2"/>
      <c r="STG85" s="2"/>
      <c r="STH85" s="2"/>
      <c r="STI85" s="2"/>
      <c r="STJ85" s="2"/>
      <c r="STK85" s="2"/>
      <c r="STL85" s="2"/>
      <c r="STM85" s="2"/>
      <c r="STN85" s="2"/>
      <c r="STO85" s="2"/>
      <c r="STP85" s="2"/>
      <c r="STQ85" s="2"/>
      <c r="STR85" s="2"/>
      <c r="STS85" s="2"/>
      <c r="STT85" s="2"/>
      <c r="STU85" s="2"/>
      <c r="STV85" s="2"/>
      <c r="STW85" s="2"/>
      <c r="STX85" s="2"/>
      <c r="STY85" s="2"/>
      <c r="STZ85" s="2"/>
      <c r="SUA85" s="2"/>
      <c r="SUB85" s="2"/>
      <c r="SUC85" s="2"/>
      <c r="SUD85" s="2"/>
      <c r="SUE85" s="2"/>
      <c r="SUF85" s="2"/>
      <c r="SUG85" s="2"/>
      <c r="SUH85" s="2"/>
      <c r="SUI85" s="2"/>
      <c r="SUJ85" s="2"/>
      <c r="SUK85" s="2"/>
      <c r="SUL85" s="2"/>
      <c r="SUM85" s="2"/>
      <c r="SUN85" s="2"/>
      <c r="SUO85" s="2"/>
      <c r="SUP85" s="2"/>
      <c r="SUQ85" s="2"/>
      <c r="SUR85" s="2"/>
      <c r="SUS85" s="2"/>
      <c r="SUT85" s="2"/>
      <c r="SUU85" s="2"/>
      <c r="SUV85" s="2"/>
      <c r="SUW85" s="2"/>
      <c r="SUX85" s="2"/>
      <c r="SUY85" s="2"/>
      <c r="SUZ85" s="2"/>
      <c r="SVA85" s="2"/>
      <c r="SVB85" s="2"/>
      <c r="SVC85" s="2"/>
      <c r="SVD85" s="2"/>
      <c r="SVE85" s="2"/>
      <c r="SVF85" s="2"/>
      <c r="SVG85" s="2"/>
      <c r="SVH85" s="2"/>
      <c r="SVI85" s="2"/>
      <c r="SVJ85" s="2"/>
      <c r="SVK85" s="2"/>
      <c r="SVL85" s="2"/>
      <c r="SVM85" s="2"/>
      <c r="SVN85" s="2"/>
      <c r="SVO85" s="2"/>
      <c r="SVP85" s="2"/>
      <c r="SVQ85" s="2"/>
      <c r="SVR85" s="2"/>
      <c r="SVS85" s="2"/>
      <c r="SVT85" s="2"/>
      <c r="SVU85" s="2"/>
      <c r="SVV85" s="2"/>
      <c r="SVW85" s="2"/>
      <c r="SVX85" s="2"/>
      <c r="SVY85" s="2"/>
      <c r="SVZ85" s="2"/>
      <c r="SWA85" s="2"/>
      <c r="SWB85" s="2"/>
      <c r="SWC85" s="2"/>
      <c r="SWD85" s="2"/>
      <c r="SWE85" s="2"/>
      <c r="SWF85" s="2"/>
      <c r="SWG85" s="2"/>
      <c r="SWH85" s="2"/>
      <c r="SWI85" s="2"/>
      <c r="SWJ85" s="2"/>
      <c r="SWK85" s="2"/>
      <c r="SWL85" s="2"/>
      <c r="SWM85" s="2"/>
      <c r="SWN85" s="2"/>
      <c r="SWO85" s="2"/>
      <c r="SWP85" s="2"/>
      <c r="SWQ85" s="2"/>
      <c r="SWR85" s="2"/>
      <c r="SWS85" s="2"/>
      <c r="SWT85" s="2"/>
      <c r="SWU85" s="2"/>
      <c r="SWV85" s="2"/>
      <c r="SWW85" s="2"/>
      <c r="SWX85" s="2"/>
      <c r="SWY85" s="2"/>
      <c r="SWZ85" s="2"/>
      <c r="SXA85" s="2"/>
      <c r="SXB85" s="2"/>
      <c r="SXC85" s="2"/>
      <c r="SXD85" s="2"/>
      <c r="SXE85" s="2"/>
      <c r="SXF85" s="2"/>
      <c r="SXG85" s="2"/>
      <c r="SXH85" s="2"/>
      <c r="SXI85" s="2"/>
      <c r="SXJ85" s="2"/>
      <c r="SXK85" s="2"/>
      <c r="SXL85" s="2"/>
      <c r="SXM85" s="2"/>
      <c r="SXN85" s="2"/>
      <c r="SXO85" s="2"/>
      <c r="SXP85" s="2"/>
      <c r="SXQ85" s="2"/>
      <c r="SXR85" s="2"/>
      <c r="SXS85" s="2"/>
      <c r="SXT85" s="2"/>
      <c r="SXU85" s="2"/>
      <c r="SXV85" s="2"/>
      <c r="SXW85" s="2"/>
      <c r="SXX85" s="2"/>
      <c r="SXY85" s="2"/>
      <c r="SXZ85" s="2"/>
      <c r="SYA85" s="2"/>
      <c r="SYB85" s="2"/>
      <c r="SYC85" s="2"/>
      <c r="SYD85" s="2"/>
      <c r="SYE85" s="2"/>
      <c r="SYF85" s="2"/>
      <c r="SYG85" s="2"/>
      <c r="SYH85" s="2"/>
      <c r="SYI85" s="2"/>
      <c r="SYJ85" s="2"/>
      <c r="SYK85" s="2"/>
      <c r="SYL85" s="2"/>
      <c r="SYM85" s="2"/>
      <c r="SYN85" s="2"/>
      <c r="SYO85" s="2"/>
      <c r="SYP85" s="2"/>
      <c r="SYQ85" s="2"/>
      <c r="SYR85" s="2"/>
      <c r="SYS85" s="2"/>
      <c r="SYT85" s="2"/>
      <c r="SYU85" s="2"/>
      <c r="SYV85" s="2"/>
      <c r="SYW85" s="2"/>
      <c r="SYX85" s="2"/>
      <c r="SYY85" s="2"/>
      <c r="SYZ85" s="2"/>
      <c r="SZA85" s="2"/>
      <c r="SZB85" s="2"/>
      <c r="SZC85" s="2"/>
      <c r="SZD85" s="2"/>
      <c r="SZE85" s="2"/>
      <c r="SZF85" s="2"/>
      <c r="SZG85" s="2"/>
      <c r="SZH85" s="2"/>
      <c r="SZI85" s="2"/>
      <c r="SZJ85" s="2"/>
      <c r="SZK85" s="2"/>
      <c r="SZL85" s="2"/>
      <c r="SZM85" s="2"/>
      <c r="SZN85" s="2"/>
      <c r="SZO85" s="2"/>
      <c r="SZP85" s="2"/>
      <c r="SZQ85" s="2"/>
      <c r="SZR85" s="2"/>
      <c r="SZS85" s="2"/>
      <c r="SZT85" s="2"/>
      <c r="SZU85" s="2"/>
      <c r="SZV85" s="2"/>
      <c r="SZW85" s="2"/>
      <c r="SZX85" s="2"/>
      <c r="SZY85" s="2"/>
      <c r="SZZ85" s="2"/>
      <c r="TAA85" s="2"/>
      <c r="TAB85" s="2"/>
      <c r="TAC85" s="2"/>
      <c r="TAD85" s="2"/>
      <c r="TAE85" s="2"/>
      <c r="TAF85" s="2"/>
      <c r="TAG85" s="2"/>
      <c r="TAH85" s="2"/>
      <c r="TAI85" s="2"/>
      <c r="TAJ85" s="2"/>
      <c r="TAK85" s="2"/>
      <c r="TAL85" s="2"/>
      <c r="TAM85" s="2"/>
      <c r="TAN85" s="2"/>
      <c r="TAO85" s="2"/>
      <c r="TAP85" s="2"/>
      <c r="TAQ85" s="2"/>
      <c r="TAR85" s="2"/>
      <c r="TAS85" s="2"/>
      <c r="TAT85" s="2"/>
      <c r="TAU85" s="2"/>
      <c r="TAV85" s="2"/>
      <c r="TAW85" s="2"/>
      <c r="TAX85" s="2"/>
      <c r="TAY85" s="2"/>
      <c r="TAZ85" s="2"/>
      <c r="TBA85" s="2"/>
      <c r="TBB85" s="2"/>
      <c r="TBC85" s="2"/>
      <c r="TBD85" s="2"/>
      <c r="TBE85" s="2"/>
      <c r="TBF85" s="2"/>
      <c r="TBG85" s="2"/>
      <c r="TBH85" s="2"/>
      <c r="TBI85" s="2"/>
      <c r="TBJ85" s="2"/>
      <c r="TBK85" s="2"/>
      <c r="TBL85" s="2"/>
      <c r="TBM85" s="2"/>
      <c r="TBN85" s="2"/>
      <c r="TBO85" s="2"/>
      <c r="TBP85" s="2"/>
      <c r="TBQ85" s="2"/>
      <c r="TBR85" s="2"/>
      <c r="TBS85" s="2"/>
      <c r="TBT85" s="2"/>
      <c r="TBU85" s="2"/>
      <c r="TBV85" s="2"/>
      <c r="TBW85" s="2"/>
      <c r="TBX85" s="2"/>
      <c r="TBY85" s="2"/>
      <c r="TBZ85" s="2"/>
      <c r="TCA85" s="2"/>
      <c r="TCB85" s="2"/>
      <c r="TCC85" s="2"/>
      <c r="TCD85" s="2"/>
      <c r="TCE85" s="2"/>
      <c r="TCF85" s="2"/>
      <c r="TCG85" s="2"/>
      <c r="TCH85" s="2"/>
      <c r="TCI85" s="2"/>
      <c r="TCJ85" s="2"/>
      <c r="TCK85" s="2"/>
      <c r="TCL85" s="2"/>
      <c r="TCM85" s="2"/>
      <c r="TCN85" s="2"/>
      <c r="TCO85" s="2"/>
      <c r="TCP85" s="2"/>
      <c r="TCQ85" s="2"/>
      <c r="TCR85" s="2"/>
      <c r="TCS85" s="2"/>
      <c r="TCT85" s="2"/>
      <c r="TCU85" s="2"/>
      <c r="TCV85" s="2"/>
      <c r="TCW85" s="2"/>
      <c r="TCX85" s="2"/>
      <c r="TCY85" s="2"/>
      <c r="TCZ85" s="2"/>
      <c r="TDA85" s="2"/>
      <c r="TDB85" s="2"/>
      <c r="TDC85" s="2"/>
      <c r="TDD85" s="2"/>
      <c r="TDE85" s="2"/>
      <c r="TDF85" s="2"/>
      <c r="TDG85" s="2"/>
      <c r="TDH85" s="2"/>
      <c r="TDI85" s="2"/>
      <c r="TDJ85" s="2"/>
      <c r="TDK85" s="2"/>
      <c r="TDL85" s="2"/>
      <c r="TDM85" s="2"/>
      <c r="TDN85" s="2"/>
      <c r="TDO85" s="2"/>
      <c r="TDP85" s="2"/>
      <c r="TDQ85" s="2"/>
      <c r="TDR85" s="2"/>
      <c r="TDS85" s="2"/>
      <c r="TDT85" s="2"/>
      <c r="TDU85" s="2"/>
      <c r="TDV85" s="2"/>
      <c r="TDW85" s="2"/>
      <c r="TDX85" s="2"/>
      <c r="TDY85" s="2"/>
      <c r="TDZ85" s="2"/>
      <c r="TEA85" s="2"/>
      <c r="TEB85" s="2"/>
      <c r="TEC85" s="2"/>
      <c r="TED85" s="2"/>
      <c r="TEE85" s="2"/>
      <c r="TEF85" s="2"/>
      <c r="TEG85" s="2"/>
      <c r="TEH85" s="2"/>
      <c r="TEI85" s="2"/>
      <c r="TEJ85" s="2"/>
      <c r="TEK85" s="2"/>
      <c r="TEL85" s="2"/>
      <c r="TEM85" s="2"/>
      <c r="TEN85" s="2"/>
      <c r="TEO85" s="2"/>
      <c r="TEP85" s="2"/>
      <c r="TEQ85" s="2"/>
      <c r="TER85" s="2"/>
      <c r="TES85" s="2"/>
      <c r="TET85" s="2"/>
      <c r="TEU85" s="2"/>
      <c r="TEV85" s="2"/>
      <c r="TEW85" s="2"/>
      <c r="TEX85" s="2"/>
      <c r="TEY85" s="2"/>
      <c r="TEZ85" s="2"/>
      <c r="TFA85" s="2"/>
      <c r="TFB85" s="2"/>
      <c r="TFC85" s="2"/>
      <c r="TFD85" s="2"/>
      <c r="TFE85" s="2"/>
      <c r="TFF85" s="2"/>
      <c r="TFG85" s="2"/>
      <c r="TFH85" s="2"/>
      <c r="TFI85" s="2"/>
      <c r="TFJ85" s="2"/>
      <c r="TFK85" s="2"/>
      <c r="TFL85" s="2"/>
      <c r="TFM85" s="2"/>
      <c r="TFN85" s="2"/>
      <c r="TFO85" s="2"/>
      <c r="TFP85" s="2"/>
      <c r="TFQ85" s="2"/>
      <c r="TFR85" s="2"/>
      <c r="TFS85" s="2"/>
      <c r="TFT85" s="2"/>
      <c r="TFU85" s="2"/>
      <c r="TFV85" s="2"/>
      <c r="TFW85" s="2"/>
      <c r="TFX85" s="2"/>
      <c r="TFY85" s="2"/>
      <c r="TFZ85" s="2"/>
      <c r="TGA85" s="2"/>
      <c r="TGB85" s="2"/>
      <c r="TGC85" s="2"/>
      <c r="TGD85" s="2"/>
      <c r="TGE85" s="2"/>
      <c r="TGF85" s="2"/>
      <c r="TGG85" s="2"/>
      <c r="TGH85" s="2"/>
      <c r="TGI85" s="2"/>
      <c r="TGJ85" s="2"/>
      <c r="TGK85" s="2"/>
      <c r="TGL85" s="2"/>
      <c r="TGM85" s="2"/>
      <c r="TGN85" s="2"/>
      <c r="TGO85" s="2"/>
      <c r="TGP85" s="2"/>
      <c r="TGQ85" s="2"/>
      <c r="TGR85" s="2"/>
      <c r="TGS85" s="2"/>
      <c r="TGT85" s="2"/>
      <c r="TGU85" s="2"/>
      <c r="TGV85" s="2"/>
      <c r="TGW85" s="2"/>
      <c r="TGX85" s="2"/>
      <c r="TGY85" s="2"/>
      <c r="TGZ85" s="2"/>
      <c r="THA85" s="2"/>
      <c r="THB85" s="2"/>
      <c r="THC85" s="2"/>
      <c r="THD85" s="2"/>
      <c r="THE85" s="2"/>
      <c r="THF85" s="2"/>
      <c r="THG85" s="2"/>
      <c r="THH85" s="2"/>
      <c r="THI85" s="2"/>
      <c r="THJ85" s="2"/>
      <c r="THK85" s="2"/>
      <c r="THL85" s="2"/>
      <c r="THM85" s="2"/>
      <c r="THN85" s="2"/>
      <c r="THO85" s="2"/>
      <c r="THP85" s="2"/>
      <c r="THQ85" s="2"/>
      <c r="THR85" s="2"/>
      <c r="THS85" s="2"/>
      <c r="THT85" s="2"/>
      <c r="THU85" s="2"/>
      <c r="THV85" s="2"/>
      <c r="THW85" s="2"/>
      <c r="THX85" s="2"/>
      <c r="THY85" s="2"/>
      <c r="THZ85" s="2"/>
      <c r="TIA85" s="2"/>
      <c r="TIB85" s="2"/>
      <c r="TIC85" s="2"/>
      <c r="TID85" s="2"/>
      <c r="TIE85" s="2"/>
      <c r="TIF85" s="2"/>
      <c r="TIG85" s="2"/>
      <c r="TIH85" s="2"/>
      <c r="TII85" s="2"/>
      <c r="TIJ85" s="2"/>
      <c r="TIK85" s="2"/>
      <c r="TIL85" s="2"/>
      <c r="TIM85" s="2"/>
      <c r="TIN85" s="2"/>
      <c r="TIO85" s="2"/>
      <c r="TIP85" s="2"/>
      <c r="TIQ85" s="2"/>
      <c r="TIR85" s="2"/>
      <c r="TIS85" s="2"/>
      <c r="TIT85" s="2"/>
      <c r="TIU85" s="2"/>
      <c r="TIV85" s="2"/>
      <c r="TIW85" s="2"/>
      <c r="TIX85" s="2"/>
      <c r="TIY85" s="2"/>
      <c r="TIZ85" s="2"/>
      <c r="TJA85" s="2"/>
      <c r="TJB85" s="2"/>
      <c r="TJC85" s="2"/>
      <c r="TJD85" s="2"/>
      <c r="TJE85" s="2"/>
      <c r="TJF85" s="2"/>
      <c r="TJG85" s="2"/>
      <c r="TJH85" s="2"/>
      <c r="TJI85" s="2"/>
      <c r="TJJ85" s="2"/>
      <c r="TJK85" s="2"/>
      <c r="TJL85" s="2"/>
      <c r="TJM85" s="2"/>
      <c r="TJN85" s="2"/>
      <c r="TJO85" s="2"/>
      <c r="TJP85" s="2"/>
      <c r="TJQ85" s="2"/>
      <c r="TJR85" s="2"/>
      <c r="TJS85" s="2"/>
      <c r="TJT85" s="2"/>
      <c r="TJU85" s="2"/>
      <c r="TJV85" s="2"/>
      <c r="TJW85" s="2"/>
      <c r="TJX85" s="2"/>
      <c r="TJY85" s="2"/>
      <c r="TJZ85" s="2"/>
      <c r="TKA85" s="2"/>
      <c r="TKB85" s="2"/>
      <c r="TKC85" s="2"/>
      <c r="TKD85" s="2"/>
      <c r="TKE85" s="2"/>
      <c r="TKF85" s="2"/>
      <c r="TKG85" s="2"/>
      <c r="TKH85" s="2"/>
      <c r="TKI85" s="2"/>
      <c r="TKJ85" s="2"/>
      <c r="TKK85" s="2"/>
      <c r="TKL85" s="2"/>
      <c r="TKM85" s="2"/>
      <c r="TKN85" s="2"/>
      <c r="TKO85" s="2"/>
      <c r="TKP85" s="2"/>
      <c r="TKQ85" s="2"/>
      <c r="TKR85" s="2"/>
      <c r="TKS85" s="2"/>
      <c r="TKT85" s="2"/>
      <c r="TKU85" s="2"/>
      <c r="TKV85" s="2"/>
      <c r="TKW85" s="2"/>
      <c r="TKX85" s="2"/>
      <c r="TKY85" s="2"/>
      <c r="TKZ85" s="2"/>
      <c r="TLA85" s="2"/>
      <c r="TLB85" s="2"/>
      <c r="TLC85" s="2"/>
      <c r="TLD85" s="2"/>
      <c r="TLE85" s="2"/>
      <c r="TLF85" s="2"/>
      <c r="TLG85" s="2"/>
      <c r="TLH85" s="2"/>
      <c r="TLI85" s="2"/>
      <c r="TLJ85" s="2"/>
      <c r="TLK85" s="2"/>
      <c r="TLL85" s="2"/>
      <c r="TLM85" s="2"/>
      <c r="TLN85" s="2"/>
      <c r="TLO85" s="2"/>
      <c r="TLP85" s="2"/>
      <c r="TLQ85" s="2"/>
      <c r="TLR85" s="2"/>
      <c r="TLS85" s="2"/>
      <c r="TLT85" s="2"/>
      <c r="TLU85" s="2"/>
      <c r="TLV85" s="2"/>
      <c r="TLW85" s="2"/>
      <c r="TLX85" s="2"/>
      <c r="TLY85" s="2"/>
      <c r="TLZ85" s="2"/>
      <c r="TMA85" s="2"/>
      <c r="TMB85" s="2"/>
      <c r="TMC85" s="2"/>
      <c r="TMD85" s="2"/>
      <c r="TME85" s="2"/>
      <c r="TMF85" s="2"/>
      <c r="TMG85" s="2"/>
      <c r="TMH85" s="2"/>
      <c r="TMI85" s="2"/>
      <c r="TMJ85" s="2"/>
      <c r="TMK85" s="2"/>
      <c r="TML85" s="2"/>
      <c r="TMM85" s="2"/>
      <c r="TMN85" s="2"/>
      <c r="TMO85" s="2"/>
      <c r="TMP85" s="2"/>
      <c r="TMQ85" s="2"/>
      <c r="TMR85" s="2"/>
      <c r="TMS85" s="2"/>
      <c r="TMT85" s="2"/>
      <c r="TMU85" s="2"/>
      <c r="TMV85" s="2"/>
      <c r="TMW85" s="2"/>
      <c r="TMX85" s="2"/>
      <c r="TMY85" s="2"/>
      <c r="TMZ85" s="2"/>
      <c r="TNA85" s="2"/>
      <c r="TNB85" s="2"/>
      <c r="TNC85" s="2"/>
      <c r="TND85" s="2"/>
      <c r="TNE85" s="2"/>
      <c r="TNF85" s="2"/>
      <c r="TNG85" s="2"/>
      <c r="TNH85" s="2"/>
      <c r="TNI85" s="2"/>
      <c r="TNJ85" s="2"/>
      <c r="TNK85" s="2"/>
      <c r="TNL85" s="2"/>
      <c r="TNM85" s="2"/>
      <c r="TNN85" s="2"/>
      <c r="TNO85" s="2"/>
      <c r="TNP85" s="2"/>
      <c r="TNQ85" s="2"/>
      <c r="TNR85" s="2"/>
      <c r="TNS85" s="2"/>
      <c r="TNT85" s="2"/>
      <c r="TNU85" s="2"/>
      <c r="TNV85" s="2"/>
      <c r="TNW85" s="2"/>
      <c r="TNX85" s="2"/>
      <c r="TNY85" s="2"/>
      <c r="TNZ85" s="2"/>
      <c r="TOA85" s="2"/>
      <c r="TOB85" s="2"/>
      <c r="TOC85" s="2"/>
      <c r="TOD85" s="2"/>
      <c r="TOE85" s="2"/>
      <c r="TOF85" s="2"/>
      <c r="TOG85" s="2"/>
      <c r="TOH85" s="2"/>
      <c r="TOI85" s="2"/>
      <c r="TOJ85" s="2"/>
      <c r="TOK85" s="2"/>
      <c r="TOL85" s="2"/>
      <c r="TOM85" s="2"/>
      <c r="TON85" s="2"/>
      <c r="TOO85" s="2"/>
      <c r="TOP85" s="2"/>
      <c r="TOQ85" s="2"/>
      <c r="TOR85" s="2"/>
      <c r="TOS85" s="2"/>
      <c r="TOT85" s="2"/>
      <c r="TOU85" s="2"/>
      <c r="TOV85" s="2"/>
      <c r="TOW85" s="2"/>
      <c r="TOX85" s="2"/>
      <c r="TOY85" s="2"/>
      <c r="TOZ85" s="2"/>
      <c r="TPA85" s="2"/>
      <c r="TPB85" s="2"/>
      <c r="TPC85" s="2"/>
      <c r="TPD85" s="2"/>
      <c r="TPE85" s="2"/>
      <c r="TPF85" s="2"/>
      <c r="TPG85" s="2"/>
      <c r="TPH85" s="2"/>
      <c r="TPI85" s="2"/>
      <c r="TPJ85" s="2"/>
      <c r="TPK85" s="2"/>
      <c r="TPL85" s="2"/>
      <c r="TPM85" s="2"/>
      <c r="TPN85" s="2"/>
      <c r="TPO85" s="2"/>
      <c r="TPP85" s="2"/>
      <c r="TPQ85" s="2"/>
      <c r="TPR85" s="2"/>
      <c r="TPS85" s="2"/>
      <c r="TPT85" s="2"/>
      <c r="TPU85" s="2"/>
      <c r="TPV85" s="2"/>
      <c r="TPW85" s="2"/>
      <c r="TPX85" s="2"/>
      <c r="TPY85" s="2"/>
      <c r="TPZ85" s="2"/>
      <c r="TQA85" s="2"/>
      <c r="TQB85" s="2"/>
      <c r="TQC85" s="2"/>
      <c r="TQD85" s="2"/>
      <c r="TQE85" s="2"/>
      <c r="TQF85" s="2"/>
      <c r="TQG85" s="2"/>
      <c r="TQH85" s="2"/>
      <c r="TQI85" s="2"/>
      <c r="TQJ85" s="2"/>
      <c r="TQK85" s="2"/>
      <c r="TQL85" s="2"/>
      <c r="TQM85" s="2"/>
      <c r="TQN85" s="2"/>
      <c r="TQO85" s="2"/>
      <c r="TQP85" s="2"/>
      <c r="TQQ85" s="2"/>
      <c r="TQR85" s="2"/>
      <c r="TQS85" s="2"/>
      <c r="TQT85" s="2"/>
      <c r="TQU85" s="2"/>
      <c r="TQV85" s="2"/>
      <c r="TQW85" s="2"/>
      <c r="TQX85" s="2"/>
      <c r="TQY85" s="2"/>
      <c r="TQZ85" s="2"/>
      <c r="TRA85" s="2"/>
      <c r="TRB85" s="2"/>
      <c r="TRC85" s="2"/>
      <c r="TRD85" s="2"/>
      <c r="TRE85" s="2"/>
      <c r="TRF85" s="2"/>
      <c r="TRG85" s="2"/>
      <c r="TRH85" s="2"/>
      <c r="TRI85" s="2"/>
      <c r="TRJ85" s="2"/>
      <c r="TRK85" s="2"/>
      <c r="TRL85" s="2"/>
      <c r="TRM85" s="2"/>
      <c r="TRN85" s="2"/>
      <c r="TRO85" s="2"/>
      <c r="TRP85" s="2"/>
      <c r="TRQ85" s="2"/>
      <c r="TRR85" s="2"/>
      <c r="TRS85" s="2"/>
      <c r="TRT85" s="2"/>
      <c r="TRU85" s="2"/>
      <c r="TRV85" s="2"/>
      <c r="TRW85" s="2"/>
      <c r="TRX85" s="2"/>
      <c r="TRY85" s="2"/>
      <c r="TRZ85" s="2"/>
      <c r="TSA85" s="2"/>
      <c r="TSB85" s="2"/>
      <c r="TSC85" s="2"/>
      <c r="TSD85" s="2"/>
      <c r="TSE85" s="2"/>
      <c r="TSF85" s="2"/>
      <c r="TSG85" s="2"/>
      <c r="TSH85" s="2"/>
      <c r="TSI85" s="2"/>
      <c r="TSJ85" s="2"/>
      <c r="TSK85" s="2"/>
      <c r="TSL85" s="2"/>
      <c r="TSM85" s="2"/>
      <c r="TSN85" s="2"/>
      <c r="TSO85" s="2"/>
      <c r="TSP85" s="2"/>
      <c r="TSQ85" s="2"/>
      <c r="TSR85" s="2"/>
      <c r="TSS85" s="2"/>
      <c r="TST85" s="2"/>
      <c r="TSU85" s="2"/>
      <c r="TSV85" s="2"/>
      <c r="TSW85" s="2"/>
      <c r="TSX85" s="2"/>
      <c r="TSY85" s="2"/>
      <c r="TSZ85" s="2"/>
      <c r="TTA85" s="2"/>
      <c r="TTB85" s="2"/>
      <c r="TTC85" s="2"/>
      <c r="TTD85" s="2"/>
      <c r="TTE85" s="2"/>
      <c r="TTF85" s="2"/>
      <c r="TTG85" s="2"/>
      <c r="TTH85" s="2"/>
      <c r="TTI85" s="2"/>
      <c r="TTJ85" s="2"/>
      <c r="TTK85" s="2"/>
      <c r="TTL85" s="2"/>
      <c r="TTM85" s="2"/>
      <c r="TTN85" s="2"/>
      <c r="TTO85" s="2"/>
      <c r="TTP85" s="2"/>
      <c r="TTQ85" s="2"/>
      <c r="TTR85" s="2"/>
      <c r="TTS85" s="2"/>
      <c r="TTT85" s="2"/>
      <c r="TTU85" s="2"/>
      <c r="TTV85" s="2"/>
      <c r="TTW85" s="2"/>
      <c r="TTX85" s="2"/>
      <c r="TTY85" s="2"/>
      <c r="TTZ85" s="2"/>
      <c r="TUA85" s="2"/>
      <c r="TUB85" s="2"/>
      <c r="TUC85" s="2"/>
      <c r="TUD85" s="2"/>
      <c r="TUE85" s="2"/>
      <c r="TUF85" s="2"/>
      <c r="TUG85" s="2"/>
      <c r="TUH85" s="2"/>
      <c r="TUI85" s="2"/>
      <c r="TUJ85" s="2"/>
      <c r="TUK85" s="2"/>
      <c r="TUL85" s="2"/>
      <c r="TUM85" s="2"/>
      <c r="TUN85" s="2"/>
      <c r="TUO85" s="2"/>
      <c r="TUP85" s="2"/>
      <c r="TUQ85" s="2"/>
      <c r="TUR85" s="2"/>
      <c r="TUS85" s="2"/>
      <c r="TUT85" s="2"/>
      <c r="TUU85" s="2"/>
      <c r="TUV85" s="2"/>
      <c r="TUW85" s="2"/>
      <c r="TUX85" s="2"/>
      <c r="TUY85" s="2"/>
      <c r="TUZ85" s="2"/>
      <c r="TVA85" s="2"/>
      <c r="TVB85" s="2"/>
      <c r="TVC85" s="2"/>
      <c r="TVD85" s="2"/>
      <c r="TVE85" s="2"/>
      <c r="TVF85" s="2"/>
      <c r="TVG85" s="2"/>
      <c r="TVH85" s="2"/>
      <c r="TVI85" s="2"/>
      <c r="TVJ85" s="2"/>
      <c r="TVK85" s="2"/>
      <c r="TVL85" s="2"/>
      <c r="TVM85" s="2"/>
      <c r="TVN85" s="2"/>
      <c r="TVO85" s="2"/>
      <c r="TVP85" s="2"/>
      <c r="TVQ85" s="2"/>
      <c r="TVR85" s="2"/>
      <c r="TVS85" s="2"/>
      <c r="TVT85" s="2"/>
      <c r="TVU85" s="2"/>
      <c r="TVV85" s="2"/>
      <c r="TVW85" s="2"/>
      <c r="TVX85" s="2"/>
      <c r="TVY85" s="2"/>
      <c r="TVZ85" s="2"/>
      <c r="TWA85" s="2"/>
      <c r="TWB85" s="2"/>
      <c r="TWC85" s="2"/>
      <c r="TWD85" s="2"/>
      <c r="TWE85" s="2"/>
      <c r="TWF85" s="2"/>
      <c r="TWG85" s="2"/>
      <c r="TWH85" s="2"/>
      <c r="TWI85" s="2"/>
      <c r="TWJ85" s="2"/>
      <c r="TWK85" s="2"/>
      <c r="TWL85" s="2"/>
      <c r="TWM85" s="2"/>
      <c r="TWN85" s="2"/>
      <c r="TWO85" s="2"/>
      <c r="TWP85" s="2"/>
      <c r="TWQ85" s="2"/>
      <c r="TWR85" s="2"/>
      <c r="TWS85" s="2"/>
      <c r="TWT85" s="2"/>
      <c r="TWU85" s="2"/>
      <c r="TWV85" s="2"/>
      <c r="TWW85" s="2"/>
      <c r="TWX85" s="2"/>
      <c r="TWY85" s="2"/>
      <c r="TWZ85" s="2"/>
      <c r="TXA85" s="2"/>
      <c r="TXB85" s="2"/>
      <c r="TXC85" s="2"/>
      <c r="TXD85" s="2"/>
      <c r="TXE85" s="2"/>
      <c r="TXF85" s="2"/>
      <c r="TXG85" s="2"/>
      <c r="TXH85" s="2"/>
      <c r="TXI85" s="2"/>
      <c r="TXJ85" s="2"/>
      <c r="TXK85" s="2"/>
      <c r="TXL85" s="2"/>
      <c r="TXM85" s="2"/>
      <c r="TXN85" s="2"/>
      <c r="TXO85" s="2"/>
      <c r="TXP85" s="2"/>
      <c r="TXQ85" s="2"/>
      <c r="TXR85" s="2"/>
      <c r="TXS85" s="2"/>
      <c r="TXT85" s="2"/>
      <c r="TXU85" s="2"/>
      <c r="TXV85" s="2"/>
      <c r="TXW85" s="2"/>
      <c r="TXX85" s="2"/>
      <c r="TXY85" s="2"/>
      <c r="TXZ85" s="2"/>
      <c r="TYA85" s="2"/>
      <c r="TYB85" s="2"/>
      <c r="TYC85" s="2"/>
      <c r="TYD85" s="2"/>
      <c r="TYE85" s="2"/>
      <c r="TYF85" s="2"/>
      <c r="TYG85" s="2"/>
      <c r="TYH85" s="2"/>
      <c r="TYI85" s="2"/>
      <c r="TYJ85" s="2"/>
      <c r="TYK85" s="2"/>
      <c r="TYL85" s="2"/>
      <c r="TYM85" s="2"/>
      <c r="TYN85" s="2"/>
      <c r="TYO85" s="2"/>
      <c r="TYP85" s="2"/>
      <c r="TYQ85" s="2"/>
      <c r="TYR85" s="2"/>
      <c r="TYS85" s="2"/>
      <c r="TYT85" s="2"/>
      <c r="TYU85" s="2"/>
      <c r="TYV85" s="2"/>
      <c r="TYW85" s="2"/>
      <c r="TYX85" s="2"/>
      <c r="TYY85" s="2"/>
      <c r="TYZ85" s="2"/>
      <c r="TZA85" s="2"/>
      <c r="TZB85" s="2"/>
      <c r="TZC85" s="2"/>
      <c r="TZD85" s="2"/>
      <c r="TZE85" s="2"/>
      <c r="TZF85" s="2"/>
      <c r="TZG85" s="2"/>
      <c r="TZH85" s="2"/>
      <c r="TZI85" s="2"/>
      <c r="TZJ85" s="2"/>
      <c r="TZK85" s="2"/>
      <c r="TZL85" s="2"/>
      <c r="TZM85" s="2"/>
      <c r="TZN85" s="2"/>
      <c r="TZO85" s="2"/>
      <c r="TZP85" s="2"/>
      <c r="TZQ85" s="2"/>
      <c r="TZR85" s="2"/>
      <c r="TZS85" s="2"/>
      <c r="TZT85" s="2"/>
      <c r="TZU85" s="2"/>
      <c r="TZV85" s="2"/>
      <c r="TZW85" s="2"/>
      <c r="TZX85" s="2"/>
      <c r="TZY85" s="2"/>
      <c r="TZZ85" s="2"/>
      <c r="UAA85" s="2"/>
      <c r="UAB85" s="2"/>
      <c r="UAC85" s="2"/>
      <c r="UAD85" s="2"/>
      <c r="UAE85" s="2"/>
      <c r="UAF85" s="2"/>
      <c r="UAG85" s="2"/>
      <c r="UAH85" s="2"/>
      <c r="UAI85" s="2"/>
      <c r="UAJ85" s="2"/>
      <c r="UAK85" s="2"/>
      <c r="UAL85" s="2"/>
      <c r="UAM85" s="2"/>
      <c r="UAN85" s="2"/>
      <c r="UAO85" s="2"/>
      <c r="UAP85" s="2"/>
      <c r="UAQ85" s="2"/>
      <c r="UAR85" s="2"/>
      <c r="UAS85" s="2"/>
      <c r="UAT85" s="2"/>
      <c r="UAU85" s="2"/>
      <c r="UAV85" s="2"/>
      <c r="UAW85" s="2"/>
      <c r="UAX85" s="2"/>
      <c r="UAY85" s="2"/>
      <c r="UAZ85" s="2"/>
      <c r="UBA85" s="2"/>
      <c r="UBB85" s="2"/>
      <c r="UBC85" s="2"/>
      <c r="UBD85" s="2"/>
      <c r="UBE85" s="2"/>
      <c r="UBF85" s="2"/>
      <c r="UBG85" s="2"/>
      <c r="UBH85" s="2"/>
      <c r="UBI85" s="2"/>
      <c r="UBJ85" s="2"/>
      <c r="UBK85" s="2"/>
      <c r="UBL85" s="2"/>
      <c r="UBM85" s="2"/>
      <c r="UBN85" s="2"/>
      <c r="UBO85" s="2"/>
      <c r="UBP85" s="2"/>
      <c r="UBQ85" s="2"/>
      <c r="UBR85" s="2"/>
      <c r="UBS85" s="2"/>
      <c r="UBT85" s="2"/>
      <c r="UBU85" s="2"/>
      <c r="UBV85" s="2"/>
      <c r="UBW85" s="2"/>
      <c r="UBX85" s="2"/>
      <c r="UBY85" s="2"/>
      <c r="UBZ85" s="2"/>
      <c r="UCA85" s="2"/>
      <c r="UCB85" s="2"/>
      <c r="UCC85" s="2"/>
      <c r="UCD85" s="2"/>
      <c r="UCE85" s="2"/>
      <c r="UCF85" s="2"/>
      <c r="UCG85" s="2"/>
      <c r="UCH85" s="2"/>
      <c r="UCI85" s="2"/>
      <c r="UCJ85" s="2"/>
      <c r="UCK85" s="2"/>
      <c r="UCL85" s="2"/>
      <c r="UCM85" s="2"/>
      <c r="UCN85" s="2"/>
      <c r="UCO85" s="2"/>
      <c r="UCP85" s="2"/>
      <c r="UCQ85" s="2"/>
      <c r="UCR85" s="2"/>
      <c r="UCS85" s="2"/>
      <c r="UCT85" s="2"/>
      <c r="UCU85" s="2"/>
      <c r="UCV85" s="2"/>
      <c r="UCW85" s="2"/>
      <c r="UCX85" s="2"/>
      <c r="UCY85" s="2"/>
      <c r="UCZ85" s="2"/>
      <c r="UDA85" s="2"/>
      <c r="UDB85" s="2"/>
      <c r="UDC85" s="2"/>
      <c r="UDD85" s="2"/>
      <c r="UDE85" s="2"/>
      <c r="UDF85" s="2"/>
      <c r="UDG85" s="2"/>
      <c r="UDH85" s="2"/>
      <c r="UDI85" s="2"/>
      <c r="UDJ85" s="2"/>
      <c r="UDK85" s="2"/>
      <c r="UDL85" s="2"/>
      <c r="UDM85" s="2"/>
      <c r="UDN85" s="2"/>
      <c r="UDO85" s="2"/>
      <c r="UDP85" s="2"/>
      <c r="UDQ85" s="2"/>
      <c r="UDR85" s="2"/>
      <c r="UDS85" s="2"/>
      <c r="UDT85" s="2"/>
      <c r="UDU85" s="2"/>
      <c r="UDV85" s="2"/>
      <c r="UDW85" s="2"/>
      <c r="UDX85" s="2"/>
      <c r="UDY85" s="2"/>
      <c r="UDZ85" s="2"/>
      <c r="UEA85" s="2"/>
      <c r="UEB85" s="2"/>
      <c r="UEC85" s="2"/>
      <c r="UED85" s="2"/>
      <c r="UEE85" s="2"/>
      <c r="UEF85" s="2"/>
      <c r="UEG85" s="2"/>
      <c r="UEH85" s="2"/>
      <c r="UEI85" s="2"/>
      <c r="UEJ85" s="2"/>
      <c r="UEK85" s="2"/>
      <c r="UEL85" s="2"/>
      <c r="UEM85" s="2"/>
      <c r="UEN85" s="2"/>
      <c r="UEO85" s="2"/>
      <c r="UEP85" s="2"/>
      <c r="UEQ85" s="2"/>
      <c r="UER85" s="2"/>
      <c r="UES85" s="2"/>
      <c r="UET85" s="2"/>
      <c r="UEU85" s="2"/>
      <c r="UEV85" s="2"/>
      <c r="UEW85" s="2"/>
      <c r="UEX85" s="2"/>
      <c r="UEY85" s="2"/>
      <c r="UEZ85" s="2"/>
      <c r="UFA85" s="2"/>
      <c r="UFB85" s="2"/>
      <c r="UFC85" s="2"/>
      <c r="UFD85" s="2"/>
      <c r="UFE85" s="2"/>
      <c r="UFF85" s="2"/>
      <c r="UFG85" s="2"/>
      <c r="UFH85" s="2"/>
      <c r="UFI85" s="2"/>
      <c r="UFJ85" s="2"/>
      <c r="UFK85" s="2"/>
      <c r="UFL85" s="2"/>
      <c r="UFM85" s="2"/>
      <c r="UFN85" s="2"/>
      <c r="UFO85" s="2"/>
      <c r="UFP85" s="2"/>
      <c r="UFQ85" s="2"/>
      <c r="UFR85" s="2"/>
      <c r="UFS85" s="2"/>
      <c r="UFT85" s="2"/>
      <c r="UFU85" s="2"/>
      <c r="UFV85" s="2"/>
      <c r="UFW85" s="2"/>
      <c r="UFX85" s="2"/>
      <c r="UFY85" s="2"/>
      <c r="UFZ85" s="2"/>
      <c r="UGA85" s="2"/>
      <c r="UGB85" s="2"/>
      <c r="UGC85" s="2"/>
      <c r="UGD85" s="2"/>
      <c r="UGE85" s="2"/>
      <c r="UGF85" s="2"/>
      <c r="UGG85" s="2"/>
      <c r="UGH85" s="2"/>
      <c r="UGI85" s="2"/>
      <c r="UGJ85" s="2"/>
      <c r="UGK85" s="2"/>
      <c r="UGL85" s="2"/>
      <c r="UGM85" s="2"/>
      <c r="UGN85" s="2"/>
      <c r="UGO85" s="2"/>
      <c r="UGP85" s="2"/>
      <c r="UGQ85" s="2"/>
      <c r="UGR85" s="2"/>
      <c r="UGS85" s="2"/>
      <c r="UGT85" s="2"/>
      <c r="UGU85" s="2"/>
      <c r="UGV85" s="2"/>
      <c r="UGW85" s="2"/>
      <c r="UGX85" s="2"/>
      <c r="UGY85" s="2"/>
      <c r="UGZ85" s="2"/>
      <c r="UHA85" s="2"/>
      <c r="UHB85" s="2"/>
      <c r="UHC85" s="2"/>
      <c r="UHD85" s="2"/>
      <c r="UHE85" s="2"/>
      <c r="UHF85" s="2"/>
      <c r="UHG85" s="2"/>
      <c r="UHH85" s="2"/>
      <c r="UHI85" s="2"/>
      <c r="UHJ85" s="2"/>
      <c r="UHK85" s="2"/>
      <c r="UHL85" s="2"/>
      <c r="UHM85" s="2"/>
      <c r="UHN85" s="2"/>
      <c r="UHO85" s="2"/>
      <c r="UHP85" s="2"/>
      <c r="UHQ85" s="2"/>
      <c r="UHR85" s="2"/>
      <c r="UHS85" s="2"/>
      <c r="UHT85" s="2"/>
      <c r="UHU85" s="2"/>
      <c r="UHV85" s="2"/>
      <c r="UHW85" s="2"/>
      <c r="UHX85" s="2"/>
      <c r="UHY85" s="2"/>
      <c r="UHZ85" s="2"/>
      <c r="UIA85" s="2"/>
      <c r="UIB85" s="2"/>
      <c r="UIC85" s="2"/>
      <c r="UID85" s="2"/>
      <c r="UIE85" s="2"/>
      <c r="UIF85" s="2"/>
      <c r="UIG85" s="2"/>
      <c r="UIH85" s="2"/>
      <c r="UII85" s="2"/>
      <c r="UIJ85" s="2"/>
      <c r="UIK85" s="2"/>
      <c r="UIL85" s="2"/>
      <c r="UIM85" s="2"/>
      <c r="UIN85" s="2"/>
      <c r="UIO85" s="2"/>
      <c r="UIP85" s="2"/>
      <c r="UIQ85" s="2"/>
      <c r="UIR85" s="2"/>
      <c r="UIS85" s="2"/>
      <c r="UIT85" s="2"/>
      <c r="UIU85" s="2"/>
      <c r="UIV85" s="2"/>
      <c r="UIW85" s="2"/>
      <c r="UIX85" s="2"/>
      <c r="UIY85" s="2"/>
      <c r="UIZ85" s="2"/>
      <c r="UJA85" s="2"/>
      <c r="UJB85" s="2"/>
      <c r="UJC85" s="2"/>
      <c r="UJD85" s="2"/>
      <c r="UJE85" s="2"/>
      <c r="UJF85" s="2"/>
      <c r="UJG85" s="2"/>
      <c r="UJH85" s="2"/>
      <c r="UJI85" s="2"/>
      <c r="UJJ85" s="2"/>
      <c r="UJK85" s="2"/>
      <c r="UJL85" s="2"/>
      <c r="UJM85" s="2"/>
      <c r="UJN85" s="2"/>
      <c r="UJO85" s="2"/>
      <c r="UJP85" s="2"/>
      <c r="UJQ85" s="2"/>
      <c r="UJR85" s="2"/>
      <c r="UJS85" s="2"/>
      <c r="UJT85" s="2"/>
      <c r="UJU85" s="2"/>
      <c r="UJV85" s="2"/>
      <c r="UJW85" s="2"/>
      <c r="UJX85" s="2"/>
      <c r="UJY85" s="2"/>
      <c r="UJZ85" s="2"/>
      <c r="UKA85" s="2"/>
      <c r="UKB85" s="2"/>
      <c r="UKC85" s="2"/>
      <c r="UKD85" s="2"/>
      <c r="UKE85" s="2"/>
      <c r="UKF85" s="2"/>
      <c r="UKG85" s="2"/>
      <c r="UKH85" s="2"/>
      <c r="UKI85" s="2"/>
      <c r="UKJ85" s="2"/>
      <c r="UKK85" s="2"/>
      <c r="UKL85" s="2"/>
      <c r="UKM85" s="2"/>
      <c r="UKN85" s="2"/>
      <c r="UKO85" s="2"/>
      <c r="UKP85" s="2"/>
      <c r="UKQ85" s="2"/>
      <c r="UKR85" s="2"/>
      <c r="UKS85" s="2"/>
      <c r="UKT85" s="2"/>
      <c r="UKU85" s="2"/>
      <c r="UKV85" s="2"/>
      <c r="UKW85" s="2"/>
      <c r="UKX85" s="2"/>
      <c r="UKY85" s="2"/>
      <c r="UKZ85" s="2"/>
      <c r="ULA85" s="2"/>
      <c r="ULB85" s="2"/>
      <c r="ULC85" s="2"/>
      <c r="ULD85" s="2"/>
      <c r="ULE85" s="2"/>
      <c r="ULF85" s="2"/>
      <c r="ULG85" s="2"/>
      <c r="ULH85" s="2"/>
      <c r="ULI85" s="2"/>
      <c r="ULJ85" s="2"/>
      <c r="ULK85" s="2"/>
      <c r="ULL85" s="2"/>
      <c r="ULM85" s="2"/>
      <c r="ULN85" s="2"/>
      <c r="ULO85" s="2"/>
      <c r="ULP85" s="2"/>
      <c r="ULQ85" s="2"/>
      <c r="ULR85" s="2"/>
      <c r="ULS85" s="2"/>
      <c r="ULT85" s="2"/>
      <c r="ULU85" s="2"/>
      <c r="ULV85" s="2"/>
      <c r="ULW85" s="2"/>
      <c r="ULX85" s="2"/>
      <c r="ULY85" s="2"/>
      <c r="ULZ85" s="2"/>
      <c r="UMA85" s="2"/>
      <c r="UMB85" s="2"/>
      <c r="UMC85" s="2"/>
      <c r="UMD85" s="2"/>
      <c r="UME85" s="2"/>
      <c r="UMF85" s="2"/>
      <c r="UMG85" s="2"/>
      <c r="UMH85" s="2"/>
      <c r="UMI85" s="2"/>
      <c r="UMJ85" s="2"/>
      <c r="UMK85" s="2"/>
      <c r="UML85" s="2"/>
      <c r="UMM85" s="2"/>
      <c r="UMN85" s="2"/>
      <c r="UMO85" s="2"/>
      <c r="UMP85" s="2"/>
      <c r="UMQ85" s="2"/>
      <c r="UMR85" s="2"/>
      <c r="UMS85" s="2"/>
      <c r="UMT85" s="2"/>
      <c r="UMU85" s="2"/>
      <c r="UMV85" s="2"/>
      <c r="UMW85" s="2"/>
      <c r="UMX85" s="2"/>
      <c r="UMY85" s="2"/>
      <c r="UMZ85" s="2"/>
      <c r="UNA85" s="2"/>
      <c r="UNB85" s="2"/>
      <c r="UNC85" s="2"/>
      <c r="UND85" s="2"/>
      <c r="UNE85" s="2"/>
      <c r="UNF85" s="2"/>
      <c r="UNG85" s="2"/>
      <c r="UNH85" s="2"/>
      <c r="UNI85" s="2"/>
      <c r="UNJ85" s="2"/>
      <c r="UNK85" s="2"/>
      <c r="UNL85" s="2"/>
      <c r="UNM85" s="2"/>
      <c r="UNN85" s="2"/>
      <c r="UNO85" s="2"/>
      <c r="UNP85" s="2"/>
      <c r="UNQ85" s="2"/>
      <c r="UNR85" s="2"/>
      <c r="UNS85" s="2"/>
      <c r="UNT85" s="2"/>
      <c r="UNU85" s="2"/>
      <c r="UNV85" s="2"/>
      <c r="UNW85" s="2"/>
      <c r="UNX85" s="2"/>
      <c r="UNY85" s="2"/>
      <c r="UNZ85" s="2"/>
      <c r="UOA85" s="2"/>
      <c r="UOB85" s="2"/>
      <c r="UOC85" s="2"/>
      <c r="UOD85" s="2"/>
      <c r="UOE85" s="2"/>
      <c r="UOF85" s="2"/>
      <c r="UOG85" s="2"/>
      <c r="UOH85" s="2"/>
      <c r="UOI85" s="2"/>
      <c r="UOJ85" s="2"/>
      <c r="UOK85" s="2"/>
      <c r="UOL85" s="2"/>
      <c r="UOM85" s="2"/>
      <c r="UON85" s="2"/>
      <c r="UOO85" s="2"/>
      <c r="UOP85" s="2"/>
      <c r="UOQ85" s="2"/>
      <c r="UOR85" s="2"/>
      <c r="UOS85" s="2"/>
      <c r="UOT85" s="2"/>
      <c r="UOU85" s="2"/>
      <c r="UOV85" s="2"/>
      <c r="UOW85" s="2"/>
      <c r="UOX85" s="2"/>
      <c r="UOY85" s="2"/>
      <c r="UOZ85" s="2"/>
      <c r="UPA85" s="2"/>
      <c r="UPB85" s="2"/>
      <c r="UPC85" s="2"/>
      <c r="UPD85" s="2"/>
      <c r="UPE85" s="2"/>
      <c r="UPF85" s="2"/>
      <c r="UPG85" s="2"/>
      <c r="UPH85" s="2"/>
      <c r="UPI85" s="2"/>
      <c r="UPJ85" s="2"/>
      <c r="UPK85" s="2"/>
      <c r="UPL85" s="2"/>
      <c r="UPM85" s="2"/>
      <c r="UPN85" s="2"/>
      <c r="UPO85" s="2"/>
      <c r="UPP85" s="2"/>
      <c r="UPQ85" s="2"/>
      <c r="UPR85" s="2"/>
      <c r="UPS85" s="2"/>
      <c r="UPT85" s="2"/>
      <c r="UPU85" s="2"/>
      <c r="UPV85" s="2"/>
      <c r="UPW85" s="2"/>
      <c r="UPX85" s="2"/>
      <c r="UPY85" s="2"/>
      <c r="UPZ85" s="2"/>
      <c r="UQA85" s="2"/>
      <c r="UQB85" s="2"/>
      <c r="UQC85" s="2"/>
      <c r="UQD85" s="2"/>
      <c r="UQE85" s="2"/>
      <c r="UQF85" s="2"/>
      <c r="UQG85" s="2"/>
      <c r="UQH85" s="2"/>
      <c r="UQI85" s="2"/>
      <c r="UQJ85" s="2"/>
      <c r="UQK85" s="2"/>
      <c r="UQL85" s="2"/>
      <c r="UQM85" s="2"/>
      <c r="UQN85" s="2"/>
      <c r="UQO85" s="2"/>
      <c r="UQP85" s="2"/>
      <c r="UQQ85" s="2"/>
      <c r="UQR85" s="2"/>
      <c r="UQS85" s="2"/>
      <c r="UQT85" s="2"/>
      <c r="UQU85" s="2"/>
      <c r="UQV85" s="2"/>
      <c r="UQW85" s="2"/>
      <c r="UQX85" s="2"/>
      <c r="UQY85" s="2"/>
      <c r="UQZ85" s="2"/>
      <c r="URA85" s="2"/>
      <c r="URB85" s="2"/>
      <c r="URC85" s="2"/>
      <c r="URD85" s="2"/>
      <c r="URE85" s="2"/>
      <c r="URF85" s="2"/>
      <c r="URG85" s="2"/>
      <c r="URH85" s="2"/>
      <c r="URI85" s="2"/>
      <c r="URJ85" s="2"/>
      <c r="URK85" s="2"/>
      <c r="URL85" s="2"/>
      <c r="URM85" s="2"/>
      <c r="URN85" s="2"/>
      <c r="URO85" s="2"/>
      <c r="URP85" s="2"/>
      <c r="URQ85" s="2"/>
      <c r="URR85" s="2"/>
      <c r="URS85" s="2"/>
      <c r="URT85" s="2"/>
      <c r="URU85" s="2"/>
      <c r="URV85" s="2"/>
      <c r="URW85" s="2"/>
      <c r="URX85" s="2"/>
      <c r="URY85" s="2"/>
      <c r="URZ85" s="2"/>
      <c r="USA85" s="2"/>
      <c r="USB85" s="2"/>
      <c r="USC85" s="2"/>
      <c r="USD85" s="2"/>
      <c r="USE85" s="2"/>
      <c r="USF85" s="2"/>
      <c r="USG85" s="2"/>
      <c r="USH85" s="2"/>
      <c r="USI85" s="2"/>
      <c r="USJ85" s="2"/>
      <c r="USK85" s="2"/>
      <c r="USL85" s="2"/>
      <c r="USM85" s="2"/>
      <c r="USN85" s="2"/>
      <c r="USO85" s="2"/>
      <c r="USP85" s="2"/>
      <c r="USQ85" s="2"/>
      <c r="USR85" s="2"/>
      <c r="USS85" s="2"/>
      <c r="UST85" s="2"/>
      <c r="USU85" s="2"/>
      <c r="USV85" s="2"/>
      <c r="USW85" s="2"/>
      <c r="USX85" s="2"/>
      <c r="USY85" s="2"/>
      <c r="USZ85" s="2"/>
      <c r="UTA85" s="2"/>
      <c r="UTB85" s="2"/>
      <c r="UTC85" s="2"/>
      <c r="UTD85" s="2"/>
      <c r="UTE85" s="2"/>
      <c r="UTF85" s="2"/>
      <c r="UTG85" s="2"/>
      <c r="UTH85" s="2"/>
      <c r="UTI85" s="2"/>
      <c r="UTJ85" s="2"/>
      <c r="UTK85" s="2"/>
      <c r="UTL85" s="2"/>
      <c r="UTM85" s="2"/>
      <c r="UTN85" s="2"/>
      <c r="UTO85" s="2"/>
      <c r="UTP85" s="2"/>
      <c r="UTQ85" s="2"/>
      <c r="UTR85" s="2"/>
      <c r="UTS85" s="2"/>
      <c r="UTT85" s="2"/>
      <c r="UTU85" s="2"/>
      <c r="UTV85" s="2"/>
      <c r="UTW85" s="2"/>
      <c r="UTX85" s="2"/>
      <c r="UTY85" s="2"/>
      <c r="UTZ85" s="2"/>
      <c r="UUA85" s="2"/>
      <c r="UUB85" s="2"/>
      <c r="UUC85" s="2"/>
      <c r="UUD85" s="2"/>
      <c r="UUE85" s="2"/>
      <c r="UUF85" s="2"/>
      <c r="UUG85" s="2"/>
      <c r="UUH85" s="2"/>
      <c r="UUI85" s="2"/>
      <c r="UUJ85" s="2"/>
      <c r="UUK85" s="2"/>
      <c r="UUL85" s="2"/>
      <c r="UUM85" s="2"/>
      <c r="UUN85" s="2"/>
      <c r="UUO85" s="2"/>
      <c r="UUP85" s="2"/>
      <c r="UUQ85" s="2"/>
      <c r="UUR85" s="2"/>
      <c r="UUS85" s="2"/>
      <c r="UUT85" s="2"/>
      <c r="UUU85" s="2"/>
      <c r="UUV85" s="2"/>
      <c r="UUW85" s="2"/>
      <c r="UUX85" s="2"/>
      <c r="UUY85" s="2"/>
      <c r="UUZ85" s="2"/>
      <c r="UVA85" s="2"/>
      <c r="UVB85" s="2"/>
      <c r="UVC85" s="2"/>
      <c r="UVD85" s="2"/>
      <c r="UVE85" s="2"/>
      <c r="UVF85" s="2"/>
      <c r="UVG85" s="2"/>
      <c r="UVH85" s="2"/>
      <c r="UVI85" s="2"/>
      <c r="UVJ85" s="2"/>
      <c r="UVK85" s="2"/>
      <c r="UVL85" s="2"/>
      <c r="UVM85" s="2"/>
      <c r="UVN85" s="2"/>
      <c r="UVO85" s="2"/>
      <c r="UVP85" s="2"/>
      <c r="UVQ85" s="2"/>
      <c r="UVR85" s="2"/>
      <c r="UVS85" s="2"/>
      <c r="UVT85" s="2"/>
      <c r="UVU85" s="2"/>
      <c r="UVV85" s="2"/>
      <c r="UVW85" s="2"/>
      <c r="UVX85" s="2"/>
      <c r="UVY85" s="2"/>
      <c r="UVZ85" s="2"/>
      <c r="UWA85" s="2"/>
      <c r="UWB85" s="2"/>
      <c r="UWC85" s="2"/>
      <c r="UWD85" s="2"/>
      <c r="UWE85" s="2"/>
      <c r="UWF85" s="2"/>
      <c r="UWG85" s="2"/>
      <c r="UWH85" s="2"/>
      <c r="UWI85" s="2"/>
      <c r="UWJ85" s="2"/>
      <c r="UWK85" s="2"/>
      <c r="UWL85" s="2"/>
      <c r="UWM85" s="2"/>
      <c r="UWN85" s="2"/>
      <c r="UWO85" s="2"/>
      <c r="UWP85" s="2"/>
      <c r="UWQ85" s="2"/>
      <c r="UWR85" s="2"/>
      <c r="UWS85" s="2"/>
      <c r="UWT85" s="2"/>
      <c r="UWU85" s="2"/>
      <c r="UWV85" s="2"/>
      <c r="UWW85" s="2"/>
      <c r="UWX85" s="2"/>
      <c r="UWY85" s="2"/>
      <c r="UWZ85" s="2"/>
      <c r="UXA85" s="2"/>
      <c r="UXB85" s="2"/>
      <c r="UXC85" s="2"/>
      <c r="UXD85" s="2"/>
      <c r="UXE85" s="2"/>
      <c r="UXF85" s="2"/>
      <c r="UXG85" s="2"/>
      <c r="UXH85" s="2"/>
      <c r="UXI85" s="2"/>
      <c r="UXJ85" s="2"/>
      <c r="UXK85" s="2"/>
      <c r="UXL85" s="2"/>
      <c r="UXM85" s="2"/>
      <c r="UXN85" s="2"/>
      <c r="UXO85" s="2"/>
      <c r="UXP85" s="2"/>
      <c r="UXQ85" s="2"/>
      <c r="UXR85" s="2"/>
      <c r="UXS85" s="2"/>
      <c r="UXT85" s="2"/>
      <c r="UXU85" s="2"/>
      <c r="UXV85" s="2"/>
      <c r="UXW85" s="2"/>
      <c r="UXX85" s="2"/>
      <c r="UXY85" s="2"/>
      <c r="UXZ85" s="2"/>
      <c r="UYA85" s="2"/>
      <c r="UYB85" s="2"/>
      <c r="UYC85" s="2"/>
      <c r="UYD85" s="2"/>
      <c r="UYE85" s="2"/>
      <c r="UYF85" s="2"/>
      <c r="UYG85" s="2"/>
      <c r="UYH85" s="2"/>
      <c r="UYI85" s="2"/>
      <c r="UYJ85" s="2"/>
      <c r="UYK85" s="2"/>
      <c r="UYL85" s="2"/>
      <c r="UYM85" s="2"/>
      <c r="UYN85" s="2"/>
      <c r="UYO85" s="2"/>
      <c r="UYP85" s="2"/>
      <c r="UYQ85" s="2"/>
      <c r="UYR85" s="2"/>
      <c r="UYS85" s="2"/>
      <c r="UYT85" s="2"/>
      <c r="UYU85" s="2"/>
      <c r="UYV85" s="2"/>
      <c r="UYW85" s="2"/>
      <c r="UYX85" s="2"/>
      <c r="UYY85" s="2"/>
      <c r="UYZ85" s="2"/>
      <c r="UZA85" s="2"/>
      <c r="UZB85" s="2"/>
      <c r="UZC85" s="2"/>
      <c r="UZD85" s="2"/>
      <c r="UZE85" s="2"/>
      <c r="UZF85" s="2"/>
      <c r="UZG85" s="2"/>
      <c r="UZH85" s="2"/>
      <c r="UZI85" s="2"/>
      <c r="UZJ85" s="2"/>
      <c r="UZK85" s="2"/>
      <c r="UZL85" s="2"/>
      <c r="UZM85" s="2"/>
      <c r="UZN85" s="2"/>
      <c r="UZO85" s="2"/>
      <c r="UZP85" s="2"/>
      <c r="UZQ85" s="2"/>
      <c r="UZR85" s="2"/>
      <c r="UZS85" s="2"/>
      <c r="UZT85" s="2"/>
      <c r="UZU85" s="2"/>
      <c r="UZV85" s="2"/>
      <c r="UZW85" s="2"/>
      <c r="UZX85" s="2"/>
      <c r="UZY85" s="2"/>
      <c r="UZZ85" s="2"/>
      <c r="VAA85" s="2"/>
      <c r="VAB85" s="2"/>
      <c r="VAC85" s="2"/>
      <c r="VAD85" s="2"/>
      <c r="VAE85" s="2"/>
      <c r="VAF85" s="2"/>
      <c r="VAG85" s="2"/>
      <c r="VAH85" s="2"/>
      <c r="VAI85" s="2"/>
      <c r="VAJ85" s="2"/>
      <c r="VAK85" s="2"/>
      <c r="VAL85" s="2"/>
      <c r="VAM85" s="2"/>
      <c r="VAN85" s="2"/>
      <c r="VAO85" s="2"/>
      <c r="VAP85" s="2"/>
      <c r="VAQ85" s="2"/>
      <c r="VAR85" s="2"/>
      <c r="VAS85" s="2"/>
      <c r="VAT85" s="2"/>
      <c r="VAU85" s="2"/>
      <c r="VAV85" s="2"/>
      <c r="VAW85" s="2"/>
      <c r="VAX85" s="2"/>
      <c r="VAY85" s="2"/>
      <c r="VAZ85" s="2"/>
      <c r="VBA85" s="2"/>
      <c r="VBB85" s="2"/>
      <c r="VBC85" s="2"/>
      <c r="VBD85" s="2"/>
      <c r="VBE85" s="2"/>
      <c r="VBF85" s="2"/>
      <c r="VBG85" s="2"/>
      <c r="VBH85" s="2"/>
      <c r="VBI85" s="2"/>
      <c r="VBJ85" s="2"/>
      <c r="VBK85" s="2"/>
      <c r="VBL85" s="2"/>
      <c r="VBM85" s="2"/>
      <c r="VBN85" s="2"/>
      <c r="VBO85" s="2"/>
      <c r="VBP85" s="2"/>
      <c r="VBQ85" s="2"/>
      <c r="VBR85" s="2"/>
      <c r="VBS85" s="2"/>
      <c r="VBT85" s="2"/>
      <c r="VBU85" s="2"/>
      <c r="VBV85" s="2"/>
      <c r="VBW85" s="2"/>
      <c r="VBX85" s="2"/>
      <c r="VBY85" s="2"/>
      <c r="VBZ85" s="2"/>
      <c r="VCA85" s="2"/>
      <c r="VCB85" s="2"/>
      <c r="VCC85" s="2"/>
      <c r="VCD85" s="2"/>
      <c r="VCE85" s="2"/>
      <c r="VCF85" s="2"/>
      <c r="VCG85" s="2"/>
      <c r="VCH85" s="2"/>
      <c r="VCI85" s="2"/>
      <c r="VCJ85" s="2"/>
      <c r="VCK85" s="2"/>
      <c r="VCL85" s="2"/>
      <c r="VCM85" s="2"/>
      <c r="VCN85" s="2"/>
      <c r="VCO85" s="2"/>
      <c r="VCP85" s="2"/>
      <c r="VCQ85" s="2"/>
      <c r="VCR85" s="2"/>
      <c r="VCS85" s="2"/>
      <c r="VCT85" s="2"/>
      <c r="VCU85" s="2"/>
      <c r="VCV85" s="2"/>
      <c r="VCW85" s="2"/>
      <c r="VCX85" s="2"/>
      <c r="VCY85" s="2"/>
      <c r="VCZ85" s="2"/>
      <c r="VDA85" s="2"/>
      <c r="VDB85" s="2"/>
      <c r="VDC85" s="2"/>
      <c r="VDD85" s="2"/>
      <c r="VDE85" s="2"/>
      <c r="VDF85" s="2"/>
      <c r="VDG85" s="2"/>
      <c r="VDH85" s="2"/>
      <c r="VDI85" s="2"/>
      <c r="VDJ85" s="2"/>
      <c r="VDK85" s="2"/>
      <c r="VDL85" s="2"/>
      <c r="VDM85" s="2"/>
      <c r="VDN85" s="2"/>
      <c r="VDO85" s="2"/>
      <c r="VDP85" s="2"/>
      <c r="VDQ85" s="2"/>
      <c r="VDR85" s="2"/>
      <c r="VDS85" s="2"/>
      <c r="VDT85" s="2"/>
      <c r="VDU85" s="2"/>
      <c r="VDV85" s="2"/>
      <c r="VDW85" s="2"/>
      <c r="VDX85" s="2"/>
      <c r="VDY85" s="2"/>
      <c r="VDZ85" s="2"/>
      <c r="VEA85" s="2"/>
      <c r="VEB85" s="2"/>
      <c r="VEC85" s="2"/>
      <c r="VED85" s="2"/>
      <c r="VEE85" s="2"/>
      <c r="VEF85" s="2"/>
      <c r="VEG85" s="2"/>
      <c r="VEH85" s="2"/>
      <c r="VEI85" s="2"/>
      <c r="VEJ85" s="2"/>
      <c r="VEK85" s="2"/>
      <c r="VEL85" s="2"/>
      <c r="VEM85" s="2"/>
      <c r="VEN85" s="2"/>
      <c r="VEO85" s="2"/>
      <c r="VEP85" s="2"/>
      <c r="VEQ85" s="2"/>
      <c r="VER85" s="2"/>
      <c r="VES85" s="2"/>
      <c r="VET85" s="2"/>
      <c r="VEU85" s="2"/>
      <c r="VEV85" s="2"/>
      <c r="VEW85" s="2"/>
      <c r="VEX85" s="2"/>
      <c r="VEY85" s="2"/>
      <c r="VEZ85" s="2"/>
      <c r="VFA85" s="2"/>
      <c r="VFB85" s="2"/>
      <c r="VFC85" s="2"/>
      <c r="VFD85" s="2"/>
      <c r="VFE85" s="2"/>
      <c r="VFF85" s="2"/>
      <c r="VFG85" s="2"/>
      <c r="VFH85" s="2"/>
      <c r="VFI85" s="2"/>
      <c r="VFJ85" s="2"/>
      <c r="VFK85" s="2"/>
      <c r="VFL85" s="2"/>
      <c r="VFM85" s="2"/>
      <c r="VFN85" s="2"/>
      <c r="VFO85" s="2"/>
      <c r="VFP85" s="2"/>
      <c r="VFQ85" s="2"/>
      <c r="VFR85" s="2"/>
      <c r="VFS85" s="2"/>
      <c r="VFT85" s="2"/>
      <c r="VFU85" s="2"/>
      <c r="VFV85" s="2"/>
      <c r="VFW85" s="2"/>
      <c r="VFX85" s="2"/>
      <c r="VFY85" s="2"/>
      <c r="VFZ85" s="2"/>
      <c r="VGA85" s="2"/>
      <c r="VGB85" s="2"/>
      <c r="VGC85" s="2"/>
      <c r="VGD85" s="2"/>
      <c r="VGE85" s="2"/>
      <c r="VGF85" s="2"/>
      <c r="VGG85" s="2"/>
      <c r="VGH85" s="2"/>
      <c r="VGI85" s="2"/>
      <c r="VGJ85" s="2"/>
      <c r="VGK85" s="2"/>
      <c r="VGL85" s="2"/>
      <c r="VGM85" s="2"/>
      <c r="VGN85" s="2"/>
      <c r="VGO85" s="2"/>
      <c r="VGP85" s="2"/>
      <c r="VGQ85" s="2"/>
      <c r="VGR85" s="2"/>
      <c r="VGS85" s="2"/>
      <c r="VGT85" s="2"/>
      <c r="VGU85" s="2"/>
      <c r="VGV85" s="2"/>
      <c r="VGW85" s="2"/>
      <c r="VGX85" s="2"/>
      <c r="VGY85" s="2"/>
      <c r="VGZ85" s="2"/>
      <c r="VHA85" s="2"/>
      <c r="VHB85" s="2"/>
      <c r="VHC85" s="2"/>
      <c r="VHD85" s="2"/>
      <c r="VHE85" s="2"/>
      <c r="VHF85" s="2"/>
      <c r="VHG85" s="2"/>
      <c r="VHH85" s="2"/>
      <c r="VHI85" s="2"/>
      <c r="VHJ85" s="2"/>
      <c r="VHK85" s="2"/>
      <c r="VHL85" s="2"/>
      <c r="VHM85" s="2"/>
      <c r="VHN85" s="2"/>
      <c r="VHO85" s="2"/>
      <c r="VHP85" s="2"/>
      <c r="VHQ85" s="2"/>
      <c r="VHR85" s="2"/>
      <c r="VHS85" s="2"/>
      <c r="VHT85" s="2"/>
      <c r="VHU85" s="2"/>
      <c r="VHV85" s="2"/>
      <c r="VHW85" s="2"/>
      <c r="VHX85" s="2"/>
      <c r="VHY85" s="2"/>
      <c r="VHZ85" s="2"/>
      <c r="VIA85" s="2"/>
      <c r="VIB85" s="2"/>
      <c r="VIC85" s="2"/>
      <c r="VID85" s="2"/>
      <c r="VIE85" s="2"/>
      <c r="VIF85" s="2"/>
      <c r="VIG85" s="2"/>
      <c r="VIH85" s="2"/>
      <c r="VII85" s="2"/>
      <c r="VIJ85" s="2"/>
      <c r="VIK85" s="2"/>
      <c r="VIL85" s="2"/>
      <c r="VIM85" s="2"/>
      <c r="VIN85" s="2"/>
      <c r="VIO85" s="2"/>
      <c r="VIP85" s="2"/>
      <c r="VIQ85" s="2"/>
      <c r="VIR85" s="2"/>
      <c r="VIS85" s="2"/>
      <c r="VIT85" s="2"/>
      <c r="VIU85" s="2"/>
      <c r="VIV85" s="2"/>
      <c r="VIW85" s="2"/>
      <c r="VIX85" s="2"/>
      <c r="VIY85" s="2"/>
      <c r="VIZ85" s="2"/>
      <c r="VJA85" s="2"/>
      <c r="VJB85" s="2"/>
      <c r="VJC85" s="2"/>
      <c r="VJD85" s="2"/>
      <c r="VJE85" s="2"/>
      <c r="VJF85" s="2"/>
      <c r="VJG85" s="2"/>
      <c r="VJH85" s="2"/>
      <c r="VJI85" s="2"/>
      <c r="VJJ85" s="2"/>
      <c r="VJK85" s="2"/>
      <c r="VJL85" s="2"/>
      <c r="VJM85" s="2"/>
      <c r="VJN85" s="2"/>
      <c r="VJO85" s="2"/>
      <c r="VJP85" s="2"/>
      <c r="VJQ85" s="2"/>
      <c r="VJR85" s="2"/>
      <c r="VJS85" s="2"/>
      <c r="VJT85" s="2"/>
      <c r="VJU85" s="2"/>
      <c r="VJV85" s="2"/>
      <c r="VJW85" s="2"/>
      <c r="VJX85" s="2"/>
      <c r="VJY85" s="2"/>
      <c r="VJZ85" s="2"/>
      <c r="VKA85" s="2"/>
      <c r="VKB85" s="2"/>
      <c r="VKC85" s="2"/>
      <c r="VKD85" s="2"/>
      <c r="VKE85" s="2"/>
      <c r="VKF85" s="2"/>
      <c r="VKG85" s="2"/>
      <c r="VKH85" s="2"/>
      <c r="VKI85" s="2"/>
      <c r="VKJ85" s="2"/>
      <c r="VKK85" s="2"/>
      <c r="VKL85" s="2"/>
      <c r="VKM85" s="2"/>
      <c r="VKN85" s="2"/>
      <c r="VKO85" s="2"/>
      <c r="VKP85" s="2"/>
      <c r="VKQ85" s="2"/>
      <c r="VKR85" s="2"/>
      <c r="VKS85" s="2"/>
      <c r="VKT85" s="2"/>
      <c r="VKU85" s="2"/>
      <c r="VKV85" s="2"/>
      <c r="VKW85" s="2"/>
      <c r="VKX85" s="2"/>
      <c r="VKY85" s="2"/>
      <c r="VKZ85" s="2"/>
      <c r="VLA85" s="2"/>
      <c r="VLB85" s="2"/>
      <c r="VLC85" s="2"/>
      <c r="VLD85" s="2"/>
      <c r="VLE85" s="2"/>
      <c r="VLF85" s="2"/>
      <c r="VLG85" s="2"/>
      <c r="VLH85" s="2"/>
      <c r="VLI85" s="2"/>
      <c r="VLJ85" s="2"/>
      <c r="VLK85" s="2"/>
      <c r="VLL85" s="2"/>
      <c r="VLM85" s="2"/>
      <c r="VLN85" s="2"/>
      <c r="VLO85" s="2"/>
      <c r="VLP85" s="2"/>
      <c r="VLQ85" s="2"/>
      <c r="VLR85" s="2"/>
      <c r="VLS85" s="2"/>
      <c r="VLT85" s="2"/>
      <c r="VLU85" s="2"/>
      <c r="VLV85" s="2"/>
      <c r="VLW85" s="2"/>
      <c r="VLX85" s="2"/>
      <c r="VLY85" s="2"/>
      <c r="VLZ85" s="2"/>
      <c r="VMA85" s="2"/>
      <c r="VMB85" s="2"/>
      <c r="VMC85" s="2"/>
      <c r="VMD85" s="2"/>
      <c r="VME85" s="2"/>
      <c r="VMF85" s="2"/>
      <c r="VMG85" s="2"/>
      <c r="VMH85" s="2"/>
      <c r="VMI85" s="2"/>
      <c r="VMJ85" s="2"/>
      <c r="VMK85" s="2"/>
      <c r="VML85" s="2"/>
      <c r="VMM85" s="2"/>
      <c r="VMN85" s="2"/>
      <c r="VMO85" s="2"/>
      <c r="VMP85" s="2"/>
      <c r="VMQ85" s="2"/>
      <c r="VMR85" s="2"/>
      <c r="VMS85" s="2"/>
      <c r="VMT85" s="2"/>
      <c r="VMU85" s="2"/>
      <c r="VMV85" s="2"/>
      <c r="VMW85" s="2"/>
      <c r="VMX85" s="2"/>
      <c r="VMY85" s="2"/>
      <c r="VMZ85" s="2"/>
      <c r="VNA85" s="2"/>
      <c r="VNB85" s="2"/>
      <c r="VNC85" s="2"/>
      <c r="VND85" s="2"/>
      <c r="VNE85" s="2"/>
      <c r="VNF85" s="2"/>
      <c r="VNG85" s="2"/>
      <c r="VNH85" s="2"/>
      <c r="VNI85" s="2"/>
      <c r="VNJ85" s="2"/>
      <c r="VNK85" s="2"/>
      <c r="VNL85" s="2"/>
      <c r="VNM85" s="2"/>
      <c r="VNN85" s="2"/>
      <c r="VNO85" s="2"/>
      <c r="VNP85" s="2"/>
      <c r="VNQ85" s="2"/>
      <c r="VNR85" s="2"/>
      <c r="VNS85" s="2"/>
      <c r="VNT85" s="2"/>
      <c r="VNU85" s="2"/>
      <c r="VNV85" s="2"/>
      <c r="VNW85" s="2"/>
      <c r="VNX85" s="2"/>
      <c r="VNY85" s="2"/>
      <c r="VNZ85" s="2"/>
      <c r="VOA85" s="2"/>
      <c r="VOB85" s="2"/>
      <c r="VOC85" s="2"/>
      <c r="VOD85" s="2"/>
      <c r="VOE85" s="2"/>
      <c r="VOF85" s="2"/>
      <c r="VOG85" s="2"/>
      <c r="VOH85" s="2"/>
      <c r="VOI85" s="2"/>
      <c r="VOJ85" s="2"/>
      <c r="VOK85" s="2"/>
      <c r="VOL85" s="2"/>
      <c r="VOM85" s="2"/>
      <c r="VON85" s="2"/>
      <c r="VOO85" s="2"/>
      <c r="VOP85" s="2"/>
      <c r="VOQ85" s="2"/>
      <c r="VOR85" s="2"/>
      <c r="VOS85" s="2"/>
      <c r="VOT85" s="2"/>
      <c r="VOU85" s="2"/>
      <c r="VOV85" s="2"/>
      <c r="VOW85" s="2"/>
      <c r="VOX85" s="2"/>
      <c r="VOY85" s="2"/>
      <c r="VOZ85" s="2"/>
      <c r="VPA85" s="2"/>
      <c r="VPB85" s="2"/>
      <c r="VPC85" s="2"/>
      <c r="VPD85" s="2"/>
      <c r="VPE85" s="2"/>
      <c r="VPF85" s="2"/>
      <c r="VPG85" s="2"/>
      <c r="VPH85" s="2"/>
      <c r="VPI85" s="2"/>
      <c r="VPJ85" s="2"/>
      <c r="VPK85" s="2"/>
      <c r="VPL85" s="2"/>
      <c r="VPM85" s="2"/>
      <c r="VPN85" s="2"/>
      <c r="VPO85" s="2"/>
      <c r="VPP85" s="2"/>
      <c r="VPQ85" s="2"/>
      <c r="VPR85" s="2"/>
      <c r="VPS85" s="2"/>
      <c r="VPT85" s="2"/>
      <c r="VPU85" s="2"/>
      <c r="VPV85" s="2"/>
      <c r="VPW85" s="2"/>
      <c r="VPX85" s="2"/>
      <c r="VPY85" s="2"/>
      <c r="VPZ85" s="2"/>
      <c r="VQA85" s="2"/>
      <c r="VQB85" s="2"/>
      <c r="VQC85" s="2"/>
      <c r="VQD85" s="2"/>
      <c r="VQE85" s="2"/>
      <c r="VQF85" s="2"/>
      <c r="VQG85" s="2"/>
      <c r="VQH85" s="2"/>
      <c r="VQI85" s="2"/>
      <c r="VQJ85" s="2"/>
      <c r="VQK85" s="2"/>
      <c r="VQL85" s="2"/>
      <c r="VQM85" s="2"/>
      <c r="VQN85" s="2"/>
      <c r="VQO85" s="2"/>
      <c r="VQP85" s="2"/>
      <c r="VQQ85" s="2"/>
      <c r="VQR85" s="2"/>
      <c r="VQS85" s="2"/>
      <c r="VQT85" s="2"/>
      <c r="VQU85" s="2"/>
      <c r="VQV85" s="2"/>
      <c r="VQW85" s="2"/>
      <c r="VQX85" s="2"/>
      <c r="VQY85" s="2"/>
      <c r="VQZ85" s="2"/>
      <c r="VRA85" s="2"/>
      <c r="VRB85" s="2"/>
      <c r="VRC85" s="2"/>
      <c r="VRD85" s="2"/>
      <c r="VRE85" s="2"/>
      <c r="VRF85" s="2"/>
      <c r="VRG85" s="2"/>
      <c r="VRH85" s="2"/>
      <c r="VRI85" s="2"/>
      <c r="VRJ85" s="2"/>
      <c r="VRK85" s="2"/>
      <c r="VRL85" s="2"/>
      <c r="VRM85" s="2"/>
      <c r="VRN85" s="2"/>
      <c r="VRO85" s="2"/>
      <c r="VRP85" s="2"/>
      <c r="VRQ85" s="2"/>
      <c r="VRR85" s="2"/>
      <c r="VRS85" s="2"/>
      <c r="VRT85" s="2"/>
      <c r="VRU85" s="2"/>
      <c r="VRV85" s="2"/>
      <c r="VRW85" s="2"/>
      <c r="VRX85" s="2"/>
      <c r="VRY85" s="2"/>
      <c r="VRZ85" s="2"/>
      <c r="VSA85" s="2"/>
      <c r="VSB85" s="2"/>
      <c r="VSC85" s="2"/>
      <c r="VSD85" s="2"/>
      <c r="VSE85" s="2"/>
      <c r="VSF85" s="2"/>
      <c r="VSG85" s="2"/>
      <c r="VSH85" s="2"/>
      <c r="VSI85" s="2"/>
      <c r="VSJ85" s="2"/>
      <c r="VSK85" s="2"/>
      <c r="VSL85" s="2"/>
      <c r="VSM85" s="2"/>
      <c r="VSN85" s="2"/>
      <c r="VSO85" s="2"/>
      <c r="VSP85" s="2"/>
      <c r="VSQ85" s="2"/>
      <c r="VSR85" s="2"/>
      <c r="VSS85" s="2"/>
      <c r="VST85" s="2"/>
      <c r="VSU85" s="2"/>
      <c r="VSV85" s="2"/>
      <c r="VSW85" s="2"/>
      <c r="VSX85" s="2"/>
      <c r="VSY85" s="2"/>
      <c r="VSZ85" s="2"/>
      <c r="VTA85" s="2"/>
      <c r="VTB85" s="2"/>
      <c r="VTC85" s="2"/>
      <c r="VTD85" s="2"/>
      <c r="VTE85" s="2"/>
      <c r="VTF85" s="2"/>
      <c r="VTG85" s="2"/>
      <c r="VTH85" s="2"/>
      <c r="VTI85" s="2"/>
      <c r="VTJ85" s="2"/>
      <c r="VTK85" s="2"/>
      <c r="VTL85" s="2"/>
      <c r="VTM85" s="2"/>
      <c r="VTN85" s="2"/>
      <c r="VTO85" s="2"/>
      <c r="VTP85" s="2"/>
      <c r="VTQ85" s="2"/>
      <c r="VTR85" s="2"/>
      <c r="VTS85" s="2"/>
      <c r="VTT85" s="2"/>
      <c r="VTU85" s="2"/>
      <c r="VTV85" s="2"/>
      <c r="VTW85" s="2"/>
      <c r="VTX85" s="2"/>
      <c r="VTY85" s="2"/>
      <c r="VTZ85" s="2"/>
      <c r="VUA85" s="2"/>
      <c r="VUB85" s="2"/>
      <c r="VUC85" s="2"/>
      <c r="VUD85" s="2"/>
      <c r="VUE85" s="2"/>
      <c r="VUF85" s="2"/>
      <c r="VUG85" s="2"/>
      <c r="VUH85" s="2"/>
      <c r="VUI85" s="2"/>
      <c r="VUJ85" s="2"/>
      <c r="VUK85" s="2"/>
      <c r="VUL85" s="2"/>
      <c r="VUM85" s="2"/>
      <c r="VUN85" s="2"/>
      <c r="VUO85" s="2"/>
      <c r="VUP85" s="2"/>
      <c r="VUQ85" s="2"/>
      <c r="VUR85" s="2"/>
      <c r="VUS85" s="2"/>
      <c r="VUT85" s="2"/>
      <c r="VUU85" s="2"/>
      <c r="VUV85" s="2"/>
      <c r="VUW85" s="2"/>
      <c r="VUX85" s="2"/>
      <c r="VUY85" s="2"/>
      <c r="VUZ85" s="2"/>
      <c r="VVA85" s="2"/>
      <c r="VVB85" s="2"/>
      <c r="VVC85" s="2"/>
      <c r="VVD85" s="2"/>
      <c r="VVE85" s="2"/>
      <c r="VVF85" s="2"/>
      <c r="VVG85" s="2"/>
      <c r="VVH85" s="2"/>
      <c r="VVI85" s="2"/>
      <c r="VVJ85" s="2"/>
      <c r="VVK85" s="2"/>
      <c r="VVL85" s="2"/>
      <c r="VVM85" s="2"/>
      <c r="VVN85" s="2"/>
      <c r="VVO85" s="2"/>
      <c r="VVP85" s="2"/>
      <c r="VVQ85" s="2"/>
      <c r="VVR85" s="2"/>
      <c r="VVS85" s="2"/>
      <c r="VVT85" s="2"/>
      <c r="VVU85" s="2"/>
      <c r="VVV85" s="2"/>
      <c r="VVW85" s="2"/>
      <c r="VVX85" s="2"/>
      <c r="VVY85" s="2"/>
      <c r="VVZ85" s="2"/>
      <c r="VWA85" s="2"/>
      <c r="VWB85" s="2"/>
      <c r="VWC85" s="2"/>
      <c r="VWD85" s="2"/>
      <c r="VWE85" s="2"/>
      <c r="VWF85" s="2"/>
      <c r="VWG85" s="2"/>
      <c r="VWH85" s="2"/>
      <c r="VWI85" s="2"/>
      <c r="VWJ85" s="2"/>
      <c r="VWK85" s="2"/>
      <c r="VWL85" s="2"/>
      <c r="VWM85" s="2"/>
      <c r="VWN85" s="2"/>
      <c r="VWO85" s="2"/>
      <c r="VWP85" s="2"/>
      <c r="VWQ85" s="2"/>
      <c r="VWR85" s="2"/>
      <c r="VWS85" s="2"/>
      <c r="VWT85" s="2"/>
      <c r="VWU85" s="2"/>
      <c r="VWV85" s="2"/>
      <c r="VWW85" s="2"/>
      <c r="VWX85" s="2"/>
      <c r="VWY85" s="2"/>
      <c r="VWZ85" s="2"/>
      <c r="VXA85" s="2"/>
      <c r="VXB85" s="2"/>
      <c r="VXC85" s="2"/>
      <c r="VXD85" s="2"/>
      <c r="VXE85" s="2"/>
      <c r="VXF85" s="2"/>
      <c r="VXG85" s="2"/>
      <c r="VXH85" s="2"/>
      <c r="VXI85" s="2"/>
      <c r="VXJ85" s="2"/>
      <c r="VXK85" s="2"/>
      <c r="VXL85" s="2"/>
      <c r="VXM85" s="2"/>
      <c r="VXN85" s="2"/>
      <c r="VXO85" s="2"/>
      <c r="VXP85" s="2"/>
      <c r="VXQ85" s="2"/>
      <c r="VXR85" s="2"/>
      <c r="VXS85" s="2"/>
      <c r="VXT85" s="2"/>
      <c r="VXU85" s="2"/>
      <c r="VXV85" s="2"/>
      <c r="VXW85" s="2"/>
      <c r="VXX85" s="2"/>
      <c r="VXY85" s="2"/>
      <c r="VXZ85" s="2"/>
      <c r="VYA85" s="2"/>
      <c r="VYB85" s="2"/>
      <c r="VYC85" s="2"/>
      <c r="VYD85" s="2"/>
      <c r="VYE85" s="2"/>
      <c r="VYF85" s="2"/>
      <c r="VYG85" s="2"/>
      <c r="VYH85" s="2"/>
      <c r="VYI85" s="2"/>
      <c r="VYJ85" s="2"/>
      <c r="VYK85" s="2"/>
      <c r="VYL85" s="2"/>
      <c r="VYM85" s="2"/>
      <c r="VYN85" s="2"/>
      <c r="VYO85" s="2"/>
      <c r="VYP85" s="2"/>
      <c r="VYQ85" s="2"/>
      <c r="VYR85" s="2"/>
      <c r="VYS85" s="2"/>
      <c r="VYT85" s="2"/>
      <c r="VYU85" s="2"/>
      <c r="VYV85" s="2"/>
      <c r="VYW85" s="2"/>
      <c r="VYX85" s="2"/>
      <c r="VYY85" s="2"/>
      <c r="VYZ85" s="2"/>
      <c r="VZA85" s="2"/>
      <c r="VZB85" s="2"/>
      <c r="VZC85" s="2"/>
      <c r="VZD85" s="2"/>
      <c r="VZE85" s="2"/>
      <c r="VZF85" s="2"/>
      <c r="VZG85" s="2"/>
      <c r="VZH85" s="2"/>
      <c r="VZI85" s="2"/>
      <c r="VZJ85" s="2"/>
      <c r="VZK85" s="2"/>
      <c r="VZL85" s="2"/>
      <c r="VZM85" s="2"/>
      <c r="VZN85" s="2"/>
      <c r="VZO85" s="2"/>
      <c r="VZP85" s="2"/>
      <c r="VZQ85" s="2"/>
      <c r="VZR85" s="2"/>
      <c r="VZS85" s="2"/>
      <c r="VZT85" s="2"/>
      <c r="VZU85" s="2"/>
      <c r="VZV85" s="2"/>
      <c r="VZW85" s="2"/>
      <c r="VZX85" s="2"/>
      <c r="VZY85" s="2"/>
      <c r="VZZ85" s="2"/>
      <c r="WAA85" s="2"/>
      <c r="WAB85" s="2"/>
      <c r="WAC85" s="2"/>
      <c r="WAD85" s="2"/>
      <c r="WAE85" s="2"/>
      <c r="WAF85" s="2"/>
      <c r="WAG85" s="2"/>
      <c r="WAH85" s="2"/>
      <c r="WAI85" s="2"/>
      <c r="WAJ85" s="2"/>
      <c r="WAK85" s="2"/>
      <c r="WAL85" s="2"/>
      <c r="WAM85" s="2"/>
      <c r="WAN85" s="2"/>
      <c r="WAO85" s="2"/>
      <c r="WAP85" s="2"/>
      <c r="WAQ85" s="2"/>
      <c r="WAR85" s="2"/>
      <c r="WAS85" s="2"/>
      <c r="WAT85" s="2"/>
      <c r="WAU85" s="2"/>
      <c r="WAV85" s="2"/>
      <c r="WAW85" s="2"/>
      <c r="WAX85" s="2"/>
      <c r="WAY85" s="2"/>
      <c r="WAZ85" s="2"/>
      <c r="WBA85" s="2"/>
      <c r="WBB85" s="2"/>
      <c r="WBC85" s="2"/>
      <c r="WBD85" s="2"/>
      <c r="WBE85" s="2"/>
      <c r="WBF85" s="2"/>
      <c r="WBG85" s="2"/>
      <c r="WBH85" s="2"/>
      <c r="WBI85" s="2"/>
      <c r="WBJ85" s="2"/>
      <c r="WBK85" s="2"/>
      <c r="WBL85" s="2"/>
      <c r="WBM85" s="2"/>
      <c r="WBN85" s="2"/>
      <c r="WBO85" s="2"/>
      <c r="WBP85" s="2"/>
      <c r="WBQ85" s="2"/>
      <c r="WBR85" s="2"/>
      <c r="WBS85" s="2"/>
      <c r="WBT85" s="2"/>
      <c r="WBU85" s="2"/>
      <c r="WBV85" s="2"/>
      <c r="WBW85" s="2"/>
      <c r="WBX85" s="2"/>
      <c r="WBY85" s="2"/>
      <c r="WBZ85" s="2"/>
      <c r="WCA85" s="2"/>
      <c r="WCB85" s="2"/>
      <c r="WCC85" s="2"/>
      <c r="WCD85" s="2"/>
      <c r="WCE85" s="2"/>
      <c r="WCF85" s="2"/>
      <c r="WCG85" s="2"/>
      <c r="WCH85" s="2"/>
      <c r="WCI85" s="2"/>
      <c r="WCJ85" s="2"/>
      <c r="WCK85" s="2"/>
      <c r="WCL85" s="2"/>
      <c r="WCM85" s="2"/>
      <c r="WCN85" s="2"/>
      <c r="WCO85" s="2"/>
      <c r="WCP85" s="2"/>
      <c r="WCQ85" s="2"/>
      <c r="WCR85" s="2"/>
      <c r="WCS85" s="2"/>
      <c r="WCT85" s="2"/>
      <c r="WCU85" s="2"/>
      <c r="WCV85" s="2"/>
      <c r="WCW85" s="2"/>
      <c r="WCX85" s="2"/>
      <c r="WCY85" s="2"/>
      <c r="WCZ85" s="2"/>
      <c r="WDA85" s="2"/>
      <c r="WDB85" s="2"/>
      <c r="WDC85" s="2"/>
      <c r="WDD85" s="2"/>
      <c r="WDE85" s="2"/>
      <c r="WDF85" s="2"/>
      <c r="WDG85" s="2"/>
      <c r="WDH85" s="2"/>
      <c r="WDI85" s="2"/>
      <c r="WDJ85" s="2"/>
      <c r="WDK85" s="2"/>
      <c r="WDL85" s="2"/>
      <c r="WDM85" s="2"/>
      <c r="WDN85" s="2"/>
      <c r="WDO85" s="2"/>
      <c r="WDP85" s="2"/>
      <c r="WDQ85" s="2"/>
      <c r="WDR85" s="2"/>
      <c r="WDS85" s="2"/>
      <c r="WDT85" s="2"/>
      <c r="WDU85" s="2"/>
      <c r="WDV85" s="2"/>
      <c r="WDW85" s="2"/>
      <c r="WDX85" s="2"/>
      <c r="WDY85" s="2"/>
      <c r="WDZ85" s="2"/>
      <c r="WEA85" s="2"/>
      <c r="WEB85" s="2"/>
      <c r="WEC85" s="2"/>
      <c r="WED85" s="2"/>
      <c r="WEE85" s="2"/>
      <c r="WEF85" s="2"/>
      <c r="WEG85" s="2"/>
      <c r="WEH85" s="2"/>
      <c r="WEI85" s="2"/>
      <c r="WEJ85" s="2"/>
      <c r="WEK85" s="2"/>
      <c r="WEL85" s="2"/>
      <c r="WEM85" s="2"/>
      <c r="WEN85" s="2"/>
      <c r="WEO85" s="2"/>
      <c r="WEP85" s="2"/>
      <c r="WEQ85" s="2"/>
      <c r="WER85" s="2"/>
      <c r="WES85" s="2"/>
      <c r="WET85" s="2"/>
      <c r="WEU85" s="2"/>
      <c r="WEV85" s="2"/>
      <c r="WEW85" s="2"/>
      <c r="WEX85" s="2"/>
      <c r="WEY85" s="2"/>
      <c r="WEZ85" s="2"/>
      <c r="WFA85" s="2"/>
      <c r="WFB85" s="2"/>
      <c r="WFC85" s="2"/>
      <c r="WFD85" s="2"/>
      <c r="WFE85" s="2"/>
      <c r="WFF85" s="2"/>
      <c r="WFG85" s="2"/>
      <c r="WFH85" s="2"/>
      <c r="WFI85" s="2"/>
      <c r="WFJ85" s="2"/>
      <c r="WFK85" s="2"/>
      <c r="WFL85" s="2"/>
      <c r="WFM85" s="2"/>
      <c r="WFN85" s="2"/>
      <c r="WFO85" s="2"/>
      <c r="WFP85" s="2"/>
      <c r="WFQ85" s="2"/>
      <c r="WFR85" s="2"/>
      <c r="WFS85" s="2"/>
      <c r="WFT85" s="2"/>
      <c r="WFU85" s="2"/>
      <c r="WFV85" s="2"/>
      <c r="WFW85" s="2"/>
      <c r="WFX85" s="2"/>
      <c r="WFY85" s="2"/>
      <c r="WFZ85" s="2"/>
      <c r="WGA85" s="2"/>
      <c r="WGB85" s="2"/>
      <c r="WGC85" s="2"/>
      <c r="WGD85" s="2"/>
      <c r="WGE85" s="2"/>
      <c r="WGF85" s="2"/>
      <c r="WGG85" s="2"/>
      <c r="WGH85" s="2"/>
      <c r="WGI85" s="2"/>
      <c r="WGJ85" s="2"/>
      <c r="WGK85" s="2"/>
      <c r="WGL85" s="2"/>
      <c r="WGM85" s="2"/>
      <c r="WGN85" s="2"/>
      <c r="WGO85" s="2"/>
      <c r="WGP85" s="2"/>
      <c r="WGQ85" s="2"/>
      <c r="WGR85" s="2"/>
      <c r="WGS85" s="2"/>
      <c r="WGT85" s="2"/>
      <c r="WGU85" s="2"/>
      <c r="WGV85" s="2"/>
      <c r="WGW85" s="2"/>
      <c r="WGX85" s="2"/>
      <c r="WGY85" s="2"/>
      <c r="WGZ85" s="2"/>
      <c r="WHA85" s="2"/>
      <c r="WHB85" s="2"/>
      <c r="WHC85" s="2"/>
      <c r="WHD85" s="2"/>
      <c r="WHE85" s="2"/>
      <c r="WHF85" s="2"/>
      <c r="WHG85" s="2"/>
      <c r="WHH85" s="2"/>
      <c r="WHI85" s="2"/>
      <c r="WHJ85" s="2"/>
      <c r="WHK85" s="2"/>
      <c r="WHL85" s="2"/>
      <c r="WHM85" s="2"/>
      <c r="WHN85" s="2"/>
      <c r="WHO85" s="2"/>
      <c r="WHP85" s="2"/>
      <c r="WHQ85" s="2"/>
      <c r="WHR85" s="2"/>
      <c r="WHS85" s="2"/>
      <c r="WHT85" s="2"/>
      <c r="WHU85" s="2"/>
      <c r="WHV85" s="2"/>
      <c r="WHW85" s="2"/>
      <c r="WHX85" s="2"/>
      <c r="WHY85" s="2"/>
      <c r="WHZ85" s="2"/>
      <c r="WIA85" s="2"/>
      <c r="WIB85" s="2"/>
      <c r="WIC85" s="2"/>
      <c r="WID85" s="2"/>
      <c r="WIE85" s="2"/>
      <c r="WIF85" s="2"/>
      <c r="WIG85" s="2"/>
      <c r="WIH85" s="2"/>
      <c r="WII85" s="2"/>
      <c r="WIJ85" s="2"/>
      <c r="WIK85" s="2"/>
      <c r="WIL85" s="2"/>
      <c r="WIM85" s="2"/>
      <c r="WIN85" s="2"/>
      <c r="WIO85" s="2"/>
      <c r="WIP85" s="2"/>
      <c r="WIQ85" s="2"/>
      <c r="WIR85" s="2"/>
      <c r="WIS85" s="2"/>
      <c r="WIT85" s="2"/>
      <c r="WIU85" s="2"/>
      <c r="WIV85" s="2"/>
      <c r="WIW85" s="2"/>
      <c r="WIX85" s="2"/>
      <c r="WIY85" s="2"/>
      <c r="WIZ85" s="2"/>
      <c r="WJA85" s="2"/>
      <c r="WJB85" s="2"/>
      <c r="WJC85" s="2"/>
      <c r="WJD85" s="2"/>
      <c r="WJE85" s="2"/>
      <c r="WJF85" s="2"/>
      <c r="WJG85" s="2"/>
      <c r="WJH85" s="2"/>
      <c r="WJI85" s="2"/>
      <c r="WJJ85" s="2"/>
      <c r="WJK85" s="2"/>
      <c r="WJL85" s="2"/>
      <c r="WJM85" s="2"/>
      <c r="WJN85" s="2"/>
      <c r="WJO85" s="2"/>
      <c r="WJP85" s="2"/>
      <c r="WJQ85" s="2"/>
      <c r="WJR85" s="2"/>
      <c r="WJS85" s="2"/>
      <c r="WJT85" s="2"/>
      <c r="WJU85" s="2"/>
      <c r="WJV85" s="2"/>
      <c r="WJW85" s="2"/>
      <c r="WJX85" s="2"/>
      <c r="WJY85" s="2"/>
      <c r="WJZ85" s="2"/>
      <c r="WKA85" s="2"/>
      <c r="WKB85" s="2"/>
      <c r="WKC85" s="2"/>
      <c r="WKD85" s="2"/>
      <c r="WKE85" s="2"/>
      <c r="WKF85" s="2"/>
      <c r="WKG85" s="2"/>
      <c r="WKH85" s="2"/>
      <c r="WKI85" s="2"/>
      <c r="WKJ85" s="2"/>
      <c r="WKK85" s="2"/>
      <c r="WKL85" s="2"/>
      <c r="WKM85" s="2"/>
      <c r="WKN85" s="2"/>
      <c r="WKO85" s="2"/>
      <c r="WKP85" s="2"/>
      <c r="WKQ85" s="2"/>
      <c r="WKR85" s="2"/>
      <c r="WKS85" s="2"/>
      <c r="WKT85" s="2"/>
      <c r="WKU85" s="2"/>
      <c r="WKV85" s="2"/>
      <c r="WKW85" s="2"/>
      <c r="WKX85" s="2"/>
      <c r="WKY85" s="2"/>
      <c r="WKZ85" s="2"/>
      <c r="WLA85" s="2"/>
      <c r="WLB85" s="2"/>
      <c r="WLC85" s="2"/>
      <c r="WLD85" s="2"/>
      <c r="WLE85" s="2"/>
      <c r="WLF85" s="2"/>
      <c r="WLG85" s="2"/>
      <c r="WLH85" s="2"/>
      <c r="WLI85" s="2"/>
      <c r="WLJ85" s="2"/>
      <c r="WLK85" s="2"/>
      <c r="WLL85" s="2"/>
      <c r="WLM85" s="2"/>
      <c r="WLN85" s="2"/>
      <c r="WLO85" s="2"/>
      <c r="WLP85" s="2"/>
      <c r="WLQ85" s="2"/>
      <c r="WLR85" s="2"/>
      <c r="WLS85" s="2"/>
      <c r="WLT85" s="2"/>
      <c r="WLU85" s="2"/>
      <c r="WLV85" s="2"/>
      <c r="WLW85" s="2"/>
      <c r="WLX85" s="2"/>
      <c r="WLY85" s="2"/>
      <c r="WLZ85" s="2"/>
      <c r="WMA85" s="2"/>
      <c r="WMB85" s="2"/>
      <c r="WMC85" s="2"/>
      <c r="WMD85" s="2"/>
      <c r="WME85" s="2"/>
      <c r="WMF85" s="2"/>
      <c r="WMG85" s="2"/>
      <c r="WMH85" s="2"/>
      <c r="WMI85" s="2"/>
      <c r="WMJ85" s="2"/>
      <c r="WMK85" s="2"/>
      <c r="WML85" s="2"/>
      <c r="WMM85" s="2"/>
      <c r="WMN85" s="2"/>
      <c r="WMO85" s="2"/>
      <c r="WMP85" s="2"/>
      <c r="WMQ85" s="2"/>
      <c r="WMR85" s="2"/>
      <c r="WMS85" s="2"/>
      <c r="WMT85" s="2"/>
      <c r="WMU85" s="2"/>
      <c r="WMV85" s="2"/>
      <c r="WMW85" s="2"/>
      <c r="WMX85" s="2"/>
      <c r="WMY85" s="2"/>
      <c r="WMZ85" s="2"/>
      <c r="WNA85" s="2"/>
      <c r="WNB85" s="2"/>
      <c r="WNC85" s="2"/>
      <c r="WND85" s="2"/>
      <c r="WNE85" s="2"/>
      <c r="WNF85" s="2"/>
      <c r="WNG85" s="2"/>
      <c r="WNH85" s="2"/>
      <c r="WNI85" s="2"/>
      <c r="WNJ85" s="2"/>
      <c r="WNK85" s="2"/>
      <c r="WNL85" s="2"/>
      <c r="WNM85" s="2"/>
      <c r="WNN85" s="2"/>
      <c r="WNO85" s="2"/>
      <c r="WNP85" s="2"/>
      <c r="WNQ85" s="2"/>
      <c r="WNR85" s="2"/>
      <c r="WNS85" s="2"/>
      <c r="WNT85" s="2"/>
      <c r="WNU85" s="2"/>
      <c r="WNV85" s="2"/>
      <c r="WNW85" s="2"/>
      <c r="WNX85" s="2"/>
      <c r="WNY85" s="2"/>
      <c r="WNZ85" s="2"/>
      <c r="WOA85" s="2"/>
      <c r="WOB85" s="2"/>
      <c r="WOC85" s="2"/>
      <c r="WOD85" s="2"/>
      <c r="WOE85" s="2"/>
      <c r="WOF85" s="2"/>
      <c r="WOG85" s="2"/>
      <c r="WOH85" s="2"/>
      <c r="WOI85" s="2"/>
      <c r="WOJ85" s="2"/>
      <c r="WOK85" s="2"/>
      <c r="WOL85" s="2"/>
      <c r="WOM85" s="2"/>
      <c r="WON85" s="2"/>
      <c r="WOO85" s="2"/>
      <c r="WOP85" s="2"/>
      <c r="WOQ85" s="2"/>
      <c r="WOR85" s="2"/>
      <c r="WOS85" s="2"/>
      <c r="WOT85" s="2"/>
      <c r="WOU85" s="2"/>
      <c r="WOV85" s="2"/>
      <c r="WOW85" s="2"/>
      <c r="WOX85" s="2"/>
      <c r="WOY85" s="2"/>
      <c r="WOZ85" s="2"/>
      <c r="WPA85" s="2"/>
      <c r="WPB85" s="2"/>
      <c r="WPC85" s="2"/>
      <c r="WPD85" s="2"/>
      <c r="WPE85" s="2"/>
      <c r="WPF85" s="2"/>
      <c r="WPG85" s="2"/>
      <c r="WPH85" s="2"/>
      <c r="WPI85" s="2"/>
      <c r="WPJ85" s="2"/>
      <c r="WPK85" s="2"/>
      <c r="WPL85" s="2"/>
      <c r="WPM85" s="2"/>
      <c r="WPN85" s="2"/>
      <c r="WPO85" s="2"/>
      <c r="WPP85" s="2"/>
      <c r="WPQ85" s="2"/>
      <c r="WPR85" s="2"/>
      <c r="WPS85" s="2"/>
      <c r="WPT85" s="2"/>
      <c r="WPU85" s="2"/>
      <c r="WPV85" s="2"/>
      <c r="WPW85" s="2"/>
      <c r="WPX85" s="2"/>
      <c r="WPY85" s="2"/>
      <c r="WPZ85" s="2"/>
      <c r="WQA85" s="2"/>
      <c r="WQB85" s="2"/>
      <c r="WQC85" s="2"/>
      <c r="WQD85" s="2"/>
      <c r="WQE85" s="2"/>
      <c r="WQF85" s="2"/>
      <c r="WQG85" s="2"/>
      <c r="WQH85" s="2"/>
      <c r="WQI85" s="2"/>
      <c r="WQJ85" s="2"/>
      <c r="WQK85" s="2"/>
      <c r="WQL85" s="2"/>
      <c r="WQM85" s="2"/>
      <c r="WQN85" s="2"/>
      <c r="WQO85" s="2"/>
      <c r="WQP85" s="2"/>
      <c r="WQQ85" s="2"/>
      <c r="WQR85" s="2"/>
      <c r="WQS85" s="2"/>
      <c r="WQT85" s="2"/>
      <c r="WQU85" s="2"/>
      <c r="WQV85" s="2"/>
      <c r="WQW85" s="2"/>
      <c r="WQX85" s="2"/>
      <c r="WQY85" s="2"/>
      <c r="WQZ85" s="2"/>
      <c r="WRA85" s="2"/>
      <c r="WRB85" s="2"/>
      <c r="WRC85" s="2"/>
      <c r="WRD85" s="2"/>
      <c r="WRE85" s="2"/>
      <c r="WRF85" s="2"/>
      <c r="WRG85" s="2"/>
      <c r="WRH85" s="2"/>
      <c r="WRI85" s="2"/>
      <c r="WRJ85" s="2"/>
      <c r="WRK85" s="2"/>
      <c r="WRL85" s="2"/>
      <c r="WRM85" s="2"/>
      <c r="WRN85" s="2"/>
      <c r="WRO85" s="2"/>
      <c r="WRP85" s="2"/>
      <c r="WRQ85" s="2"/>
      <c r="WRR85" s="2"/>
      <c r="WRS85" s="2"/>
      <c r="WRT85" s="2"/>
      <c r="WRU85" s="2"/>
      <c r="WRV85" s="2"/>
      <c r="WRW85" s="2"/>
      <c r="WRX85" s="2"/>
      <c r="WRY85" s="2"/>
      <c r="WRZ85" s="2"/>
      <c r="WSA85" s="2"/>
      <c r="WSB85" s="2"/>
      <c r="WSC85" s="2"/>
      <c r="WSD85" s="2"/>
      <c r="WSE85" s="2"/>
      <c r="WSF85" s="2"/>
      <c r="WSG85" s="2"/>
      <c r="WSH85" s="2"/>
      <c r="WSI85" s="2"/>
      <c r="WSJ85" s="2"/>
      <c r="WSK85" s="2"/>
      <c r="WSL85" s="2"/>
      <c r="WSM85" s="2"/>
      <c r="WSN85" s="2"/>
      <c r="WSO85" s="2"/>
      <c r="WSP85" s="2"/>
      <c r="WSQ85" s="2"/>
      <c r="WSR85" s="2"/>
      <c r="WSS85" s="2"/>
      <c r="WST85" s="2"/>
      <c r="WSU85" s="2"/>
      <c r="WSV85" s="2"/>
      <c r="WSW85" s="2"/>
      <c r="WSX85" s="2"/>
      <c r="WSY85" s="2"/>
      <c r="WSZ85" s="2"/>
      <c r="WTA85" s="2"/>
      <c r="WTB85" s="2"/>
      <c r="WTC85" s="2"/>
      <c r="WTD85" s="2"/>
      <c r="WTE85" s="2"/>
      <c r="WTF85" s="2"/>
      <c r="WTG85" s="2"/>
      <c r="WTH85" s="2"/>
      <c r="WTI85" s="2"/>
      <c r="WTJ85" s="2"/>
      <c r="WTK85" s="2"/>
      <c r="WTL85" s="2"/>
      <c r="WTM85" s="2"/>
      <c r="WTN85" s="2"/>
      <c r="WTO85" s="2"/>
      <c r="WTP85" s="2"/>
      <c r="WTQ85" s="2"/>
      <c r="WTR85" s="2"/>
      <c r="WTS85" s="2"/>
      <c r="WTT85" s="2"/>
      <c r="WTU85" s="2"/>
      <c r="WTV85" s="2"/>
      <c r="WTW85" s="2"/>
      <c r="WTX85" s="2"/>
      <c r="WTY85" s="2"/>
      <c r="WTZ85" s="2"/>
      <c r="WUA85" s="2"/>
      <c r="WUB85" s="2"/>
      <c r="WUC85" s="2"/>
      <c r="WUD85" s="2"/>
      <c r="WUE85" s="2"/>
      <c r="WUF85" s="2"/>
      <c r="WUG85" s="2"/>
      <c r="WUH85" s="2"/>
      <c r="WUI85" s="2"/>
      <c r="WUJ85" s="2"/>
      <c r="WUK85" s="2"/>
      <c r="WUL85" s="2"/>
      <c r="WUM85" s="2"/>
      <c r="WUN85" s="2"/>
      <c r="WUO85" s="2"/>
      <c r="WUP85" s="2"/>
      <c r="WUQ85" s="2"/>
      <c r="WUR85" s="2"/>
      <c r="WUS85" s="2"/>
      <c r="WUT85" s="2"/>
      <c r="WUU85" s="2"/>
      <c r="WUV85" s="2"/>
      <c r="WUW85" s="2"/>
      <c r="WUX85" s="2"/>
      <c r="WUY85" s="2"/>
      <c r="WUZ85" s="2"/>
      <c r="WVA85" s="2"/>
      <c r="WVB85" s="2"/>
      <c r="WVC85" s="2"/>
      <c r="WVD85" s="2"/>
      <c r="WVE85" s="2"/>
      <c r="WVF85" s="2"/>
      <c r="WVG85" s="2"/>
      <c r="WVH85" s="2"/>
      <c r="WVI85" s="2"/>
      <c r="WVJ85" s="2"/>
      <c r="WVK85" s="2"/>
      <c r="WVL85" s="2"/>
      <c r="WVM85" s="2"/>
      <c r="WVN85" s="2"/>
      <c r="WVO85" s="2"/>
      <c r="WVP85" s="2"/>
      <c r="WVQ85" s="2"/>
      <c r="WVR85" s="2"/>
      <c r="WVS85" s="2"/>
      <c r="WVT85" s="2"/>
      <c r="WVU85" s="2"/>
      <c r="WVV85" s="2"/>
      <c r="WVW85" s="2"/>
      <c r="WVX85" s="2"/>
      <c r="WVY85" s="2"/>
      <c r="WVZ85" s="2"/>
      <c r="WWA85" s="2"/>
      <c r="WWB85" s="2"/>
      <c r="WWC85" s="2"/>
      <c r="WWD85" s="2"/>
      <c r="WWE85" s="2"/>
      <c r="WWF85" s="2"/>
      <c r="WWG85" s="2"/>
      <c r="WWH85" s="2"/>
      <c r="WWI85" s="2"/>
      <c r="WWJ85" s="2"/>
      <c r="WWK85" s="2"/>
      <c r="WWL85" s="2"/>
      <c r="WWM85" s="2"/>
      <c r="WWN85" s="2"/>
      <c r="WWO85" s="2"/>
      <c r="WWP85" s="2"/>
      <c r="WWQ85" s="2"/>
      <c r="WWR85" s="2"/>
      <c r="WWS85" s="2"/>
      <c r="WWT85" s="2"/>
      <c r="WWU85" s="2"/>
      <c r="WWV85" s="2"/>
      <c r="WWW85" s="2"/>
      <c r="WWX85" s="2"/>
      <c r="WWY85" s="2"/>
      <c r="WWZ85" s="2"/>
      <c r="WXA85" s="2"/>
      <c r="WXB85" s="2"/>
      <c r="WXC85" s="2"/>
      <c r="WXD85" s="2"/>
      <c r="WXE85" s="2"/>
      <c r="WXF85" s="2"/>
      <c r="WXG85" s="2"/>
      <c r="WXH85" s="2"/>
      <c r="WXI85" s="2"/>
      <c r="WXJ85" s="2"/>
      <c r="WXK85" s="2"/>
      <c r="WXL85" s="2"/>
      <c r="WXM85" s="2"/>
      <c r="WXN85" s="2"/>
      <c r="WXO85" s="2"/>
      <c r="WXP85" s="2"/>
      <c r="WXQ85" s="2"/>
      <c r="WXR85" s="2"/>
      <c r="WXS85" s="2"/>
      <c r="WXT85" s="2"/>
      <c r="WXU85" s="2"/>
      <c r="WXV85" s="2"/>
      <c r="WXW85" s="2"/>
      <c r="WXX85" s="2"/>
      <c r="WXY85" s="2"/>
      <c r="WXZ85" s="2"/>
      <c r="WYA85" s="2"/>
      <c r="WYB85" s="2"/>
      <c r="WYC85" s="2"/>
      <c r="WYD85" s="2"/>
      <c r="WYE85" s="2"/>
      <c r="WYF85" s="2"/>
      <c r="WYG85" s="2"/>
      <c r="WYH85" s="2"/>
      <c r="WYI85" s="2"/>
      <c r="WYJ85" s="2"/>
      <c r="WYK85" s="2"/>
      <c r="WYL85" s="2"/>
      <c r="WYM85" s="2"/>
      <c r="WYN85" s="2"/>
      <c r="WYO85" s="2"/>
      <c r="WYP85" s="2"/>
      <c r="WYQ85" s="2"/>
      <c r="WYR85" s="2"/>
      <c r="WYS85" s="2"/>
      <c r="WYT85" s="2"/>
      <c r="WYU85" s="2"/>
      <c r="WYV85" s="2"/>
      <c r="WYW85" s="2"/>
      <c r="WYX85" s="2"/>
      <c r="WYY85" s="2"/>
      <c r="WYZ85" s="2"/>
      <c r="WZA85" s="2"/>
      <c r="WZB85" s="2"/>
      <c r="WZC85" s="2"/>
      <c r="WZD85" s="2"/>
      <c r="WZE85" s="2"/>
      <c r="WZF85" s="2"/>
      <c r="WZG85" s="2"/>
      <c r="WZH85" s="2"/>
      <c r="WZI85" s="2"/>
      <c r="WZJ85" s="2"/>
      <c r="WZK85" s="2"/>
      <c r="WZL85" s="2"/>
      <c r="WZM85" s="2"/>
      <c r="WZN85" s="2"/>
      <c r="WZO85" s="2"/>
      <c r="WZP85" s="2"/>
      <c r="WZQ85" s="2"/>
      <c r="WZR85" s="2"/>
      <c r="WZS85" s="2"/>
      <c r="WZT85" s="2"/>
      <c r="WZU85" s="2"/>
      <c r="WZV85" s="2"/>
      <c r="WZW85" s="2"/>
      <c r="WZX85" s="2"/>
      <c r="WZY85" s="2"/>
      <c r="WZZ85" s="2"/>
      <c r="XAA85" s="2"/>
      <c r="XAB85" s="2"/>
      <c r="XAC85" s="2"/>
      <c r="XAD85" s="2"/>
      <c r="XAE85" s="2"/>
      <c r="XAF85" s="2"/>
      <c r="XAG85" s="2"/>
      <c r="XAH85" s="2"/>
      <c r="XAI85" s="2"/>
      <c r="XAJ85" s="2"/>
      <c r="XAK85" s="2"/>
      <c r="XAL85" s="2"/>
      <c r="XAM85" s="2"/>
      <c r="XAN85" s="2"/>
      <c r="XAO85" s="2"/>
      <c r="XAP85" s="2"/>
      <c r="XAQ85" s="2"/>
      <c r="XAR85" s="2"/>
      <c r="XAS85" s="2"/>
      <c r="XAT85" s="2"/>
      <c r="XAU85" s="2"/>
      <c r="XAV85" s="2"/>
      <c r="XAW85" s="2"/>
      <c r="XAX85" s="2"/>
      <c r="XAY85" s="2"/>
      <c r="XAZ85" s="2"/>
      <c r="XBA85" s="2"/>
      <c r="XBB85" s="2"/>
      <c r="XBC85" s="2"/>
      <c r="XBD85" s="2"/>
      <c r="XBE85" s="2"/>
      <c r="XBF85" s="2"/>
      <c r="XBG85" s="2"/>
      <c r="XBH85" s="2"/>
      <c r="XBI85" s="2"/>
      <c r="XBJ85" s="2"/>
      <c r="XBK85" s="2"/>
      <c r="XBL85" s="2"/>
      <c r="XBM85" s="2"/>
      <c r="XBN85" s="2"/>
      <c r="XBO85" s="2"/>
      <c r="XBP85" s="2"/>
      <c r="XBQ85" s="2"/>
      <c r="XBR85" s="2"/>
      <c r="XBS85" s="2"/>
      <c r="XBT85" s="2"/>
      <c r="XBU85" s="2"/>
      <c r="XBV85" s="2"/>
      <c r="XBW85" s="2"/>
      <c r="XBX85" s="2"/>
      <c r="XBY85" s="2"/>
      <c r="XBZ85" s="2"/>
      <c r="XCA85" s="2"/>
      <c r="XCB85" s="2"/>
      <c r="XCC85" s="2"/>
      <c r="XCD85" s="2"/>
      <c r="XCE85" s="2"/>
      <c r="XCF85" s="2"/>
      <c r="XCG85" s="2"/>
      <c r="XCH85" s="2"/>
      <c r="XCI85" s="2"/>
      <c r="XCJ85" s="2"/>
      <c r="XCK85" s="2"/>
      <c r="XCL85" s="2"/>
      <c r="XCM85" s="2"/>
      <c r="XCN85" s="2"/>
      <c r="XCO85" s="2"/>
      <c r="XCP85" s="2"/>
      <c r="XCQ85" s="2"/>
      <c r="XCR85" s="2"/>
      <c r="XCS85" s="2"/>
      <c r="XCT85" s="2"/>
      <c r="XCU85" s="2"/>
      <c r="XCV85" s="2"/>
      <c r="XCW85" s="2"/>
      <c r="XCX85" s="2"/>
      <c r="XCY85" s="2"/>
      <c r="XCZ85" s="2"/>
      <c r="XDA85" s="2"/>
      <c r="XDB85" s="2"/>
      <c r="XDC85" s="2"/>
      <c r="XDD85" s="2"/>
      <c r="XDE85" s="2"/>
      <c r="XDF85" s="2"/>
      <c r="XDG85" s="2"/>
      <c r="XDH85" s="2"/>
      <c r="XDI85" s="2"/>
      <c r="XDJ85" s="2"/>
      <c r="XDK85" s="2"/>
      <c r="XDL85" s="2"/>
      <c r="XDM85" s="2"/>
      <c r="XDN85" s="2"/>
      <c r="XDO85" s="2"/>
      <c r="XDP85" s="2"/>
      <c r="XDQ85" s="2"/>
      <c r="XDR85" s="2"/>
      <c r="XDS85" s="2"/>
      <c r="XDT85" s="2"/>
      <c r="XDU85" s="2"/>
      <c r="XDV85" s="2"/>
      <c r="XDW85" s="2"/>
      <c r="XDX85" s="2"/>
      <c r="XDY85" s="2"/>
      <c r="XDZ85" s="2"/>
      <c r="XEA85" s="2"/>
      <c r="XEB85" s="2"/>
      <c r="XEC85" s="2"/>
      <c r="XED85" s="2"/>
      <c r="XEE85" s="2"/>
      <c r="XEF85" s="2"/>
      <c r="XEG85" s="2"/>
      <c r="XEH85" s="2"/>
      <c r="XEI85" s="2"/>
      <c r="XEJ85" s="2"/>
      <c r="XEK85" s="2"/>
      <c r="XEL85" s="2"/>
      <c r="XEM85" s="2"/>
      <c r="XEN85" s="2"/>
      <c r="XEO85" s="2"/>
      <c r="XEP85" s="2"/>
      <c r="XEQ85" s="2"/>
      <c r="XER85" s="2"/>
      <c r="XES85" s="2"/>
      <c r="XET85" s="2"/>
      <c r="XEU85" s="2"/>
      <c r="XEV85" s="2"/>
      <c r="XEW85" s="2"/>
      <c r="XEX85" s="2"/>
      <c r="XEY85" s="2"/>
      <c r="XEZ85" s="2"/>
      <c r="XFA85" s="2"/>
      <c r="XFB85" s="2"/>
      <c r="XFC85" s="2"/>
      <c r="XFD85" s="2"/>
    </row>
    <row r="86" spans="1:16384" x14ac:dyDescent="0.2">
      <c r="A86" t="s">
        <v>250</v>
      </c>
      <c r="B86" s="2" t="s">
        <v>467</v>
      </c>
      <c r="C86" s="65">
        <v>10000000</v>
      </c>
      <c r="D86" s="2" t="s">
        <v>476</v>
      </c>
    </row>
    <row r="87" spans="1:16384" x14ac:dyDescent="0.2">
      <c r="A87" t="s">
        <v>251</v>
      </c>
      <c r="B87" s="2" t="s">
        <v>474</v>
      </c>
      <c r="C87" s="66">
        <v>0</v>
      </c>
      <c r="D87" s="2" t="s">
        <v>476</v>
      </c>
    </row>
    <row r="88" spans="1:16384" x14ac:dyDescent="0.2">
      <c r="A88" s="2" t="s">
        <v>47</v>
      </c>
      <c r="B88" s="2" t="s">
        <v>243</v>
      </c>
      <c r="C88" s="63">
        <v>1500</v>
      </c>
      <c r="D88" s="2" t="s">
        <v>237</v>
      </c>
      <c r="E88" s="2">
        <v>453</v>
      </c>
      <c r="F88" s="2" t="s">
        <v>515</v>
      </c>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c r="XAA88" s="2"/>
      <c r="XAB88" s="2"/>
      <c r="XAC88" s="2"/>
      <c r="XAD88" s="2"/>
      <c r="XAE88" s="2"/>
      <c r="XAF88" s="2"/>
      <c r="XAG88" s="2"/>
      <c r="XAH88" s="2"/>
      <c r="XAI88" s="2"/>
      <c r="XAJ88" s="2"/>
      <c r="XAK88" s="2"/>
      <c r="XAL88" s="2"/>
      <c r="XAM88" s="2"/>
      <c r="XAN88" s="2"/>
      <c r="XAO88" s="2"/>
      <c r="XAP88" s="2"/>
      <c r="XAQ88" s="2"/>
      <c r="XAR88" s="2"/>
      <c r="XAS88" s="2"/>
      <c r="XAT88" s="2"/>
      <c r="XAU88" s="2"/>
      <c r="XAV88" s="2"/>
      <c r="XAW88" s="2"/>
      <c r="XAX88" s="2"/>
      <c r="XAY88" s="2"/>
      <c r="XAZ88" s="2"/>
      <c r="XBA88" s="2"/>
      <c r="XBB88" s="2"/>
      <c r="XBC88" s="2"/>
      <c r="XBD88" s="2"/>
      <c r="XBE88" s="2"/>
      <c r="XBF88" s="2"/>
      <c r="XBG88" s="2"/>
      <c r="XBH88" s="2"/>
      <c r="XBI88" s="2"/>
      <c r="XBJ88" s="2"/>
      <c r="XBK88" s="2"/>
      <c r="XBL88" s="2"/>
      <c r="XBM88" s="2"/>
      <c r="XBN88" s="2"/>
      <c r="XBO88" s="2"/>
      <c r="XBP88" s="2"/>
      <c r="XBQ88" s="2"/>
      <c r="XBR88" s="2"/>
      <c r="XBS88" s="2"/>
      <c r="XBT88" s="2"/>
      <c r="XBU88" s="2"/>
      <c r="XBV88" s="2"/>
      <c r="XBW88" s="2"/>
      <c r="XBX88" s="2"/>
      <c r="XBY88" s="2"/>
      <c r="XBZ88" s="2"/>
      <c r="XCA88" s="2"/>
      <c r="XCB88" s="2"/>
      <c r="XCC88" s="2"/>
      <c r="XCD88" s="2"/>
      <c r="XCE88" s="2"/>
      <c r="XCF88" s="2"/>
      <c r="XCG88" s="2"/>
      <c r="XCH88" s="2"/>
      <c r="XCI88" s="2"/>
      <c r="XCJ88" s="2"/>
      <c r="XCK88" s="2"/>
      <c r="XCL88" s="2"/>
      <c r="XCM88" s="2"/>
      <c r="XCN88" s="2"/>
      <c r="XCO88" s="2"/>
      <c r="XCP88" s="2"/>
      <c r="XCQ88" s="2"/>
      <c r="XCR88" s="2"/>
      <c r="XCS88" s="2"/>
      <c r="XCT88" s="2"/>
      <c r="XCU88" s="2"/>
      <c r="XCV88" s="2"/>
      <c r="XCW88" s="2"/>
      <c r="XCX88" s="2"/>
      <c r="XCY88" s="2"/>
      <c r="XCZ88" s="2"/>
      <c r="XDA88" s="2"/>
      <c r="XDB88" s="2"/>
      <c r="XDC88" s="2"/>
      <c r="XDD88" s="2"/>
      <c r="XDE88" s="2"/>
      <c r="XDF88" s="2"/>
      <c r="XDG88" s="2"/>
      <c r="XDH88" s="2"/>
      <c r="XDI88" s="2"/>
      <c r="XDJ88" s="2"/>
      <c r="XDK88" s="2"/>
      <c r="XDL88" s="2"/>
      <c r="XDM88" s="2"/>
      <c r="XDN88" s="2"/>
      <c r="XDO88" s="2"/>
      <c r="XDP88" s="2"/>
      <c r="XDQ88" s="2"/>
      <c r="XDR88" s="2"/>
      <c r="XDS88" s="2"/>
      <c r="XDT88" s="2"/>
      <c r="XDU88" s="2"/>
      <c r="XDV88" s="2"/>
      <c r="XDW88" s="2"/>
      <c r="XDX88" s="2"/>
      <c r="XDY88" s="2"/>
      <c r="XDZ88" s="2"/>
      <c r="XEA88" s="2"/>
      <c r="XEB88" s="2"/>
      <c r="XEC88" s="2"/>
      <c r="XED88" s="2"/>
      <c r="XEE88" s="2"/>
      <c r="XEF88" s="2"/>
      <c r="XEG88" s="2"/>
      <c r="XEH88" s="2"/>
      <c r="XEI88" s="2"/>
      <c r="XEJ88" s="2"/>
      <c r="XEK88" s="2"/>
      <c r="XEL88" s="2"/>
      <c r="XEM88" s="2"/>
      <c r="XEN88" s="2"/>
      <c r="XEO88" s="2"/>
      <c r="XEP88" s="2"/>
      <c r="XEQ88" s="2"/>
      <c r="XER88" s="2"/>
      <c r="XES88" s="2"/>
      <c r="XET88" s="2"/>
      <c r="XEU88" s="2"/>
      <c r="XEV88" s="2"/>
      <c r="XEW88" s="2"/>
      <c r="XEX88" s="2"/>
      <c r="XEY88" s="2"/>
      <c r="XEZ88" s="2"/>
      <c r="XFA88" s="2"/>
      <c r="XFB88" s="2"/>
      <c r="XFC88" s="2"/>
      <c r="XFD88" s="2"/>
    </row>
    <row r="89" spans="1:16384" x14ac:dyDescent="0.2">
      <c r="A89" s="2" t="s">
        <v>48</v>
      </c>
      <c r="B89" s="2" t="s">
        <v>244</v>
      </c>
      <c r="C89" s="63">
        <v>0.01</v>
      </c>
      <c r="D89" t="s">
        <v>5</v>
      </c>
    </row>
    <row r="90" spans="1:16384" x14ac:dyDescent="0.2">
      <c r="A90" s="2"/>
      <c r="B90" s="2"/>
      <c r="C90" s="63"/>
    </row>
    <row r="91" spans="1:16384" x14ac:dyDescent="0.2">
      <c r="A91" s="3" t="s">
        <v>117</v>
      </c>
      <c r="B91" s="3" t="s">
        <v>7</v>
      </c>
      <c r="C91" s="3"/>
      <c r="D91" s="3" t="s">
        <v>7</v>
      </c>
      <c r="E91" s="3"/>
      <c r="F91" s="3"/>
    </row>
    <row r="92" spans="1:16384" x14ac:dyDescent="0.2">
      <c r="A92" s="4" t="s">
        <v>112</v>
      </c>
      <c r="B92" s="19" t="s">
        <v>103</v>
      </c>
      <c r="C92" s="19">
        <v>1</v>
      </c>
      <c r="D92" s="19" t="s">
        <v>111</v>
      </c>
      <c r="E92" s="19"/>
      <c r="F92" s="19"/>
    </row>
    <row r="93" spans="1:16384" x14ac:dyDescent="0.2">
      <c r="A93" t="s">
        <v>250</v>
      </c>
      <c r="B93" s="2" t="s">
        <v>468</v>
      </c>
      <c r="C93" s="65">
        <v>100000</v>
      </c>
      <c r="D93" s="19" t="s">
        <v>111</v>
      </c>
    </row>
    <row r="94" spans="1:16384" x14ac:dyDescent="0.2">
      <c r="A94" t="s">
        <v>251</v>
      </c>
      <c r="B94" s="2" t="s">
        <v>475</v>
      </c>
      <c r="C94" s="66">
        <v>0</v>
      </c>
      <c r="D94" s="19" t="s">
        <v>111</v>
      </c>
    </row>
    <row r="95" spans="1:16384" x14ac:dyDescent="0.2">
      <c r="A95" t="s">
        <v>47</v>
      </c>
      <c r="B95" t="s">
        <v>168</v>
      </c>
      <c r="C95" s="17">
        <v>799</v>
      </c>
      <c r="D95" t="s">
        <v>79</v>
      </c>
      <c r="F95" t="s">
        <v>86</v>
      </c>
    </row>
    <row r="96" spans="1:16384" x14ac:dyDescent="0.2">
      <c r="A96" t="s">
        <v>48</v>
      </c>
      <c r="B96" s="2" t="s">
        <v>169</v>
      </c>
      <c r="C96" s="10">
        <v>2.5000000000000001E-2</v>
      </c>
      <c r="D96" t="s">
        <v>5</v>
      </c>
      <c r="E96" s="2" t="s">
        <v>80</v>
      </c>
    </row>
    <row r="97" spans="1:6" x14ac:dyDescent="0.2">
      <c r="A97" t="s">
        <v>492</v>
      </c>
      <c r="B97" s="2" t="s">
        <v>491</v>
      </c>
      <c r="C97" s="177">
        <f>67.07/100.42</f>
        <v>0.6678948416650069</v>
      </c>
      <c r="D97" t="s">
        <v>495</v>
      </c>
      <c r="E97" t="s">
        <v>477</v>
      </c>
      <c r="F97" s="178" t="s">
        <v>490</v>
      </c>
    </row>
    <row r="98" spans="1:6" x14ac:dyDescent="0.2">
      <c r="A98" t="s">
        <v>489</v>
      </c>
      <c r="B98" s="2" t="s">
        <v>488</v>
      </c>
      <c r="C98" s="177">
        <f>1/0.134</f>
        <v>7.4626865671641784</v>
      </c>
      <c r="D98" t="s">
        <v>496</v>
      </c>
      <c r="E98" t="s">
        <v>477</v>
      </c>
      <c r="F98" s="178" t="s">
        <v>490</v>
      </c>
    </row>
    <row r="99" spans="1:6" x14ac:dyDescent="0.2">
      <c r="A99" t="s">
        <v>493</v>
      </c>
      <c r="B99" s="2" t="s">
        <v>494</v>
      </c>
      <c r="C99" s="177">
        <v>0.32600000000000001</v>
      </c>
      <c r="D99" t="s">
        <v>497</v>
      </c>
      <c r="E99" t="s">
        <v>477</v>
      </c>
      <c r="F99" s="178" t="s">
        <v>490</v>
      </c>
    </row>
    <row r="100" spans="1:6" x14ac:dyDescent="0.2">
      <c r="A100" t="s">
        <v>31</v>
      </c>
      <c r="B100" s="2" t="s">
        <v>52</v>
      </c>
      <c r="C100" s="11">
        <v>0.8</v>
      </c>
      <c r="D100" t="s">
        <v>16</v>
      </c>
    </row>
    <row r="101" spans="1:6" x14ac:dyDescent="0.2">
      <c r="A101" t="s">
        <v>240</v>
      </c>
      <c r="B101" t="s">
        <v>239</v>
      </c>
      <c r="C101" s="10">
        <f>150/800</f>
        <v>0.1875</v>
      </c>
      <c r="D101" t="s">
        <v>241</v>
      </c>
      <c r="E101" s="2" t="s">
        <v>80</v>
      </c>
    </row>
    <row r="102" spans="1:6" x14ac:dyDescent="0.2">
      <c r="A102" t="s">
        <v>32</v>
      </c>
      <c r="B102" t="s">
        <v>53</v>
      </c>
      <c r="C102" s="10"/>
      <c r="D102" t="s">
        <v>7</v>
      </c>
      <c r="E102" s="2"/>
    </row>
    <row r="103" spans="1:6" x14ac:dyDescent="0.2">
      <c r="A103" t="s">
        <v>478</v>
      </c>
      <c r="B103" t="s">
        <v>479</v>
      </c>
      <c r="C103" s="10"/>
      <c r="D103" t="s">
        <v>7</v>
      </c>
      <c r="E103" s="2"/>
    </row>
    <row r="104" spans="1:6" x14ac:dyDescent="0.2">
      <c r="A104" t="s">
        <v>34</v>
      </c>
      <c r="B104" t="s">
        <v>54</v>
      </c>
      <c r="C104" s="10"/>
      <c r="D104" t="s">
        <v>7</v>
      </c>
      <c r="E104" s="2"/>
    </row>
    <row r="105" spans="1:6" x14ac:dyDescent="0.2">
      <c r="A105" t="s">
        <v>82</v>
      </c>
      <c r="B105" t="s">
        <v>516</v>
      </c>
      <c r="C105" s="10">
        <v>30</v>
      </c>
      <c r="D105" t="s">
        <v>6</v>
      </c>
      <c r="E105" s="2"/>
    </row>
    <row r="106" spans="1:6" x14ac:dyDescent="0.2">
      <c r="B106" t="s">
        <v>7</v>
      </c>
      <c r="D106" t="s">
        <v>7</v>
      </c>
    </row>
    <row r="107" spans="1:6" x14ac:dyDescent="0.2">
      <c r="A107" s="3" t="s">
        <v>66</v>
      </c>
      <c r="B107" s="3"/>
      <c r="C107" s="3"/>
      <c r="D107" s="3"/>
      <c r="E107" s="3"/>
      <c r="F107" s="3"/>
    </row>
    <row r="108" spans="1:6" x14ac:dyDescent="0.2">
      <c r="A108" t="s">
        <v>35</v>
      </c>
      <c r="B108" t="s">
        <v>55</v>
      </c>
      <c r="C108" s="14">
        <v>43000000</v>
      </c>
      <c r="D108" t="s">
        <v>2</v>
      </c>
      <c r="E108" s="5" t="s">
        <v>62</v>
      </c>
    </row>
    <row r="109" spans="1:6" x14ac:dyDescent="0.2">
      <c r="A109" t="s">
        <v>484</v>
      </c>
      <c r="B109" t="s">
        <v>480</v>
      </c>
      <c r="C109" s="14">
        <v>44600000</v>
      </c>
      <c r="D109" t="s">
        <v>2</v>
      </c>
      <c r="E109" s="5" t="s">
        <v>62</v>
      </c>
    </row>
    <row r="110" spans="1:6" x14ac:dyDescent="0.2">
      <c r="A110" t="s">
        <v>36</v>
      </c>
      <c r="B110" t="s">
        <v>56</v>
      </c>
      <c r="C110" s="14">
        <v>42600000</v>
      </c>
      <c r="D110" t="s">
        <v>2</v>
      </c>
      <c r="E110" s="5" t="s">
        <v>62</v>
      </c>
    </row>
    <row r="111" spans="1:6" x14ac:dyDescent="0.2">
      <c r="A111" t="s">
        <v>37</v>
      </c>
      <c r="B111" t="s">
        <v>57</v>
      </c>
      <c r="C111" s="12">
        <v>3.1080000000000001</v>
      </c>
      <c r="D111" t="s">
        <v>3</v>
      </c>
      <c r="E111" s="5" t="s">
        <v>62</v>
      </c>
    </row>
    <row r="112" spans="1:6" x14ac:dyDescent="0.2">
      <c r="A112" t="s">
        <v>485</v>
      </c>
      <c r="B112" t="s">
        <v>481</v>
      </c>
      <c r="C112" s="12">
        <v>2.7450000000000001</v>
      </c>
      <c r="D112" t="s">
        <v>3</v>
      </c>
      <c r="E112" s="5" t="s">
        <v>62</v>
      </c>
    </row>
    <row r="113" spans="1:6" x14ac:dyDescent="0.2">
      <c r="A113" t="s">
        <v>38</v>
      </c>
      <c r="B113" t="s">
        <v>58</v>
      </c>
      <c r="C113" s="12">
        <v>3.202</v>
      </c>
      <c r="D113" t="s">
        <v>3</v>
      </c>
      <c r="E113" s="5" t="s">
        <v>62</v>
      </c>
    </row>
    <row r="114" spans="1:6" x14ac:dyDescent="0.2">
      <c r="A114" t="s">
        <v>91</v>
      </c>
      <c r="B114" t="s">
        <v>93</v>
      </c>
      <c r="C114" s="16">
        <f>2.4/(1.71+2.4+1.36)</f>
        <v>0.43875685557586835</v>
      </c>
      <c r="D114" t="str">
        <f>""</f>
        <v/>
      </c>
    </row>
    <row r="115" spans="1:6" x14ac:dyDescent="0.2">
      <c r="A115" t="s">
        <v>486</v>
      </c>
      <c r="B115" t="s">
        <v>482</v>
      </c>
      <c r="C115" s="16">
        <f>1.71/(1.71+2.4+1.36)</f>
        <v>0.3126142595978062</v>
      </c>
      <c r="D115" t="str">
        <f>""</f>
        <v/>
      </c>
    </row>
    <row r="116" spans="1:6" x14ac:dyDescent="0.2">
      <c r="A116" t="s">
        <v>97</v>
      </c>
      <c r="B116" t="s">
        <v>94</v>
      </c>
      <c r="C116" s="16">
        <f>1.36/(1.71+2.4+1.36)</f>
        <v>0.24862888482632545</v>
      </c>
      <c r="D116" t="str">
        <f>""</f>
        <v/>
      </c>
    </row>
    <row r="117" spans="1:6" x14ac:dyDescent="0.2">
      <c r="A117" t="s">
        <v>98</v>
      </c>
      <c r="B117" t="s">
        <v>95</v>
      </c>
      <c r="C117" s="16">
        <f>29.44/(20.95+29.44+16.67)</f>
        <v>0.43900984193259768</v>
      </c>
      <c r="D117" t="str">
        <f>""</f>
        <v/>
      </c>
    </row>
    <row r="118" spans="1:6" x14ac:dyDescent="0.2">
      <c r="A118" t="s">
        <v>487</v>
      </c>
      <c r="B118" t="s">
        <v>483</v>
      </c>
      <c r="C118" s="16">
        <f>20.95/(20.95+29.44+16.67)</f>
        <v>0.3124067998807038</v>
      </c>
      <c r="D118" t="str">
        <f>""</f>
        <v/>
      </c>
    </row>
    <row r="119" spans="1:6" x14ac:dyDescent="0.2">
      <c r="A119" t="s">
        <v>99</v>
      </c>
      <c r="B119" t="s">
        <v>96</v>
      </c>
      <c r="C119" s="16">
        <f>16.67/(20.95+29.44+16.67)</f>
        <v>0.24858335818669849</v>
      </c>
      <c r="D119" t="str">
        <f>""</f>
        <v/>
      </c>
    </row>
    <row r="121" spans="1:6" x14ac:dyDescent="0.2">
      <c r="A121" s="3" t="s">
        <v>67</v>
      </c>
      <c r="B121" s="3"/>
      <c r="C121" s="3"/>
      <c r="D121" s="3"/>
      <c r="E121" s="3"/>
      <c r="F121" s="3"/>
    </row>
    <row r="122" spans="1:6" x14ac:dyDescent="0.2">
      <c r="A122" s="4" t="s">
        <v>68</v>
      </c>
      <c r="B122" s="4" t="s">
        <v>69</v>
      </c>
      <c r="C122" s="13">
        <v>0.05</v>
      </c>
      <c r="D122" s="52" t="s">
        <v>230</v>
      </c>
    </row>
    <row r="123" spans="1:6" x14ac:dyDescent="0.2">
      <c r="A123" s="22" t="s">
        <v>120</v>
      </c>
      <c r="B123" s="22" t="s">
        <v>82</v>
      </c>
      <c r="C123" s="24">
        <v>30</v>
      </c>
      <c r="D123" s="22" t="s">
        <v>6</v>
      </c>
      <c r="E123" s="21"/>
      <c r="F123" s="21"/>
    </row>
  </sheetData>
  <dataValidations count="2">
    <dataValidation type="custom" allowBlank="1" showInputMessage="1" showErrorMessage="1" sqref="C102:C103" xr:uid="{54E587C0-710A-0041-B280-50937D12B892}">
      <formula1>-SUM($C$102:$C$104)=1</formula1>
    </dataValidation>
    <dataValidation type="custom" allowBlank="1" showInputMessage="1" showErrorMessage="1" sqref="C104" xr:uid="{5D572989-7DB7-8D47-8DF0-470664B70557}">
      <formula1>SUM($C$102:$C$104)=1</formula1>
    </dataValidation>
  </dataValidations>
  <hyperlinks>
    <hyperlink ref="E46" r:id="rId1" xr:uid="{242127AD-2239-704C-AAC0-F063ECA7C422}"/>
    <hyperlink ref="E109" r:id="rId2" xr:uid="{A3D02525-D0D4-4D4F-86AD-EB0217E6BED1}"/>
    <hyperlink ref="E108" r:id="rId3" xr:uid="{05C01B93-4103-FB4F-B4A1-AD444504F32C}"/>
    <hyperlink ref="E110" r:id="rId4" xr:uid="{0A076B0D-2AA5-654D-A51A-BC53082D91DC}"/>
    <hyperlink ref="E111" r:id="rId5" xr:uid="{1559A43A-FC60-E246-8340-95041BB8B584}"/>
    <hyperlink ref="E112" r:id="rId6" xr:uid="{61224D1D-4565-C44E-944B-26359BFFB73A}"/>
    <hyperlink ref="E113" r:id="rId7" xr:uid="{18B48D07-F514-0D42-95A1-3DC1C7A9661E}"/>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4846CEA9-4622-1A46-9232-44FE4A5DBB03}">
          <x14:formula1>
            <xm:f>data!$A$2:$A$74</xm:f>
          </x14:formula1>
          <xm:sqref>B137:B167</xm:sqref>
        </x14:dataValidation>
        <x14:dataValidation type="list" allowBlank="1" showInputMessage="1" showErrorMessage="1" xr:uid="{1555AA0C-4091-3C46-8DDB-8A868171CA25}">
          <x14:formula1>
            <xm:f>data!$A$2:$A$139</xm:f>
          </x14:formula1>
          <xm:sqref>B124:B136</xm:sqref>
        </x14:dataValidation>
        <x14:dataValidation type="list" allowBlank="1" showInputMessage="1" showErrorMessage="1" xr:uid="{DAEB7619-A2E0-EA4E-BDDC-A633BE22E4C5}">
          <x14:formula1>
            <xm:f>data!$A$2:$A$132</xm:f>
          </x14:formula1>
          <xm:sqref>B86:B87 B102:B123 B4:B84 B91:B100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C94"/>
  <sheetViews>
    <sheetView topLeftCell="A3" workbookViewId="0">
      <selection activeCell="A65" sqref="A65"/>
    </sheetView>
  </sheetViews>
  <sheetFormatPr baseColWidth="10" defaultRowHeight="16" x14ac:dyDescent="0.2"/>
  <cols>
    <col min="1" max="1" width="24.83203125" bestFit="1" customWidth="1"/>
    <col min="3" max="3" width="44.1640625" bestFit="1" customWidth="1"/>
  </cols>
  <sheetData>
    <row r="1" spans="1:3" x14ac:dyDescent="0.2">
      <c r="A1" t="s">
        <v>59</v>
      </c>
      <c r="B1" t="s">
        <v>60</v>
      </c>
      <c r="C1" t="s">
        <v>61</v>
      </c>
    </row>
    <row r="2" spans="1:3" x14ac:dyDescent="0.2">
      <c r="A2" s="2" t="s">
        <v>155</v>
      </c>
      <c r="B2">
        <f>VLOOKUP($A2,overview!$B$4:$D$169,2,FALSE)</f>
        <v>5</v>
      </c>
      <c r="C2" t="str">
        <f>VLOOKUP($A2,overview!$B$4:$D$169,3,FALSE)</f>
        <v>meters of spacing per meter of rotor diameter</v>
      </c>
    </row>
    <row r="3" spans="1:3" x14ac:dyDescent="0.2">
      <c r="A3" s="2" t="s">
        <v>248</v>
      </c>
      <c r="B3">
        <f>VLOOKUP($A3,overview!$B$4:$D$169,2,FALSE)</f>
        <v>5000</v>
      </c>
      <c r="C3" t="str">
        <f>VLOOKUP($A3,overview!$B$4:$D$169,3,FALSE)</f>
        <v/>
      </c>
    </row>
    <row r="4" spans="1:3" x14ac:dyDescent="0.2">
      <c r="A4" s="2" t="s">
        <v>249</v>
      </c>
      <c r="B4">
        <f>VLOOKUP($A4,overview!$B$4:$D$169,2,FALSE)</f>
        <v>0</v>
      </c>
      <c r="C4" t="str">
        <f>VLOOKUP($A4,overview!$B$4:$D$169,3,FALSE)</f>
        <v/>
      </c>
    </row>
    <row r="5" spans="1:3" x14ac:dyDescent="0.2">
      <c r="A5" s="2" t="s">
        <v>461</v>
      </c>
      <c r="B5">
        <f>VLOOKUP($A5,overview!$B$4:$D$169,2,FALSE)</f>
        <v>1040</v>
      </c>
      <c r="C5" t="str">
        <f>VLOOKUP($A5,overview!$B$4:$D$169,3,FALSE)</f>
        <v>[EUR/kW rated]</v>
      </c>
    </row>
    <row r="6" spans="1:3" x14ac:dyDescent="0.2">
      <c r="A6" s="2" t="s">
        <v>456</v>
      </c>
      <c r="B6">
        <f>VLOOKUP($A6,overview!$B$4:$D$169,2,FALSE)</f>
        <v>2.5000000000000001E-2</v>
      </c>
      <c r="C6" t="str">
        <f>VLOOKUP($A6,overview!$B$4:$D$169,3,FALSE)</f>
        <v>Fraction of CAPEX p.a.</v>
      </c>
    </row>
    <row r="7" spans="1:3" x14ac:dyDescent="0.2">
      <c r="A7" s="2" t="s">
        <v>457</v>
      </c>
      <c r="B7">
        <f>VLOOKUP($A7,overview!$B$4:$D$169,2,FALSE)</f>
        <v>1290</v>
      </c>
      <c r="C7" t="str">
        <f>VLOOKUP($A7,overview!$B$4:$D$169,3,FALSE)</f>
        <v>[EUR/kW rated]</v>
      </c>
    </row>
    <row r="8" spans="1:3" x14ac:dyDescent="0.2">
      <c r="A8" s="2" t="s">
        <v>458</v>
      </c>
      <c r="B8">
        <f>VLOOKUP($A8,overview!$B$4:$D$169,2,FALSE)</f>
        <v>2.5000000000000001E-2</v>
      </c>
      <c r="C8" t="str">
        <f>VLOOKUP($A8,overview!$B$4:$D$169,3,FALSE)</f>
        <v>Fraction of CAPEX p.a.</v>
      </c>
    </row>
    <row r="9" spans="1:3" x14ac:dyDescent="0.2">
      <c r="A9" s="2" t="s">
        <v>459</v>
      </c>
      <c r="B9">
        <f>VLOOKUP($A9,overview!$B$4:$D$169,2,FALSE)</f>
        <v>1760</v>
      </c>
      <c r="C9" t="str">
        <f>VLOOKUP($A9,overview!$B$4:$D$169,3,FALSE)</f>
        <v>[EUR/kW rated]</v>
      </c>
    </row>
    <row r="10" spans="1:3" x14ac:dyDescent="0.2">
      <c r="A10" s="2" t="s">
        <v>460</v>
      </c>
      <c r="B10">
        <f>VLOOKUP($A10,overview!$B$4:$D$169,2,FALSE)</f>
        <v>2.5000000000000001E-2</v>
      </c>
      <c r="C10" t="str">
        <f>VLOOKUP($A10,overview!$B$4:$D$169,3,FALSE)</f>
        <v>Fraction of CAPEX p.a.</v>
      </c>
    </row>
    <row r="11" spans="1:3" x14ac:dyDescent="0.2">
      <c r="A11" s="2" t="s">
        <v>158</v>
      </c>
      <c r="B11">
        <f>VLOOKUP($A11,overview!$B$4:$D$169,2,FALSE)</f>
        <v>25</v>
      </c>
      <c r="C11" t="str">
        <f>VLOOKUP($A11,overview!$B$4:$D$169,3,FALSE)</f>
        <v>years</v>
      </c>
    </row>
    <row r="12" spans="1:3" x14ac:dyDescent="0.2">
      <c r="A12" s="2" t="s">
        <v>49</v>
      </c>
      <c r="B12">
        <f>VLOOKUP($A12,overview!$B$4:$D$169,2,FALSE)</f>
        <v>0.15</v>
      </c>
      <c r="C12" t="str">
        <f>VLOOKUP($A12,overview!$B$4:$D$169,3,FALSE)</f>
        <v>kWp/m^2</v>
      </c>
    </row>
    <row r="13" spans="1:3" x14ac:dyDescent="0.2">
      <c r="A13" s="2" t="s">
        <v>462</v>
      </c>
      <c r="B13">
        <f>VLOOKUP($A13,overview!$B$4:$D$169,2,FALSE)</f>
        <v>500000</v>
      </c>
      <c r="C13" t="str">
        <f>VLOOKUP($A13,overview!$B$4:$D$169,3,FALSE)</f>
        <v>kW</v>
      </c>
    </row>
    <row r="14" spans="1:3" x14ac:dyDescent="0.2">
      <c r="A14" s="2" t="s">
        <v>469</v>
      </c>
      <c r="B14">
        <f>VLOOKUP($A14,overview!$B$4:$D$169,2,FALSE)</f>
        <v>0</v>
      </c>
      <c r="C14" t="str">
        <f>VLOOKUP($A14,overview!$B$4:$D$169,3,FALSE)</f>
        <v>kW</v>
      </c>
    </row>
    <row r="15" spans="1:3" x14ac:dyDescent="0.2">
      <c r="A15" s="2" t="s">
        <v>160</v>
      </c>
      <c r="B15">
        <f>VLOOKUP($A15,overview!$B$4:$D$169,2,FALSE)</f>
        <v>676.33333333333337</v>
      </c>
      <c r="C15" t="str">
        <f>VLOOKUP($A15,overview!$B$4:$D$169,3,FALSE)</f>
        <v>[EUR/kWp]</v>
      </c>
    </row>
    <row r="16" spans="1:3" x14ac:dyDescent="0.2">
      <c r="A16" s="2" t="s">
        <v>159</v>
      </c>
      <c r="B16">
        <f>VLOOKUP($A16,overview!$B$4:$D$169,2,FALSE)</f>
        <v>0.02</v>
      </c>
      <c r="C16" t="str">
        <f>VLOOKUP($A16,overview!$B$4:$D$169,3,FALSE)</f>
        <v>Fraction of CAPEX p.a.</v>
      </c>
    </row>
    <row r="17" spans="1:3" x14ac:dyDescent="0.2">
      <c r="A17" s="2" t="s">
        <v>161</v>
      </c>
      <c r="B17">
        <f>VLOOKUP($A17,overview!$B$4:$D$169,2,FALSE)</f>
        <v>30</v>
      </c>
      <c r="C17" t="str">
        <f>VLOOKUP($A17,overview!$B$4:$D$169,3,FALSE)</f>
        <v>years</v>
      </c>
    </row>
    <row r="18" spans="1:3" x14ac:dyDescent="0.2">
      <c r="A18" s="2" t="s">
        <v>463</v>
      </c>
      <c r="B18">
        <f>VLOOKUP($A18,overview!$B$4:$D$169,2,FALSE)</f>
        <v>1000000</v>
      </c>
      <c r="C18" t="str">
        <f>VLOOKUP($A18,overview!$B$4:$D$169,3,FALSE)</f>
        <v>kWh</v>
      </c>
    </row>
    <row r="19" spans="1:3" x14ac:dyDescent="0.2">
      <c r="A19" s="2" t="s">
        <v>470</v>
      </c>
      <c r="B19">
        <f>VLOOKUP($A19,overview!$B$4:$D$169,2,FALSE)</f>
        <v>0</v>
      </c>
      <c r="C19" t="str">
        <f>VLOOKUP($A19,overview!$B$4:$D$169,3,FALSE)</f>
        <v>kWh</v>
      </c>
    </row>
    <row r="20" spans="1:3" x14ac:dyDescent="0.2">
      <c r="A20" s="2" t="s">
        <v>162</v>
      </c>
      <c r="B20">
        <f>VLOOKUP($A20,overview!$B$4:$D$169,2,FALSE)</f>
        <v>324.19166666666672</v>
      </c>
      <c r="C20" t="str">
        <f>VLOOKUP($A20,overview!$B$4:$D$169,3,FALSE)</f>
        <v>[EUR/kWh]</v>
      </c>
    </row>
    <row r="21" spans="1:3" x14ac:dyDescent="0.2">
      <c r="A21" s="2" t="s">
        <v>163</v>
      </c>
      <c r="B21">
        <f>VLOOKUP($A21,overview!$B$4:$D$169,2,FALSE)</f>
        <v>2.5000000000000001E-2</v>
      </c>
      <c r="C21" t="str">
        <f>VLOOKUP($A21,overview!$B$4:$D$169,3,FALSE)</f>
        <v>Fraction of CAPEX p.a.</v>
      </c>
    </row>
    <row r="22" spans="1:3" x14ac:dyDescent="0.2">
      <c r="A22" s="2" t="s">
        <v>164</v>
      </c>
      <c r="B22">
        <f>VLOOKUP($A22,overview!$B$4:$D$169,2,FALSE)</f>
        <v>15</v>
      </c>
      <c r="C22" t="str">
        <f>VLOOKUP($A22,overview!$B$4:$D$169,3,FALSE)</f>
        <v>years</v>
      </c>
    </row>
    <row r="23" spans="1:3" x14ac:dyDescent="0.2">
      <c r="A23" s="2" t="s">
        <v>156</v>
      </c>
      <c r="B23">
        <f>VLOOKUP($A23,overview!$B$4:$D$169,2,FALSE)</f>
        <v>0.92500000000000004</v>
      </c>
      <c r="C23" t="str">
        <f>VLOOKUP($A23,overview!$B$4:$D$169,3,FALSE)</f>
        <v/>
      </c>
    </row>
    <row r="24" spans="1:3" x14ac:dyDescent="0.2">
      <c r="A24" s="2" t="s">
        <v>157</v>
      </c>
      <c r="B24">
        <f>VLOOKUP($A24,overview!$B$4:$D$169,2,FALSE)</f>
        <v>0.5</v>
      </c>
      <c r="C24" t="str">
        <f>VLOOKUP($A24,overview!$B$4:$D$169,3,FALSE)</f>
        <v>1/hours</v>
      </c>
    </row>
    <row r="25" spans="1:3" x14ac:dyDescent="0.2">
      <c r="A25" s="2" t="s">
        <v>464</v>
      </c>
      <c r="B25">
        <f>VLOOKUP($A25,overview!$B$4:$D$169,2,FALSE)</f>
        <v>100000</v>
      </c>
      <c r="C25" t="str">
        <f>VLOOKUP($A25,overview!$B$4:$D$169,3,FALSE)</f>
        <v>kW</v>
      </c>
    </row>
    <row r="26" spans="1:3" x14ac:dyDescent="0.2">
      <c r="A26" s="2" t="s">
        <v>471</v>
      </c>
      <c r="B26">
        <f>VLOOKUP($A26,overview!$B$4:$D$169,2,FALSE)</f>
        <v>0</v>
      </c>
      <c r="C26" t="str">
        <f>VLOOKUP($A26,overview!$B$4:$D$169,3,FALSE)</f>
        <v>kW</v>
      </c>
    </row>
    <row r="27" spans="1:3" x14ac:dyDescent="0.2">
      <c r="A27" s="2" t="s">
        <v>165</v>
      </c>
      <c r="B27">
        <f>VLOOKUP($A27,overview!$B$4:$D$169,2,FALSE)</f>
        <v>1083.7270000000001</v>
      </c>
      <c r="C27" t="str">
        <f>VLOOKUP($A27,overview!$B$4:$D$169,3,FALSE)</f>
        <v>[EUR/kWel]</v>
      </c>
    </row>
    <row r="28" spans="1:3" x14ac:dyDescent="0.2">
      <c r="A28" s="2" t="s">
        <v>166</v>
      </c>
      <c r="B28">
        <f>VLOOKUP($A28,overview!$B$4:$D$169,2,FALSE)</f>
        <v>2.5000000000000001E-2</v>
      </c>
      <c r="C28" t="str">
        <f>VLOOKUP($A28,overview!$B$4:$D$169,3,FALSE)</f>
        <v>Fraction of CAPEX p.a.</v>
      </c>
    </row>
    <row r="29" spans="1:3" x14ac:dyDescent="0.2">
      <c r="A29" s="2" t="s">
        <v>167</v>
      </c>
      <c r="B29">
        <f>VLOOKUP($A29,overview!$B$4:$D$169,2,FALSE)</f>
        <v>30</v>
      </c>
      <c r="C29" t="str">
        <f>VLOOKUP($A29,overview!$B$4:$D$169,3,FALSE)</f>
        <v>years</v>
      </c>
    </row>
    <row r="30" spans="1:3" x14ac:dyDescent="0.2">
      <c r="A30" s="2" t="s">
        <v>50</v>
      </c>
      <c r="B30">
        <f>VLOOKUP($A30,overview!$B$4:$D$169,2,FALSE)</f>
        <v>0.1</v>
      </c>
      <c r="C30" t="str">
        <f>VLOOKUP($A30,overview!$B$4:$D$169,3,FALSE)</f>
        <v>Fraction of rated electricity input power</v>
      </c>
    </row>
    <row r="31" spans="1:3" x14ac:dyDescent="0.2">
      <c r="A31" s="2" t="s">
        <v>51</v>
      </c>
      <c r="B31">
        <f>VLOOKUP($A31,overview!$B$4:$D$169,2,FALSE)</f>
        <v>0.6</v>
      </c>
      <c r="C31" t="str">
        <f>VLOOKUP($A31,overview!$B$4:$D$169,3,FALSE)</f>
        <v>[(kWh H2 (HHV)) / (kWh el) ]</v>
      </c>
    </row>
    <row r="32" spans="1:3" x14ac:dyDescent="0.2">
      <c r="A32" s="2" t="s">
        <v>465</v>
      </c>
      <c r="B32">
        <f>VLOOKUP($A32,overview!$B$4:$D$169,2,FALSE)</f>
        <v>10000000</v>
      </c>
      <c r="C32" t="str">
        <f>VLOOKUP($A32,overview!$B$4:$D$169,3,FALSE)</f>
        <v>kWh</v>
      </c>
    </row>
    <row r="33" spans="1:3" x14ac:dyDescent="0.2">
      <c r="A33" s="2" t="s">
        <v>472</v>
      </c>
      <c r="B33">
        <f>VLOOKUP($A33,overview!$B$4:$D$169,2,FALSE)</f>
        <v>0</v>
      </c>
      <c r="C33" t="str">
        <f>VLOOKUP($A33,overview!$B$4:$D$169,3,FALSE)</f>
        <v>kWh</v>
      </c>
    </row>
    <row r="34" spans="1:3" x14ac:dyDescent="0.2">
      <c r="A34" s="2" t="s">
        <v>245</v>
      </c>
      <c r="B34">
        <f>VLOOKUP($A34,overview!$B$4:$D$169,2,FALSE)</f>
        <v>21.495668999999999</v>
      </c>
      <c r="C34" t="str">
        <f>VLOOKUP($A34,overview!$B$4:$D$169,3,FALSE)</f>
        <v>[EUR/kWh gas]</v>
      </c>
    </row>
    <row r="35" spans="1:3" x14ac:dyDescent="0.2">
      <c r="A35" s="2" t="s">
        <v>246</v>
      </c>
      <c r="B35">
        <f>VLOOKUP($A35,overview!$B$4:$D$169,2,FALSE)</f>
        <v>0.01</v>
      </c>
      <c r="C35" t="str">
        <f>VLOOKUP($A35,overview!$B$4:$D$169,3,FALSE)</f>
        <v>Fraction of CAPEX p.a.</v>
      </c>
    </row>
    <row r="36" spans="1:3" x14ac:dyDescent="0.2">
      <c r="A36" s="2" t="s">
        <v>466</v>
      </c>
      <c r="B36">
        <f>VLOOKUP($A36,overview!$B$4:$D$169,2,FALSE)</f>
        <v>100000</v>
      </c>
      <c r="C36" t="str">
        <f>VLOOKUP($A36,overview!$B$4:$D$169,3,FALSE)</f>
        <v>kgCO2/hr</v>
      </c>
    </row>
    <row r="37" spans="1:3" x14ac:dyDescent="0.2">
      <c r="A37" s="2" t="s">
        <v>473</v>
      </c>
      <c r="B37">
        <f>VLOOKUP($A37,overview!$B$4:$D$169,2,FALSE)</f>
        <v>0</v>
      </c>
      <c r="C37" t="str">
        <f>VLOOKUP($A37,overview!$B$4:$D$169,3,FALSE)</f>
        <v>kgCO2/hr</v>
      </c>
    </row>
    <row r="38" spans="1:3" x14ac:dyDescent="0.2">
      <c r="A38" s="2" t="s">
        <v>234</v>
      </c>
      <c r="B38">
        <f>VLOOKUP($A38,overview!$B$4:$D$169,2,FALSE)</f>
        <v>1</v>
      </c>
      <c r="C38" t="str">
        <f>VLOOKUP($A38,overview!$B$4:$D$169,3,FALSE)</f>
        <v>kgCO2/hr</v>
      </c>
    </row>
    <row r="39" spans="1:3" x14ac:dyDescent="0.2">
      <c r="A39" s="2" t="s">
        <v>218</v>
      </c>
      <c r="B39">
        <f>VLOOKUP($A39,overview!$B$4:$D$169,2,FALSE)</f>
        <v>730</v>
      </c>
      <c r="C39" t="str">
        <f>VLOOKUP($A39,overview!$B$4:$D$169,3,FALSE)</f>
        <v>[EUR/ton*yr]</v>
      </c>
    </row>
    <row r="40" spans="1:3" x14ac:dyDescent="0.2">
      <c r="A40" s="2" t="s">
        <v>219</v>
      </c>
      <c r="B40">
        <f>VLOOKUP($A40,overview!$B$4:$D$169,2,FALSE)</f>
        <v>0.04</v>
      </c>
      <c r="C40" t="str">
        <f>VLOOKUP($A40,overview!$B$4:$D$169,3,FALSE)</f>
        <v>Fraction of CAPEX p.a.</v>
      </c>
    </row>
    <row r="41" spans="1:3" x14ac:dyDescent="0.2">
      <c r="A41" s="2" t="s">
        <v>220</v>
      </c>
      <c r="B41">
        <f>VLOOKUP($A41,overview!$B$4:$D$169,2,FALSE)</f>
        <v>1.6</v>
      </c>
      <c r="C41" t="str">
        <f>VLOOKUP($A41,overview!$B$4:$D$169,3,FALSE)</f>
        <v>kWhel/kgCO2</v>
      </c>
    </row>
    <row r="42" spans="1:3" x14ac:dyDescent="0.2">
      <c r="A42" s="2" t="s">
        <v>499</v>
      </c>
      <c r="B42">
        <f>VLOOKUP($A42,overview!$B$4:$D$169,2,FALSE)</f>
        <v>0.4</v>
      </c>
      <c r="C42" t="str">
        <f>VLOOKUP($A42,overview!$B$4:$D$169,3,FALSE)</f>
        <v>kWh/kgCO2</v>
      </c>
    </row>
    <row r="43" spans="1:3" x14ac:dyDescent="0.2">
      <c r="A43" s="2" t="s">
        <v>227</v>
      </c>
      <c r="B43">
        <f>VLOOKUP($A43,overview!$B$4:$D$169,2,FALSE)</f>
        <v>12</v>
      </c>
      <c r="C43" t="str">
        <f>VLOOKUP($A43,overview!$B$4:$D$169,3,FALSE)</f>
        <v>years</v>
      </c>
    </row>
    <row r="44" spans="1:3" x14ac:dyDescent="0.2">
      <c r="A44" s="2" t="s">
        <v>504</v>
      </c>
      <c r="B44">
        <f>VLOOKUP($A44,overview!$B$4:$D$169,2,FALSE)</f>
        <v>1000000</v>
      </c>
      <c r="C44" t="str">
        <f>VLOOKUP($A44,overview!$B$4:$D$169,3,FALSE)</f>
        <v>kW</v>
      </c>
    </row>
    <row r="45" spans="1:3" x14ac:dyDescent="0.2">
      <c r="A45" s="2" t="s">
        <v>505</v>
      </c>
      <c r="B45">
        <f>VLOOKUP($A45,overview!$B$4:$D$169,2,FALSE)</f>
        <v>0</v>
      </c>
      <c r="C45" t="str">
        <f>VLOOKUP($A45,overview!$B$4:$D$169,3,FALSE)</f>
        <v>kW</v>
      </c>
    </row>
    <row r="46" spans="1:3" x14ac:dyDescent="0.2">
      <c r="A46" s="2" t="s">
        <v>506</v>
      </c>
      <c r="B46" t="e">
        <f>VLOOKUP($A46,overview!$B$4:$D$169,2,FALSE)</f>
        <v>#N/A</v>
      </c>
      <c r="C46" t="e">
        <f>VLOOKUP($A46,overview!$B$4:$D$169,3,FALSE)</f>
        <v>#N/A</v>
      </c>
    </row>
    <row r="47" spans="1:3" x14ac:dyDescent="0.2">
      <c r="A47" s="2" t="s">
        <v>507</v>
      </c>
      <c r="B47">
        <f>VLOOKUP($A47,overview!$B$4:$D$169,2,FALSE)</f>
        <v>100</v>
      </c>
      <c r="C47" t="str">
        <f>VLOOKUP($A47,overview!$B$4:$D$169,3,FALSE)</f>
        <v>[EUR/kW]</v>
      </c>
    </row>
    <row r="48" spans="1:3" x14ac:dyDescent="0.2">
      <c r="A48" s="2" t="s">
        <v>508</v>
      </c>
      <c r="B48">
        <f>VLOOKUP($A48,overview!$B$4:$D$169,2,FALSE)</f>
        <v>0.01</v>
      </c>
      <c r="C48" t="str">
        <f>VLOOKUP($A48,overview!$B$4:$D$169,3,FALSE)</f>
        <v>Fraction of CAPEX p.a.</v>
      </c>
    </row>
    <row r="49" spans="1:3" x14ac:dyDescent="0.2">
      <c r="A49" s="2" t="s">
        <v>509</v>
      </c>
      <c r="B49">
        <f>VLOOKUP($A49,overview!$B$4:$D$169,2,FALSE)</f>
        <v>1</v>
      </c>
      <c r="C49" t="str">
        <f>VLOOKUP($A49,overview!$B$4:$D$169,3,FALSE)</f>
        <v>kWth/kWel</v>
      </c>
    </row>
    <row r="50" spans="1:3" x14ac:dyDescent="0.2">
      <c r="A50" s="2" t="s">
        <v>510</v>
      </c>
      <c r="B50">
        <f>VLOOKUP($A50,overview!$B$4:$D$169,2,FALSE)</f>
        <v>20</v>
      </c>
      <c r="C50" t="str">
        <f>VLOOKUP($A50,overview!$B$4:$D$169,3,FALSE)</f>
        <v>years</v>
      </c>
    </row>
    <row r="51" spans="1:3" x14ac:dyDescent="0.2">
      <c r="A51" s="2" t="s">
        <v>467</v>
      </c>
      <c r="B51">
        <f>VLOOKUP($A51,overview!$B$4:$D$169,2,FALSE)</f>
        <v>10000000</v>
      </c>
      <c r="C51" t="str">
        <f>VLOOKUP($A51,overview!$B$4:$D$169,3,FALSE)</f>
        <v>kgCO2</v>
      </c>
    </row>
    <row r="52" spans="1:3" x14ac:dyDescent="0.2">
      <c r="A52" s="2" t="s">
        <v>474</v>
      </c>
      <c r="B52">
        <f>VLOOKUP($A52,overview!$B$4:$D$169,2,FALSE)</f>
        <v>0</v>
      </c>
      <c r="C52" t="str">
        <f>VLOOKUP($A52,overview!$B$4:$D$169,3,FALSE)</f>
        <v>kgCO2</v>
      </c>
    </row>
    <row r="53" spans="1:3" x14ac:dyDescent="0.2">
      <c r="A53" s="2" t="s">
        <v>242</v>
      </c>
      <c r="B53">
        <f>VLOOKUP($A53,overview!$B$4:$D$169,2,FALSE)</f>
        <v>1</v>
      </c>
      <c r="C53" t="str">
        <f>VLOOKUP($A53,overview!$B$4:$D$169,3,FALSE)</f>
        <v>kgCO2</v>
      </c>
    </row>
    <row r="54" spans="1:3" x14ac:dyDescent="0.2">
      <c r="A54" s="2" t="s">
        <v>243</v>
      </c>
      <c r="B54">
        <f>VLOOKUP($A54,overview!$B$4:$D$169,2,FALSE)</f>
        <v>1500</v>
      </c>
      <c r="C54" t="str">
        <f>VLOOKUP($A54,overview!$B$4:$D$169,3,FALSE)</f>
        <v>EUR/t</v>
      </c>
    </row>
    <row r="55" spans="1:3" x14ac:dyDescent="0.2">
      <c r="A55" s="2" t="s">
        <v>244</v>
      </c>
      <c r="B55">
        <f>VLOOKUP($A55,overview!$B$4:$D$169,2,FALSE)</f>
        <v>0.01</v>
      </c>
      <c r="C55" t="str">
        <f>VLOOKUP($A55,overview!$B$4:$D$169,3,FALSE)</f>
        <v>Fraction of CAPEX p.a.</v>
      </c>
    </row>
    <row r="56" spans="1:3" x14ac:dyDescent="0.2">
      <c r="A56" s="2" t="s">
        <v>468</v>
      </c>
      <c r="B56">
        <f>VLOOKUP($A56,overview!$B$4:$D$169,2,FALSE)</f>
        <v>100000</v>
      </c>
      <c r="C56" t="str">
        <f>VLOOKUP($A56,overview!$B$4:$D$169,3,FALSE)</f>
        <v>kW jet fuel output</v>
      </c>
    </row>
    <row r="57" spans="1:3" x14ac:dyDescent="0.2">
      <c r="A57" s="2" t="s">
        <v>475</v>
      </c>
      <c r="B57">
        <f>VLOOKUP($A57,overview!$B$4:$D$169,2,FALSE)</f>
        <v>0</v>
      </c>
      <c r="C57" t="str">
        <f>VLOOKUP($A57,overview!$B$4:$D$169,3,FALSE)</f>
        <v>kW jet fuel output</v>
      </c>
    </row>
    <row r="58" spans="1:3" x14ac:dyDescent="0.2">
      <c r="A58" t="s">
        <v>168</v>
      </c>
      <c r="B58">
        <f>VLOOKUP($A58,overview!$B$4:$D$169,2,FALSE)</f>
        <v>799</v>
      </c>
      <c r="C58" t="str">
        <f>VLOOKUP($A58,overview!$B$4:$D$169,3,FALSE)</f>
        <v>[EUR/kW fuel output]</v>
      </c>
    </row>
    <row r="59" spans="1:3" x14ac:dyDescent="0.2">
      <c r="A59" s="2" t="s">
        <v>169</v>
      </c>
      <c r="B59">
        <f>VLOOKUP($A59,overview!$B$4:$D$169,2,FALSE)</f>
        <v>2.5000000000000001E-2</v>
      </c>
      <c r="C59" t="str">
        <f>VLOOKUP($A59,overview!$B$4:$D$169,3,FALSE)</f>
        <v>Fraction of CAPEX p.a.</v>
      </c>
    </row>
    <row r="60" spans="1:3" x14ac:dyDescent="0.2">
      <c r="A60" s="2" t="s">
        <v>491</v>
      </c>
      <c r="B60">
        <f>VLOOKUP($A60,overview!$B$4:$D$169,2,FALSE)</f>
        <v>0.6678948416650069</v>
      </c>
      <c r="C60" t="str">
        <f>VLOOKUP($A60,overview!$B$4:$D$169,3,FALSE)</f>
        <v>kWh fuel mix output/kWh hydrogen</v>
      </c>
    </row>
    <row r="61" spans="1:3" x14ac:dyDescent="0.2">
      <c r="A61" s="2" t="s">
        <v>488</v>
      </c>
      <c r="B61">
        <f>VLOOKUP($A61,overview!$B$4:$D$169,2,FALSE)</f>
        <v>7.4626865671641784</v>
      </c>
      <c r="C61" t="str">
        <f>VLOOKUP($A61,overview!$B$4:$D$169,3,FALSE)</f>
        <v>kWh fuel mix output/kWh electricty</v>
      </c>
    </row>
    <row r="62" spans="1:3" x14ac:dyDescent="0.2">
      <c r="A62" s="2" t="s">
        <v>494</v>
      </c>
      <c r="B62">
        <f>VLOOKUP($A62,overview!$B$4:$D$169,2,FALSE)</f>
        <v>0.32600000000000001</v>
      </c>
      <c r="C62" t="str">
        <f>VLOOKUP($A62,overview!$B$4:$D$169,3,FALSE)</f>
        <v>kWh heat / kWh fuel mix</v>
      </c>
    </row>
    <row r="63" spans="1:3" x14ac:dyDescent="0.2">
      <c r="A63" s="2" t="s">
        <v>52</v>
      </c>
      <c r="B63">
        <f>VLOOKUP($A63,overview!$B$4:$D$169,2,FALSE)</f>
        <v>0.8</v>
      </c>
      <c r="C63" t="str">
        <f>VLOOKUP($A63,overview!$B$4:$D$169,3,FALSE)</f>
        <v>Fraction of rated jet fuel output</v>
      </c>
    </row>
    <row r="64" spans="1:3" x14ac:dyDescent="0.2">
      <c r="A64" s="2" t="s">
        <v>239</v>
      </c>
      <c r="B64">
        <f>VLOOKUP($A64,overview!$B$4:$D$169,2,FALSE)</f>
        <v>0.1875</v>
      </c>
      <c r="C64" t="str">
        <f>VLOOKUP($A64,overview!$B$4:$D$169,3,FALSE)</f>
        <v>kg CO2/kWh H2</v>
      </c>
    </row>
    <row r="65" spans="1:3" x14ac:dyDescent="0.2">
      <c r="A65" s="2" t="s">
        <v>516</v>
      </c>
      <c r="B65">
        <f>VLOOKUP($A65,overview!$B$4:$D$169,2,FALSE)</f>
        <v>30</v>
      </c>
      <c r="C65" t="str">
        <f>VLOOKUP($A65,overview!$B$4:$D$169,3,FALSE)</f>
        <v>years</v>
      </c>
    </row>
    <row r="66" spans="1:3" x14ac:dyDescent="0.2">
      <c r="A66" s="2" t="s">
        <v>53</v>
      </c>
      <c r="B66">
        <f>VLOOKUP($A66,overview!$B$4:$D$169,2,FALSE)</f>
        <v>0</v>
      </c>
      <c r="C66" t="str">
        <f>VLOOKUP($A66,overview!$B$4:$D$169,3,FALSE)</f>
        <v/>
      </c>
    </row>
    <row r="67" spans="1:3" x14ac:dyDescent="0.2">
      <c r="A67" s="2" t="s">
        <v>479</v>
      </c>
      <c r="B67">
        <f>VLOOKUP($A67,overview!$B$4:$D$169,2,FALSE)</f>
        <v>0</v>
      </c>
      <c r="C67" t="str">
        <f>VLOOKUP($A67,overview!$B$4:$D$169,3,FALSE)</f>
        <v/>
      </c>
    </row>
    <row r="68" spans="1:3" x14ac:dyDescent="0.2">
      <c r="A68" s="2" t="s">
        <v>54</v>
      </c>
      <c r="B68">
        <f>VLOOKUP($A68,overview!$B$4:$D$169,2,FALSE)</f>
        <v>0</v>
      </c>
      <c r="C68" t="str">
        <f>VLOOKUP($A68,overview!$B$4:$D$169,3,FALSE)</f>
        <v/>
      </c>
    </row>
    <row r="69" spans="1:3" x14ac:dyDescent="0.2">
      <c r="A69" s="2" t="s">
        <v>55</v>
      </c>
      <c r="B69">
        <f>VLOOKUP($A69,overview!$B$4:$D$169,2,FALSE)</f>
        <v>43000000</v>
      </c>
      <c r="C69" t="str">
        <f>VLOOKUP($A69,overview!$B$4:$D$169,3,FALSE)</f>
        <v>J/kg</v>
      </c>
    </row>
    <row r="70" spans="1:3" x14ac:dyDescent="0.2">
      <c r="A70" s="2" t="s">
        <v>480</v>
      </c>
      <c r="B70">
        <f>VLOOKUP($A70,overview!$B$4:$D$169,2,FALSE)</f>
        <v>44600000</v>
      </c>
      <c r="C70" t="str">
        <f>VLOOKUP($A70,overview!$B$4:$D$169,3,FALSE)</f>
        <v>J/kg</v>
      </c>
    </row>
    <row r="71" spans="1:3" x14ac:dyDescent="0.2">
      <c r="A71" s="2" t="s">
        <v>56</v>
      </c>
      <c r="B71">
        <f>VLOOKUP($A71,overview!$B$4:$D$169,2,FALSE)</f>
        <v>42600000</v>
      </c>
      <c r="C71" t="str">
        <f>VLOOKUP($A71,overview!$B$4:$D$169,3,FALSE)</f>
        <v>J/kg</v>
      </c>
    </row>
    <row r="72" spans="1:3" x14ac:dyDescent="0.2">
      <c r="A72" s="2" t="s">
        <v>57</v>
      </c>
      <c r="B72">
        <f>VLOOKUP($A72,overview!$B$4:$D$169,2,FALSE)</f>
        <v>3.1080000000000001</v>
      </c>
      <c r="C72" t="str">
        <f>VLOOKUP($A72,overview!$B$4:$D$169,3,FALSE)</f>
        <v>kg/gal</v>
      </c>
    </row>
    <row r="73" spans="1:3" x14ac:dyDescent="0.2">
      <c r="A73" s="2" t="s">
        <v>481</v>
      </c>
      <c r="B73">
        <f>VLOOKUP($A73,overview!$B$4:$D$169,2,FALSE)</f>
        <v>2.7450000000000001</v>
      </c>
      <c r="C73" t="str">
        <f>VLOOKUP($A73,overview!$B$4:$D$169,3,FALSE)</f>
        <v>kg/gal</v>
      </c>
    </row>
    <row r="74" spans="1:3" x14ac:dyDescent="0.2">
      <c r="A74" s="2" t="s">
        <v>58</v>
      </c>
      <c r="B74">
        <f>VLOOKUP($A74,overview!$B$4:$D$169,2,FALSE)</f>
        <v>3.202</v>
      </c>
      <c r="C74" t="str">
        <f>VLOOKUP($A74,overview!$B$4:$D$169,3,FALSE)</f>
        <v>kg/gal</v>
      </c>
    </row>
    <row r="75" spans="1:3" x14ac:dyDescent="0.2">
      <c r="A75" t="s">
        <v>93</v>
      </c>
      <c r="B75">
        <f>VLOOKUP($A75,overview!$B$4:$D$169,2,FALSE)</f>
        <v>0.43875685557586835</v>
      </c>
      <c r="C75" t="str">
        <f>VLOOKUP($A75,overview!$B$4:$D$169,3,FALSE)</f>
        <v/>
      </c>
    </row>
    <row r="76" spans="1:3" x14ac:dyDescent="0.2">
      <c r="A76" t="s">
        <v>482</v>
      </c>
      <c r="B76">
        <f>VLOOKUP($A76,overview!$B$4:$D$169,2,FALSE)</f>
        <v>0.3126142595978062</v>
      </c>
      <c r="C76" t="str">
        <f>VLOOKUP($A76,overview!$B$4:$D$169,3,FALSE)</f>
        <v/>
      </c>
    </row>
    <row r="77" spans="1:3" x14ac:dyDescent="0.2">
      <c r="A77" t="s">
        <v>94</v>
      </c>
      <c r="B77">
        <f>VLOOKUP($A77,overview!$B$4:$D$169,2,FALSE)</f>
        <v>0.24862888482632545</v>
      </c>
      <c r="C77" t="str">
        <f>VLOOKUP($A77,overview!$B$4:$D$169,3,FALSE)</f>
        <v/>
      </c>
    </row>
    <row r="78" spans="1:3" x14ac:dyDescent="0.2">
      <c r="A78" t="s">
        <v>95</v>
      </c>
      <c r="B78">
        <f>VLOOKUP($A78,overview!$B$4:$D$169,2,FALSE)</f>
        <v>0.43900984193259768</v>
      </c>
      <c r="C78" t="str">
        <f>VLOOKUP($A78,overview!$B$4:$D$169,3,FALSE)</f>
        <v/>
      </c>
    </row>
    <row r="79" spans="1:3" x14ac:dyDescent="0.2">
      <c r="A79" t="s">
        <v>483</v>
      </c>
      <c r="B79">
        <f>VLOOKUP($A79,overview!$B$4:$D$169,2,FALSE)</f>
        <v>0.3124067998807038</v>
      </c>
      <c r="C79" t="str">
        <f>VLOOKUP($A79,overview!$B$4:$D$169,3,FALSE)</f>
        <v/>
      </c>
    </row>
    <row r="80" spans="1:3" x14ac:dyDescent="0.2">
      <c r="A80" t="s">
        <v>96</v>
      </c>
      <c r="B80">
        <f>VLOOKUP($A80,overview!$B$4:$D$169,2,FALSE)</f>
        <v>0.24858335818669849</v>
      </c>
      <c r="C80" t="str">
        <f>VLOOKUP($A80,overview!$B$4:$D$169,3,FALSE)</f>
        <v/>
      </c>
    </row>
    <row r="81" spans="1:3" x14ac:dyDescent="0.2">
      <c r="A81" s="4" t="s">
        <v>69</v>
      </c>
      <c r="B81">
        <f>VLOOKUP($A81,overview!$B$4:$D$169,2,FALSE)</f>
        <v>0.05</v>
      </c>
      <c r="C81" t="str">
        <f>VLOOKUP($A81,overview!$B$4:$D$169,3,FALSE)</f>
        <v>--&gt; 0.07 from Gorre 2020, 0.08 from IEA, 2019</v>
      </c>
    </row>
    <row r="82" spans="1:3" x14ac:dyDescent="0.2">
      <c r="A82" t="s">
        <v>101</v>
      </c>
      <c r="B82">
        <f>VLOOKUP($A82,overview!$B$4:$D$169,2,FALSE)</f>
        <v>1</v>
      </c>
      <c r="C82" t="str">
        <f>VLOOKUP($A82,overview!$B$4:$D$169,3,FALSE)</f>
        <v>kW</v>
      </c>
    </row>
    <row r="83" spans="1:3" x14ac:dyDescent="0.2">
      <c r="A83" t="s">
        <v>102</v>
      </c>
      <c r="B83">
        <f>VLOOKUP($A83,overview!$B$4:$D$169,2,FALSE)</f>
        <v>1</v>
      </c>
      <c r="C83" t="str">
        <f>VLOOKUP($A83,overview!$B$4:$D$169,3,FALSE)</f>
        <v>kW</v>
      </c>
    </row>
    <row r="84" spans="1:3" x14ac:dyDescent="0.2">
      <c r="A84" t="s">
        <v>103</v>
      </c>
      <c r="B84">
        <f>VLOOKUP($A84,overview!$B$4:$D$169,2,FALSE)</f>
        <v>1</v>
      </c>
      <c r="C84" t="str">
        <f>VLOOKUP($A84,overview!$B$4:$D$169,3,FALSE)</f>
        <v>kW jet fuel output</v>
      </c>
    </row>
    <row r="85" spans="1:3" x14ac:dyDescent="0.2">
      <c r="A85" t="s">
        <v>104</v>
      </c>
      <c r="B85">
        <f>VLOOKUP($A85,overview!$B$4:$D$169,2,FALSE)</f>
        <v>1</v>
      </c>
      <c r="C85" t="str">
        <f>VLOOKUP($A85,overview!$B$4:$D$169,3,FALSE)</f>
        <v>kWh</v>
      </c>
    </row>
    <row r="86" spans="1:3" x14ac:dyDescent="0.2">
      <c r="A86" t="s">
        <v>247</v>
      </c>
      <c r="B86">
        <f>VLOOKUP($A86,overview!$B$4:$D$169,2,FALSE)</f>
        <v>1</v>
      </c>
      <c r="C86" t="str">
        <f>VLOOKUP($A86,overview!$B$4:$D$169,3,FALSE)</f>
        <v>kWh</v>
      </c>
    </row>
    <row r="87" spans="1:3" x14ac:dyDescent="0.2">
      <c r="A87" t="s">
        <v>82</v>
      </c>
      <c r="B87">
        <f>VLOOKUP($A87,overview!$B$4:$D$169,2,FALSE)</f>
        <v>30</v>
      </c>
      <c r="C87" t="str">
        <f>VLOOKUP($A87,overview!$B$4:$D$169,3,FALSE)</f>
        <v>years</v>
      </c>
    </row>
    <row r="88" spans="1:3" x14ac:dyDescent="0.2">
      <c r="A88" t="s">
        <v>118</v>
      </c>
      <c r="B88">
        <f>VLOOKUP($A88,overview!$B$4:$D$169,2,FALSE)</f>
        <v>10</v>
      </c>
      <c r="C88" t="str">
        <f>VLOOKUP($A88,overview!$B$4:$D$169,3,FALSE)</f>
        <v>GWh</v>
      </c>
    </row>
    <row r="89" spans="1:3" x14ac:dyDescent="0.2">
      <c r="A89" t="s">
        <v>450</v>
      </c>
      <c r="B89">
        <f>VLOOKUP($A89,overview!$B$4:$D$169,2,FALSE)</f>
        <v>2890</v>
      </c>
      <c r="C89" t="str">
        <f>VLOOKUP($A89,overview!$B$4:$D$169,3,FALSE)</f>
        <v>[EUR/kW rated]</v>
      </c>
    </row>
    <row r="90" spans="1:3" x14ac:dyDescent="0.2">
      <c r="A90" t="s">
        <v>451</v>
      </c>
      <c r="B90">
        <f>VLOOKUP($A90,overview!$B$4:$D$169,2,FALSE)</f>
        <v>2970</v>
      </c>
      <c r="C90" t="str">
        <f>VLOOKUP($A90,overview!$B$4:$D$169,3,FALSE)</f>
        <v>[EUR/kW rated]</v>
      </c>
    </row>
    <row r="91" spans="1:3" x14ac:dyDescent="0.2">
      <c r="A91" t="s">
        <v>452</v>
      </c>
      <c r="B91">
        <f>VLOOKUP($A91,overview!$B$4:$D$169,2,FALSE)</f>
        <v>4540</v>
      </c>
      <c r="C91" t="str">
        <f>VLOOKUP($A91,overview!$B$4:$D$169,3,FALSE)</f>
        <v>[EUR/kW rated]</v>
      </c>
    </row>
    <row r="92" spans="1:3" x14ac:dyDescent="0.2">
      <c r="A92" t="s">
        <v>453</v>
      </c>
      <c r="B92">
        <f>VLOOKUP($A92,overview!$B$4:$D$169,2,FALSE)</f>
        <v>2.5000000000000001E-2</v>
      </c>
      <c r="C92" t="str">
        <f>VLOOKUP($A92,overview!$B$4:$D$169,3,FALSE)</f>
        <v>Fraction of CAPEX p.a.</v>
      </c>
    </row>
    <row r="93" spans="1:3" x14ac:dyDescent="0.2">
      <c r="A93" t="s">
        <v>454</v>
      </c>
      <c r="B93">
        <f>VLOOKUP($A93,overview!$B$4:$D$169,2,FALSE)</f>
        <v>2.5000000000000001E-2</v>
      </c>
      <c r="C93" t="str">
        <f>VLOOKUP($A93,overview!$B$4:$D$169,3,FALSE)</f>
        <v>Fraction of CAPEX p.a.</v>
      </c>
    </row>
    <row r="94" spans="1:3" x14ac:dyDescent="0.2">
      <c r="A94" t="s">
        <v>455</v>
      </c>
      <c r="B94">
        <f>VLOOKUP($A94,overview!$B$4:$D$169,2,FALSE)</f>
        <v>2.5000000000000001E-2</v>
      </c>
      <c r="C94" t="str">
        <f>VLOOKUP($A94,overview!$B$4:$D$169,3,FALSE)</f>
        <v>Fraction of CAPEX p.a.</v>
      </c>
    </row>
  </sheetData>
  <dataValidations disablePrompts="1" count="1">
    <dataValidation type="list" allowBlank="1" showInputMessage="1" showErrorMessage="1" sqref="A81" xr:uid="{C9A40A26-9854-5B43-AFBB-4E0E2CCB4980}">
      <formula1>$A$2:$A$139</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T4" activePane="bottomRight" state="frozen"/>
      <selection pane="topRight" activeCell="D1" sqref="D1"/>
      <selection pane="bottomLeft" activeCell="A4" sqref="A4"/>
      <selection pane="bottomRight" activeCell="BU2" sqref="BU2"/>
    </sheetView>
  </sheetViews>
  <sheetFormatPr baseColWidth="10" defaultRowHeight="16" x14ac:dyDescent="0.2"/>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x14ac:dyDescent="0.25">
      <c r="E1" s="182" t="s">
        <v>122</v>
      </c>
      <c r="F1" s="180"/>
      <c r="G1" s="180"/>
      <c r="H1" s="180"/>
      <c r="I1" s="182" t="s">
        <v>123</v>
      </c>
      <c r="J1" s="180"/>
      <c r="K1" s="180"/>
      <c r="L1" s="180"/>
      <c r="M1" s="183"/>
      <c r="N1" s="180" t="s">
        <v>113</v>
      </c>
      <c r="O1" s="180"/>
      <c r="P1" s="180"/>
      <c r="Q1" s="180"/>
      <c r="R1" s="180"/>
      <c r="S1" s="182" t="s">
        <v>144</v>
      </c>
      <c r="T1" s="180"/>
      <c r="U1" s="180"/>
      <c r="V1" s="183"/>
      <c r="W1" s="180" t="s">
        <v>114</v>
      </c>
      <c r="X1" s="180"/>
      <c r="Y1" s="180"/>
      <c r="Z1" s="180"/>
      <c r="AA1" s="180"/>
      <c r="AB1" s="183"/>
      <c r="AC1" s="180" t="s">
        <v>181</v>
      </c>
      <c r="AD1" s="180"/>
      <c r="AE1" s="180"/>
      <c r="AF1" s="180"/>
      <c r="AG1" s="180"/>
      <c r="AH1" s="180"/>
      <c r="AI1" s="180"/>
      <c r="AJ1" s="180"/>
      <c r="AK1" s="182" t="s">
        <v>116</v>
      </c>
      <c r="AL1" s="180"/>
      <c r="AM1" s="180"/>
      <c r="AN1" s="180"/>
      <c r="AO1" s="180"/>
      <c r="AP1" s="180"/>
      <c r="AQ1" s="182" t="s">
        <v>374</v>
      </c>
      <c r="AR1" s="180"/>
      <c r="AS1" s="180"/>
      <c r="AT1" s="180"/>
      <c r="AU1" s="180"/>
      <c r="AV1" s="180"/>
      <c r="AW1" s="180"/>
      <c r="AX1" s="183"/>
      <c r="AY1" s="180" t="s">
        <v>117</v>
      </c>
      <c r="AZ1" s="180"/>
      <c r="BA1" s="180"/>
      <c r="BB1" s="180"/>
      <c r="BC1" s="180"/>
      <c r="BD1" s="180"/>
      <c r="BE1" s="180"/>
      <c r="BF1" s="180"/>
      <c r="BG1" s="180"/>
      <c r="BH1" s="180"/>
      <c r="BI1" s="180"/>
      <c r="BJ1" s="180"/>
      <c r="BK1" s="183"/>
      <c r="BL1" s="182" t="s">
        <v>380</v>
      </c>
      <c r="BM1" s="180"/>
      <c r="BN1" s="180"/>
      <c r="BO1" s="180"/>
      <c r="BP1" s="183"/>
      <c r="BQ1" s="182" t="s">
        <v>348</v>
      </c>
      <c r="BR1" s="180"/>
      <c r="BS1" s="180"/>
      <c r="BT1" s="183"/>
      <c r="BU1" s="182" t="s">
        <v>349</v>
      </c>
      <c r="BV1" s="180"/>
      <c r="BW1" s="180"/>
      <c r="BX1" s="180"/>
      <c r="BY1" s="180"/>
      <c r="BZ1" s="183"/>
    </row>
    <row r="2" spans="1:78" ht="17" thickBot="1" x14ac:dyDescent="0.25">
      <c r="C2" s="33" t="s">
        <v>133</v>
      </c>
      <c r="D2" s="33"/>
      <c r="E2" s="34" t="s">
        <v>24</v>
      </c>
      <c r="F2" s="35" t="s">
        <v>39</v>
      </c>
      <c r="G2" s="35" t="s">
        <v>40</v>
      </c>
      <c r="H2" s="35" t="s">
        <v>41</v>
      </c>
      <c r="I2" s="34" t="s">
        <v>24</v>
      </c>
      <c r="J2" s="35" t="s">
        <v>39</v>
      </c>
      <c r="K2" s="35" t="s">
        <v>40</v>
      </c>
      <c r="L2" s="35" t="s">
        <v>41</v>
      </c>
      <c r="M2" s="36" t="s">
        <v>130</v>
      </c>
      <c r="N2" s="37" t="s">
        <v>106</v>
      </c>
      <c r="O2" s="35" t="s">
        <v>25</v>
      </c>
      <c r="P2" s="35" t="s">
        <v>42</v>
      </c>
      <c r="Q2" s="35" t="s">
        <v>43</v>
      </c>
      <c r="R2" s="35" t="s">
        <v>44</v>
      </c>
      <c r="S2" s="38" t="s">
        <v>106</v>
      </c>
      <c r="T2" s="35" t="s">
        <v>42</v>
      </c>
      <c r="U2" s="35" t="s">
        <v>43</v>
      </c>
      <c r="V2" s="36" t="s">
        <v>44</v>
      </c>
      <c r="W2" s="37" t="s">
        <v>108</v>
      </c>
      <c r="X2" s="35" t="s">
        <v>45</v>
      </c>
      <c r="Y2" s="35" t="s">
        <v>46</v>
      </c>
      <c r="Z2" s="35" t="s">
        <v>82</v>
      </c>
      <c r="AA2" s="35" t="s">
        <v>26</v>
      </c>
      <c r="AB2" s="36" t="s">
        <v>27</v>
      </c>
      <c r="AC2" s="37" t="s">
        <v>107</v>
      </c>
      <c r="AD2" s="35" t="s">
        <v>39</v>
      </c>
      <c r="AE2" s="35" t="s">
        <v>40</v>
      </c>
      <c r="AF2" s="35" t="s">
        <v>85</v>
      </c>
      <c r="AG2" s="35" t="s">
        <v>85</v>
      </c>
      <c r="AH2" s="35" t="s">
        <v>28</v>
      </c>
      <c r="AI2" s="35" t="s">
        <v>431</v>
      </c>
      <c r="AJ2" s="35" t="s">
        <v>29</v>
      </c>
      <c r="AK2" s="38" t="s">
        <v>110</v>
      </c>
      <c r="AL2" s="37" t="s">
        <v>330</v>
      </c>
      <c r="AM2" s="35" t="s">
        <v>47</v>
      </c>
      <c r="AN2" s="35" t="s">
        <v>48</v>
      </c>
      <c r="AO2" s="35" t="s">
        <v>82</v>
      </c>
      <c r="AP2" s="35" t="s">
        <v>0</v>
      </c>
      <c r="AQ2" s="34" t="s">
        <v>47</v>
      </c>
      <c r="AR2" s="19" t="s">
        <v>47</v>
      </c>
      <c r="AS2" s="19" t="s">
        <v>47</v>
      </c>
      <c r="AT2" s="19" t="s">
        <v>47</v>
      </c>
      <c r="AU2" s="19" t="s">
        <v>48</v>
      </c>
      <c r="AV2" s="4" t="s">
        <v>226</v>
      </c>
      <c r="AW2" s="19" t="s">
        <v>270</v>
      </c>
      <c r="AX2" s="28" t="s">
        <v>82</v>
      </c>
      <c r="AY2" s="37" t="s">
        <v>112</v>
      </c>
      <c r="AZ2" s="35" t="s">
        <v>70</v>
      </c>
      <c r="BA2" s="35" t="s">
        <v>47</v>
      </c>
      <c r="BB2" s="35" t="s">
        <v>48</v>
      </c>
      <c r="BC2" s="35" t="s">
        <v>30</v>
      </c>
      <c r="BD2" s="35" t="s">
        <v>31</v>
      </c>
      <c r="BE2" s="35" t="s">
        <v>82</v>
      </c>
      <c r="BF2" s="35" t="s">
        <v>389</v>
      </c>
      <c r="BG2" s="35" t="s">
        <v>386</v>
      </c>
      <c r="BH2" s="35" t="s">
        <v>387</v>
      </c>
      <c r="BI2" s="35" t="s">
        <v>32</v>
      </c>
      <c r="BJ2" s="35" t="s">
        <v>33</v>
      </c>
      <c r="BK2" s="36" t="s">
        <v>34</v>
      </c>
      <c r="BL2" s="35" t="s">
        <v>47</v>
      </c>
      <c r="BM2" s="19" t="s">
        <v>48</v>
      </c>
      <c r="BN2" s="4" t="s">
        <v>382</v>
      </c>
      <c r="BO2" s="35" t="s">
        <v>383</v>
      </c>
      <c r="BP2" s="35"/>
      <c r="BQ2" s="34" t="s">
        <v>47</v>
      </c>
      <c r="BR2" s="35" t="s">
        <v>48</v>
      </c>
      <c r="BS2" s="35" t="s">
        <v>82</v>
      </c>
      <c r="BT2" s="36"/>
      <c r="BU2" s="34" t="s">
        <v>47</v>
      </c>
      <c r="BV2" s="19" t="s">
        <v>47</v>
      </c>
      <c r="BW2" s="19" t="s">
        <v>47</v>
      </c>
      <c r="BX2" s="19" t="s">
        <v>48</v>
      </c>
      <c r="BY2" s="19" t="s">
        <v>270</v>
      </c>
      <c r="BZ2" s="28" t="s">
        <v>82</v>
      </c>
    </row>
    <row r="3" spans="1:78" s="39" customFormat="1" ht="67" customHeight="1" thickBot="1" x14ac:dyDescent="0.25">
      <c r="C3" s="40" t="s">
        <v>134</v>
      </c>
      <c r="D3" s="40" t="s">
        <v>281</v>
      </c>
      <c r="E3" s="41" t="s">
        <v>21</v>
      </c>
      <c r="F3" s="42" t="s">
        <v>4</v>
      </c>
      <c r="G3" s="42" t="s">
        <v>5</v>
      </c>
      <c r="H3" s="42" t="s">
        <v>6</v>
      </c>
      <c r="I3" s="41" t="s">
        <v>21</v>
      </c>
      <c r="J3" s="42" t="s">
        <v>4</v>
      </c>
      <c r="K3" s="42" t="s">
        <v>5</v>
      </c>
      <c r="L3" s="42" t="s">
        <v>5</v>
      </c>
      <c r="M3" s="43" t="s">
        <v>5</v>
      </c>
      <c r="N3" s="44" t="s">
        <v>105</v>
      </c>
      <c r="O3" s="42" t="s">
        <v>8</v>
      </c>
      <c r="P3" s="42" t="s">
        <v>9</v>
      </c>
      <c r="Q3" s="42" t="s">
        <v>5</v>
      </c>
      <c r="R3" s="42" t="s">
        <v>6</v>
      </c>
      <c r="S3" s="45" t="s">
        <v>105</v>
      </c>
      <c r="T3" s="42" t="s">
        <v>9</v>
      </c>
      <c r="U3" s="42" t="s">
        <v>5</v>
      </c>
      <c r="V3" s="43" t="s">
        <v>6</v>
      </c>
      <c r="W3" s="44" t="s">
        <v>109</v>
      </c>
      <c r="X3" s="42" t="s">
        <v>10</v>
      </c>
      <c r="Y3" s="42" t="s">
        <v>5</v>
      </c>
      <c r="Z3" s="42" t="s">
        <v>6</v>
      </c>
      <c r="AA3" s="42" t="s">
        <v>7</v>
      </c>
      <c r="AB3" s="43" t="s">
        <v>11</v>
      </c>
      <c r="AC3" s="44" t="s">
        <v>105</v>
      </c>
      <c r="AD3" s="42" t="s">
        <v>65</v>
      </c>
      <c r="AE3" s="42" t="s">
        <v>5</v>
      </c>
      <c r="AF3" s="42" t="s">
        <v>312</v>
      </c>
      <c r="AG3" s="42" t="s">
        <v>6</v>
      </c>
      <c r="AH3" s="42" t="s">
        <v>12</v>
      </c>
      <c r="AI3" s="42" t="s">
        <v>313</v>
      </c>
      <c r="AJ3" s="42" t="s">
        <v>322</v>
      </c>
      <c r="AK3" s="45" t="s">
        <v>109</v>
      </c>
      <c r="AL3" s="44" t="s">
        <v>269</v>
      </c>
      <c r="AM3" s="42" t="s">
        <v>339</v>
      </c>
      <c r="AN3" s="42" t="s">
        <v>5</v>
      </c>
      <c r="AO3" s="42" t="s">
        <v>6</v>
      </c>
      <c r="AP3" s="42"/>
      <c r="AQ3" s="41" t="s">
        <v>375</v>
      </c>
      <c r="AR3" s="42" t="s">
        <v>376</v>
      </c>
      <c r="AS3" s="42" t="s">
        <v>339</v>
      </c>
      <c r="AT3" s="42" t="s">
        <v>410</v>
      </c>
      <c r="AU3" s="42" t="s">
        <v>5</v>
      </c>
      <c r="AV3" s="42" t="s">
        <v>358</v>
      </c>
      <c r="AW3" s="42" t="s">
        <v>411</v>
      </c>
      <c r="AX3" s="43" t="s">
        <v>6</v>
      </c>
      <c r="AY3" s="44" t="s">
        <v>111</v>
      </c>
      <c r="AZ3" s="42" t="s">
        <v>14</v>
      </c>
      <c r="BA3" s="42" t="s">
        <v>79</v>
      </c>
      <c r="BB3" s="42" t="s">
        <v>5</v>
      </c>
      <c r="BC3" s="42" t="s">
        <v>15</v>
      </c>
      <c r="BD3" s="42" t="s">
        <v>16</v>
      </c>
      <c r="BE3" s="42" t="s">
        <v>6</v>
      </c>
      <c r="BF3" s="42" t="s">
        <v>390</v>
      </c>
      <c r="BG3" s="42" t="s">
        <v>358</v>
      </c>
      <c r="BH3" s="42" t="s">
        <v>388</v>
      </c>
      <c r="BI3" s="42"/>
      <c r="BJ3" s="42"/>
      <c r="BK3" s="43"/>
      <c r="BL3" s="41" t="s">
        <v>379</v>
      </c>
      <c r="BM3" s="42" t="s">
        <v>5</v>
      </c>
      <c r="BN3" s="42" t="s">
        <v>384</v>
      </c>
      <c r="BO3" s="42" t="s">
        <v>385</v>
      </c>
      <c r="BP3" s="42" t="s">
        <v>82</v>
      </c>
      <c r="BQ3" s="41" t="s">
        <v>363</v>
      </c>
      <c r="BR3" s="42" t="s">
        <v>5</v>
      </c>
      <c r="BS3" s="42" t="s">
        <v>6</v>
      </c>
      <c r="BT3" s="43"/>
      <c r="BU3" s="41" t="s">
        <v>379</v>
      </c>
      <c r="BV3" s="42" t="s">
        <v>377</v>
      </c>
      <c r="BW3" s="42" t="s">
        <v>377</v>
      </c>
      <c r="BX3" s="42" t="s">
        <v>5</v>
      </c>
      <c r="BY3" s="42" t="s">
        <v>271</v>
      </c>
      <c r="BZ3" s="43" t="s">
        <v>6</v>
      </c>
    </row>
    <row r="4" spans="1:78" x14ac:dyDescent="0.2">
      <c r="A4" s="1" t="s">
        <v>131</v>
      </c>
      <c r="B4" s="1" t="s">
        <v>135</v>
      </c>
      <c r="C4" s="1" t="s">
        <v>132</v>
      </c>
      <c r="D4" s="1"/>
      <c r="E4" s="34"/>
      <c r="F4" s="35"/>
      <c r="G4" s="35"/>
      <c r="H4" s="35"/>
      <c r="I4" s="34"/>
      <c r="J4" s="35"/>
      <c r="K4" s="35"/>
      <c r="L4" s="35"/>
      <c r="M4" s="36"/>
      <c r="N4" s="20">
        <v>1</v>
      </c>
      <c r="O4" s="19"/>
      <c r="P4" s="19"/>
      <c r="Q4" s="19"/>
      <c r="R4" s="19"/>
      <c r="S4" s="34"/>
      <c r="T4" s="35"/>
      <c r="U4" s="35"/>
      <c r="V4" s="36"/>
      <c r="W4" s="20">
        <v>1</v>
      </c>
      <c r="X4" s="19"/>
      <c r="Y4" s="19"/>
      <c r="Z4" s="19"/>
      <c r="AA4" s="19"/>
      <c r="AB4" s="19"/>
      <c r="AC4" s="48">
        <v>1</v>
      </c>
      <c r="AD4" s="35"/>
      <c r="AE4" s="35"/>
      <c r="AF4" s="35"/>
      <c r="AG4" s="35"/>
      <c r="AH4" s="49">
        <v>0.1</v>
      </c>
      <c r="AI4" s="108"/>
      <c r="AJ4" s="109"/>
      <c r="AK4" s="20">
        <v>1</v>
      </c>
      <c r="AL4" s="20"/>
      <c r="AM4" s="19"/>
      <c r="AN4" s="11">
        <v>0</v>
      </c>
      <c r="AO4" s="11"/>
      <c r="AQ4" s="27"/>
      <c r="AY4" s="34">
        <v>1</v>
      </c>
      <c r="AZ4" s="35"/>
      <c r="BA4" s="35"/>
      <c r="BB4" s="35"/>
      <c r="BC4" s="35"/>
      <c r="BD4" s="50">
        <v>0.8</v>
      </c>
      <c r="BE4" s="37"/>
      <c r="BF4" s="37"/>
      <c r="BG4" s="37"/>
      <c r="BH4" s="37"/>
      <c r="BI4" s="35"/>
      <c r="BJ4" s="35"/>
      <c r="BK4" s="36"/>
      <c r="BL4" s="19"/>
      <c r="BM4" s="19"/>
      <c r="BN4" s="19"/>
      <c r="BO4" s="19"/>
      <c r="BP4" s="19"/>
      <c r="BQ4" s="27"/>
      <c r="BR4" s="19"/>
      <c r="BS4" s="19"/>
      <c r="BT4" s="28"/>
      <c r="BU4" s="27"/>
      <c r="BV4" s="19"/>
      <c r="BW4" s="19"/>
      <c r="BX4" s="19"/>
      <c r="BY4" s="19"/>
      <c r="BZ4" s="28"/>
    </row>
    <row r="5" spans="1:78" s="71" customFormat="1" x14ac:dyDescent="0.2">
      <c r="A5" s="71" t="s">
        <v>64</v>
      </c>
      <c r="B5" s="71" t="s">
        <v>136</v>
      </c>
      <c r="D5" s="71" t="s">
        <v>287</v>
      </c>
      <c r="E5" s="72">
        <v>5</v>
      </c>
      <c r="F5" s="70"/>
      <c r="G5" s="70"/>
      <c r="H5" s="70"/>
      <c r="I5" s="72"/>
      <c r="J5" s="70"/>
      <c r="K5" s="70"/>
      <c r="L5" s="70"/>
      <c r="M5" s="73"/>
      <c r="N5" s="70"/>
      <c r="O5" s="70"/>
      <c r="P5" s="70"/>
      <c r="Q5" s="70"/>
      <c r="R5" s="70"/>
      <c r="S5" s="72"/>
      <c r="T5" s="70"/>
      <c r="U5" s="70"/>
      <c r="V5" s="73"/>
      <c r="W5" s="70"/>
      <c r="X5" s="70"/>
      <c r="Y5" s="70"/>
      <c r="Z5" s="70"/>
      <c r="AA5" s="70"/>
      <c r="AB5" s="70"/>
      <c r="AC5" s="72"/>
      <c r="AD5" s="70"/>
      <c r="AE5" s="70"/>
      <c r="AF5" s="70"/>
      <c r="AG5" s="70"/>
      <c r="AH5" s="70"/>
      <c r="AI5" s="110"/>
      <c r="AJ5" s="111"/>
      <c r="AK5" s="70"/>
      <c r="AL5" s="70"/>
      <c r="AM5" s="70"/>
      <c r="AN5" s="70"/>
      <c r="AO5" s="70"/>
      <c r="AP5" s="70"/>
      <c r="AQ5" s="72"/>
      <c r="AR5" s="70"/>
      <c r="AS5" s="70"/>
      <c r="AT5" s="70"/>
      <c r="AU5" s="70"/>
      <c r="AV5" s="70"/>
      <c r="AW5" s="70"/>
      <c r="AX5" s="70"/>
      <c r="AY5" s="72"/>
      <c r="AZ5" s="70"/>
      <c r="BA5" s="70"/>
      <c r="BB5" s="70"/>
      <c r="BC5" s="70"/>
      <c r="BD5" s="70"/>
      <c r="BE5" s="70"/>
      <c r="BF5" s="70"/>
      <c r="BG5" s="70"/>
      <c r="BH5" s="70"/>
      <c r="BI5" s="70"/>
      <c r="BJ5" s="70"/>
      <c r="BK5" s="73"/>
      <c r="BL5" s="70"/>
      <c r="BM5" s="70"/>
      <c r="BN5" s="70"/>
      <c r="BO5" s="70"/>
      <c r="BP5" s="70"/>
      <c r="BQ5" s="72"/>
      <c r="BR5" s="70"/>
      <c r="BS5" s="99"/>
      <c r="BT5" s="100"/>
      <c r="BU5" s="72"/>
      <c r="BV5" s="70"/>
      <c r="BW5" s="70"/>
      <c r="BX5" s="70"/>
      <c r="BY5" s="70"/>
      <c r="BZ5" s="73"/>
    </row>
    <row r="6" spans="1:78" s="71" customFormat="1" x14ac:dyDescent="0.2">
      <c r="A6" s="71" t="s">
        <v>80</v>
      </c>
      <c r="B6" s="71" t="s">
        <v>136</v>
      </c>
      <c r="D6" s="71" t="s">
        <v>287</v>
      </c>
      <c r="E6" s="72" t="s">
        <v>142</v>
      </c>
      <c r="F6" s="70">
        <v>1000</v>
      </c>
      <c r="G6" s="70">
        <v>0.02</v>
      </c>
      <c r="H6" s="70">
        <v>25</v>
      </c>
      <c r="I6" s="72"/>
      <c r="J6" s="70"/>
      <c r="K6" s="70"/>
      <c r="L6" s="70"/>
      <c r="M6" s="73"/>
      <c r="N6" s="70"/>
      <c r="O6" s="70"/>
      <c r="P6" s="70"/>
      <c r="Q6" s="70"/>
      <c r="R6" s="70"/>
      <c r="S6" s="72"/>
      <c r="T6" s="70"/>
      <c r="U6" s="70"/>
      <c r="V6" s="73"/>
      <c r="W6" s="70"/>
      <c r="X6" s="70">
        <v>150</v>
      </c>
      <c r="Y6" s="70">
        <v>0.06</v>
      </c>
      <c r="Z6" s="70">
        <v>15</v>
      </c>
      <c r="AA6" s="70">
        <v>0.9</v>
      </c>
      <c r="AB6" s="70"/>
      <c r="AC6" s="72"/>
      <c r="AD6" s="70"/>
      <c r="AE6" s="70"/>
      <c r="AF6" s="70"/>
      <c r="AG6" s="70">
        <v>30</v>
      </c>
      <c r="AH6" s="70"/>
      <c r="AI6" s="110">
        <v>0.86299999999999999</v>
      </c>
      <c r="AJ6" s="111"/>
      <c r="AK6" s="70"/>
      <c r="AL6" s="99" t="s">
        <v>338</v>
      </c>
      <c r="AM6" s="70">
        <v>1.4999999999999999E-2</v>
      </c>
      <c r="AN6" s="70"/>
      <c r="AO6" s="70"/>
      <c r="AP6" s="70"/>
      <c r="AQ6" s="72"/>
      <c r="AR6" s="70"/>
      <c r="AS6" s="70"/>
      <c r="AT6" s="70"/>
      <c r="AU6" s="70"/>
      <c r="AV6" s="70"/>
      <c r="AW6" s="70"/>
      <c r="AX6" s="70"/>
      <c r="AY6" s="72"/>
      <c r="AZ6" s="70">
        <v>60000</v>
      </c>
      <c r="BA6" s="70"/>
      <c r="BB6" s="70">
        <v>0.03</v>
      </c>
      <c r="BC6" s="70">
        <v>0.65</v>
      </c>
      <c r="BD6" s="70"/>
      <c r="BE6" s="70"/>
      <c r="BF6" s="70"/>
      <c r="BG6" s="70"/>
      <c r="BH6" s="70"/>
      <c r="BI6" s="70">
        <v>0.5</v>
      </c>
      <c r="BJ6" s="70">
        <v>0.25</v>
      </c>
      <c r="BK6" s="73">
        <v>0.25</v>
      </c>
      <c r="BL6" s="70"/>
      <c r="BM6" s="70"/>
      <c r="BN6" s="70"/>
      <c r="BO6" s="70"/>
      <c r="BP6" s="70"/>
      <c r="BQ6" s="72"/>
      <c r="BR6" s="70"/>
      <c r="BS6" s="99"/>
      <c r="BT6" s="100"/>
      <c r="BU6" s="72"/>
      <c r="BV6" s="70"/>
      <c r="BW6" s="70"/>
      <c r="BX6" s="70"/>
      <c r="BY6" s="70"/>
      <c r="BZ6" s="73"/>
    </row>
    <row r="7" spans="1:78" s="71" customFormat="1" ht="17" x14ac:dyDescent="0.2">
      <c r="A7" s="70" t="s">
        <v>124</v>
      </c>
      <c r="D7" s="71" t="s">
        <v>294</v>
      </c>
      <c r="E7" s="72" t="s">
        <v>142</v>
      </c>
      <c r="F7" s="70"/>
      <c r="G7" s="70"/>
      <c r="H7" s="70"/>
      <c r="I7" s="80">
        <v>7</v>
      </c>
      <c r="J7" s="81">
        <f>ROUND(383000000/125000,0)</f>
        <v>3064</v>
      </c>
      <c r="K7" s="81">
        <f>ROUND(97/500.46,2)</f>
        <v>0.19</v>
      </c>
      <c r="L7" s="82" t="s">
        <v>126</v>
      </c>
      <c r="M7" s="83">
        <f>ROUND(20.403/500.46,2)</f>
        <v>0.04</v>
      </c>
      <c r="N7" s="70"/>
      <c r="O7" s="70"/>
      <c r="P7" s="70">
        <v>550</v>
      </c>
      <c r="Q7" s="70">
        <v>1.4999999999999999E-2</v>
      </c>
      <c r="R7" s="70">
        <v>35</v>
      </c>
      <c r="S7" s="72"/>
      <c r="T7" s="70"/>
      <c r="U7" s="70"/>
      <c r="V7" s="73"/>
      <c r="W7" s="70"/>
      <c r="AB7" s="70"/>
      <c r="AC7" s="72"/>
      <c r="AD7" s="70"/>
      <c r="AE7" s="70"/>
      <c r="AF7" s="70"/>
      <c r="AG7" s="70"/>
      <c r="AH7" s="70"/>
      <c r="AI7" s="110"/>
      <c r="AJ7" s="111"/>
      <c r="AK7" s="70"/>
      <c r="AL7" s="70"/>
      <c r="AM7" s="70"/>
      <c r="AN7" s="70"/>
      <c r="AO7" s="70"/>
      <c r="AP7" s="70"/>
      <c r="AQ7" s="72"/>
      <c r="AR7" s="70"/>
      <c r="AS7" s="70"/>
      <c r="AT7" s="70"/>
      <c r="AU7" s="70"/>
      <c r="AV7" s="70"/>
      <c r="AW7" s="70"/>
      <c r="AX7" s="70"/>
      <c r="AY7" s="72"/>
      <c r="AZ7" s="70"/>
      <c r="BA7" s="70"/>
      <c r="BB7" s="70"/>
      <c r="BC7" s="70"/>
      <c r="BD7" s="70"/>
      <c r="BE7" s="70"/>
      <c r="BF7" s="70"/>
      <c r="BG7" s="70"/>
      <c r="BH7" s="70"/>
      <c r="BI7" s="70"/>
      <c r="BJ7" s="70"/>
      <c r="BK7" s="73"/>
      <c r="BL7" s="70"/>
      <c r="BM7" s="70"/>
      <c r="BN7" s="70"/>
      <c r="BO7" s="70"/>
      <c r="BP7" s="70"/>
      <c r="BQ7" s="72"/>
      <c r="BR7" s="70"/>
      <c r="BS7" s="99"/>
      <c r="BT7" s="100"/>
      <c r="BU7" s="72"/>
      <c r="BV7" s="70"/>
      <c r="BW7" s="70"/>
      <c r="BX7" s="70"/>
      <c r="BY7" s="70"/>
      <c r="BZ7" s="73"/>
    </row>
    <row r="8" spans="1:78" s="71" customFormat="1" x14ac:dyDescent="0.2">
      <c r="A8" s="70" t="s">
        <v>137</v>
      </c>
      <c r="B8" s="70"/>
      <c r="D8" s="71" t="s">
        <v>287</v>
      </c>
      <c r="E8" s="72" t="s">
        <v>142</v>
      </c>
      <c r="F8" s="70"/>
      <c r="G8" s="70"/>
      <c r="H8" s="70"/>
      <c r="I8" s="72"/>
      <c r="J8" s="70"/>
      <c r="K8" s="70"/>
      <c r="L8" s="70"/>
      <c r="M8" s="73"/>
      <c r="N8" s="70"/>
      <c r="O8" s="70"/>
      <c r="P8" s="70"/>
      <c r="Q8" s="70"/>
      <c r="R8" s="70"/>
      <c r="S8" s="72"/>
      <c r="T8" s="70"/>
      <c r="U8" s="70"/>
      <c r="V8" s="73"/>
      <c r="W8" s="70"/>
      <c r="X8" s="70"/>
      <c r="Y8" s="70"/>
      <c r="Z8" s="70"/>
      <c r="AA8" s="70"/>
      <c r="AB8" s="70"/>
      <c r="AC8" s="72"/>
      <c r="AD8" s="70"/>
      <c r="AE8" s="70"/>
      <c r="AF8" s="70"/>
      <c r="AG8" s="70"/>
      <c r="AH8" s="70"/>
      <c r="AI8" s="110"/>
      <c r="AJ8" s="111"/>
      <c r="AK8" s="70"/>
      <c r="AL8" s="70"/>
      <c r="AM8" s="70"/>
      <c r="AN8" s="70"/>
      <c r="AO8" s="70"/>
      <c r="AP8" s="70"/>
      <c r="AQ8" s="72"/>
      <c r="AR8" s="70"/>
      <c r="AS8" s="70"/>
      <c r="AT8" s="70"/>
      <c r="AU8" s="70"/>
      <c r="AV8" s="70"/>
      <c r="AW8" s="70"/>
      <c r="AX8" s="70"/>
      <c r="AY8" s="72"/>
      <c r="AZ8" s="70"/>
      <c r="BA8" s="70"/>
      <c r="BB8" s="70"/>
      <c r="BC8" s="70"/>
      <c r="BD8" s="70"/>
      <c r="BE8" s="70"/>
      <c r="BF8" s="70"/>
      <c r="BG8" s="70"/>
      <c r="BH8" s="70"/>
      <c r="BI8" s="70"/>
      <c r="BJ8" s="70"/>
      <c r="BK8" s="73"/>
      <c r="BL8" s="70"/>
      <c r="BM8" s="70"/>
      <c r="BN8" s="70"/>
      <c r="BO8" s="70"/>
      <c r="BP8" s="70"/>
      <c r="BQ8" s="72"/>
      <c r="BR8" s="70"/>
      <c r="BS8" s="99"/>
      <c r="BT8" s="100"/>
      <c r="BU8" s="72"/>
      <c r="BV8" s="70"/>
      <c r="BW8" s="70"/>
      <c r="BX8" s="70"/>
      <c r="BY8" s="70"/>
      <c r="BZ8" s="73"/>
    </row>
    <row r="9" spans="1:78" s="71" customFormat="1" x14ac:dyDescent="0.2">
      <c r="A9" s="70" t="s">
        <v>138</v>
      </c>
      <c r="B9" s="70"/>
      <c r="D9" s="71" t="s">
        <v>287</v>
      </c>
      <c r="E9" s="72" t="s">
        <v>142</v>
      </c>
      <c r="F9" s="70"/>
      <c r="G9" s="70"/>
      <c r="H9" s="70"/>
      <c r="I9" s="72"/>
      <c r="J9" s="70"/>
      <c r="K9" s="70"/>
      <c r="L9" s="70"/>
      <c r="M9" s="73"/>
      <c r="N9" s="70"/>
      <c r="O9" s="70"/>
      <c r="P9" s="70"/>
      <c r="Q9" s="70"/>
      <c r="R9" s="70"/>
      <c r="S9" s="72"/>
      <c r="T9" s="70"/>
      <c r="U9" s="70"/>
      <c r="V9" s="73"/>
      <c r="W9" s="70"/>
      <c r="X9" s="70"/>
      <c r="Y9" s="70"/>
      <c r="Z9" s="70"/>
      <c r="AA9" s="70"/>
      <c r="AB9" s="70"/>
      <c r="AC9" s="72"/>
      <c r="AD9" s="70"/>
      <c r="AE9" s="70"/>
      <c r="AF9" s="70"/>
      <c r="AG9" s="70"/>
      <c r="AH9" s="70"/>
      <c r="AI9" s="110"/>
      <c r="AJ9" s="111"/>
      <c r="AK9" s="70"/>
      <c r="AL9" s="70"/>
      <c r="AM9" s="70"/>
      <c r="AN9" s="70"/>
      <c r="AO9" s="70"/>
      <c r="AP9" s="70"/>
      <c r="AQ9" s="72"/>
      <c r="AR9" s="70"/>
      <c r="AS9" s="70"/>
      <c r="AT9" s="70"/>
      <c r="AU9" s="70"/>
      <c r="AV9" s="70"/>
      <c r="AW9" s="70"/>
      <c r="AX9" s="70"/>
      <c r="AY9" s="72"/>
      <c r="AZ9" s="70"/>
      <c r="BA9" s="70"/>
      <c r="BB9" s="70"/>
      <c r="BC9" s="70"/>
      <c r="BD9" s="70"/>
      <c r="BE9" s="70"/>
      <c r="BF9" s="70"/>
      <c r="BG9" s="70"/>
      <c r="BH9" s="70"/>
      <c r="BI9" s="70"/>
      <c r="BJ9" s="70"/>
      <c r="BK9" s="73"/>
      <c r="BL9" s="70"/>
      <c r="BM9" s="70"/>
      <c r="BN9" s="70"/>
      <c r="BO9" s="70"/>
      <c r="BP9" s="70"/>
      <c r="BQ9" s="72"/>
      <c r="BR9" s="70"/>
      <c r="BS9" s="99"/>
      <c r="BT9" s="100"/>
      <c r="BU9" s="72"/>
      <c r="BV9" s="70"/>
      <c r="BW9" s="70"/>
      <c r="BX9" s="70"/>
      <c r="BY9" s="70"/>
      <c r="BZ9" s="73"/>
    </row>
    <row r="10" spans="1:78" s="71" customFormat="1" x14ac:dyDescent="0.2">
      <c r="A10" s="70" t="s">
        <v>129</v>
      </c>
      <c r="B10" s="70"/>
      <c r="C10" s="71" t="s">
        <v>147</v>
      </c>
      <c r="D10" s="71" t="s">
        <v>295</v>
      </c>
      <c r="E10" s="72" t="s">
        <v>142</v>
      </c>
      <c r="F10" s="70"/>
      <c r="G10" s="70"/>
      <c r="H10" s="70"/>
      <c r="I10" s="72"/>
      <c r="J10" s="70"/>
      <c r="K10" s="70"/>
      <c r="L10" s="70"/>
      <c r="M10" s="73"/>
      <c r="N10" s="70"/>
      <c r="O10" s="70"/>
      <c r="P10" s="70">
        <v>1200</v>
      </c>
      <c r="Q10" s="70"/>
      <c r="R10" s="70">
        <v>30</v>
      </c>
      <c r="S10" s="72"/>
      <c r="T10" s="70"/>
      <c r="U10" s="70"/>
      <c r="V10" s="73"/>
      <c r="W10" s="70"/>
      <c r="X10" s="70"/>
      <c r="Y10" s="70"/>
      <c r="Z10" s="70"/>
      <c r="AA10" s="70"/>
      <c r="AB10" s="70"/>
      <c r="AC10" s="72"/>
      <c r="AD10" s="70"/>
      <c r="AE10" s="70"/>
      <c r="AF10" s="70"/>
      <c r="AG10" s="70"/>
      <c r="AH10" s="70"/>
      <c r="AI10" s="110"/>
      <c r="AJ10" s="111"/>
      <c r="AK10" s="70"/>
      <c r="AL10" s="70"/>
      <c r="AM10" s="70"/>
      <c r="AN10" s="70"/>
      <c r="AO10" s="70"/>
      <c r="AP10" s="70"/>
      <c r="AQ10" s="72"/>
      <c r="AR10" s="70"/>
      <c r="AS10" s="70"/>
      <c r="AT10" s="70"/>
      <c r="AU10" s="70"/>
      <c r="AV10" s="70"/>
      <c r="AW10" s="70"/>
      <c r="AX10" s="70"/>
      <c r="AY10" s="72"/>
      <c r="AZ10" s="70"/>
      <c r="BA10" s="70"/>
      <c r="BB10" s="70"/>
      <c r="BC10" s="70"/>
      <c r="BD10" s="70"/>
      <c r="BE10" s="70"/>
      <c r="BF10" s="70"/>
      <c r="BG10" s="70"/>
      <c r="BH10" s="70"/>
      <c r="BI10" s="70"/>
      <c r="BJ10" s="70"/>
      <c r="BK10" s="73"/>
      <c r="BL10" s="70"/>
      <c r="BM10" s="70"/>
      <c r="BN10" s="70"/>
      <c r="BO10" s="70"/>
      <c r="BP10" s="70"/>
      <c r="BQ10" s="72"/>
      <c r="BR10" s="70"/>
      <c r="BS10" s="99"/>
      <c r="BT10" s="100"/>
      <c r="BU10" s="72"/>
      <c r="BV10" s="70"/>
      <c r="BW10" s="70"/>
      <c r="BX10" s="70"/>
      <c r="BY10" s="70"/>
      <c r="BZ10" s="73"/>
    </row>
    <row r="11" spans="1:78" x14ac:dyDescent="0.2">
      <c r="A11" s="4" t="s">
        <v>83</v>
      </c>
      <c r="B11" s="4"/>
      <c r="C11" t="s">
        <v>84</v>
      </c>
      <c r="E11" s="32" t="s">
        <v>142</v>
      </c>
      <c r="F11" s="4"/>
      <c r="G11" s="4"/>
      <c r="H11" s="4"/>
      <c r="I11" s="32"/>
      <c r="J11" s="4"/>
      <c r="K11" s="4"/>
      <c r="L11" s="4"/>
      <c r="M11" s="46"/>
      <c r="N11" s="4"/>
      <c r="O11" s="4"/>
      <c r="P11" s="4"/>
      <c r="Q11" s="4"/>
      <c r="R11" s="4"/>
      <c r="S11" s="32"/>
      <c r="T11" s="4"/>
      <c r="U11" s="4"/>
      <c r="V11" s="46"/>
      <c r="W11" s="4"/>
      <c r="X11" s="4"/>
      <c r="Y11" s="4"/>
      <c r="Z11" s="4"/>
      <c r="AA11" s="4"/>
      <c r="AB11" s="4">
        <v>0.5</v>
      </c>
      <c r="AC11" s="32"/>
      <c r="AD11" s="4"/>
      <c r="AE11" s="4"/>
      <c r="AF11" s="4"/>
      <c r="AG11" s="4"/>
      <c r="AH11" s="4"/>
      <c r="AI11" s="106"/>
      <c r="AJ11" s="112"/>
      <c r="AK11" s="4"/>
      <c r="AL11" s="4"/>
      <c r="AM11" s="4"/>
      <c r="AN11" s="4"/>
      <c r="AO11" s="4"/>
      <c r="AP11" s="4"/>
      <c r="AQ11" s="32"/>
      <c r="AR11" s="4"/>
      <c r="AS11" s="4"/>
      <c r="AT11" s="4"/>
      <c r="AU11" s="4"/>
      <c r="AV11" s="4"/>
      <c r="AW11" s="4"/>
      <c r="AX11" s="4"/>
      <c r="AY11" s="32"/>
      <c r="AZ11" s="4"/>
      <c r="BA11" s="4"/>
      <c r="BB11" s="4"/>
      <c r="BC11" s="4"/>
      <c r="BD11" s="4"/>
      <c r="BE11" s="4"/>
      <c r="BF11" s="4"/>
      <c r="BG11" s="4"/>
      <c r="BH11" s="4"/>
      <c r="BI11" s="4"/>
      <c r="BJ11" s="4"/>
      <c r="BK11" s="46"/>
      <c r="BL11" s="4"/>
      <c r="BM11" s="4"/>
      <c r="BN11" s="4"/>
      <c r="BO11" s="4"/>
      <c r="BP11" s="4"/>
      <c r="BQ11" s="32"/>
      <c r="BR11" s="4"/>
      <c r="BS11" s="19"/>
      <c r="BT11" s="28"/>
      <c r="BU11" s="32"/>
      <c r="BV11" s="4"/>
      <c r="BW11" s="4"/>
      <c r="BX11" s="4"/>
      <c r="BY11" s="4"/>
      <c r="BZ11" s="46"/>
    </row>
    <row r="12" spans="1:78" s="77" customFormat="1" x14ac:dyDescent="0.2">
      <c r="A12" s="103" t="s">
        <v>63</v>
      </c>
      <c r="B12" s="103">
        <v>2017</v>
      </c>
      <c r="C12" s="77" t="s">
        <v>310</v>
      </c>
      <c r="E12" s="104" t="s">
        <v>142</v>
      </c>
      <c r="F12" s="103"/>
      <c r="G12" s="103"/>
      <c r="H12" s="103"/>
      <c r="I12" s="104"/>
      <c r="J12" s="103"/>
      <c r="K12" s="103"/>
      <c r="L12" s="103"/>
      <c r="M12" s="105"/>
      <c r="N12" s="103"/>
      <c r="O12" s="103"/>
      <c r="P12" s="103"/>
      <c r="Q12" s="103"/>
      <c r="R12" s="103"/>
      <c r="S12" s="104"/>
      <c r="T12" s="103"/>
      <c r="U12" s="103"/>
      <c r="V12" s="105"/>
      <c r="W12" s="103"/>
      <c r="X12" s="103"/>
      <c r="Y12" s="103"/>
      <c r="Z12" s="103"/>
      <c r="AA12" s="103"/>
      <c r="AB12" s="103"/>
      <c r="AC12" s="104"/>
      <c r="AD12" s="103">
        <v>1300</v>
      </c>
      <c r="AE12" s="103">
        <v>0.03</v>
      </c>
      <c r="AF12" s="103"/>
      <c r="AG12" s="103">
        <v>20</v>
      </c>
      <c r="AH12" s="103"/>
      <c r="AI12" s="106">
        <f>1/(61/constants!C5)</f>
        <v>4.922955742627874E-4</v>
      </c>
      <c r="AJ12" s="112"/>
      <c r="AK12" s="103"/>
      <c r="AL12" s="103"/>
      <c r="AM12" s="103"/>
      <c r="AN12" s="103"/>
      <c r="AO12" s="103"/>
      <c r="AP12" s="103"/>
      <c r="AQ12" s="104"/>
      <c r="AR12" s="103"/>
      <c r="AS12" s="103"/>
      <c r="AT12" s="103"/>
      <c r="AU12" s="103"/>
      <c r="AV12" s="103"/>
      <c r="AW12" s="103"/>
      <c r="AX12" s="103"/>
      <c r="AY12" s="104"/>
      <c r="AZ12" s="103"/>
      <c r="BA12" s="103"/>
      <c r="BB12" s="103"/>
      <c r="BC12" s="103"/>
      <c r="BD12" s="103"/>
      <c r="BE12" s="103"/>
      <c r="BF12" s="103"/>
      <c r="BG12" s="103"/>
      <c r="BH12" s="103"/>
      <c r="BI12" s="103"/>
      <c r="BJ12" s="103"/>
      <c r="BK12" s="105"/>
      <c r="BL12" s="103"/>
      <c r="BM12" s="103"/>
      <c r="BN12" s="103"/>
      <c r="BO12" s="103"/>
      <c r="BP12" s="103"/>
      <c r="BQ12" s="104"/>
      <c r="BR12" s="103"/>
      <c r="BS12" s="22"/>
      <c r="BT12" s="129"/>
      <c r="BU12" s="104"/>
      <c r="BV12" s="103"/>
      <c r="BW12" s="103"/>
      <c r="BX12" s="103"/>
      <c r="BY12" s="103"/>
      <c r="BZ12" s="105"/>
    </row>
    <row r="13" spans="1:78" s="77" customFormat="1" x14ac:dyDescent="0.2">
      <c r="A13" s="103" t="s">
        <v>63</v>
      </c>
      <c r="B13" s="103">
        <v>2025</v>
      </c>
      <c r="C13" s="77" t="s">
        <v>311</v>
      </c>
      <c r="E13" s="104"/>
      <c r="F13" s="103"/>
      <c r="G13" s="103"/>
      <c r="H13" s="103"/>
      <c r="I13" s="104"/>
      <c r="J13" s="103"/>
      <c r="K13" s="103"/>
      <c r="L13" s="103"/>
      <c r="M13" s="105"/>
      <c r="N13" s="103"/>
      <c r="O13" s="103"/>
      <c r="P13" s="103"/>
      <c r="Q13" s="103"/>
      <c r="R13" s="103"/>
      <c r="S13" s="104"/>
      <c r="T13" s="103"/>
      <c r="U13" s="103"/>
      <c r="V13" s="105"/>
      <c r="W13" s="103"/>
      <c r="X13" s="103"/>
      <c r="Y13" s="103"/>
      <c r="Z13" s="103"/>
      <c r="AA13" s="103"/>
      <c r="AB13" s="103"/>
      <c r="AC13" s="104"/>
      <c r="AD13" s="103">
        <v>900</v>
      </c>
      <c r="AE13" s="103">
        <v>0.03</v>
      </c>
      <c r="AF13" s="103"/>
      <c r="AG13" s="103">
        <v>20</v>
      </c>
      <c r="AH13" s="103"/>
      <c r="AI13" s="106">
        <f>1/(53/constants!C5)</f>
        <v>5.6660434018924587E-4</v>
      </c>
      <c r="AJ13" s="112"/>
      <c r="AK13" s="103"/>
      <c r="AL13" s="103"/>
      <c r="AM13" s="103"/>
      <c r="AN13" s="103"/>
      <c r="AO13" s="103"/>
      <c r="AP13" s="103"/>
      <c r="AQ13" s="104"/>
      <c r="AR13" s="103"/>
      <c r="AS13" s="103"/>
      <c r="AT13" s="103"/>
      <c r="AU13" s="103"/>
      <c r="AV13" s="103"/>
      <c r="AW13" s="103"/>
      <c r="AX13" s="103"/>
      <c r="AY13" s="104"/>
      <c r="AZ13" s="103"/>
      <c r="BA13" s="103"/>
      <c r="BB13" s="103"/>
      <c r="BC13" s="103"/>
      <c r="BD13" s="103"/>
      <c r="BE13" s="103"/>
      <c r="BF13" s="103"/>
      <c r="BG13" s="103"/>
      <c r="BH13" s="103"/>
      <c r="BI13" s="103"/>
      <c r="BJ13" s="103"/>
      <c r="BK13" s="105"/>
      <c r="BL13" s="103"/>
      <c r="BM13" s="103"/>
      <c r="BN13" s="103"/>
      <c r="BO13" s="103"/>
      <c r="BP13" s="103"/>
      <c r="BQ13" s="104"/>
      <c r="BR13" s="103"/>
      <c r="BS13" s="22"/>
      <c r="BT13" s="129"/>
      <c r="BU13" s="104"/>
      <c r="BV13" s="103"/>
      <c r="BW13" s="103"/>
      <c r="BX13" s="103"/>
      <c r="BY13" s="103"/>
      <c r="BZ13" s="105"/>
    </row>
    <row r="14" spans="1:78" s="71" customFormat="1" x14ac:dyDescent="0.2">
      <c r="A14" s="70" t="s">
        <v>127</v>
      </c>
      <c r="B14" s="70"/>
      <c r="C14" s="71" t="s">
        <v>315</v>
      </c>
      <c r="D14" s="71" t="s">
        <v>316</v>
      </c>
      <c r="E14" s="72" t="s">
        <v>142</v>
      </c>
      <c r="F14" s="70"/>
      <c r="G14" s="70"/>
      <c r="H14" s="70"/>
      <c r="I14" s="72"/>
      <c r="J14" s="70"/>
      <c r="K14" s="70"/>
      <c r="L14" s="70"/>
      <c r="M14" s="73"/>
      <c r="N14" s="70"/>
      <c r="O14" s="70"/>
      <c r="P14" s="70"/>
      <c r="Q14" s="70"/>
      <c r="R14" s="70"/>
      <c r="S14" s="72"/>
      <c r="T14" s="70"/>
      <c r="U14" s="70"/>
      <c r="V14" s="73"/>
      <c r="W14" s="70"/>
      <c r="X14" s="70"/>
      <c r="Y14" s="70"/>
      <c r="Z14" s="70"/>
      <c r="AA14" s="70"/>
      <c r="AB14" s="70"/>
      <c r="AC14" s="72"/>
      <c r="AD14" s="70">
        <f>78300000/100000</f>
        <v>783</v>
      </c>
      <c r="AE14" s="70">
        <v>0.11</v>
      </c>
      <c r="AF14" s="70"/>
      <c r="AG14" s="70"/>
      <c r="AH14" s="70"/>
      <c r="AI14" s="110"/>
      <c r="AJ14" s="111"/>
      <c r="AK14" s="70"/>
      <c r="AL14" s="70"/>
      <c r="AM14" s="70"/>
      <c r="AN14" s="70"/>
      <c r="AO14" s="70"/>
      <c r="AP14" s="70"/>
      <c r="AQ14" s="72"/>
      <c r="AR14" s="70"/>
      <c r="AS14" s="70"/>
      <c r="AT14" s="70"/>
      <c r="AU14" s="70"/>
      <c r="AV14" s="70"/>
      <c r="AW14" s="70"/>
      <c r="AX14" s="70"/>
      <c r="AY14" s="72"/>
      <c r="AZ14" s="70"/>
      <c r="BA14" s="70"/>
      <c r="BB14" s="70"/>
      <c r="BC14" s="70"/>
      <c r="BD14" s="70"/>
      <c r="BE14" s="70"/>
      <c r="BF14" s="70"/>
      <c r="BG14" s="70"/>
      <c r="BH14" s="70"/>
      <c r="BI14" s="70"/>
      <c r="BJ14" s="70"/>
      <c r="BK14" s="73"/>
      <c r="BL14" s="70"/>
      <c r="BM14" s="70"/>
      <c r="BN14" s="70"/>
      <c r="BO14" s="70"/>
      <c r="BP14" s="70"/>
      <c r="BQ14" s="72"/>
      <c r="BR14" s="70"/>
      <c r="BS14" s="99"/>
      <c r="BT14" s="100"/>
      <c r="BU14" s="72"/>
      <c r="BV14" s="70"/>
      <c r="BW14" s="70"/>
      <c r="BX14" s="70"/>
      <c r="BY14" s="70"/>
      <c r="BZ14" s="73"/>
    </row>
    <row r="15" spans="1:78" s="71" customFormat="1" x14ac:dyDescent="0.2">
      <c r="A15" s="70" t="s">
        <v>127</v>
      </c>
      <c r="B15" s="70"/>
      <c r="C15" s="71" t="s">
        <v>317</v>
      </c>
      <c r="D15" s="71" t="s">
        <v>314</v>
      </c>
      <c r="E15" s="72" t="s">
        <v>142</v>
      </c>
      <c r="F15" s="70"/>
      <c r="G15" s="70"/>
      <c r="H15" s="70"/>
      <c r="I15" s="72"/>
      <c r="J15" s="70"/>
      <c r="K15" s="70"/>
      <c r="L15" s="70"/>
      <c r="M15" s="73"/>
      <c r="N15" s="70"/>
      <c r="O15" s="70"/>
      <c r="P15" s="70"/>
      <c r="Q15" s="70"/>
      <c r="R15" s="70"/>
      <c r="S15" s="72"/>
      <c r="T15" s="70"/>
      <c r="U15" s="70"/>
      <c r="V15" s="73"/>
      <c r="W15" s="70"/>
      <c r="X15" s="70"/>
      <c r="Y15" s="70"/>
      <c r="Z15" s="70"/>
      <c r="AA15" s="70"/>
      <c r="AB15" s="70"/>
      <c r="AC15" s="72"/>
      <c r="AD15" s="70">
        <f>11000000/10000</f>
        <v>1100</v>
      </c>
      <c r="AE15" s="70">
        <v>0.11</v>
      </c>
      <c r="AF15" s="70"/>
      <c r="AG15" s="70"/>
      <c r="AH15" s="70"/>
      <c r="AI15" s="106"/>
      <c r="AJ15" s="112"/>
      <c r="AK15" s="70"/>
      <c r="AL15" s="70"/>
      <c r="AM15" s="70"/>
      <c r="AN15" s="70"/>
      <c r="AO15" s="70"/>
      <c r="AP15" s="70"/>
      <c r="AQ15" s="72"/>
      <c r="AR15" s="70"/>
      <c r="AS15" s="70"/>
      <c r="AT15" s="70"/>
      <c r="AU15" s="70"/>
      <c r="AV15" s="70"/>
      <c r="AW15" s="70"/>
      <c r="AX15" s="70"/>
      <c r="AY15" s="72"/>
      <c r="AZ15" s="107"/>
      <c r="BA15" s="70"/>
      <c r="BB15" s="70"/>
      <c r="BC15" s="70"/>
      <c r="BD15" s="70"/>
      <c r="BE15" s="70"/>
      <c r="BF15" s="70"/>
      <c r="BG15" s="70"/>
      <c r="BH15" s="70"/>
      <c r="BI15" s="70"/>
      <c r="BJ15" s="70"/>
      <c r="BK15" s="73"/>
      <c r="BL15" s="70"/>
      <c r="BM15" s="70"/>
      <c r="BN15" s="70"/>
      <c r="BO15" s="70"/>
      <c r="BP15" s="70"/>
      <c r="BQ15" s="72"/>
      <c r="BR15" s="70"/>
      <c r="BS15" s="99"/>
      <c r="BT15" s="100"/>
      <c r="BU15" s="72"/>
      <c r="BV15" s="70"/>
      <c r="BW15" s="70"/>
      <c r="BX15" s="70"/>
      <c r="BY15" s="70"/>
      <c r="BZ15" s="73"/>
    </row>
    <row r="16" spans="1:78" s="71" customFormat="1" x14ac:dyDescent="0.2">
      <c r="A16" s="70" t="s">
        <v>139</v>
      </c>
      <c r="B16" s="70">
        <v>2050</v>
      </c>
      <c r="C16" s="71" t="s">
        <v>140</v>
      </c>
      <c r="D16" s="71" t="s">
        <v>282</v>
      </c>
      <c r="E16" s="72" t="s">
        <v>142</v>
      </c>
      <c r="F16" s="70"/>
      <c r="G16" s="70"/>
      <c r="H16" s="70"/>
      <c r="I16" s="72"/>
      <c r="J16" s="70"/>
      <c r="K16" s="70"/>
      <c r="L16" s="70"/>
      <c r="M16" s="73"/>
      <c r="N16" s="70"/>
      <c r="O16" s="70"/>
      <c r="P16" s="70">
        <v>500</v>
      </c>
      <c r="Q16" s="70">
        <f>8/P16</f>
        <v>1.6E-2</v>
      </c>
      <c r="R16" s="70">
        <v>25</v>
      </c>
      <c r="S16" s="72"/>
      <c r="T16" s="70"/>
      <c r="U16" s="70"/>
      <c r="V16" s="73"/>
      <c r="W16" s="70"/>
      <c r="X16" s="70"/>
      <c r="Y16" s="70"/>
      <c r="Z16" s="70"/>
      <c r="AA16" s="70"/>
      <c r="AB16" s="70"/>
      <c r="AC16" s="72"/>
      <c r="AD16" s="70">
        <v>400</v>
      </c>
      <c r="AE16" s="70">
        <f>7/AD16</f>
        <v>1.7500000000000002E-2</v>
      </c>
      <c r="AF16" s="70"/>
      <c r="AG16" s="70">
        <v>10</v>
      </c>
      <c r="AH16" s="70"/>
      <c r="AI16" s="106">
        <v>0.65500000000000003</v>
      </c>
      <c r="AJ16" s="112"/>
      <c r="AK16" s="70"/>
      <c r="AL16" s="70"/>
      <c r="AM16" s="70"/>
      <c r="AN16" s="70"/>
      <c r="AO16" s="70"/>
      <c r="AP16" s="70"/>
      <c r="AQ16" s="72"/>
      <c r="AR16" s="70"/>
      <c r="AS16" s="70"/>
      <c r="AT16" s="70"/>
      <c r="AU16" s="70"/>
      <c r="AV16" s="70"/>
      <c r="AW16" s="70"/>
      <c r="AX16" s="70"/>
      <c r="AY16" s="72"/>
      <c r="AZ16" s="70"/>
      <c r="BA16" s="70"/>
      <c r="BB16" s="70"/>
      <c r="BC16" s="70"/>
      <c r="BD16" s="70"/>
      <c r="BE16" s="70"/>
      <c r="BF16" s="70"/>
      <c r="BG16" s="70"/>
      <c r="BH16" s="70"/>
      <c r="BI16" s="70"/>
      <c r="BJ16" s="70"/>
      <c r="BK16" s="73"/>
      <c r="BL16" s="70"/>
      <c r="BM16" s="70"/>
      <c r="BN16" s="70"/>
      <c r="BO16" s="70"/>
      <c r="BP16" s="70"/>
      <c r="BQ16" s="72"/>
      <c r="BR16" s="70"/>
      <c r="BS16" s="99"/>
      <c r="BT16" s="100"/>
      <c r="BU16" s="72"/>
      <c r="BV16" s="70"/>
      <c r="BW16" s="70"/>
      <c r="BX16" s="70"/>
      <c r="BY16" s="70"/>
      <c r="BZ16" s="73"/>
    </row>
    <row r="17" spans="1:78" x14ac:dyDescent="0.2">
      <c r="A17" s="4" t="s">
        <v>141</v>
      </c>
      <c r="B17" s="4">
        <v>2020</v>
      </c>
      <c r="C17" t="s">
        <v>318</v>
      </c>
      <c r="E17" s="32" t="s">
        <v>142</v>
      </c>
      <c r="F17" s="4"/>
      <c r="G17" s="4"/>
      <c r="H17" s="4"/>
      <c r="I17" s="32"/>
      <c r="J17" s="4"/>
      <c r="K17" s="4"/>
      <c r="L17" s="4"/>
      <c r="M17" s="46"/>
      <c r="N17" s="4"/>
      <c r="O17" s="4"/>
      <c r="P17" s="4"/>
      <c r="Q17" s="4"/>
      <c r="R17" s="4"/>
      <c r="S17" s="32"/>
      <c r="T17" s="4"/>
      <c r="U17" s="4"/>
      <c r="V17" s="46"/>
      <c r="W17" s="4"/>
      <c r="X17" s="4"/>
      <c r="Y17" s="4"/>
      <c r="Z17" s="4"/>
      <c r="AA17" s="4"/>
      <c r="AB17" s="4"/>
      <c r="AC17" s="32"/>
      <c r="AD17" s="51">
        <v>1188</v>
      </c>
      <c r="AE17" s="4"/>
      <c r="AF17" s="4"/>
      <c r="AG17" s="4"/>
      <c r="AH17" s="4"/>
      <c r="AI17" s="106"/>
      <c r="AJ17" s="112"/>
      <c r="AK17" s="4"/>
      <c r="AL17" s="4"/>
      <c r="AM17" s="4"/>
      <c r="AN17" s="4"/>
      <c r="AO17" s="4"/>
      <c r="AP17" s="4"/>
      <c r="AQ17" s="32"/>
      <c r="AR17" s="4"/>
      <c r="AS17" s="4"/>
      <c r="AT17" s="4"/>
      <c r="AU17" s="4"/>
      <c r="AV17" s="4"/>
      <c r="AW17" s="4"/>
      <c r="AX17" s="4"/>
      <c r="AY17" s="32"/>
      <c r="AZ17" s="4"/>
      <c r="BA17" s="4"/>
      <c r="BB17" s="4"/>
      <c r="BC17" s="4"/>
      <c r="BD17" s="4"/>
      <c r="BE17" s="4"/>
      <c r="BF17" s="4"/>
      <c r="BG17" s="4"/>
      <c r="BH17" s="4"/>
      <c r="BI17" s="4"/>
      <c r="BJ17" s="4"/>
      <c r="BK17" s="46"/>
      <c r="BL17" s="4"/>
      <c r="BM17" s="4"/>
      <c r="BN17" s="4"/>
      <c r="BO17" s="4"/>
      <c r="BP17" s="4"/>
      <c r="BQ17" s="32"/>
      <c r="BR17" s="4"/>
      <c r="BS17" s="19"/>
      <c r="BT17" s="28"/>
      <c r="BU17" s="32"/>
      <c r="BV17" s="4"/>
      <c r="BW17" s="4"/>
      <c r="BX17" s="4"/>
      <c r="BY17" s="4"/>
      <c r="BZ17" s="46"/>
    </row>
    <row r="18" spans="1:78" x14ac:dyDescent="0.2">
      <c r="A18" s="4" t="s">
        <v>141</v>
      </c>
      <c r="B18" s="4">
        <v>2030</v>
      </c>
      <c r="C18" t="s">
        <v>318</v>
      </c>
      <c r="E18" s="32" t="s">
        <v>142</v>
      </c>
      <c r="F18" s="4"/>
      <c r="G18" s="4"/>
      <c r="H18" s="4"/>
      <c r="I18" s="32"/>
      <c r="J18" s="4"/>
      <c r="K18" s="4"/>
      <c r="L18" s="4"/>
      <c r="M18" s="46"/>
      <c r="N18" s="4"/>
      <c r="O18" s="4"/>
      <c r="P18" s="4"/>
      <c r="Q18" s="4"/>
      <c r="R18" s="4"/>
      <c r="S18" s="32"/>
      <c r="T18" s="4"/>
      <c r="U18" s="4"/>
      <c r="V18" s="46"/>
      <c r="W18" s="4"/>
      <c r="X18" s="4"/>
      <c r="Y18" s="4"/>
      <c r="Z18" s="4"/>
      <c r="AA18" s="4"/>
      <c r="AB18" s="4"/>
      <c r="AC18" s="32"/>
      <c r="AD18" s="51">
        <v>701</v>
      </c>
      <c r="AE18" s="4"/>
      <c r="AF18" s="4"/>
      <c r="AG18" s="4"/>
      <c r="AH18" s="4"/>
      <c r="AI18" s="106"/>
      <c r="AJ18" s="112"/>
      <c r="AK18" s="4"/>
      <c r="AL18" s="4"/>
      <c r="AM18" s="4"/>
      <c r="AN18" s="4"/>
      <c r="AO18" s="4"/>
      <c r="AP18" s="4"/>
      <c r="AQ18" s="32"/>
      <c r="AR18" s="4"/>
      <c r="AS18" s="4"/>
      <c r="AT18" s="4"/>
      <c r="AU18" s="4"/>
      <c r="AV18" s="4"/>
      <c r="AW18" s="4"/>
      <c r="AX18" s="4"/>
      <c r="AY18" s="32"/>
      <c r="AZ18" s="4"/>
      <c r="BA18" s="4"/>
      <c r="BB18" s="47"/>
      <c r="BC18" s="4"/>
      <c r="BD18" s="4"/>
      <c r="BE18" s="4"/>
      <c r="BF18" s="4"/>
      <c r="BG18" s="4"/>
      <c r="BH18" s="4"/>
      <c r="BI18" s="4"/>
      <c r="BJ18" s="4"/>
      <c r="BK18" s="46"/>
      <c r="BL18" s="4"/>
      <c r="BM18" s="4"/>
      <c r="BN18" s="4"/>
      <c r="BO18" s="4"/>
      <c r="BP18" s="4"/>
      <c r="BQ18" s="32"/>
      <c r="BR18" s="4"/>
      <c r="BS18" s="19"/>
      <c r="BT18" s="28"/>
      <c r="BU18" s="32"/>
      <c r="BV18" s="4"/>
      <c r="BW18" s="4"/>
      <c r="BX18" s="4"/>
      <c r="BY18" s="4"/>
      <c r="BZ18" s="46"/>
    </row>
    <row r="19" spans="1:78" x14ac:dyDescent="0.2">
      <c r="A19" s="4" t="s">
        <v>141</v>
      </c>
      <c r="B19" s="4">
        <v>2050</v>
      </c>
      <c r="C19" t="s">
        <v>318</v>
      </c>
      <c r="E19" s="32" t="s">
        <v>142</v>
      </c>
      <c r="F19" s="4"/>
      <c r="G19" s="4"/>
      <c r="H19" s="4"/>
      <c r="I19" s="32"/>
      <c r="J19" s="4"/>
      <c r="K19" s="4"/>
      <c r="L19" s="4"/>
      <c r="M19" s="46"/>
      <c r="N19" s="4"/>
      <c r="O19" s="4"/>
      <c r="P19" s="4"/>
      <c r="Q19" s="4"/>
      <c r="R19" s="4"/>
      <c r="S19" s="32"/>
      <c r="T19" s="4"/>
      <c r="U19" s="4"/>
      <c r="V19" s="46"/>
      <c r="W19" s="4"/>
      <c r="X19" s="4"/>
      <c r="Y19" s="4"/>
      <c r="Z19" s="4"/>
      <c r="AA19" s="4"/>
      <c r="AB19" s="4"/>
      <c r="AC19" s="32"/>
      <c r="AD19" s="51">
        <v>308</v>
      </c>
      <c r="AE19" s="4"/>
      <c r="AF19" s="4"/>
      <c r="AG19" s="4"/>
      <c r="AH19" s="4"/>
      <c r="AI19" s="106"/>
      <c r="AJ19" s="112"/>
      <c r="AK19" s="4"/>
      <c r="AL19" s="4"/>
      <c r="AM19" s="4"/>
      <c r="AN19" s="4"/>
      <c r="AO19" s="4"/>
      <c r="AP19" s="4"/>
      <c r="AQ19" s="32"/>
      <c r="AR19" s="4"/>
      <c r="AS19" s="4"/>
      <c r="AT19" s="4"/>
      <c r="AU19" s="4"/>
      <c r="AV19" s="4"/>
      <c r="AW19" s="4"/>
      <c r="AX19" s="4"/>
      <c r="AY19" s="32"/>
      <c r="AZ19" s="4"/>
      <c r="BA19" s="4"/>
      <c r="BB19" s="47"/>
      <c r="BC19" s="4"/>
      <c r="BD19" s="4"/>
      <c r="BE19" s="4"/>
      <c r="BF19" s="4"/>
      <c r="BG19" s="4"/>
      <c r="BH19" s="4"/>
      <c r="BI19" s="4"/>
      <c r="BJ19" s="4"/>
      <c r="BK19" s="46"/>
      <c r="BL19" s="4"/>
      <c r="BM19" s="4"/>
      <c r="BN19" s="4"/>
      <c r="BO19" s="4"/>
      <c r="BP19" s="4"/>
      <c r="BQ19" s="32"/>
      <c r="BR19" s="4"/>
      <c r="BS19" s="19"/>
      <c r="BT19" s="28"/>
      <c r="BU19" s="32"/>
      <c r="BV19" s="4"/>
      <c r="BW19" s="4"/>
      <c r="BX19" s="4"/>
      <c r="BY19" s="4"/>
      <c r="BZ19" s="46"/>
    </row>
    <row r="20" spans="1:78" s="71" customFormat="1" x14ac:dyDescent="0.2">
      <c r="A20" s="70" t="s">
        <v>143</v>
      </c>
      <c r="B20" s="70">
        <v>2040</v>
      </c>
      <c r="C20" s="71" t="s">
        <v>145</v>
      </c>
      <c r="D20" s="71" t="s">
        <v>284</v>
      </c>
      <c r="E20" s="72" t="s">
        <v>142</v>
      </c>
      <c r="F20" s="70" t="s">
        <v>146</v>
      </c>
      <c r="G20" s="70">
        <v>1.9E-2</v>
      </c>
      <c r="H20" s="70">
        <v>25</v>
      </c>
      <c r="I20" s="72"/>
      <c r="J20" s="70">
        <v>2610</v>
      </c>
      <c r="K20" s="70">
        <v>2.8000000000000001E-2</v>
      </c>
      <c r="L20" s="70">
        <v>25</v>
      </c>
      <c r="M20" s="73"/>
      <c r="N20" s="70"/>
      <c r="O20" s="70"/>
      <c r="P20" s="70">
        <v>600</v>
      </c>
      <c r="Q20" s="70">
        <v>1.7000000000000001E-2</v>
      </c>
      <c r="R20" s="70">
        <v>25</v>
      </c>
      <c r="S20" s="72"/>
      <c r="T20" s="70">
        <v>4930</v>
      </c>
      <c r="U20" s="70">
        <v>0.04</v>
      </c>
      <c r="V20" s="73">
        <v>30</v>
      </c>
      <c r="W20" s="70"/>
      <c r="X20" s="70"/>
      <c r="Y20" s="70"/>
      <c r="Z20" s="70"/>
      <c r="AA20" s="70"/>
      <c r="AB20" s="70"/>
      <c r="AC20" s="72"/>
      <c r="AD20" s="70"/>
      <c r="AE20" s="70"/>
      <c r="AF20" s="70"/>
      <c r="AG20" s="70"/>
      <c r="AH20" s="70"/>
      <c r="AI20" s="110"/>
      <c r="AJ20" s="111"/>
      <c r="AK20" s="70"/>
      <c r="AL20" s="70"/>
      <c r="AM20" s="70"/>
      <c r="AN20" s="70"/>
      <c r="AO20" s="70"/>
      <c r="AP20" s="70"/>
      <c r="AQ20" s="72"/>
      <c r="AR20" s="70"/>
      <c r="AS20" s="70"/>
      <c r="AT20" s="70"/>
      <c r="AU20" s="70"/>
      <c r="AV20" s="70"/>
      <c r="AW20" s="70"/>
      <c r="AX20" s="70"/>
      <c r="AY20" s="72"/>
      <c r="AZ20" s="70"/>
      <c r="BA20" s="70"/>
      <c r="BB20" s="70"/>
      <c r="BC20" s="70"/>
      <c r="BD20" s="70"/>
      <c r="BE20" s="70"/>
      <c r="BF20" s="70"/>
      <c r="BG20" s="70"/>
      <c r="BH20" s="70"/>
      <c r="BI20" s="70"/>
      <c r="BJ20" s="70"/>
      <c r="BK20" s="73"/>
      <c r="BL20" s="70"/>
      <c r="BM20" s="70"/>
      <c r="BN20" s="70"/>
      <c r="BO20" s="70"/>
      <c r="BP20" s="70"/>
      <c r="BQ20" s="72"/>
      <c r="BR20" s="70"/>
      <c r="BS20" s="99"/>
      <c r="BT20" s="100"/>
      <c r="BU20" s="72"/>
      <c r="BV20" s="70"/>
      <c r="BW20" s="70"/>
      <c r="BX20" s="70"/>
      <c r="BY20" s="70"/>
      <c r="BZ20" s="73"/>
    </row>
    <row r="21" spans="1:78" s="71" customFormat="1" x14ac:dyDescent="0.2">
      <c r="A21" s="70" t="s">
        <v>148</v>
      </c>
      <c r="B21" s="70">
        <v>2020</v>
      </c>
      <c r="C21" s="71" t="s">
        <v>149</v>
      </c>
      <c r="D21" s="71" t="s">
        <v>283</v>
      </c>
      <c r="E21" s="72" t="s">
        <v>142</v>
      </c>
      <c r="F21" s="70"/>
      <c r="G21" s="70"/>
      <c r="H21" s="70"/>
      <c r="I21" s="72"/>
      <c r="J21" s="70">
        <f>4375*constants!C4</f>
        <v>3937.5</v>
      </c>
      <c r="K21" s="74">
        <f>110/5375</f>
        <v>2.0465116279069766E-2</v>
      </c>
      <c r="L21" s="70"/>
      <c r="M21" s="73"/>
      <c r="N21" s="70"/>
      <c r="O21" s="70"/>
      <c r="P21" s="70">
        <f>1313*constants!C4</f>
        <v>1181.7</v>
      </c>
      <c r="Q21" s="74">
        <f>15.25*constants!C4/lit_review_raw!P21</f>
        <v>1.1614623000761614E-2</v>
      </c>
      <c r="R21" s="70"/>
      <c r="S21" s="72"/>
      <c r="T21" s="70">
        <v>7221</v>
      </c>
      <c r="U21" s="74">
        <f>85.4/7221</f>
        <v>1.1826616812075891E-2</v>
      </c>
      <c r="V21" s="73"/>
      <c r="W21" s="70"/>
      <c r="X21" s="70"/>
      <c r="Y21" s="70"/>
      <c r="Z21" s="70"/>
      <c r="AA21" s="70"/>
      <c r="AB21" s="70"/>
      <c r="AC21" s="72"/>
      <c r="AD21" s="70"/>
      <c r="AE21" s="70"/>
      <c r="AF21" s="70"/>
      <c r="AG21" s="70"/>
      <c r="AH21" s="70"/>
      <c r="AI21" s="110"/>
      <c r="AJ21" s="111"/>
      <c r="AK21" s="70"/>
      <c r="AL21" s="70"/>
      <c r="AM21" s="70"/>
      <c r="AN21" s="70"/>
      <c r="AO21" s="70"/>
      <c r="AP21" s="70"/>
      <c r="AQ21" s="72"/>
      <c r="AR21" s="70"/>
      <c r="AS21" s="70"/>
      <c r="AT21" s="70"/>
      <c r="AU21" s="70"/>
      <c r="AV21" s="70"/>
      <c r="AW21" s="70"/>
      <c r="AX21" s="70"/>
      <c r="AY21" s="72"/>
      <c r="AZ21" s="70"/>
      <c r="BA21" s="70"/>
      <c r="BB21" s="70"/>
      <c r="BC21" s="70"/>
      <c r="BD21" s="70"/>
      <c r="BE21" s="70"/>
      <c r="BF21" s="70"/>
      <c r="BG21" s="70"/>
      <c r="BH21" s="70"/>
      <c r="BI21" s="70"/>
      <c r="BJ21" s="70"/>
      <c r="BK21" s="73"/>
      <c r="BL21" s="70"/>
      <c r="BM21" s="70"/>
      <c r="BN21" s="70"/>
      <c r="BO21" s="70"/>
      <c r="BP21" s="70"/>
      <c r="BQ21" s="72"/>
      <c r="BR21" s="70"/>
      <c r="BS21" s="99"/>
      <c r="BT21" s="100"/>
      <c r="BU21" s="72"/>
      <c r="BV21" s="70"/>
      <c r="BW21" s="70"/>
      <c r="BX21" s="70"/>
      <c r="BY21" s="70"/>
      <c r="BZ21" s="73"/>
    </row>
    <row r="22" spans="1:78" s="71" customFormat="1" x14ac:dyDescent="0.2">
      <c r="A22" s="70" t="s">
        <v>148</v>
      </c>
      <c r="B22" s="70">
        <v>2020</v>
      </c>
      <c r="C22" s="71" t="s">
        <v>153</v>
      </c>
      <c r="D22" s="71" t="s">
        <v>283</v>
      </c>
      <c r="E22" s="72" t="s">
        <v>142</v>
      </c>
      <c r="F22" s="70">
        <f>1265*constants!C4</f>
        <v>1138.5</v>
      </c>
      <c r="G22" s="74">
        <f>26.34*constants!C4/lit_review_raw!F22</f>
        <v>2.0822134387351778E-2</v>
      </c>
      <c r="H22" s="70"/>
      <c r="I22" s="72"/>
      <c r="J22" s="70"/>
      <c r="K22" s="70"/>
      <c r="L22" s="70"/>
      <c r="M22" s="73"/>
      <c r="N22" s="70"/>
      <c r="O22" s="70"/>
      <c r="P22" s="70"/>
      <c r="Q22" s="70"/>
      <c r="R22" s="70"/>
      <c r="S22" s="72"/>
      <c r="T22" s="70"/>
      <c r="U22" s="70"/>
      <c r="V22" s="73"/>
      <c r="W22" s="70"/>
      <c r="X22" s="70">
        <f>347*constants!C4</f>
        <v>312.3</v>
      </c>
      <c r="Y22" s="74">
        <f>24.8/1389</f>
        <v>1.7854571634269258E-2</v>
      </c>
      <c r="Z22" s="70"/>
      <c r="AA22" s="70"/>
      <c r="AB22" s="70"/>
      <c r="AC22" s="72"/>
      <c r="AD22" s="70"/>
      <c r="AE22" s="70"/>
      <c r="AF22" s="70"/>
      <c r="AG22" s="70"/>
      <c r="AH22" s="70"/>
      <c r="AI22" s="110"/>
      <c r="AJ22" s="111"/>
      <c r="AK22" s="70"/>
      <c r="AL22" s="70"/>
      <c r="AM22" s="70"/>
      <c r="AN22" s="70"/>
      <c r="AO22" s="70"/>
      <c r="AP22" s="70"/>
      <c r="AQ22" s="72"/>
      <c r="AR22" s="70"/>
      <c r="AS22" s="70"/>
      <c r="AT22" s="70"/>
      <c r="AU22" s="70"/>
      <c r="AV22" s="70"/>
      <c r="AW22" s="70"/>
      <c r="AX22" s="70"/>
      <c r="AY22" s="72"/>
      <c r="AZ22" s="70"/>
      <c r="BA22" s="70"/>
      <c r="BB22" s="70"/>
      <c r="BC22" s="70"/>
      <c r="BD22" s="70"/>
      <c r="BE22" s="70"/>
      <c r="BF22" s="70"/>
      <c r="BG22" s="70"/>
      <c r="BH22" s="70"/>
      <c r="BI22" s="70"/>
      <c r="BJ22" s="70"/>
      <c r="BK22" s="73"/>
      <c r="BL22" s="70"/>
      <c r="BM22" s="70"/>
      <c r="BN22" s="70"/>
      <c r="BO22" s="70"/>
      <c r="BP22" s="70"/>
      <c r="BQ22" s="72"/>
      <c r="BR22" s="70"/>
      <c r="BS22" s="99"/>
      <c r="BT22" s="100"/>
      <c r="BU22" s="72"/>
      <c r="BV22" s="70"/>
      <c r="BW22" s="70"/>
      <c r="BX22" s="70"/>
      <c r="BY22" s="70"/>
      <c r="BZ22" s="73"/>
    </row>
    <row r="23" spans="1:78" s="71" customFormat="1" x14ac:dyDescent="0.2">
      <c r="A23" s="70" t="s">
        <v>148</v>
      </c>
      <c r="B23" s="70">
        <v>2020</v>
      </c>
      <c r="C23" s="71" t="s">
        <v>154</v>
      </c>
      <c r="D23" s="71" t="s">
        <v>283</v>
      </c>
      <c r="E23" s="72" t="s">
        <v>142</v>
      </c>
      <c r="F23" s="70">
        <f>1677*constants!C4</f>
        <v>1509.3</v>
      </c>
      <c r="G23" s="74">
        <f>35.14*constants!C4/lit_review_raw!F23</f>
        <v>2.095408467501491E-2</v>
      </c>
      <c r="H23" s="70"/>
      <c r="I23" s="72"/>
      <c r="J23" s="70"/>
      <c r="K23" s="70"/>
      <c r="L23" s="70"/>
      <c r="M23" s="73"/>
      <c r="N23" s="70"/>
      <c r="O23" s="70"/>
      <c r="P23" s="70"/>
      <c r="Q23" s="70"/>
      <c r="R23" s="70"/>
      <c r="S23" s="72"/>
      <c r="T23" s="70"/>
      <c r="U23" s="70"/>
      <c r="V23" s="73"/>
      <c r="W23" s="70"/>
      <c r="X23" s="70">
        <f>423*constants!C4</f>
        <v>380.7</v>
      </c>
      <c r="Y23" s="74">
        <f>12.9/845</f>
        <v>1.5266272189349114E-2</v>
      </c>
      <c r="Z23" s="70"/>
      <c r="AA23" s="70"/>
      <c r="AB23" s="70"/>
      <c r="AC23" s="72"/>
      <c r="AD23" s="70"/>
      <c r="AE23" s="70"/>
      <c r="AF23" s="70"/>
      <c r="AG23" s="70"/>
      <c r="AH23" s="70"/>
      <c r="AI23" s="110"/>
      <c r="AJ23" s="111"/>
      <c r="AK23" s="70"/>
      <c r="AL23" s="70"/>
      <c r="AM23" s="70"/>
      <c r="AN23" s="70"/>
      <c r="AO23" s="70"/>
      <c r="AP23" s="70"/>
      <c r="AQ23" s="72"/>
      <c r="AR23" s="70"/>
      <c r="AS23" s="70"/>
      <c r="AT23" s="70"/>
      <c r="AU23" s="70"/>
      <c r="AV23" s="70"/>
      <c r="AW23" s="70"/>
      <c r="AX23" s="70"/>
      <c r="AY23" s="72"/>
      <c r="AZ23" s="70"/>
      <c r="BA23" s="70"/>
      <c r="BB23" s="70"/>
      <c r="BC23" s="70"/>
      <c r="BD23" s="70"/>
      <c r="BE23" s="70"/>
      <c r="BF23" s="70"/>
      <c r="BG23" s="70"/>
      <c r="BH23" s="70"/>
      <c r="BI23" s="70"/>
      <c r="BJ23" s="70"/>
      <c r="BK23" s="73"/>
      <c r="BL23" s="70"/>
      <c r="BM23" s="70"/>
      <c r="BN23" s="70"/>
      <c r="BO23" s="70"/>
      <c r="BP23" s="70"/>
      <c r="BQ23" s="72"/>
      <c r="BR23" s="70"/>
      <c r="BS23" s="99"/>
      <c r="BT23" s="100"/>
      <c r="BU23" s="72"/>
      <c r="BV23" s="70"/>
      <c r="BW23" s="70"/>
      <c r="BX23" s="70"/>
      <c r="BY23" s="70"/>
      <c r="BZ23" s="73"/>
    </row>
    <row r="24" spans="1:78" s="71" customFormat="1" x14ac:dyDescent="0.2">
      <c r="A24" s="70" t="s">
        <v>170</v>
      </c>
      <c r="B24" s="70"/>
      <c r="C24" s="71" t="s">
        <v>171</v>
      </c>
      <c r="D24" s="71" t="s">
        <v>285</v>
      </c>
      <c r="E24" s="72" t="s">
        <v>142</v>
      </c>
      <c r="F24" s="70">
        <v>2009</v>
      </c>
      <c r="G24" s="74">
        <f>74/F24</f>
        <v>3.6834245893479341E-2</v>
      </c>
      <c r="H24" s="70">
        <v>20</v>
      </c>
      <c r="I24" s="72"/>
      <c r="J24" s="70"/>
      <c r="K24" s="70"/>
      <c r="L24" s="70"/>
      <c r="M24" s="73"/>
      <c r="N24" s="70"/>
      <c r="O24" s="70"/>
      <c r="P24" s="70">
        <v>1193</v>
      </c>
      <c r="Q24" s="74">
        <f>14/P24</f>
        <v>1.173512154233026E-2</v>
      </c>
      <c r="R24" s="70">
        <v>25</v>
      </c>
      <c r="S24" s="72"/>
      <c r="T24" s="70"/>
      <c r="U24" s="70"/>
      <c r="V24" s="73"/>
      <c r="W24" s="70"/>
      <c r="X24" s="70"/>
      <c r="Y24" s="70"/>
      <c r="Z24" s="70"/>
      <c r="AA24" s="70"/>
      <c r="AB24" s="70"/>
      <c r="AC24" s="72"/>
      <c r="AD24" s="70"/>
      <c r="AE24" s="70"/>
      <c r="AF24" s="70"/>
      <c r="AG24" s="70"/>
      <c r="AH24" s="70"/>
      <c r="AI24" s="110"/>
      <c r="AJ24" s="111"/>
      <c r="AK24" s="70"/>
      <c r="AL24" s="70"/>
      <c r="AM24" s="70"/>
      <c r="AN24" s="70"/>
      <c r="AO24" s="70"/>
      <c r="AP24" s="70"/>
      <c r="AQ24" s="72"/>
      <c r="AR24" s="70"/>
      <c r="AS24" s="70"/>
      <c r="AT24" s="70"/>
      <c r="AU24" s="70"/>
      <c r="AV24" s="70"/>
      <c r="AW24" s="70"/>
      <c r="AX24" s="70"/>
      <c r="AY24" s="72"/>
      <c r="AZ24" s="70"/>
      <c r="BA24" s="70"/>
      <c r="BB24" s="70"/>
      <c r="BC24" s="70"/>
      <c r="BD24" s="70"/>
      <c r="BE24" s="70"/>
      <c r="BF24" s="70"/>
      <c r="BG24" s="70"/>
      <c r="BH24" s="70"/>
      <c r="BI24" s="70"/>
      <c r="BJ24" s="70"/>
      <c r="BK24" s="73"/>
      <c r="BL24" s="70"/>
      <c r="BM24" s="70"/>
      <c r="BN24" s="70"/>
      <c r="BO24" s="70"/>
      <c r="BP24" s="70"/>
      <c r="BQ24" s="72"/>
      <c r="BR24" s="70"/>
      <c r="BS24" s="99"/>
      <c r="BT24" s="100"/>
      <c r="BU24" s="72"/>
      <c r="BV24" s="70"/>
      <c r="BW24" s="70"/>
      <c r="BX24" s="70"/>
      <c r="BY24" s="70"/>
      <c r="BZ24" s="73"/>
    </row>
    <row r="25" spans="1:78" s="71" customFormat="1" x14ac:dyDescent="0.2">
      <c r="A25" s="70" t="s">
        <v>172</v>
      </c>
      <c r="B25" s="70"/>
      <c r="C25" s="71" t="s">
        <v>173</v>
      </c>
      <c r="D25" s="71" t="s">
        <v>284</v>
      </c>
      <c r="E25" s="72" t="s">
        <v>142</v>
      </c>
      <c r="F25" s="70"/>
      <c r="G25" s="70"/>
      <c r="H25" s="70"/>
      <c r="I25" s="72"/>
      <c r="J25" s="70"/>
      <c r="K25" s="70"/>
      <c r="L25" s="70"/>
      <c r="M25" s="73"/>
      <c r="N25" s="70"/>
      <c r="O25" s="70"/>
      <c r="P25" s="70"/>
      <c r="Q25" s="70"/>
      <c r="R25" s="70"/>
      <c r="S25" s="72"/>
      <c r="T25" s="70"/>
      <c r="U25" s="70"/>
      <c r="V25" s="73"/>
      <c r="W25" s="70"/>
      <c r="X25" s="70">
        <f>500*constants!C4</f>
        <v>450</v>
      </c>
      <c r="Y25" s="74">
        <f>(2.12+0.42)*constants!C4/X25</f>
        <v>5.0800000000000003E-3</v>
      </c>
      <c r="Z25" s="75" t="s">
        <v>174</v>
      </c>
      <c r="AA25" s="70" t="s">
        <v>175</v>
      </c>
      <c r="AB25" s="70"/>
      <c r="AC25" s="72"/>
      <c r="AD25" s="70"/>
      <c r="AE25" s="70"/>
      <c r="AF25" s="70"/>
      <c r="AG25" s="70"/>
      <c r="AH25" s="70"/>
      <c r="AI25" s="110"/>
      <c r="AJ25" s="111"/>
      <c r="AK25" s="70"/>
      <c r="AL25" s="70"/>
      <c r="AM25" s="70"/>
      <c r="AN25" s="70"/>
      <c r="AO25" s="70"/>
      <c r="AP25" s="70"/>
      <c r="AQ25" s="72"/>
      <c r="AR25" s="70"/>
      <c r="AS25" s="70"/>
      <c r="AT25" s="70"/>
      <c r="AU25" s="70"/>
      <c r="AV25" s="70"/>
      <c r="AW25" s="70"/>
      <c r="AX25" s="70"/>
      <c r="AY25" s="72"/>
      <c r="AZ25" s="70"/>
      <c r="BA25" s="70"/>
      <c r="BB25" s="70"/>
      <c r="BC25" s="70"/>
      <c r="BD25" s="70"/>
      <c r="BE25" s="70"/>
      <c r="BF25" s="70"/>
      <c r="BG25" s="70"/>
      <c r="BH25" s="70"/>
      <c r="BI25" s="70"/>
      <c r="BJ25" s="70"/>
      <c r="BK25" s="73"/>
      <c r="BL25" s="70"/>
      <c r="BM25" s="70"/>
      <c r="BN25" s="70"/>
      <c r="BO25" s="70"/>
      <c r="BP25" s="70"/>
      <c r="BQ25" s="72"/>
      <c r="BR25" s="70"/>
      <c r="BS25" s="99"/>
      <c r="BT25" s="100"/>
      <c r="BU25" s="72"/>
      <c r="BV25" s="70"/>
      <c r="BW25" s="70"/>
      <c r="BX25" s="70"/>
      <c r="BY25" s="70"/>
      <c r="BZ25" s="73"/>
    </row>
    <row r="26" spans="1:78" s="71" customFormat="1" x14ac:dyDescent="0.2">
      <c r="A26" s="70" t="s">
        <v>176</v>
      </c>
      <c r="B26" s="70"/>
      <c r="D26" s="71" t="s">
        <v>286</v>
      </c>
      <c r="E26" s="72" t="s">
        <v>142</v>
      </c>
      <c r="F26" s="70"/>
      <c r="G26" s="70"/>
      <c r="H26" s="70"/>
      <c r="I26" s="72"/>
      <c r="J26" s="70"/>
      <c r="K26" s="70"/>
      <c r="L26" s="70"/>
      <c r="M26" s="73"/>
      <c r="N26" s="70"/>
      <c r="O26" s="70"/>
      <c r="P26" s="70">
        <f>1720*constants!C4</f>
        <v>1548</v>
      </c>
      <c r="Q26" s="70"/>
      <c r="R26" s="70"/>
      <c r="S26" s="72"/>
      <c r="T26" s="70"/>
      <c r="U26" s="70"/>
      <c r="V26" s="73"/>
      <c r="W26" s="70"/>
      <c r="X26" s="70">
        <f>601*constants!C4</f>
        <v>540.9</v>
      </c>
      <c r="Y26" s="70"/>
      <c r="Z26" s="70"/>
      <c r="AA26" s="70"/>
      <c r="AB26" s="70"/>
      <c r="AC26" s="72"/>
      <c r="AD26" s="70"/>
      <c r="AE26" s="70"/>
      <c r="AF26" s="70"/>
      <c r="AG26" s="70"/>
      <c r="AH26" s="70"/>
      <c r="AI26" s="110"/>
      <c r="AJ26" s="111"/>
      <c r="AK26" s="70"/>
      <c r="AL26" s="70"/>
      <c r="AM26" s="70"/>
      <c r="AN26" s="70"/>
      <c r="AO26" s="70"/>
      <c r="AP26" s="70"/>
      <c r="AQ26" s="72"/>
      <c r="AR26" s="70"/>
      <c r="AS26" s="70"/>
      <c r="AT26" s="70"/>
      <c r="AU26" s="70"/>
      <c r="AV26" s="70"/>
      <c r="AW26" s="70"/>
      <c r="AX26" s="70"/>
      <c r="AY26" s="72"/>
      <c r="AZ26" s="70"/>
      <c r="BA26" s="70"/>
      <c r="BB26" s="70"/>
      <c r="BC26" s="70"/>
      <c r="BD26" s="70"/>
      <c r="BE26" s="70"/>
      <c r="BF26" s="70"/>
      <c r="BG26" s="70"/>
      <c r="BH26" s="70"/>
      <c r="BI26" s="70"/>
      <c r="BJ26" s="70"/>
      <c r="BK26" s="73"/>
      <c r="BL26" s="70"/>
      <c r="BM26" s="70"/>
      <c r="BN26" s="70"/>
      <c r="BO26" s="70"/>
      <c r="BP26" s="70"/>
      <c r="BQ26" s="72"/>
      <c r="BR26" s="70"/>
      <c r="BS26" s="99"/>
      <c r="BT26" s="100"/>
      <c r="BU26" s="72"/>
      <c r="BV26" s="70"/>
      <c r="BW26" s="70"/>
      <c r="BX26" s="70"/>
      <c r="BY26" s="70"/>
      <c r="BZ26" s="73"/>
    </row>
    <row r="27" spans="1:78" s="71" customFormat="1" x14ac:dyDescent="0.2">
      <c r="A27" s="70" t="s">
        <v>177</v>
      </c>
      <c r="B27" s="70"/>
      <c r="C27" s="71" t="s">
        <v>173</v>
      </c>
      <c r="D27" s="71" t="s">
        <v>284</v>
      </c>
      <c r="E27" s="72" t="s">
        <v>142</v>
      </c>
      <c r="F27" s="70"/>
      <c r="G27" s="70"/>
      <c r="H27" s="70"/>
      <c r="I27" s="72"/>
      <c r="J27" s="70"/>
      <c r="K27" s="70"/>
      <c r="L27" s="70"/>
      <c r="M27" s="73"/>
      <c r="N27" s="70"/>
      <c r="O27" s="70"/>
      <c r="P27" s="70">
        <f>888*constants!C4</f>
        <v>799.2</v>
      </c>
      <c r="Q27" s="74">
        <f>7.39*constants!C4/lit_review_raw!P27</f>
        <v>8.3220720720720721E-3</v>
      </c>
      <c r="R27" s="70">
        <v>20</v>
      </c>
      <c r="S27" s="72"/>
      <c r="T27" s="70"/>
      <c r="U27" s="70"/>
      <c r="V27" s="73"/>
      <c r="W27" s="70"/>
      <c r="X27" s="70">
        <f>380*constants!C4</f>
        <v>342</v>
      </c>
      <c r="Y27" s="74">
        <f>11.3*constants!C4/lit_review_raw!X27</f>
        <v>2.9736842105263162E-2</v>
      </c>
      <c r="Z27" s="70">
        <v>20</v>
      </c>
      <c r="AA27" s="70"/>
      <c r="AB27" s="70"/>
      <c r="AC27" s="72"/>
      <c r="AD27" s="70"/>
      <c r="AE27" s="70"/>
      <c r="AF27" s="70"/>
      <c r="AG27" s="70"/>
      <c r="AH27" s="70"/>
      <c r="AI27" s="110"/>
      <c r="AJ27" s="111"/>
      <c r="AK27" s="70"/>
      <c r="AL27" s="70"/>
      <c r="AM27" s="70"/>
      <c r="AN27" s="70"/>
      <c r="AO27" s="70"/>
      <c r="AP27" s="70"/>
      <c r="AQ27" s="72"/>
      <c r="AR27" s="70"/>
      <c r="AS27" s="70"/>
      <c r="AT27" s="70"/>
      <c r="AU27" s="70"/>
      <c r="AV27" s="70"/>
      <c r="AW27" s="70"/>
      <c r="AX27" s="70"/>
      <c r="AY27" s="72"/>
      <c r="AZ27" s="70"/>
      <c r="BA27" s="70"/>
      <c r="BB27" s="70"/>
      <c r="BC27" s="70"/>
      <c r="BD27" s="70"/>
      <c r="BE27" s="70"/>
      <c r="BF27" s="70"/>
      <c r="BG27" s="70"/>
      <c r="BH27" s="70"/>
      <c r="BI27" s="70"/>
      <c r="BJ27" s="70"/>
      <c r="BK27" s="73"/>
      <c r="BL27" s="70"/>
      <c r="BM27" s="70"/>
      <c r="BN27" s="70"/>
      <c r="BO27" s="70"/>
      <c r="BP27" s="70"/>
      <c r="BQ27" s="72"/>
      <c r="BR27" s="70"/>
      <c r="BS27" s="99"/>
      <c r="BT27" s="100"/>
      <c r="BU27" s="72"/>
      <c r="BV27" s="70"/>
      <c r="BW27" s="70"/>
      <c r="BX27" s="70"/>
      <c r="BY27" s="70"/>
      <c r="BZ27" s="73"/>
    </row>
    <row r="28" spans="1:78" s="71" customFormat="1" x14ac:dyDescent="0.2">
      <c r="A28" s="70" t="s">
        <v>178</v>
      </c>
      <c r="B28" s="70"/>
      <c r="C28" s="71" t="s">
        <v>179</v>
      </c>
      <c r="D28" s="71" t="s">
        <v>285</v>
      </c>
      <c r="E28" s="72" t="s">
        <v>142</v>
      </c>
      <c r="F28" s="70"/>
      <c r="G28" s="70"/>
      <c r="H28" s="70"/>
      <c r="I28" s="72"/>
      <c r="J28" s="70"/>
      <c r="K28" s="70"/>
      <c r="L28" s="70"/>
      <c r="M28" s="73"/>
      <c r="N28" s="70"/>
      <c r="O28" s="70"/>
      <c r="P28" s="70"/>
      <c r="Q28" s="70"/>
      <c r="R28" s="70"/>
      <c r="S28" s="72"/>
      <c r="T28" s="70"/>
      <c r="U28" s="70"/>
      <c r="V28" s="73"/>
      <c r="W28" s="70"/>
      <c r="X28" s="70"/>
      <c r="Y28" s="70"/>
      <c r="Z28" s="70"/>
      <c r="AA28" s="70"/>
      <c r="AB28" s="70"/>
      <c r="AC28" s="72"/>
      <c r="AD28" s="70"/>
      <c r="AE28" s="70"/>
      <c r="AF28" s="70"/>
      <c r="AG28" s="70"/>
      <c r="AH28" s="70"/>
      <c r="AI28" s="110"/>
      <c r="AJ28" s="111"/>
      <c r="AK28" s="70"/>
      <c r="AL28" s="70"/>
      <c r="AM28" s="70"/>
      <c r="AN28" s="70"/>
      <c r="AO28" s="70"/>
      <c r="AP28" s="70"/>
      <c r="AQ28" s="72"/>
      <c r="AR28" s="70"/>
      <c r="AS28" s="70"/>
      <c r="AT28" s="70"/>
      <c r="AU28" s="70"/>
      <c r="AV28" s="70"/>
      <c r="AW28" s="70"/>
      <c r="AX28" s="70"/>
      <c r="AY28" s="72"/>
      <c r="AZ28" s="70"/>
      <c r="BA28" s="70"/>
      <c r="BB28" s="70"/>
      <c r="BC28" s="70"/>
      <c r="BD28" s="70"/>
      <c r="BE28" s="70"/>
      <c r="BF28" s="70"/>
      <c r="BG28" s="70"/>
      <c r="BH28" s="70"/>
      <c r="BI28" s="70"/>
      <c r="BJ28" s="70"/>
      <c r="BK28" s="73"/>
      <c r="BL28" s="70"/>
      <c r="BM28" s="70"/>
      <c r="BN28" s="70"/>
      <c r="BO28" s="70"/>
      <c r="BP28" s="70"/>
      <c r="BQ28" s="72"/>
      <c r="BR28" s="70"/>
      <c r="BS28" s="99"/>
      <c r="BT28" s="100"/>
      <c r="BU28" s="72"/>
      <c r="BV28" s="70"/>
      <c r="BW28" s="70"/>
      <c r="BX28" s="70"/>
      <c r="BY28" s="70"/>
      <c r="BZ28" s="73"/>
    </row>
    <row r="29" spans="1:78" x14ac:dyDescent="0.2">
      <c r="A29" s="4" t="s">
        <v>180</v>
      </c>
      <c r="B29" s="4">
        <v>2018</v>
      </c>
      <c r="C29" t="s">
        <v>309</v>
      </c>
      <c r="E29" s="27" t="s">
        <v>142</v>
      </c>
      <c r="F29" s="19"/>
      <c r="G29" s="19"/>
      <c r="H29" s="19"/>
      <c r="I29" s="27"/>
      <c r="J29" s="19"/>
      <c r="K29" s="19"/>
      <c r="L29" s="19"/>
      <c r="M29" s="28"/>
      <c r="N29" s="19"/>
      <c r="O29" s="19"/>
      <c r="P29" s="19"/>
      <c r="Q29" s="19"/>
      <c r="R29" s="19"/>
      <c r="S29" s="27"/>
      <c r="T29" s="19"/>
      <c r="U29" s="19"/>
      <c r="V29" s="28"/>
      <c r="W29" s="19"/>
      <c r="X29" s="19"/>
      <c r="Y29" s="19"/>
      <c r="Z29" s="19"/>
      <c r="AA29" s="19"/>
      <c r="AB29" s="19"/>
      <c r="AC29" s="27"/>
      <c r="AD29" s="19">
        <v>1400</v>
      </c>
      <c r="AE29" s="19">
        <v>0.03</v>
      </c>
      <c r="AF29" s="19">
        <v>100000</v>
      </c>
      <c r="AG29" s="19"/>
      <c r="AH29" s="19">
        <v>0</v>
      </c>
      <c r="AI29" s="102"/>
      <c r="AJ29" s="112">
        <v>0.6</v>
      </c>
      <c r="AK29" s="19"/>
      <c r="AL29" s="19"/>
      <c r="AM29" s="19"/>
      <c r="AN29" s="19"/>
      <c r="AO29" s="19"/>
      <c r="AP29" s="19"/>
      <c r="AQ29" s="27"/>
      <c r="AR29" s="19"/>
      <c r="AS29" s="19"/>
      <c r="AT29" s="19"/>
      <c r="AU29" s="19"/>
      <c r="AV29" s="19"/>
      <c r="AW29" s="19"/>
      <c r="AX29" s="19"/>
      <c r="AY29" s="27"/>
      <c r="AZ29" s="19"/>
      <c r="BA29" s="19"/>
      <c r="BB29" s="19"/>
      <c r="BC29" s="19"/>
      <c r="BD29" s="19"/>
      <c r="BE29" s="19"/>
      <c r="BF29" s="19"/>
      <c r="BG29" s="19"/>
      <c r="BH29" s="19"/>
      <c r="BI29" s="19"/>
      <c r="BJ29" s="19"/>
      <c r="BK29" s="28"/>
      <c r="BL29" s="19"/>
      <c r="BM29" s="19"/>
      <c r="BN29" s="19"/>
      <c r="BO29" s="19"/>
      <c r="BP29" s="19"/>
      <c r="BQ29" s="27"/>
      <c r="BR29" s="19"/>
      <c r="BS29" s="19"/>
      <c r="BT29" s="28"/>
      <c r="BU29" s="27"/>
      <c r="BV29" s="19"/>
      <c r="BW29" s="19"/>
      <c r="BX29" s="19"/>
      <c r="BY29" s="19"/>
      <c r="BZ29" s="28"/>
    </row>
    <row r="30" spans="1:78" s="71" customFormat="1" x14ac:dyDescent="0.2">
      <c r="A30" s="70" t="s">
        <v>188</v>
      </c>
      <c r="B30" s="70"/>
      <c r="D30" s="71" t="s">
        <v>319</v>
      </c>
      <c r="E30" s="98" t="s">
        <v>142</v>
      </c>
      <c r="F30" s="99" t="s">
        <v>190</v>
      </c>
      <c r="G30" s="99"/>
      <c r="H30" s="99">
        <v>25</v>
      </c>
      <c r="I30" s="98"/>
      <c r="J30" s="99" t="s">
        <v>191</v>
      </c>
      <c r="K30" s="99"/>
      <c r="L30" s="99">
        <v>25</v>
      </c>
      <c r="M30" s="100"/>
      <c r="N30" s="99"/>
      <c r="O30" s="99"/>
      <c r="P30" s="99" t="s">
        <v>189</v>
      </c>
      <c r="Q30" s="99">
        <v>2.5000000000000001E-2</v>
      </c>
      <c r="R30" s="99">
        <v>25</v>
      </c>
      <c r="S30" s="98"/>
      <c r="T30" s="99"/>
      <c r="U30" s="99"/>
      <c r="V30" s="100">
        <v>30</v>
      </c>
      <c r="W30" s="99"/>
      <c r="X30" s="99"/>
      <c r="Y30" s="99"/>
      <c r="Z30" s="99"/>
      <c r="AA30" s="99"/>
      <c r="AB30" s="99"/>
      <c r="AC30" s="98"/>
      <c r="AD30" s="99"/>
      <c r="AE30" s="99"/>
      <c r="AF30" s="99"/>
      <c r="AG30" s="99"/>
      <c r="AH30" s="99"/>
      <c r="AI30" s="114"/>
      <c r="AJ30" s="115"/>
      <c r="AK30" s="99"/>
      <c r="AL30" s="99"/>
      <c r="AM30" s="99"/>
      <c r="AN30" s="99"/>
      <c r="AO30" s="99"/>
      <c r="AP30" s="99"/>
      <c r="AQ30" s="98"/>
      <c r="AR30" s="99"/>
      <c r="AS30" s="99"/>
      <c r="AT30" s="99"/>
      <c r="AU30" s="99"/>
      <c r="AV30" s="99"/>
      <c r="AW30" s="99"/>
      <c r="AX30" s="99"/>
      <c r="AY30" s="98"/>
      <c r="AZ30" s="99"/>
      <c r="BA30" s="99"/>
      <c r="BB30" s="99"/>
      <c r="BC30" s="99"/>
      <c r="BD30" s="99"/>
      <c r="BE30" s="99"/>
      <c r="BF30" s="99"/>
      <c r="BG30" s="99"/>
      <c r="BH30" s="99"/>
      <c r="BI30" s="99"/>
      <c r="BJ30" s="99"/>
      <c r="BK30" s="100"/>
      <c r="BL30" s="99"/>
      <c r="BM30" s="99"/>
      <c r="BN30" s="99"/>
      <c r="BO30" s="99"/>
      <c r="BP30" s="99"/>
      <c r="BQ30" s="98"/>
      <c r="BR30" s="99"/>
      <c r="BS30" s="99"/>
      <c r="BT30" s="100"/>
      <c r="BU30" s="98"/>
      <c r="BV30" s="99"/>
      <c r="BW30" s="99"/>
      <c r="BX30" s="99"/>
      <c r="BY30" s="99"/>
      <c r="BZ30" s="100"/>
    </row>
    <row r="31" spans="1:78" x14ac:dyDescent="0.2">
      <c r="A31" s="4" t="s">
        <v>228</v>
      </c>
      <c r="B31" s="4" t="s">
        <v>229</v>
      </c>
      <c r="C31" s="52" t="s">
        <v>323</v>
      </c>
      <c r="D31" s="71"/>
      <c r="E31" s="27" t="s">
        <v>142</v>
      </c>
      <c r="F31" s="19"/>
      <c r="G31" s="19"/>
      <c r="H31" s="19"/>
      <c r="I31" s="27"/>
      <c r="J31" s="19"/>
      <c r="K31" s="19"/>
      <c r="L31" s="19"/>
      <c r="M31" s="28"/>
      <c r="N31" s="19"/>
      <c r="O31" s="19"/>
      <c r="P31" s="19"/>
      <c r="Q31" s="19"/>
      <c r="R31" s="19"/>
      <c r="S31" s="27"/>
      <c r="T31" s="19"/>
      <c r="U31" s="19"/>
      <c r="V31" s="28"/>
      <c r="W31" s="19"/>
      <c r="X31" s="19">
        <f>110*constants!C4</f>
        <v>99</v>
      </c>
      <c r="Y31" s="19">
        <f>3/110</f>
        <v>2.7272727272727271E-2</v>
      </c>
      <c r="Z31" s="19">
        <v>13</v>
      </c>
      <c r="AA31" s="4">
        <v>0.86</v>
      </c>
      <c r="AB31" s="19"/>
      <c r="AC31" s="27"/>
      <c r="AD31" s="19">
        <f>900*constants!C4</f>
        <v>810</v>
      </c>
      <c r="AE31" s="19">
        <v>1.4999999999999999E-2</v>
      </c>
      <c r="AF31" s="19"/>
      <c r="AG31" s="19">
        <v>30</v>
      </c>
      <c r="AH31" s="19"/>
      <c r="AI31" s="102"/>
      <c r="AJ31" s="113">
        <v>0.64</v>
      </c>
      <c r="AK31" s="19"/>
      <c r="AL31" s="19" t="s">
        <v>338</v>
      </c>
      <c r="AM31" s="19">
        <f>0.25*constants!C4</f>
        <v>0.22500000000000001</v>
      </c>
      <c r="AN31" s="19"/>
      <c r="AO31" s="19">
        <v>20</v>
      </c>
      <c r="AP31" s="19"/>
      <c r="AQ31" s="27"/>
      <c r="AR31" s="19"/>
      <c r="AS31" s="19"/>
      <c r="AT31" s="19"/>
      <c r="AU31" s="19"/>
      <c r="AV31" s="19"/>
      <c r="AW31" s="19"/>
      <c r="AX31" s="19"/>
      <c r="AY31" s="27"/>
      <c r="BA31" s="19">
        <f>890*constants!C4</f>
        <v>801</v>
      </c>
      <c r="BB31" s="19">
        <v>0.04</v>
      </c>
      <c r="BC31" s="19">
        <v>0.73</v>
      </c>
      <c r="BD31" s="19"/>
      <c r="BE31" s="4">
        <v>30</v>
      </c>
      <c r="BF31" s="4"/>
      <c r="BG31" s="4"/>
      <c r="BH31" s="4"/>
      <c r="BI31" s="19"/>
      <c r="BJ31" s="19"/>
      <c r="BK31" s="28"/>
      <c r="BL31" s="19"/>
      <c r="BM31" s="19"/>
      <c r="BN31" s="19"/>
      <c r="BO31" s="19"/>
      <c r="BP31" s="19"/>
      <c r="BQ31" s="27"/>
      <c r="BR31" s="19"/>
      <c r="BS31" s="19"/>
      <c r="BT31" s="28"/>
      <c r="BU31" s="27"/>
      <c r="BV31" s="19"/>
      <c r="BW31" s="19"/>
      <c r="BX31" s="19"/>
      <c r="BY31" s="19"/>
      <c r="BZ31" s="28"/>
    </row>
    <row r="32" spans="1:78" x14ac:dyDescent="0.2">
      <c r="A32" s="4" t="s">
        <v>228</v>
      </c>
      <c r="B32" s="4">
        <v>2030</v>
      </c>
      <c r="C32" s="52" t="s">
        <v>323</v>
      </c>
      <c r="D32" s="71"/>
      <c r="E32" s="27"/>
      <c r="F32" s="19"/>
      <c r="G32" s="19"/>
      <c r="H32" s="19"/>
      <c r="I32" s="27"/>
      <c r="J32" s="19"/>
      <c r="K32" s="19"/>
      <c r="L32" s="19"/>
      <c r="M32" s="28"/>
      <c r="N32" s="19"/>
      <c r="O32" s="19"/>
      <c r="P32" s="19"/>
      <c r="Q32" s="19"/>
      <c r="R32" s="19"/>
      <c r="S32" s="27"/>
      <c r="T32" s="19"/>
      <c r="U32" s="19"/>
      <c r="V32" s="28"/>
      <c r="W32" s="19"/>
      <c r="X32" s="19"/>
      <c r="Y32" s="19"/>
      <c r="Z32" s="19"/>
      <c r="AA32" s="19"/>
      <c r="AB32" s="19"/>
      <c r="AC32" s="27"/>
      <c r="AD32" s="19">
        <f>700*constants!C4</f>
        <v>630</v>
      </c>
      <c r="AE32" s="19">
        <v>1.4999999999999999E-2</v>
      </c>
      <c r="AF32" s="19"/>
      <c r="AG32" s="19">
        <v>30</v>
      </c>
      <c r="AH32" s="19"/>
      <c r="AI32" s="102"/>
      <c r="AJ32" s="113">
        <v>0.69</v>
      </c>
      <c r="AK32" s="19"/>
      <c r="AL32" s="19"/>
      <c r="AM32" s="19"/>
      <c r="AN32" s="19"/>
      <c r="AO32" s="19"/>
      <c r="AP32" s="19"/>
      <c r="AQ32" s="27"/>
      <c r="AR32" s="19"/>
      <c r="AS32" s="19"/>
      <c r="AT32" s="19"/>
      <c r="AU32" s="19"/>
      <c r="AV32" s="19"/>
      <c r="AW32" s="19"/>
      <c r="AX32" s="19"/>
      <c r="AY32" s="27"/>
      <c r="BA32" s="19">
        <f>760*constants!C4</f>
        <v>684</v>
      </c>
      <c r="BB32" s="19">
        <v>0.04</v>
      </c>
      <c r="BC32" s="19">
        <v>0.73</v>
      </c>
      <c r="BD32" s="19"/>
      <c r="BE32" s="4">
        <v>30</v>
      </c>
      <c r="BF32" s="4"/>
      <c r="BG32" s="4"/>
      <c r="BH32" s="4"/>
      <c r="BI32" s="19"/>
      <c r="BJ32" s="19"/>
      <c r="BK32" s="28"/>
      <c r="BL32" s="19"/>
      <c r="BM32" s="19"/>
      <c r="BN32" s="19"/>
      <c r="BO32" s="19"/>
      <c r="BP32" s="19"/>
      <c r="BQ32" s="27"/>
      <c r="BR32" s="19"/>
      <c r="BS32" s="19"/>
      <c r="BT32" s="28"/>
      <c r="BU32" s="27"/>
      <c r="BV32" s="19"/>
      <c r="BW32" s="19"/>
      <c r="BX32" s="19"/>
      <c r="BY32" s="19"/>
      <c r="BZ32" s="28"/>
    </row>
    <row r="33" spans="1:78" x14ac:dyDescent="0.2">
      <c r="A33" s="4" t="s">
        <v>228</v>
      </c>
      <c r="B33" s="4" t="s">
        <v>305</v>
      </c>
      <c r="C33" s="52" t="s">
        <v>323</v>
      </c>
      <c r="D33" s="71"/>
      <c r="E33" s="27"/>
      <c r="F33" s="19"/>
      <c r="G33" s="19"/>
      <c r="H33" s="19"/>
      <c r="I33" s="27"/>
      <c r="J33" s="19"/>
      <c r="K33" s="19"/>
      <c r="L33" s="19"/>
      <c r="M33" s="28"/>
      <c r="N33" s="19"/>
      <c r="O33" s="19"/>
      <c r="P33" s="19"/>
      <c r="Q33" s="19"/>
      <c r="R33" s="19"/>
      <c r="S33" s="27"/>
      <c r="T33" s="19"/>
      <c r="U33" s="19"/>
      <c r="V33" s="28"/>
      <c r="W33" s="19"/>
      <c r="X33" s="19"/>
      <c r="Y33" s="19"/>
      <c r="Z33" s="19"/>
      <c r="AA33" s="19"/>
      <c r="AB33" s="19"/>
      <c r="AC33" s="27"/>
      <c r="AD33" s="19">
        <f>450*constants!C4</f>
        <v>405</v>
      </c>
      <c r="AE33" s="19">
        <v>1.4999999999999999E-2</v>
      </c>
      <c r="AF33" s="19"/>
      <c r="AG33" s="19">
        <v>30</v>
      </c>
      <c r="AH33" s="19"/>
      <c r="AI33" s="102"/>
      <c r="AJ33" s="113">
        <v>0.74</v>
      </c>
      <c r="AK33" s="19"/>
      <c r="AL33" s="19"/>
      <c r="AM33" s="19"/>
      <c r="AN33" s="19"/>
      <c r="AO33" s="19"/>
      <c r="AP33" s="19"/>
      <c r="AQ33" s="27"/>
      <c r="AR33" s="19"/>
      <c r="AS33" s="19"/>
      <c r="AT33" s="19"/>
      <c r="AU33" s="19"/>
      <c r="AV33" s="19"/>
      <c r="AW33" s="19"/>
      <c r="AX33" s="19"/>
      <c r="AY33" s="27"/>
      <c r="BA33" s="19">
        <f>565*constants!C4</f>
        <v>508.5</v>
      </c>
      <c r="BB33" s="19">
        <v>0.04</v>
      </c>
      <c r="BC33" s="19">
        <v>0.73</v>
      </c>
      <c r="BD33" s="19"/>
      <c r="BE33" s="4">
        <v>30</v>
      </c>
      <c r="BF33" s="4"/>
      <c r="BG33" s="4"/>
      <c r="BH33" s="4"/>
      <c r="BI33" s="19"/>
      <c r="BJ33" s="19"/>
      <c r="BK33" s="28"/>
      <c r="BL33" s="19"/>
      <c r="BM33" s="19"/>
      <c r="BN33" s="19"/>
      <c r="BO33" s="19"/>
      <c r="BP33" s="19"/>
      <c r="BQ33" s="27"/>
      <c r="BR33" s="19"/>
      <c r="BS33" s="19"/>
      <c r="BT33" s="28"/>
      <c r="BU33" s="27"/>
      <c r="BV33" s="19"/>
      <c r="BW33" s="19"/>
      <c r="BX33" s="19"/>
      <c r="BY33" s="19"/>
      <c r="BZ33" s="28"/>
    </row>
    <row r="34" spans="1:78" x14ac:dyDescent="0.2">
      <c r="A34" s="4" t="s">
        <v>231</v>
      </c>
      <c r="B34" s="4"/>
      <c r="C34" t="s">
        <v>275</v>
      </c>
      <c r="E34" s="27"/>
      <c r="F34" s="19"/>
      <c r="G34" s="19"/>
      <c r="H34" s="19"/>
      <c r="I34" s="27"/>
      <c r="J34" s="19"/>
      <c r="K34" s="19"/>
      <c r="L34" s="19"/>
      <c r="M34" s="28"/>
      <c r="N34" s="19"/>
      <c r="O34" s="19"/>
      <c r="P34" s="19"/>
      <c r="Q34" s="19"/>
      <c r="R34" s="19"/>
      <c r="S34" s="27"/>
      <c r="T34" s="19"/>
      <c r="U34" s="19"/>
      <c r="V34" s="28"/>
      <c r="W34" s="19"/>
      <c r="X34" s="19"/>
      <c r="Y34" s="19"/>
      <c r="Z34" s="19"/>
      <c r="AA34" s="19"/>
      <c r="AB34" s="19"/>
      <c r="AC34" s="27"/>
      <c r="AD34" s="19"/>
      <c r="AE34" s="19"/>
      <c r="AF34" s="19"/>
      <c r="AG34" s="19"/>
      <c r="AH34" s="19"/>
      <c r="AI34" s="102"/>
      <c r="AJ34" s="113"/>
      <c r="AK34" s="19"/>
      <c r="AL34" s="19" t="s">
        <v>331</v>
      </c>
      <c r="AM34" s="123">
        <f>490*constants!C5</f>
        <v>14.714714714714717</v>
      </c>
      <c r="AN34" s="19">
        <v>0.01</v>
      </c>
      <c r="AO34" s="19"/>
      <c r="AP34" s="19"/>
      <c r="AQ34" s="27"/>
      <c r="AR34" s="19"/>
      <c r="AS34" s="19"/>
      <c r="AT34" s="19"/>
      <c r="AU34" s="19"/>
      <c r="AV34" s="19"/>
      <c r="AW34" s="19"/>
      <c r="AX34" s="19"/>
      <c r="AY34" s="27"/>
      <c r="BA34" s="19"/>
      <c r="BB34" s="19"/>
      <c r="BC34" s="19"/>
      <c r="BD34" s="19"/>
      <c r="BE34" s="4"/>
      <c r="BF34" s="4"/>
      <c r="BG34" s="4"/>
      <c r="BH34" s="4"/>
      <c r="BI34" s="19"/>
      <c r="BJ34" s="19"/>
      <c r="BK34" s="28"/>
      <c r="BL34" s="19"/>
      <c r="BM34" s="19"/>
      <c r="BN34" s="19"/>
      <c r="BO34" s="19"/>
      <c r="BP34" s="19"/>
      <c r="BQ34" s="27"/>
      <c r="BR34" s="19"/>
      <c r="BS34" s="19"/>
      <c r="BT34" s="28"/>
      <c r="BU34" s="27"/>
      <c r="BV34" s="19"/>
      <c r="BW34" s="19"/>
      <c r="BX34" s="19"/>
      <c r="BY34" s="19"/>
      <c r="BZ34" s="28"/>
    </row>
    <row r="35" spans="1:78" x14ac:dyDescent="0.2">
      <c r="A35" s="4" t="s">
        <v>231</v>
      </c>
      <c r="B35" s="4"/>
      <c r="C35" t="s">
        <v>373</v>
      </c>
      <c r="E35" s="27"/>
      <c r="F35" s="19"/>
      <c r="G35" s="19"/>
      <c r="H35" s="19"/>
      <c r="I35" s="27"/>
      <c r="J35" s="19"/>
      <c r="K35" s="19"/>
      <c r="L35" s="19"/>
      <c r="M35" s="28"/>
      <c r="N35" s="19"/>
      <c r="O35" s="19"/>
      <c r="P35" s="19"/>
      <c r="Q35" s="19"/>
      <c r="R35" s="19"/>
      <c r="S35" s="27"/>
      <c r="T35" s="19"/>
      <c r="U35" s="19"/>
      <c r="V35" s="28"/>
      <c r="W35" s="19"/>
      <c r="X35" s="19"/>
      <c r="Y35" s="19"/>
      <c r="Z35" s="19"/>
      <c r="AA35" s="19"/>
      <c r="AB35" s="19"/>
      <c r="AC35" s="27"/>
      <c r="AD35" s="19"/>
      <c r="AE35" s="19"/>
      <c r="AF35" s="19"/>
      <c r="AG35" s="19"/>
      <c r="AH35" s="19"/>
      <c r="AI35" s="102"/>
      <c r="AJ35" s="113"/>
      <c r="AK35" s="19"/>
      <c r="AL35" s="19" t="s">
        <v>331</v>
      </c>
      <c r="AM35" s="123">
        <f>375*constants!C5</f>
        <v>11.261261261261263</v>
      </c>
      <c r="AN35" s="19">
        <v>0.01</v>
      </c>
      <c r="AO35" s="19"/>
      <c r="AP35" s="19"/>
      <c r="AQ35" s="27"/>
      <c r="AR35" s="19"/>
      <c r="AS35" s="19"/>
      <c r="AT35" s="19"/>
      <c r="AU35" s="19"/>
      <c r="AV35" s="19"/>
      <c r="AW35" s="19"/>
      <c r="AX35" s="19"/>
      <c r="AY35" s="27"/>
      <c r="BA35" s="19"/>
      <c r="BB35" s="19"/>
      <c r="BC35" s="19"/>
      <c r="BD35" s="19"/>
      <c r="BE35" s="4"/>
      <c r="BF35" s="4"/>
      <c r="BG35" s="4"/>
      <c r="BH35" s="4"/>
      <c r="BI35" s="19"/>
      <c r="BJ35" s="19"/>
      <c r="BK35" s="28"/>
      <c r="BL35" s="19"/>
      <c r="BM35" s="19"/>
      <c r="BN35" s="19"/>
      <c r="BO35" s="19"/>
      <c r="BP35" s="19"/>
      <c r="BQ35" s="27"/>
      <c r="BR35" s="19"/>
      <c r="BS35" s="19"/>
      <c r="BT35" s="28"/>
      <c r="BU35" s="27"/>
      <c r="BV35" s="19"/>
      <c r="BW35" s="19"/>
      <c r="BX35" s="19"/>
      <c r="BY35" s="19"/>
      <c r="BZ35" s="28"/>
    </row>
    <row r="36" spans="1:78" x14ac:dyDescent="0.2">
      <c r="A36" s="4" t="s">
        <v>232</v>
      </c>
      <c r="B36" s="4"/>
      <c r="E36" s="27"/>
      <c r="F36" s="19"/>
      <c r="G36" s="19"/>
      <c r="H36" s="19"/>
      <c r="I36" s="27"/>
      <c r="J36" s="19"/>
      <c r="K36" s="19"/>
      <c r="L36" s="19"/>
      <c r="M36" s="28"/>
      <c r="N36" s="19"/>
      <c r="O36" s="19"/>
      <c r="P36" s="19"/>
      <c r="Q36" s="19"/>
      <c r="R36" s="19"/>
      <c r="S36" s="27"/>
      <c r="T36" s="19"/>
      <c r="U36" s="19"/>
      <c r="V36" s="28"/>
      <c r="W36" s="19"/>
      <c r="X36" s="19"/>
      <c r="Y36" s="19"/>
      <c r="Z36" s="19"/>
      <c r="AA36" s="19"/>
      <c r="AB36" s="19"/>
      <c r="AC36" s="27"/>
      <c r="AD36" s="19"/>
      <c r="AE36" s="19"/>
      <c r="AF36" s="19"/>
      <c r="AG36" s="19"/>
      <c r="AH36" s="19"/>
      <c r="AI36" s="102"/>
      <c r="AJ36" s="113"/>
      <c r="AK36" s="19"/>
      <c r="AL36" s="19"/>
      <c r="AM36" s="19"/>
      <c r="AN36" s="19"/>
      <c r="AO36" s="19"/>
      <c r="AP36" s="19"/>
      <c r="AQ36" s="27"/>
      <c r="AR36" s="19"/>
      <c r="AS36" s="19"/>
      <c r="AT36" s="19"/>
      <c r="AU36" s="19"/>
      <c r="AV36" s="19"/>
      <c r="AW36" s="19"/>
      <c r="AX36" s="19"/>
      <c r="AY36" s="27"/>
      <c r="BA36" s="19"/>
      <c r="BB36" s="19"/>
      <c r="BC36" s="19"/>
      <c r="BD36" s="19"/>
      <c r="BE36" s="4"/>
      <c r="BF36" s="4"/>
      <c r="BG36" s="4"/>
      <c r="BH36" s="4"/>
      <c r="BI36" s="19"/>
      <c r="BJ36" s="19"/>
      <c r="BK36" s="28"/>
      <c r="BL36" s="19"/>
      <c r="BM36" s="19"/>
      <c r="BN36" s="19"/>
      <c r="BO36" s="19"/>
      <c r="BP36" s="19"/>
      <c r="BQ36" s="27"/>
      <c r="BR36" s="19"/>
      <c r="BS36" s="19"/>
      <c r="BT36" s="28"/>
      <c r="BU36" s="27"/>
      <c r="BV36" s="19"/>
      <c r="BW36" s="19"/>
      <c r="BX36" s="19"/>
      <c r="BY36" s="19"/>
      <c r="BZ36" s="28"/>
    </row>
    <row r="37" spans="1:78" x14ac:dyDescent="0.2">
      <c r="A37" s="4" t="s">
        <v>258</v>
      </c>
      <c r="B37" s="4"/>
      <c r="C37" t="s">
        <v>259</v>
      </c>
      <c r="E37" s="27"/>
      <c r="F37" s="19"/>
      <c r="G37" s="19"/>
      <c r="H37" s="19"/>
      <c r="I37" s="27"/>
      <c r="J37" s="19"/>
      <c r="K37" s="19"/>
      <c r="L37" s="19"/>
      <c r="M37" s="28"/>
      <c r="N37" s="19"/>
      <c r="O37" s="19"/>
      <c r="P37" s="19"/>
      <c r="Q37" s="19"/>
      <c r="R37" s="19"/>
      <c r="S37" s="27"/>
      <c r="T37" s="19"/>
      <c r="U37" s="19"/>
      <c r="V37" s="28"/>
      <c r="W37" s="19"/>
      <c r="X37" s="19"/>
      <c r="Y37" s="19"/>
      <c r="Z37" s="19"/>
      <c r="AA37" s="19"/>
      <c r="AB37" s="19"/>
      <c r="AC37" s="27"/>
      <c r="AD37" s="19"/>
      <c r="AE37" s="19"/>
      <c r="AF37" s="19"/>
      <c r="AG37" s="19"/>
      <c r="AH37" s="19"/>
      <c r="AI37" s="102"/>
      <c r="AJ37" s="113"/>
      <c r="AK37" s="19"/>
      <c r="AL37" s="19" t="s">
        <v>331</v>
      </c>
      <c r="AM37" s="123">
        <f>7400/1000*3.6</f>
        <v>26.64</v>
      </c>
      <c r="AN37" s="19">
        <v>0</v>
      </c>
      <c r="AO37" s="19"/>
      <c r="AP37" s="19"/>
      <c r="AQ37" s="27"/>
      <c r="AR37" s="19"/>
      <c r="AS37" s="19"/>
      <c r="AT37" s="19"/>
      <c r="AU37" s="19"/>
      <c r="AV37" s="19"/>
      <c r="AW37" s="19"/>
      <c r="AX37" s="19"/>
      <c r="AY37" s="27"/>
      <c r="BA37" s="19"/>
      <c r="BB37" s="19"/>
      <c r="BC37" s="19"/>
      <c r="BD37" s="19"/>
      <c r="BE37" s="4"/>
      <c r="BF37" s="4"/>
      <c r="BG37" s="4"/>
      <c r="BH37" s="4"/>
      <c r="BI37" s="19"/>
      <c r="BJ37" s="19"/>
      <c r="BK37" s="28"/>
      <c r="BL37" s="19"/>
      <c r="BM37" s="19"/>
      <c r="BN37" s="19"/>
      <c r="BO37" s="19"/>
      <c r="BP37" s="19"/>
      <c r="BQ37" s="27"/>
      <c r="BR37" s="19"/>
      <c r="BS37" s="19"/>
      <c r="BT37" s="28"/>
      <c r="BU37" s="27"/>
      <c r="BV37" s="19"/>
      <c r="BW37" s="19"/>
      <c r="BX37" s="19"/>
      <c r="BY37" s="19"/>
      <c r="BZ37" s="28"/>
    </row>
    <row r="38" spans="1:78" s="71" customFormat="1" x14ac:dyDescent="0.2">
      <c r="A38" s="70" t="s">
        <v>258</v>
      </c>
      <c r="B38" s="70"/>
      <c r="C38" s="71" t="s">
        <v>260</v>
      </c>
      <c r="D38" s="71" t="s">
        <v>334</v>
      </c>
      <c r="E38" s="98"/>
      <c r="F38" s="99"/>
      <c r="G38" s="99"/>
      <c r="H38" s="99"/>
      <c r="I38" s="98"/>
      <c r="J38" s="99"/>
      <c r="K38" s="99"/>
      <c r="L38" s="99"/>
      <c r="M38" s="100"/>
      <c r="N38" s="99"/>
      <c r="O38" s="99"/>
      <c r="P38" s="99"/>
      <c r="Q38" s="99"/>
      <c r="R38" s="99"/>
      <c r="S38" s="98"/>
      <c r="T38" s="99"/>
      <c r="U38" s="99"/>
      <c r="V38" s="100"/>
      <c r="W38" s="99"/>
      <c r="X38" s="99"/>
      <c r="Y38" s="99"/>
      <c r="Z38" s="99"/>
      <c r="AA38" s="99"/>
      <c r="AB38" s="99"/>
      <c r="AC38" s="98"/>
      <c r="AD38" s="99"/>
      <c r="AE38" s="99"/>
      <c r="AF38" s="99"/>
      <c r="AG38" s="99"/>
      <c r="AH38" s="99"/>
      <c r="AI38" s="114"/>
      <c r="AJ38" s="115"/>
      <c r="AK38" s="99"/>
      <c r="AL38" s="99" t="s">
        <v>333</v>
      </c>
      <c r="AM38" s="99">
        <f>30/1000*3.6</f>
        <v>0.108</v>
      </c>
      <c r="AN38" s="124">
        <f>0.11/30</f>
        <v>3.6666666666666666E-3</v>
      </c>
      <c r="AO38" s="99"/>
      <c r="AP38" s="99"/>
      <c r="AQ38" s="98"/>
      <c r="AR38" s="99"/>
      <c r="AS38" s="99"/>
      <c r="AT38" s="99"/>
      <c r="AU38" s="99"/>
      <c r="AV38" s="99"/>
      <c r="AW38" s="99"/>
      <c r="AX38" s="99"/>
      <c r="AY38" s="98"/>
      <c r="BA38" s="99"/>
      <c r="BB38" s="99"/>
      <c r="BC38" s="99"/>
      <c r="BD38" s="99"/>
      <c r="BE38" s="70"/>
      <c r="BF38" s="70"/>
      <c r="BG38" s="70"/>
      <c r="BH38" s="70"/>
      <c r="BI38" s="99"/>
      <c r="BJ38" s="99"/>
      <c r="BK38" s="100"/>
      <c r="BL38" s="99"/>
      <c r="BM38" s="99"/>
      <c r="BN38" s="99"/>
      <c r="BO38" s="99"/>
      <c r="BP38" s="99"/>
      <c r="BQ38" s="98"/>
      <c r="BR38" s="99"/>
      <c r="BS38" s="99"/>
      <c r="BT38" s="100"/>
      <c r="BU38" s="98"/>
      <c r="BV38" s="99"/>
      <c r="BW38" s="99"/>
      <c r="BX38" s="99"/>
      <c r="BY38" s="99"/>
      <c r="BZ38" s="100"/>
    </row>
    <row r="39" spans="1:78" s="71" customFormat="1" x14ac:dyDescent="0.2">
      <c r="A39" s="70" t="s">
        <v>258</v>
      </c>
      <c r="B39" s="70"/>
      <c r="C39" s="71" t="s">
        <v>261</v>
      </c>
      <c r="D39" s="71" t="s">
        <v>335</v>
      </c>
      <c r="E39" s="98"/>
      <c r="F39" s="99"/>
      <c r="G39" s="99"/>
      <c r="H39" s="99"/>
      <c r="I39" s="98"/>
      <c r="J39" s="99"/>
      <c r="K39" s="99"/>
      <c r="L39" s="99"/>
      <c r="M39" s="100"/>
      <c r="N39" s="99"/>
      <c r="O39" s="99"/>
      <c r="P39" s="99"/>
      <c r="Q39" s="99"/>
      <c r="R39" s="99"/>
      <c r="S39" s="98"/>
      <c r="T39" s="99"/>
      <c r="U39" s="99"/>
      <c r="V39" s="100"/>
      <c r="W39" s="99"/>
      <c r="X39" s="99"/>
      <c r="Y39" s="99"/>
      <c r="Z39" s="99"/>
      <c r="AA39" s="99"/>
      <c r="AB39" s="99"/>
      <c r="AC39" s="98"/>
      <c r="AD39" s="99"/>
      <c r="AE39" s="99"/>
      <c r="AF39" s="99"/>
      <c r="AG39" s="99"/>
      <c r="AH39" s="99"/>
      <c r="AI39" s="114"/>
      <c r="AJ39" s="115"/>
      <c r="AK39" s="99"/>
      <c r="AL39" s="99" t="s">
        <v>332</v>
      </c>
      <c r="AM39" s="71">
        <f>1300/1000*3.6</f>
        <v>4.6800000000000006</v>
      </c>
      <c r="AN39" s="99">
        <v>0</v>
      </c>
      <c r="AO39" s="99"/>
      <c r="AP39" s="99"/>
      <c r="AQ39" s="98"/>
      <c r="AR39" s="99"/>
      <c r="AS39" s="99"/>
      <c r="AT39" s="99"/>
      <c r="AU39" s="99"/>
      <c r="AV39" s="99"/>
      <c r="AW39" s="99"/>
      <c r="AX39" s="99"/>
      <c r="AY39" s="98"/>
      <c r="BA39" s="99"/>
      <c r="BB39" s="99"/>
      <c r="BC39" s="99"/>
      <c r="BD39" s="99"/>
      <c r="BE39" s="70"/>
      <c r="BF39" s="70"/>
      <c r="BG39" s="70"/>
      <c r="BH39" s="70"/>
      <c r="BI39" s="99"/>
      <c r="BJ39" s="99"/>
      <c r="BK39" s="100"/>
      <c r="BL39" s="99"/>
      <c r="BM39" s="99"/>
      <c r="BN39" s="99"/>
      <c r="BO39" s="99"/>
      <c r="BP39" s="99"/>
      <c r="BQ39" s="98"/>
      <c r="BR39" s="99"/>
      <c r="BS39" s="99"/>
      <c r="BT39" s="100"/>
      <c r="BU39" s="98"/>
      <c r="BV39" s="99"/>
      <c r="BW39" s="99"/>
      <c r="BX39" s="99"/>
      <c r="BY39" s="99"/>
      <c r="BZ39" s="100"/>
    </row>
    <row r="40" spans="1:78" s="71" customFormat="1" x14ac:dyDescent="0.2">
      <c r="A40" s="70" t="s">
        <v>258</v>
      </c>
      <c r="B40" s="70"/>
      <c r="C40" s="71" t="s">
        <v>262</v>
      </c>
      <c r="D40" s="71" t="s">
        <v>303</v>
      </c>
      <c r="E40" s="98"/>
      <c r="F40" s="99"/>
      <c r="G40" s="99"/>
      <c r="H40" s="99"/>
      <c r="I40" s="98"/>
      <c r="J40" s="99"/>
      <c r="K40" s="99"/>
      <c r="L40" s="99"/>
      <c r="M40" s="100"/>
      <c r="N40" s="99"/>
      <c r="O40" s="99"/>
      <c r="P40" s="99"/>
      <c r="Q40" s="99"/>
      <c r="R40" s="99"/>
      <c r="S40" s="98"/>
      <c r="T40" s="99"/>
      <c r="U40" s="99"/>
      <c r="V40" s="100"/>
      <c r="W40" s="99"/>
      <c r="X40" s="99">
        <v>450</v>
      </c>
      <c r="Y40" s="99">
        <v>0.02</v>
      </c>
      <c r="Z40" s="99">
        <v>15</v>
      </c>
      <c r="AA40" s="70">
        <v>0.95</v>
      </c>
      <c r="AB40" s="99"/>
      <c r="AC40" s="98"/>
      <c r="AD40" s="99"/>
      <c r="AE40" s="99"/>
      <c r="AF40" s="99"/>
      <c r="AG40" s="99"/>
      <c r="AH40" s="99"/>
      <c r="AI40" s="114"/>
      <c r="AJ40" s="115"/>
      <c r="AK40" s="99"/>
      <c r="AL40" s="99"/>
      <c r="AM40" s="99"/>
      <c r="AN40" s="99"/>
      <c r="AO40" s="99"/>
      <c r="AP40" s="99"/>
      <c r="AQ40" s="98"/>
      <c r="AR40" s="99"/>
      <c r="AS40" s="99"/>
      <c r="AT40" s="99"/>
      <c r="AU40" s="99"/>
      <c r="AV40" s="99"/>
      <c r="AW40" s="99"/>
      <c r="AX40" s="99"/>
      <c r="AY40" s="98"/>
      <c r="BA40" s="99"/>
      <c r="BB40" s="99"/>
      <c r="BC40" s="99"/>
      <c r="BD40" s="99"/>
      <c r="BE40" s="70"/>
      <c r="BF40" s="70"/>
      <c r="BG40" s="70"/>
      <c r="BH40" s="70"/>
      <c r="BI40" s="99"/>
      <c r="BJ40" s="99"/>
      <c r="BK40" s="100"/>
      <c r="BL40" s="99"/>
      <c r="BM40" s="99"/>
      <c r="BN40" s="99"/>
      <c r="BO40" s="99"/>
      <c r="BP40" s="99"/>
      <c r="BQ40" s="98"/>
      <c r="BR40" s="99"/>
      <c r="BS40" s="99"/>
      <c r="BT40" s="100"/>
      <c r="BU40" s="98"/>
      <c r="BV40" s="99"/>
      <c r="BW40" s="99"/>
      <c r="BX40" s="99"/>
      <c r="BY40" s="99"/>
      <c r="BZ40" s="100"/>
    </row>
    <row r="41" spans="1:78" x14ac:dyDescent="0.2">
      <c r="A41" s="4" t="s">
        <v>337</v>
      </c>
      <c r="B41" s="4"/>
      <c r="C41" t="s">
        <v>336</v>
      </c>
      <c r="E41" s="27"/>
      <c r="F41" s="19"/>
      <c r="G41" s="19"/>
      <c r="H41" s="19"/>
      <c r="I41" s="27"/>
      <c r="J41" s="19"/>
      <c r="K41" s="19"/>
      <c r="L41" s="19"/>
      <c r="M41" s="28"/>
      <c r="N41" s="19"/>
      <c r="O41" s="19"/>
      <c r="P41" s="19"/>
      <c r="Q41" s="19"/>
      <c r="R41" s="19"/>
      <c r="S41" s="27"/>
      <c r="T41" s="19"/>
      <c r="U41" s="19"/>
      <c r="V41" s="28"/>
      <c r="W41" s="19"/>
      <c r="X41" s="19"/>
      <c r="Y41" s="19"/>
      <c r="Z41" s="19"/>
      <c r="AA41" s="4"/>
      <c r="AB41" s="19"/>
      <c r="AC41" s="27"/>
      <c r="AD41" s="19"/>
      <c r="AE41" s="19"/>
      <c r="AF41" s="19"/>
      <c r="AG41" s="19"/>
      <c r="AH41" s="19"/>
      <c r="AI41" s="102"/>
      <c r="AJ41" s="113"/>
      <c r="AK41" s="19"/>
      <c r="AL41" s="103"/>
      <c r="AN41" s="19"/>
      <c r="AO41" s="19"/>
      <c r="AP41" s="19"/>
      <c r="AQ41" s="27">
        <f>3</f>
        <v>3</v>
      </c>
      <c r="AR41" s="19"/>
      <c r="AS41" s="137">
        <f>AQ41*constants!C4*constants!C5</f>
        <v>8.1081081081081099E-2</v>
      </c>
      <c r="AT41" s="137"/>
      <c r="AU41" s="19"/>
      <c r="AV41" s="19"/>
      <c r="AW41" s="19">
        <v>0.39900000000000002</v>
      </c>
      <c r="AX41" s="19"/>
      <c r="AY41" s="27"/>
      <c r="BA41" s="19"/>
      <c r="BB41" s="19"/>
      <c r="BC41" s="19"/>
      <c r="BD41" s="19"/>
      <c r="BE41" s="4"/>
      <c r="BF41" s="4"/>
      <c r="BG41" s="4"/>
      <c r="BH41" s="4"/>
      <c r="BI41" s="19"/>
      <c r="BJ41" s="19"/>
      <c r="BK41" s="28"/>
      <c r="BL41" s="19"/>
      <c r="BM41" s="19"/>
      <c r="BN41" s="19"/>
      <c r="BO41" s="19"/>
      <c r="BP41" s="19"/>
      <c r="BQ41" s="27"/>
      <c r="BR41" s="19"/>
      <c r="BS41" s="19"/>
      <c r="BT41" s="28"/>
      <c r="BU41" s="27"/>
      <c r="BV41" s="19"/>
      <c r="BW41" s="137"/>
      <c r="BX41" s="19"/>
      <c r="BY41" s="19"/>
      <c r="BZ41" s="28"/>
    </row>
    <row r="42" spans="1:78" s="77" customFormat="1" x14ac:dyDescent="0.2">
      <c r="A42" s="103" t="s">
        <v>360</v>
      </c>
      <c r="B42" s="103"/>
      <c r="C42" s="77" t="s">
        <v>364</v>
      </c>
      <c r="E42" s="128"/>
      <c r="F42" s="22"/>
      <c r="G42" s="22"/>
      <c r="H42" s="22"/>
      <c r="I42" s="128"/>
      <c r="J42" s="22"/>
      <c r="K42" s="22"/>
      <c r="L42" s="22"/>
      <c r="M42" s="129"/>
      <c r="N42" s="22"/>
      <c r="O42" s="22"/>
      <c r="P42" s="22"/>
      <c r="Q42" s="22"/>
      <c r="R42" s="22"/>
      <c r="S42" s="128"/>
      <c r="T42" s="22"/>
      <c r="U42" s="22"/>
      <c r="V42" s="129"/>
      <c r="W42" s="22"/>
      <c r="X42" s="22"/>
      <c r="Y42" s="22"/>
      <c r="Z42" s="22"/>
      <c r="AA42" s="103"/>
      <c r="AB42" s="22"/>
      <c r="AC42" s="128"/>
      <c r="AD42" s="22"/>
      <c r="AE42" s="22"/>
      <c r="AF42" s="22"/>
      <c r="AG42" s="22"/>
      <c r="AH42" s="22"/>
      <c r="AI42" s="102"/>
      <c r="AJ42" s="113"/>
      <c r="AK42" s="22"/>
      <c r="AM42" s="130"/>
      <c r="AN42" s="22"/>
      <c r="AO42" s="22"/>
      <c r="AP42" s="22"/>
      <c r="AQ42" s="128"/>
      <c r="AR42" s="22"/>
      <c r="AS42" s="22"/>
      <c r="AT42" s="22"/>
      <c r="AU42" s="22"/>
      <c r="AV42" s="22"/>
      <c r="AW42" s="22"/>
      <c r="AX42" s="22"/>
      <c r="AY42" s="128"/>
      <c r="BA42" s="22"/>
      <c r="BB42" s="22"/>
      <c r="BC42" s="22"/>
      <c r="BD42" s="22"/>
      <c r="BE42" s="103"/>
      <c r="BF42" s="103"/>
      <c r="BG42" s="103"/>
      <c r="BH42" s="103"/>
      <c r="BI42" s="22"/>
      <c r="BJ42" s="22"/>
      <c r="BK42" s="129"/>
      <c r="BL42" s="22"/>
      <c r="BM42" s="22"/>
      <c r="BN42" s="22"/>
      <c r="BO42" s="22"/>
      <c r="BP42" s="22"/>
      <c r="BQ42" s="138">
        <f>516/constants!C7</f>
        <v>448.69565217391306</v>
      </c>
      <c r="BR42" s="22">
        <v>0.05</v>
      </c>
      <c r="BS42" s="22">
        <v>20</v>
      </c>
      <c r="BT42" s="129"/>
      <c r="BU42" s="128"/>
      <c r="BV42" s="22"/>
      <c r="BW42" s="22"/>
      <c r="BX42" s="22"/>
      <c r="BY42" s="22"/>
      <c r="BZ42" s="129"/>
    </row>
    <row r="43" spans="1:78" s="77" customFormat="1" x14ac:dyDescent="0.2">
      <c r="A43" s="103" t="s">
        <v>365</v>
      </c>
      <c r="B43" s="103">
        <v>2017</v>
      </c>
      <c r="C43" s="77" t="s">
        <v>366</v>
      </c>
      <c r="E43" s="128"/>
      <c r="F43" s="22"/>
      <c r="G43" s="22"/>
      <c r="H43" s="22"/>
      <c r="I43" s="128"/>
      <c r="J43" s="22"/>
      <c r="K43" s="22"/>
      <c r="L43" s="22"/>
      <c r="M43" s="129"/>
      <c r="N43" s="22"/>
      <c r="O43" s="22"/>
      <c r="P43" s="22"/>
      <c r="Q43" s="22"/>
      <c r="R43" s="22"/>
      <c r="S43" s="128"/>
      <c r="T43" s="22"/>
      <c r="U43" s="22"/>
      <c r="V43" s="129"/>
      <c r="W43" s="22"/>
      <c r="X43" s="22">
        <v>402</v>
      </c>
      <c r="Y43" s="22"/>
      <c r="Z43" s="22"/>
      <c r="AA43" s="103"/>
      <c r="AB43" s="22"/>
      <c r="AC43" s="128"/>
      <c r="AD43" s="22"/>
      <c r="AE43" s="22"/>
      <c r="AF43" s="22"/>
      <c r="AG43" s="22"/>
      <c r="AH43" s="22"/>
      <c r="AI43" s="102"/>
      <c r="AJ43" s="113"/>
      <c r="AK43" s="22"/>
      <c r="AL43" s="103"/>
      <c r="AM43" s="130"/>
      <c r="AN43" s="22"/>
      <c r="AO43" s="22"/>
      <c r="AP43" s="22"/>
      <c r="AQ43" s="128"/>
      <c r="AR43" s="22"/>
      <c r="AS43" s="22"/>
      <c r="AT43" s="22"/>
      <c r="AU43" s="22"/>
      <c r="AV43" s="22"/>
      <c r="AW43" s="22"/>
      <c r="AX43" s="22"/>
      <c r="AY43" s="128"/>
      <c r="BA43" s="22"/>
      <c r="BB43" s="22"/>
      <c r="BC43" s="22"/>
      <c r="BD43" s="22"/>
      <c r="BE43" s="103"/>
      <c r="BF43" s="103"/>
      <c r="BG43" s="103"/>
      <c r="BH43" s="103"/>
      <c r="BI43" s="22"/>
      <c r="BJ43" s="22"/>
      <c r="BK43" s="129"/>
      <c r="BL43" s="22"/>
      <c r="BM43" s="22"/>
      <c r="BN43" s="22"/>
      <c r="BO43" s="22"/>
      <c r="BP43" s="22"/>
      <c r="BQ43" s="128"/>
      <c r="BR43" s="22"/>
      <c r="BS43" s="22"/>
      <c r="BT43" s="129"/>
      <c r="BU43" s="128"/>
      <c r="BV43" s="22"/>
      <c r="BW43" s="22"/>
      <c r="BX43" s="22"/>
      <c r="BY43" s="22"/>
      <c r="BZ43" s="129"/>
    </row>
    <row r="44" spans="1:78" s="77" customFormat="1" x14ac:dyDescent="0.2">
      <c r="A44" s="103" t="s">
        <v>365</v>
      </c>
      <c r="B44" s="103">
        <v>2025</v>
      </c>
      <c r="C44" s="77" t="s">
        <v>367</v>
      </c>
      <c r="E44" s="128"/>
      <c r="F44" s="22"/>
      <c r="G44" s="22"/>
      <c r="H44" s="22"/>
      <c r="I44" s="128"/>
      <c r="J44" s="22"/>
      <c r="K44" s="22"/>
      <c r="L44" s="22"/>
      <c r="M44" s="129"/>
      <c r="N44" s="22"/>
      <c r="O44" s="22"/>
      <c r="P44" s="22"/>
      <c r="Q44" s="22"/>
      <c r="R44" s="22"/>
      <c r="S44" s="128"/>
      <c r="T44" s="22"/>
      <c r="U44" s="22"/>
      <c r="V44" s="129"/>
      <c r="W44" s="22"/>
      <c r="X44" s="22">
        <v>268</v>
      </c>
      <c r="Y44" s="22"/>
      <c r="Z44" s="22"/>
      <c r="AA44" s="103"/>
      <c r="AB44" s="22"/>
      <c r="AC44" s="128"/>
      <c r="AD44" s="22"/>
      <c r="AE44" s="22"/>
      <c r="AF44" s="22"/>
      <c r="AG44" s="22"/>
      <c r="AH44" s="22"/>
      <c r="AI44" s="102"/>
      <c r="AJ44" s="113"/>
      <c r="AK44" s="22"/>
      <c r="AL44" s="103"/>
      <c r="AM44" s="130"/>
      <c r="AN44" s="22"/>
      <c r="AO44" s="22"/>
      <c r="AP44" s="22"/>
      <c r="AQ44" s="128"/>
      <c r="AR44" s="22"/>
      <c r="AS44" s="22"/>
      <c r="AT44" s="22"/>
      <c r="AU44" s="22"/>
      <c r="AV44" s="22"/>
      <c r="AW44" s="22"/>
      <c r="AX44" s="22"/>
      <c r="AY44" s="128"/>
      <c r="BA44" s="22"/>
      <c r="BB44" s="22"/>
      <c r="BC44" s="22"/>
      <c r="BD44" s="22"/>
      <c r="BE44" s="103"/>
      <c r="BF44" s="103"/>
      <c r="BG44" s="103"/>
      <c r="BH44" s="103"/>
      <c r="BI44" s="22"/>
      <c r="BJ44" s="22"/>
      <c r="BK44" s="129"/>
      <c r="BL44" s="22"/>
      <c r="BM44" s="22"/>
      <c r="BN44" s="22"/>
      <c r="BO44" s="22"/>
      <c r="BP44" s="22"/>
      <c r="BQ44" s="128"/>
      <c r="BR44" s="22"/>
      <c r="BS44" s="22"/>
      <c r="BT44" s="129"/>
      <c r="BU44" s="128"/>
      <c r="BV44" s="22"/>
      <c r="BW44" s="22"/>
      <c r="BX44" s="22"/>
      <c r="BY44" s="22"/>
      <c r="BZ44" s="129"/>
    </row>
    <row r="45" spans="1:78" s="77" customFormat="1" x14ac:dyDescent="0.2">
      <c r="A45" s="103" t="s">
        <v>365</v>
      </c>
      <c r="B45" s="103">
        <v>2030</v>
      </c>
      <c r="C45" s="77" t="s">
        <v>368</v>
      </c>
      <c r="E45" s="128"/>
      <c r="F45" s="22"/>
      <c r="G45" s="22"/>
      <c r="H45" s="22"/>
      <c r="I45" s="128"/>
      <c r="J45" s="22"/>
      <c r="K45" s="22"/>
      <c r="L45" s="22"/>
      <c r="M45" s="129"/>
      <c r="N45" s="22"/>
      <c r="O45" s="22"/>
      <c r="P45" s="22"/>
      <c r="Q45" s="22"/>
      <c r="R45" s="22"/>
      <c r="S45" s="128"/>
      <c r="T45" s="22"/>
      <c r="U45" s="22"/>
      <c r="V45" s="129"/>
      <c r="W45" s="22"/>
      <c r="X45" s="103">
        <v>243</v>
      </c>
      <c r="Y45" s="22"/>
      <c r="Z45" s="22"/>
      <c r="AA45" s="103"/>
      <c r="AB45" s="22"/>
      <c r="AC45" s="128"/>
      <c r="AD45" s="22"/>
      <c r="AE45" s="22"/>
      <c r="AF45" s="22"/>
      <c r="AG45" s="22"/>
      <c r="AH45" s="22"/>
      <c r="AI45" s="102"/>
      <c r="AJ45" s="113"/>
      <c r="AK45" s="22"/>
      <c r="AL45" s="103"/>
      <c r="AM45" s="130"/>
      <c r="AN45" s="22"/>
      <c r="AO45" s="22"/>
      <c r="AP45" s="22"/>
      <c r="AQ45" s="128"/>
      <c r="AR45" s="22"/>
      <c r="AS45" s="22"/>
      <c r="AT45" s="22"/>
      <c r="AU45" s="22"/>
      <c r="AV45" s="22"/>
      <c r="AW45" s="22"/>
      <c r="AX45" s="22"/>
      <c r="AY45" s="128"/>
      <c r="BA45" s="22"/>
      <c r="BB45" s="22"/>
      <c r="BC45" s="22"/>
      <c r="BD45" s="22"/>
      <c r="BE45" s="103"/>
      <c r="BF45" s="103"/>
      <c r="BG45" s="103"/>
      <c r="BH45" s="103"/>
      <c r="BI45" s="22"/>
      <c r="BJ45" s="22"/>
      <c r="BK45" s="129"/>
      <c r="BL45" s="22"/>
      <c r="BM45" s="22"/>
      <c r="BN45" s="22"/>
      <c r="BO45" s="22"/>
      <c r="BP45" s="22"/>
      <c r="BQ45" s="128"/>
      <c r="BR45" s="22"/>
      <c r="BS45" s="22"/>
      <c r="BT45" s="129"/>
      <c r="BU45" s="128"/>
      <c r="BV45" s="22"/>
      <c r="BW45" s="22"/>
      <c r="BX45" s="22"/>
      <c r="BY45" s="22"/>
      <c r="BZ45" s="129"/>
    </row>
    <row r="46" spans="1:78" s="77" customFormat="1" x14ac:dyDescent="0.2">
      <c r="A46" s="103" t="s">
        <v>365</v>
      </c>
      <c r="B46" s="103">
        <v>2035</v>
      </c>
      <c r="C46" s="77" t="s">
        <v>369</v>
      </c>
      <c r="E46" s="128"/>
      <c r="F46" s="22"/>
      <c r="G46" s="22"/>
      <c r="H46" s="22"/>
      <c r="I46" s="128"/>
      <c r="J46" s="22"/>
      <c r="K46" s="22"/>
      <c r="L46" s="22"/>
      <c r="M46" s="129"/>
      <c r="N46" s="22"/>
      <c r="O46" s="22"/>
      <c r="P46" s="22"/>
      <c r="Q46" s="22"/>
      <c r="R46" s="22"/>
      <c r="S46" s="128"/>
      <c r="T46" s="22"/>
      <c r="U46" s="22"/>
      <c r="V46" s="129"/>
      <c r="W46" s="22"/>
      <c r="X46" s="103">
        <v>228</v>
      </c>
      <c r="Y46" s="22"/>
      <c r="Z46" s="22"/>
      <c r="AA46" s="103"/>
      <c r="AB46" s="22"/>
      <c r="AC46" s="128"/>
      <c r="AD46" s="22"/>
      <c r="AE46" s="22"/>
      <c r="AF46" s="22"/>
      <c r="AG46" s="22"/>
      <c r="AH46" s="22"/>
      <c r="AI46" s="102"/>
      <c r="AJ46" s="113"/>
      <c r="AK46" s="22"/>
      <c r="AL46" s="103"/>
      <c r="AM46" s="130"/>
      <c r="AN46" s="22"/>
      <c r="AO46" s="22"/>
      <c r="AP46" s="22"/>
      <c r="AQ46" s="128"/>
      <c r="AR46" s="22"/>
      <c r="AS46" s="22"/>
      <c r="AT46" s="22"/>
      <c r="AU46" s="22"/>
      <c r="AV46" s="22"/>
      <c r="AW46" s="22"/>
      <c r="AX46" s="22"/>
      <c r="AY46" s="128"/>
      <c r="BA46" s="22"/>
      <c r="BB46" s="22"/>
      <c r="BC46" s="22"/>
      <c r="BD46" s="22"/>
      <c r="BE46" s="103"/>
      <c r="BF46" s="103"/>
      <c r="BG46" s="103"/>
      <c r="BH46" s="103"/>
      <c r="BI46" s="22"/>
      <c r="BJ46" s="22"/>
      <c r="BK46" s="129"/>
      <c r="BL46" s="22"/>
      <c r="BM46" s="22"/>
      <c r="BN46" s="22"/>
      <c r="BO46" s="22"/>
      <c r="BP46" s="22"/>
      <c r="BQ46" s="128"/>
      <c r="BR46" s="22"/>
      <c r="BS46" s="22"/>
      <c r="BT46" s="129"/>
      <c r="BU46" s="128"/>
      <c r="BV46" s="22"/>
      <c r="BW46" s="22"/>
      <c r="BX46" s="22"/>
      <c r="BY46" s="22"/>
      <c r="BZ46" s="129"/>
    </row>
    <row r="47" spans="1:78" s="77" customFormat="1" x14ac:dyDescent="0.2">
      <c r="A47" s="103" t="s">
        <v>365</v>
      </c>
      <c r="B47" s="103">
        <v>2040</v>
      </c>
      <c r="C47" s="77" t="s">
        <v>370</v>
      </c>
      <c r="E47" s="128"/>
      <c r="F47" s="22"/>
      <c r="G47" s="22"/>
      <c r="H47" s="22"/>
      <c r="I47" s="128"/>
      <c r="J47" s="22"/>
      <c r="K47" s="22"/>
      <c r="L47" s="22"/>
      <c r="M47" s="129"/>
      <c r="N47" s="22"/>
      <c r="O47" s="22"/>
      <c r="P47" s="22"/>
      <c r="Q47" s="22"/>
      <c r="R47" s="22"/>
      <c r="S47" s="128"/>
      <c r="T47" s="22"/>
      <c r="U47" s="22"/>
      <c r="V47" s="129"/>
      <c r="W47" s="22"/>
      <c r="X47" s="103">
        <v>218</v>
      </c>
      <c r="Y47" s="22"/>
      <c r="Z47" s="22"/>
      <c r="AA47" s="103"/>
      <c r="AB47" s="22"/>
      <c r="AC47" s="128"/>
      <c r="AD47" s="22"/>
      <c r="AE47" s="22"/>
      <c r="AF47" s="22"/>
      <c r="AG47" s="22"/>
      <c r="AH47" s="22"/>
      <c r="AI47" s="102"/>
      <c r="AJ47" s="113"/>
      <c r="AK47" s="22"/>
      <c r="AL47" s="103"/>
      <c r="AM47" s="130"/>
      <c r="AN47" s="22"/>
      <c r="AO47" s="22"/>
      <c r="AP47" s="22"/>
      <c r="AQ47" s="128"/>
      <c r="AR47" s="22"/>
      <c r="AS47" s="22"/>
      <c r="AT47" s="22"/>
      <c r="AU47" s="22"/>
      <c r="AV47" s="22"/>
      <c r="AW47" s="22"/>
      <c r="AX47" s="22"/>
      <c r="AY47" s="128"/>
      <c r="BA47" s="22"/>
      <c r="BB47" s="22"/>
      <c r="BC47" s="22"/>
      <c r="BD47" s="22"/>
      <c r="BE47" s="103"/>
      <c r="BF47" s="103"/>
      <c r="BG47" s="103"/>
      <c r="BH47" s="103"/>
      <c r="BI47" s="22"/>
      <c r="BJ47" s="22"/>
      <c r="BK47" s="129"/>
      <c r="BL47" s="22"/>
      <c r="BM47" s="22"/>
      <c r="BN47" s="22"/>
      <c r="BO47" s="22"/>
      <c r="BP47" s="22"/>
      <c r="BQ47" s="128"/>
      <c r="BR47" s="22"/>
      <c r="BS47" s="22"/>
      <c r="BT47" s="129"/>
      <c r="BU47" s="128"/>
      <c r="BV47" s="22"/>
      <c r="BW47" s="22"/>
      <c r="BX47" s="22"/>
      <c r="BY47" s="22"/>
      <c r="BZ47" s="129"/>
    </row>
    <row r="48" spans="1:78" s="77" customFormat="1" x14ac:dyDescent="0.2">
      <c r="A48" s="103" t="s">
        <v>371</v>
      </c>
      <c r="B48" s="103">
        <v>2035</v>
      </c>
      <c r="C48" s="77" t="s">
        <v>428</v>
      </c>
      <c r="E48" s="128"/>
      <c r="F48" s="22"/>
      <c r="G48" s="22"/>
      <c r="H48" s="22"/>
      <c r="I48" s="128"/>
      <c r="J48" s="22"/>
      <c r="K48" s="22"/>
      <c r="L48" s="22"/>
      <c r="M48" s="129"/>
      <c r="N48" s="22"/>
      <c r="O48" s="22"/>
      <c r="P48" s="22"/>
      <c r="Q48" s="22"/>
      <c r="R48" s="22"/>
      <c r="S48" s="128"/>
      <c r="T48" s="22"/>
      <c r="U48" s="22"/>
      <c r="V48" s="129"/>
      <c r="W48" s="22"/>
      <c r="X48" s="103">
        <v>125</v>
      </c>
      <c r="Y48" s="22">
        <v>0.03</v>
      </c>
      <c r="Z48" s="22">
        <v>20</v>
      </c>
      <c r="AA48" s="103">
        <v>0.97</v>
      </c>
      <c r="AB48" s="22"/>
      <c r="AC48" s="128"/>
      <c r="AD48" s="103">
        <v>500</v>
      </c>
      <c r="AE48" s="103">
        <v>0.04</v>
      </c>
      <c r="AF48" s="22"/>
      <c r="AG48" s="22">
        <v>10</v>
      </c>
      <c r="AH48" s="22"/>
      <c r="AI48" s="102"/>
      <c r="AJ48" s="113">
        <v>0.72</v>
      </c>
      <c r="AK48" s="22"/>
      <c r="AL48" s="103" t="s">
        <v>429</v>
      </c>
      <c r="AM48" s="136">
        <f>450*constants!C5</f>
        <v>13.513513513513516</v>
      </c>
      <c r="AN48" s="22">
        <v>0.01</v>
      </c>
      <c r="AO48" s="22">
        <v>30</v>
      </c>
      <c r="AP48" s="22"/>
      <c r="AQ48" s="128"/>
      <c r="AR48" s="22">
        <v>730</v>
      </c>
      <c r="AS48" s="22"/>
      <c r="AT48" s="22"/>
      <c r="AU48" s="22">
        <v>0.04</v>
      </c>
      <c r="AV48" s="22"/>
      <c r="AW48" s="22"/>
      <c r="AX48" s="22">
        <v>15</v>
      </c>
      <c r="AY48" s="128"/>
      <c r="BA48" s="22">
        <v>183</v>
      </c>
      <c r="BB48" s="22">
        <v>0.04</v>
      </c>
      <c r="BC48" s="103">
        <v>0.83399999999999996</v>
      </c>
      <c r="BD48" s="22"/>
      <c r="BE48" s="103">
        <v>20</v>
      </c>
      <c r="BF48" s="103"/>
      <c r="BG48" s="141">
        <v>0.3</v>
      </c>
      <c r="BH48" s="103">
        <v>25</v>
      </c>
      <c r="BI48" s="22"/>
      <c r="BJ48" s="22"/>
      <c r="BK48" s="129"/>
      <c r="BL48" s="140" t="s">
        <v>381</v>
      </c>
      <c r="BM48" s="22">
        <v>0.04</v>
      </c>
      <c r="BN48" s="22">
        <v>0.214</v>
      </c>
      <c r="BO48" s="22">
        <v>1.393</v>
      </c>
      <c r="BP48" s="22">
        <v>28</v>
      </c>
      <c r="BQ48" s="128">
        <v>220</v>
      </c>
      <c r="BR48" s="22">
        <v>0.02</v>
      </c>
      <c r="BS48" s="22">
        <v>50</v>
      </c>
      <c r="BT48" s="129"/>
      <c r="BU48" s="139" t="s">
        <v>378</v>
      </c>
      <c r="BV48" s="22"/>
      <c r="BW48" s="22"/>
      <c r="BX48" s="22">
        <v>2.5000000000000001E-2</v>
      </c>
      <c r="BY48" s="22"/>
      <c r="BZ48" s="129">
        <v>30</v>
      </c>
    </row>
    <row r="49" spans="1:78" s="77" customFormat="1" x14ac:dyDescent="0.2">
      <c r="A49" s="103" t="s">
        <v>391</v>
      </c>
      <c r="B49" s="103"/>
      <c r="E49" s="128"/>
      <c r="F49" s="22"/>
      <c r="G49" s="22"/>
      <c r="H49" s="22"/>
      <c r="I49" s="128"/>
      <c r="J49" s="22"/>
      <c r="K49" s="22"/>
      <c r="L49" s="22"/>
      <c r="M49" s="129"/>
      <c r="N49" s="22"/>
      <c r="O49" s="22"/>
      <c r="P49" s="22"/>
      <c r="Q49" s="22"/>
      <c r="R49" s="22"/>
      <c r="S49" s="128"/>
      <c r="T49" s="22"/>
      <c r="U49" s="22"/>
      <c r="V49" s="129"/>
      <c r="W49" s="22"/>
      <c r="X49" s="22"/>
      <c r="Y49" s="22"/>
      <c r="Z49" s="22"/>
      <c r="AA49" s="103"/>
      <c r="AB49" s="22"/>
      <c r="AC49" s="128"/>
      <c r="AD49" s="22">
        <v>800</v>
      </c>
      <c r="AE49" s="22">
        <v>0.02</v>
      </c>
      <c r="AF49" s="22"/>
      <c r="AG49" s="22"/>
      <c r="AH49" s="22"/>
      <c r="AI49" s="102"/>
      <c r="AJ49" s="113"/>
      <c r="AK49" s="22"/>
      <c r="AM49" s="130"/>
      <c r="AN49" s="22">
        <v>0.02</v>
      </c>
      <c r="AO49" s="22"/>
      <c r="AP49" s="22"/>
      <c r="AQ49" s="128"/>
      <c r="AR49" s="22"/>
      <c r="AS49" s="22"/>
      <c r="AT49" s="22"/>
      <c r="AU49" s="22"/>
      <c r="AV49" s="22"/>
      <c r="AW49" s="22"/>
      <c r="AX49" s="22"/>
      <c r="AY49" s="128"/>
      <c r="BA49" s="22"/>
      <c r="BB49" s="22"/>
      <c r="BC49" s="22"/>
      <c r="BD49" s="22"/>
      <c r="BE49" s="103"/>
      <c r="BF49" s="103"/>
      <c r="BG49" s="103"/>
      <c r="BH49" s="103"/>
      <c r="BI49" s="22"/>
      <c r="BJ49" s="22"/>
      <c r="BK49" s="129"/>
      <c r="BL49" s="22"/>
      <c r="BM49" s="22"/>
      <c r="BN49" s="22"/>
      <c r="BO49" s="22"/>
      <c r="BP49" s="22"/>
      <c r="BQ49" s="128"/>
      <c r="BR49" s="22"/>
      <c r="BS49" s="22"/>
      <c r="BT49" s="129"/>
      <c r="BU49" s="128"/>
      <c r="BV49" s="22"/>
      <c r="BW49" s="22"/>
      <c r="BX49" s="22"/>
      <c r="BY49" s="22"/>
      <c r="BZ49" s="129"/>
    </row>
    <row r="50" spans="1:78" s="77" customFormat="1" x14ac:dyDescent="0.2">
      <c r="A50" s="103" t="s">
        <v>392</v>
      </c>
      <c r="B50" s="103">
        <v>2015</v>
      </c>
      <c r="E50" s="128"/>
      <c r="F50" s="22"/>
      <c r="G50" s="22"/>
      <c r="H50" s="22"/>
      <c r="I50" s="128"/>
      <c r="J50" s="22"/>
      <c r="K50" s="22"/>
      <c r="L50" s="22"/>
      <c r="M50" s="129"/>
      <c r="N50" s="22"/>
      <c r="O50" s="22"/>
      <c r="P50" s="22"/>
      <c r="Q50" s="22"/>
      <c r="R50" s="22"/>
      <c r="S50" s="128"/>
      <c r="T50" s="22"/>
      <c r="U50" s="22"/>
      <c r="V50" s="129"/>
      <c r="W50" s="22"/>
      <c r="X50" s="2">
        <v>605</v>
      </c>
      <c r="Y50" s="22"/>
      <c r="Z50" s="22"/>
      <c r="AA50" s="103"/>
      <c r="AB50" s="22"/>
      <c r="AC50" s="128"/>
      <c r="AD50" s="22"/>
      <c r="AE50" s="22"/>
      <c r="AF50" s="22"/>
      <c r="AG50" s="22"/>
      <c r="AH50" s="22"/>
      <c r="AI50" s="102"/>
      <c r="AJ50" s="113"/>
      <c r="AK50" s="22"/>
      <c r="AL50" s="103"/>
      <c r="AM50" s="130"/>
      <c r="AN50" s="22"/>
      <c r="AO50" s="22"/>
      <c r="AP50" s="22"/>
      <c r="AQ50" s="128"/>
      <c r="AR50" s="22"/>
      <c r="AS50" s="22"/>
      <c r="AT50" s="22"/>
      <c r="AU50" s="22"/>
      <c r="AV50" s="22"/>
      <c r="AW50" s="22"/>
      <c r="AX50" s="22"/>
      <c r="AY50" s="128"/>
      <c r="BA50" s="22"/>
      <c r="BB50" s="22"/>
      <c r="BC50" s="22"/>
      <c r="BD50" s="22"/>
      <c r="BE50" s="103"/>
      <c r="BF50" s="103"/>
      <c r="BG50" s="103"/>
      <c r="BH50" s="103"/>
      <c r="BI50" s="22"/>
      <c r="BJ50" s="22"/>
      <c r="BK50" s="129"/>
      <c r="BL50" s="22"/>
      <c r="BM50" s="22"/>
      <c r="BN50" s="22"/>
      <c r="BO50" s="22"/>
      <c r="BP50" s="22"/>
      <c r="BQ50" s="128"/>
      <c r="BR50" s="22"/>
      <c r="BS50" s="22"/>
      <c r="BT50" s="129"/>
      <c r="BU50" s="128"/>
      <c r="BV50" s="22"/>
      <c r="BW50" s="22"/>
      <c r="BX50" s="22"/>
      <c r="BY50" s="22"/>
      <c r="BZ50" s="129"/>
    </row>
    <row r="51" spans="1:78" s="77" customFormat="1" x14ac:dyDescent="0.2">
      <c r="A51" s="103" t="s">
        <v>392</v>
      </c>
      <c r="B51" s="103">
        <v>2020</v>
      </c>
      <c r="E51" s="128"/>
      <c r="F51" s="22"/>
      <c r="G51" s="22"/>
      <c r="H51" s="22"/>
      <c r="I51" s="128"/>
      <c r="J51" s="22"/>
      <c r="K51" s="22"/>
      <c r="L51" s="22"/>
      <c r="M51" s="129"/>
      <c r="N51" s="22"/>
      <c r="O51" s="22"/>
      <c r="P51" s="22"/>
      <c r="Q51" s="22"/>
      <c r="R51" s="22"/>
      <c r="S51" s="128"/>
      <c r="T51" s="22"/>
      <c r="U51" s="22"/>
      <c r="V51" s="129"/>
      <c r="W51" s="22"/>
      <c r="X51" s="2">
        <v>455</v>
      </c>
      <c r="Y51" s="22"/>
      <c r="Z51" s="22"/>
      <c r="AA51" s="103"/>
      <c r="AB51" s="22"/>
      <c r="AC51" s="128"/>
      <c r="AD51" s="22"/>
      <c r="AE51" s="22"/>
      <c r="AF51" s="22"/>
      <c r="AG51" s="22"/>
      <c r="AH51" s="22"/>
      <c r="AI51" s="102"/>
      <c r="AJ51" s="113"/>
      <c r="AK51" s="22"/>
      <c r="AL51" s="103"/>
      <c r="AM51" s="130"/>
      <c r="AN51" s="22"/>
      <c r="AO51" s="22"/>
      <c r="AP51" s="22"/>
      <c r="AQ51" s="128"/>
      <c r="AR51" s="22"/>
      <c r="AS51" s="22"/>
      <c r="AT51" s="22"/>
      <c r="AU51" s="22"/>
      <c r="AV51" s="22"/>
      <c r="AW51" s="22"/>
      <c r="AX51" s="22"/>
      <c r="AY51" s="128"/>
      <c r="BA51" s="22"/>
      <c r="BB51" s="22"/>
      <c r="BC51" s="22"/>
      <c r="BD51" s="22"/>
      <c r="BE51" s="103"/>
      <c r="BF51" s="103"/>
      <c r="BG51" s="103"/>
      <c r="BH51" s="103"/>
      <c r="BI51" s="22"/>
      <c r="BJ51" s="22"/>
      <c r="BK51" s="129"/>
      <c r="BL51" s="22"/>
      <c r="BM51" s="22"/>
      <c r="BN51" s="22"/>
      <c r="BO51" s="22"/>
      <c r="BP51" s="22"/>
      <c r="BQ51" s="128"/>
      <c r="BR51" s="22"/>
      <c r="BS51" s="22"/>
      <c r="BT51" s="129"/>
      <c r="BU51" s="128"/>
      <c r="BV51" s="22"/>
      <c r="BW51" s="22"/>
      <c r="BX51" s="22"/>
      <c r="BY51" s="22"/>
      <c r="BZ51" s="129"/>
    </row>
    <row r="52" spans="1:78" s="77" customFormat="1" x14ac:dyDescent="0.2">
      <c r="A52" s="103" t="s">
        <v>392</v>
      </c>
      <c r="B52" s="103">
        <v>2025</v>
      </c>
      <c r="E52" s="128"/>
      <c r="F52" s="22"/>
      <c r="G52" s="22"/>
      <c r="H52" s="22"/>
      <c r="I52" s="128"/>
      <c r="J52" s="22"/>
      <c r="K52" s="22"/>
      <c r="L52" s="22"/>
      <c r="M52" s="129"/>
      <c r="N52" s="22"/>
      <c r="O52" s="22"/>
      <c r="P52" s="22"/>
      <c r="Q52" s="22"/>
      <c r="R52" s="22"/>
      <c r="S52" s="128"/>
      <c r="T52" s="22"/>
      <c r="U52" s="22"/>
      <c r="V52" s="129"/>
      <c r="W52" s="22"/>
      <c r="X52" s="2">
        <v>345</v>
      </c>
      <c r="Y52" s="22"/>
      <c r="Z52" s="22"/>
      <c r="AA52" s="103"/>
      <c r="AB52" s="22"/>
      <c r="AC52" s="128"/>
      <c r="AD52" s="22"/>
      <c r="AE52" s="22"/>
      <c r="AF52" s="22"/>
      <c r="AG52" s="22"/>
      <c r="AH52" s="22"/>
      <c r="AI52" s="102"/>
      <c r="AJ52" s="113"/>
      <c r="AK52" s="22"/>
      <c r="AL52" s="103"/>
      <c r="AM52" s="130"/>
      <c r="AN52" s="22"/>
      <c r="AO52" s="22"/>
      <c r="AP52" s="22"/>
      <c r="AQ52" s="128"/>
      <c r="AR52" s="22"/>
      <c r="AS52" s="22"/>
      <c r="AT52" s="22"/>
      <c r="AU52" s="22"/>
      <c r="AV52" s="22"/>
      <c r="AW52" s="22"/>
      <c r="AX52" s="22"/>
      <c r="AY52" s="128"/>
      <c r="BA52" s="22"/>
      <c r="BB52" s="22"/>
      <c r="BC52" s="22"/>
      <c r="BD52" s="22"/>
      <c r="BE52" s="103"/>
      <c r="BF52" s="103"/>
      <c r="BG52" s="103"/>
      <c r="BH52" s="103"/>
      <c r="BI52" s="22"/>
      <c r="BJ52" s="22"/>
      <c r="BK52" s="129"/>
      <c r="BL52" s="22"/>
      <c r="BM52" s="22"/>
      <c r="BN52" s="22"/>
      <c r="BO52" s="22"/>
      <c r="BP52" s="22"/>
      <c r="BQ52" s="128"/>
      <c r="BR52" s="22"/>
      <c r="BS52" s="22"/>
      <c r="BT52" s="129"/>
      <c r="BU52" s="128"/>
      <c r="BV52" s="22"/>
      <c r="BW52" s="22"/>
      <c r="BX52" s="22"/>
      <c r="BY52" s="22"/>
      <c r="BZ52" s="129"/>
    </row>
    <row r="53" spans="1:78" s="77" customFormat="1" x14ac:dyDescent="0.2">
      <c r="A53" s="103" t="s">
        <v>392</v>
      </c>
      <c r="B53" s="103">
        <v>2030</v>
      </c>
      <c r="E53" s="128"/>
      <c r="F53" s="22"/>
      <c r="G53" s="22"/>
      <c r="H53" s="22"/>
      <c r="I53" s="128"/>
      <c r="J53" s="22"/>
      <c r="K53" s="22"/>
      <c r="L53" s="22"/>
      <c r="M53" s="129"/>
      <c r="N53" s="22"/>
      <c r="O53" s="22"/>
      <c r="P53" s="22"/>
      <c r="Q53" s="22"/>
      <c r="R53" s="22"/>
      <c r="S53" s="128"/>
      <c r="T53" s="22"/>
      <c r="U53" s="22"/>
      <c r="V53" s="129"/>
      <c r="W53" s="22"/>
      <c r="X53" s="2">
        <v>260</v>
      </c>
      <c r="Y53" s="22"/>
      <c r="Z53" s="22"/>
      <c r="AA53" s="103"/>
      <c r="AB53" s="22"/>
      <c r="AC53" s="128"/>
      <c r="AD53" s="22"/>
      <c r="AE53" s="22"/>
      <c r="AF53" s="22"/>
      <c r="AG53" s="22"/>
      <c r="AH53" s="22"/>
      <c r="AI53" s="102"/>
      <c r="AJ53" s="113"/>
      <c r="AK53" s="22"/>
      <c r="AL53" s="22"/>
      <c r="AM53" s="22"/>
      <c r="AN53" s="22"/>
      <c r="AO53" s="22"/>
      <c r="AP53" s="22"/>
      <c r="AQ53" s="128"/>
      <c r="AR53" s="22"/>
      <c r="AS53" s="22"/>
      <c r="AT53" s="22"/>
      <c r="AU53" s="22"/>
      <c r="AV53" s="22"/>
      <c r="AW53" s="22"/>
      <c r="AX53" s="22"/>
      <c r="AY53" s="128"/>
      <c r="BA53" s="22"/>
      <c r="BB53" s="22"/>
      <c r="BC53" s="22"/>
      <c r="BD53" s="22"/>
      <c r="BE53" s="103"/>
      <c r="BF53" s="103"/>
      <c r="BG53" s="103"/>
      <c r="BH53" s="103"/>
      <c r="BI53" s="22"/>
      <c r="BJ53" s="22"/>
      <c r="BK53" s="129"/>
      <c r="BL53" s="22"/>
      <c r="BM53" s="22"/>
      <c r="BN53" s="22"/>
      <c r="BO53" s="22"/>
      <c r="BP53" s="22"/>
      <c r="BQ53" s="128"/>
      <c r="BR53" s="22"/>
      <c r="BS53" s="22"/>
      <c r="BT53" s="129"/>
      <c r="BU53" s="128"/>
      <c r="BV53" s="22"/>
      <c r="BW53" s="22"/>
      <c r="BX53" s="22"/>
      <c r="BY53" s="22"/>
      <c r="BZ53" s="129"/>
    </row>
    <row r="54" spans="1:78" s="155" customFormat="1" x14ac:dyDescent="0.2">
      <c r="A54" s="154" t="s">
        <v>393</v>
      </c>
      <c r="B54" s="154">
        <v>2018</v>
      </c>
      <c r="C54" s="155" t="s">
        <v>394</v>
      </c>
      <c r="D54" s="155" t="s">
        <v>283</v>
      </c>
      <c r="E54" s="156"/>
      <c r="F54" s="157"/>
      <c r="G54" s="157"/>
      <c r="H54" s="157"/>
      <c r="I54" s="156"/>
      <c r="J54" s="157"/>
      <c r="K54" s="157"/>
      <c r="L54" s="157"/>
      <c r="M54" s="158"/>
      <c r="N54" s="157"/>
      <c r="O54" s="157"/>
      <c r="P54" s="157"/>
      <c r="Q54" s="157"/>
      <c r="R54" s="157"/>
      <c r="S54" s="156"/>
      <c r="T54" s="157"/>
      <c r="U54" s="157"/>
      <c r="V54" s="158"/>
      <c r="W54" s="157"/>
      <c r="X54" s="159">
        <f>271*constants!C4</f>
        <v>243.9</v>
      </c>
      <c r="Y54" s="157"/>
      <c r="Z54" s="157">
        <v>10</v>
      </c>
      <c r="AA54" s="154">
        <v>0.86</v>
      </c>
      <c r="AB54" s="157"/>
      <c r="AC54" s="156"/>
      <c r="AD54" s="157"/>
      <c r="AE54" s="157"/>
      <c r="AF54" s="157"/>
      <c r="AG54" s="157"/>
      <c r="AH54" s="157"/>
      <c r="AI54" s="160"/>
      <c r="AJ54" s="161"/>
      <c r="AK54" s="157"/>
      <c r="AL54" s="157"/>
      <c r="AM54" s="157"/>
      <c r="AN54" s="157"/>
      <c r="AO54" s="157"/>
      <c r="AP54" s="157"/>
      <c r="AQ54" s="156"/>
      <c r="AR54" s="157"/>
      <c r="AS54" s="157"/>
      <c r="AT54" s="157"/>
      <c r="AU54" s="157"/>
      <c r="AV54" s="157"/>
      <c r="AW54" s="157"/>
      <c r="AX54" s="157"/>
      <c r="AY54" s="156"/>
      <c r="BA54" s="157"/>
      <c r="BB54" s="157"/>
      <c r="BC54" s="157"/>
      <c r="BD54" s="157"/>
      <c r="BE54" s="154"/>
      <c r="BF54" s="154"/>
      <c r="BG54" s="154"/>
      <c r="BH54" s="154"/>
      <c r="BI54" s="157"/>
      <c r="BJ54" s="157"/>
      <c r="BK54" s="158"/>
      <c r="BL54" s="157"/>
      <c r="BM54" s="157"/>
      <c r="BN54" s="157"/>
      <c r="BO54" s="157"/>
      <c r="BP54" s="157"/>
      <c r="BQ54" s="156"/>
      <c r="BR54" s="157"/>
      <c r="BS54" s="157"/>
      <c r="BT54" s="158"/>
      <c r="BU54" s="156"/>
      <c r="BV54" s="157"/>
      <c r="BW54" s="157"/>
      <c r="BX54" s="157"/>
      <c r="BY54" s="157"/>
      <c r="BZ54" s="158"/>
    </row>
    <row r="55" spans="1:78" s="155" customFormat="1" x14ac:dyDescent="0.2">
      <c r="A55" s="154" t="s">
        <v>393</v>
      </c>
      <c r="B55" s="154">
        <v>2025</v>
      </c>
      <c r="C55" s="155" t="s">
        <v>394</v>
      </c>
      <c r="D55" s="155" t="s">
        <v>283</v>
      </c>
      <c r="E55" s="156"/>
      <c r="F55" s="157"/>
      <c r="G55" s="157"/>
      <c r="H55" s="157"/>
      <c r="I55" s="156"/>
      <c r="J55" s="157"/>
      <c r="K55" s="157"/>
      <c r="L55" s="157"/>
      <c r="M55" s="158"/>
      <c r="N55" s="157"/>
      <c r="O55" s="157"/>
      <c r="P55" s="157"/>
      <c r="Q55" s="157"/>
      <c r="R55" s="157"/>
      <c r="S55" s="156"/>
      <c r="T55" s="157"/>
      <c r="U55" s="157"/>
      <c r="V55" s="158"/>
      <c r="W55" s="157"/>
      <c r="X55" s="159">
        <f>189*constants!C4</f>
        <v>170.1</v>
      </c>
      <c r="Y55" s="157"/>
      <c r="Z55" s="157"/>
      <c r="AA55" s="154"/>
      <c r="AB55" s="157"/>
      <c r="AC55" s="156"/>
      <c r="AD55" s="157"/>
      <c r="AE55" s="157"/>
      <c r="AF55" s="157"/>
      <c r="AG55" s="157"/>
      <c r="AH55" s="157"/>
      <c r="AI55" s="160"/>
      <c r="AJ55" s="161"/>
      <c r="AK55" s="157"/>
      <c r="AL55" s="157"/>
      <c r="AM55" s="157"/>
      <c r="AN55" s="157"/>
      <c r="AO55" s="157"/>
      <c r="AP55" s="157"/>
      <c r="AQ55" s="156"/>
      <c r="AR55" s="157"/>
      <c r="AS55" s="157"/>
      <c r="AT55" s="157"/>
      <c r="AU55" s="157"/>
      <c r="AV55" s="157"/>
      <c r="AW55" s="157"/>
      <c r="AX55" s="157"/>
      <c r="AY55" s="156"/>
      <c r="BA55" s="157"/>
      <c r="BB55" s="157"/>
      <c r="BC55" s="157"/>
      <c r="BD55" s="157"/>
      <c r="BE55" s="154"/>
      <c r="BF55" s="154"/>
      <c r="BG55" s="154"/>
      <c r="BH55" s="154"/>
      <c r="BI55" s="157"/>
      <c r="BJ55" s="157"/>
      <c r="BK55" s="158"/>
      <c r="BL55" s="157"/>
      <c r="BM55" s="157"/>
      <c r="BN55" s="157"/>
      <c r="BO55" s="157"/>
      <c r="BP55" s="157"/>
      <c r="BQ55" s="156"/>
      <c r="BR55" s="157"/>
      <c r="BS55" s="157"/>
      <c r="BT55" s="158"/>
      <c r="BU55" s="156"/>
      <c r="BV55" s="157"/>
      <c r="BW55" s="157"/>
      <c r="BX55" s="157"/>
      <c r="BY55" s="157"/>
      <c r="BZ55" s="158"/>
    </row>
    <row r="56" spans="1:78" s="77" customFormat="1" x14ac:dyDescent="0.2">
      <c r="A56" s="103" t="s">
        <v>406</v>
      </c>
      <c r="B56" s="103"/>
      <c r="C56" s="77" t="s">
        <v>424</v>
      </c>
      <c r="E56" s="128"/>
      <c r="F56" s="22"/>
      <c r="G56" s="22"/>
      <c r="H56" s="22"/>
      <c r="I56" s="128"/>
      <c r="J56" s="22"/>
      <c r="K56" s="22"/>
      <c r="L56" s="22"/>
      <c r="M56" s="129"/>
      <c r="N56" s="22"/>
      <c r="O56" s="22"/>
      <c r="P56" s="22"/>
      <c r="Q56" s="22"/>
      <c r="R56" s="22"/>
      <c r="S56" s="128"/>
      <c r="T56" s="22"/>
      <c r="U56" s="22"/>
      <c r="V56" s="129"/>
      <c r="W56" s="22"/>
      <c r="X56" s="2"/>
      <c r="Y56" s="22"/>
      <c r="Z56" s="22"/>
      <c r="AA56" s="103"/>
      <c r="AB56" s="22"/>
      <c r="AC56" s="128"/>
      <c r="AD56" s="22"/>
      <c r="AE56" s="22"/>
      <c r="AF56" s="22"/>
      <c r="AG56" s="22"/>
      <c r="AH56" s="22"/>
      <c r="AI56" s="102"/>
      <c r="AJ56" s="113"/>
      <c r="AK56" s="22"/>
      <c r="AL56" s="22" t="s">
        <v>423</v>
      </c>
      <c r="AM56" s="136">
        <f>23/constants!$C$6*constants!$C$5</f>
        <v>7.6743410076743421</v>
      </c>
      <c r="AN56" s="22">
        <v>5.0000000000000001E-3</v>
      </c>
      <c r="AO56" s="22">
        <v>20</v>
      </c>
      <c r="AP56" s="22"/>
      <c r="AQ56" s="128"/>
      <c r="AR56" s="22"/>
      <c r="AS56" s="22"/>
      <c r="AT56" s="22"/>
      <c r="AU56" s="22"/>
      <c r="AV56" s="22"/>
      <c r="AW56" s="22"/>
      <c r="AX56" s="22"/>
      <c r="AY56" s="128"/>
      <c r="BA56" s="22"/>
      <c r="BB56" s="22"/>
      <c r="BC56" s="22"/>
      <c r="BD56" s="22"/>
      <c r="BE56" s="103"/>
      <c r="BF56" s="103"/>
      <c r="BG56" s="103"/>
      <c r="BH56" s="103"/>
      <c r="BI56" s="22"/>
      <c r="BJ56" s="22"/>
      <c r="BK56" s="129"/>
      <c r="BL56" s="22"/>
      <c r="BM56" s="22"/>
      <c r="BN56" s="22"/>
      <c r="BO56" s="22"/>
      <c r="BP56" s="22"/>
      <c r="BQ56" s="128"/>
      <c r="BR56" s="22"/>
      <c r="BS56" s="22"/>
      <c r="BT56" s="129"/>
      <c r="BU56" s="128"/>
      <c r="BV56" s="22"/>
      <c r="BW56" s="22"/>
      <c r="BX56" s="22"/>
      <c r="BY56" s="22"/>
      <c r="BZ56" s="129"/>
    </row>
    <row r="57" spans="1:78" s="77" customFormat="1" x14ac:dyDescent="0.2">
      <c r="A57" s="103" t="s">
        <v>406</v>
      </c>
      <c r="B57" s="103"/>
      <c r="C57" s="77" t="s">
        <v>425</v>
      </c>
      <c r="E57" s="128"/>
      <c r="F57" s="22"/>
      <c r="G57" s="22"/>
      <c r="H57" s="22"/>
      <c r="I57" s="128"/>
      <c r="J57" s="22"/>
      <c r="K57" s="22"/>
      <c r="L57" s="22"/>
      <c r="M57" s="129"/>
      <c r="N57" s="22"/>
      <c r="O57" s="22"/>
      <c r="P57" s="22"/>
      <c r="Q57" s="22"/>
      <c r="R57" s="22"/>
      <c r="S57" s="128"/>
      <c r="T57" s="22"/>
      <c r="U57" s="22"/>
      <c r="V57" s="129"/>
      <c r="W57" s="22"/>
      <c r="X57" s="2"/>
      <c r="Y57" s="22"/>
      <c r="Z57" s="22"/>
      <c r="AA57" s="103"/>
      <c r="AB57" s="22"/>
      <c r="AC57" s="128"/>
      <c r="AD57" s="22"/>
      <c r="AE57" s="22"/>
      <c r="AF57" s="22"/>
      <c r="AG57" s="22"/>
      <c r="AH57" s="22"/>
      <c r="AI57" s="102"/>
      <c r="AJ57" s="113"/>
      <c r="AK57" s="22"/>
      <c r="AL57" s="22" t="s">
        <v>423</v>
      </c>
      <c r="AM57" s="136">
        <f>100/constants!$C$6*constants!$C$5</f>
        <v>33.366700033366705</v>
      </c>
      <c r="AN57" s="22">
        <v>1.4999999999999999E-2</v>
      </c>
      <c r="AO57" s="22">
        <v>25</v>
      </c>
      <c r="AP57" s="22"/>
      <c r="AQ57" s="128"/>
      <c r="AR57" s="22"/>
      <c r="AS57" s="22"/>
      <c r="AT57" s="22"/>
      <c r="AU57" s="22"/>
      <c r="AV57" s="22"/>
      <c r="AW57" s="22"/>
      <c r="AX57" s="22"/>
      <c r="AY57" s="128"/>
      <c r="BA57" s="22"/>
      <c r="BB57" s="22"/>
      <c r="BC57" s="22"/>
      <c r="BD57" s="22"/>
      <c r="BE57" s="103"/>
      <c r="BF57" s="103"/>
      <c r="BG57" s="103"/>
      <c r="BH57" s="103"/>
      <c r="BI57" s="22"/>
      <c r="BJ57" s="22"/>
      <c r="BK57" s="129"/>
      <c r="BL57" s="22"/>
      <c r="BM57" s="22"/>
      <c r="BN57" s="22"/>
      <c r="BO57" s="22"/>
      <c r="BP57" s="22"/>
      <c r="BQ57" s="128"/>
      <c r="BR57" s="22"/>
      <c r="BS57" s="22"/>
      <c r="BT57" s="129"/>
      <c r="BU57" s="128"/>
      <c r="BV57" s="22"/>
      <c r="BW57" s="22"/>
      <c r="BX57" s="22"/>
      <c r="BY57" s="22"/>
      <c r="BZ57" s="129"/>
    </row>
    <row r="58" spans="1:78" s="77" customFormat="1" x14ac:dyDescent="0.2">
      <c r="A58" s="103" t="s">
        <v>406</v>
      </c>
      <c r="B58" s="103"/>
      <c r="C58" s="77" t="s">
        <v>426</v>
      </c>
      <c r="E58" s="128"/>
      <c r="F58" s="22"/>
      <c r="G58" s="22"/>
      <c r="H58" s="22"/>
      <c r="I58" s="128"/>
      <c r="J58" s="22"/>
      <c r="K58" s="22"/>
      <c r="L58" s="22"/>
      <c r="M58" s="129"/>
      <c r="N58" s="22"/>
      <c r="O58" s="22"/>
      <c r="P58" s="22"/>
      <c r="Q58" s="22"/>
      <c r="R58" s="22"/>
      <c r="S58" s="128"/>
      <c r="T58" s="22"/>
      <c r="U58" s="22"/>
      <c r="V58" s="129"/>
      <c r="W58" s="22"/>
      <c r="X58" s="2"/>
      <c r="Y58" s="22"/>
      <c r="Z58" s="22"/>
      <c r="AA58" s="103"/>
      <c r="AB58" s="22"/>
      <c r="AC58" s="128"/>
      <c r="AD58" s="22"/>
      <c r="AE58" s="22"/>
      <c r="AF58" s="22"/>
      <c r="AG58" s="22"/>
      <c r="AH58" s="22"/>
      <c r="AI58" s="102"/>
      <c r="AJ58" s="113"/>
      <c r="AK58" s="22"/>
      <c r="AL58" s="22" t="s">
        <v>423</v>
      </c>
      <c r="AM58" s="136">
        <f>195/constants!$C$6*constants!$C$5</f>
        <v>65.065065065065085</v>
      </c>
      <c r="AN58" s="22">
        <v>2.5000000000000001E-2</v>
      </c>
      <c r="AO58" s="22">
        <v>30</v>
      </c>
      <c r="AP58" s="22"/>
      <c r="AQ58" s="128"/>
      <c r="AR58" s="22"/>
      <c r="AS58" s="22"/>
      <c r="AT58" s="22"/>
      <c r="AU58" s="22"/>
      <c r="AV58" s="22"/>
      <c r="AW58" s="22"/>
      <c r="AX58" s="22"/>
      <c r="AY58" s="128"/>
      <c r="BA58" s="22"/>
      <c r="BB58" s="22"/>
      <c r="BC58" s="22"/>
      <c r="BD58" s="22"/>
      <c r="BE58" s="103"/>
      <c r="BF58" s="103"/>
      <c r="BG58" s="103"/>
      <c r="BH58" s="103"/>
      <c r="BI58" s="22"/>
      <c r="BJ58" s="22"/>
      <c r="BK58" s="129"/>
      <c r="BL58" s="22"/>
      <c r="BM58" s="22"/>
      <c r="BN58" s="22"/>
      <c r="BO58" s="22"/>
      <c r="BP58" s="22"/>
      <c r="BQ58" s="128"/>
      <c r="BR58" s="22"/>
      <c r="BS58" s="22"/>
      <c r="BT58" s="129"/>
      <c r="BU58" s="128"/>
      <c r="BV58" s="22"/>
      <c r="BW58" s="22"/>
      <c r="BX58" s="22"/>
      <c r="BY58" s="22"/>
      <c r="BZ58" s="129"/>
    </row>
    <row r="59" spans="1:78" s="77" customFormat="1" x14ac:dyDescent="0.2">
      <c r="A59" s="103" t="s">
        <v>407</v>
      </c>
      <c r="B59" s="103"/>
      <c r="C59" s="77" t="s">
        <v>424</v>
      </c>
      <c r="E59" s="128"/>
      <c r="F59" s="22"/>
      <c r="G59" s="22"/>
      <c r="H59" s="22"/>
      <c r="I59" s="128"/>
      <c r="J59" s="22"/>
      <c r="K59" s="22"/>
      <c r="L59" s="22"/>
      <c r="M59" s="129"/>
      <c r="N59" s="22"/>
      <c r="O59" s="22"/>
      <c r="P59" s="22"/>
      <c r="Q59" s="22"/>
      <c r="R59" s="22"/>
      <c r="S59" s="128"/>
      <c r="T59" s="22"/>
      <c r="U59" s="22"/>
      <c r="V59" s="129"/>
      <c r="W59" s="22"/>
      <c r="Y59" s="22"/>
      <c r="Z59" s="22"/>
      <c r="AA59" s="103"/>
      <c r="AB59" s="22"/>
      <c r="AC59" s="128"/>
      <c r="AD59" s="22">
        <v>1820</v>
      </c>
      <c r="AE59" s="22"/>
      <c r="AF59" s="22"/>
      <c r="AG59" s="22"/>
      <c r="AH59" s="22"/>
      <c r="AI59" s="102"/>
      <c r="AJ59" s="113"/>
      <c r="AK59" s="22"/>
      <c r="AL59" s="103" t="s">
        <v>427</v>
      </c>
      <c r="AM59" s="136">
        <f>50*constants!C5</f>
        <v>1.5015015015015016</v>
      </c>
      <c r="AN59" s="22"/>
      <c r="AO59" s="103">
        <v>20</v>
      </c>
      <c r="AP59" s="22"/>
      <c r="AQ59" s="128"/>
      <c r="AR59" s="22"/>
      <c r="AS59" s="22"/>
      <c r="AT59" s="22"/>
      <c r="AU59" s="22"/>
      <c r="AV59" s="22"/>
      <c r="AW59" s="22"/>
      <c r="AX59" s="22"/>
      <c r="AY59" s="128"/>
      <c r="BA59" s="22"/>
      <c r="BB59" s="22"/>
      <c r="BC59" s="22"/>
      <c r="BD59" s="22"/>
      <c r="BE59" s="103"/>
      <c r="BF59" s="103"/>
      <c r="BG59" s="103"/>
      <c r="BH59" s="103"/>
      <c r="BI59" s="22"/>
      <c r="BJ59" s="22"/>
      <c r="BK59" s="129"/>
      <c r="BL59" s="22"/>
      <c r="BM59" s="22"/>
      <c r="BN59" s="22"/>
      <c r="BO59" s="22"/>
      <c r="BP59" s="22"/>
      <c r="BQ59" s="128"/>
      <c r="BR59" s="22"/>
      <c r="BS59" s="22"/>
      <c r="BT59" s="129"/>
      <c r="BU59" s="128"/>
      <c r="BV59" s="22"/>
      <c r="BW59" s="22"/>
      <c r="BX59" s="22"/>
      <c r="BY59" s="22"/>
      <c r="BZ59" s="129"/>
    </row>
    <row r="60" spans="1:78" s="77" customFormat="1" x14ac:dyDescent="0.2">
      <c r="A60" s="103" t="s">
        <v>407</v>
      </c>
      <c r="B60" s="103"/>
      <c r="C60" s="77" t="s">
        <v>426</v>
      </c>
      <c r="E60" s="128"/>
      <c r="F60" s="22"/>
      <c r="G60" s="22"/>
      <c r="H60" s="22"/>
      <c r="I60" s="128"/>
      <c r="J60" s="22"/>
      <c r="K60" s="22"/>
      <c r="L60" s="22"/>
      <c r="M60" s="129"/>
      <c r="N60" s="22"/>
      <c r="O60" s="22"/>
      <c r="P60" s="22"/>
      <c r="Q60" s="22"/>
      <c r="R60" s="22"/>
      <c r="S60" s="128"/>
      <c r="T60" s="22"/>
      <c r="U60" s="22"/>
      <c r="V60" s="129"/>
      <c r="W60" s="22"/>
      <c r="Y60" s="22"/>
      <c r="Z60" s="22"/>
      <c r="AA60" s="103"/>
      <c r="AB60" s="22"/>
      <c r="AC60" s="128"/>
      <c r="AD60" s="22">
        <v>182</v>
      </c>
      <c r="AE60" s="22"/>
      <c r="AF60" s="22"/>
      <c r="AG60" s="22"/>
      <c r="AH60" s="22"/>
      <c r="AI60" s="102"/>
      <c r="AJ60" s="113"/>
      <c r="AK60" s="22"/>
      <c r="AL60" s="103" t="s">
        <v>427</v>
      </c>
      <c r="AM60" s="136">
        <f>500*constants!C5</f>
        <v>15.015015015015017</v>
      </c>
      <c r="AN60" s="22"/>
      <c r="AO60" s="103"/>
      <c r="AP60" s="22"/>
      <c r="AQ60" s="128"/>
      <c r="AR60" s="22"/>
      <c r="AS60" s="22"/>
      <c r="AT60" s="22"/>
      <c r="AU60" s="22"/>
      <c r="AV60" s="22"/>
      <c r="AW60" s="22"/>
      <c r="AX60" s="22"/>
      <c r="AY60" s="128"/>
      <c r="BA60" s="22"/>
      <c r="BB60" s="22"/>
      <c r="BC60" s="22"/>
      <c r="BD60" s="22"/>
      <c r="BE60" s="103"/>
      <c r="BF60" s="103"/>
      <c r="BG60" s="103"/>
      <c r="BH60" s="103"/>
      <c r="BI60" s="22"/>
      <c r="BJ60" s="22"/>
      <c r="BK60" s="129"/>
      <c r="BL60" s="22"/>
      <c r="BM60" s="22"/>
      <c r="BN60" s="22"/>
      <c r="BO60" s="22"/>
      <c r="BP60" s="22"/>
      <c r="BQ60" s="128"/>
      <c r="BR60" s="22"/>
      <c r="BS60" s="22"/>
      <c r="BT60" s="129"/>
      <c r="BU60" s="128"/>
      <c r="BV60" s="22"/>
      <c r="BW60" s="22"/>
      <c r="BX60" s="22"/>
      <c r="BY60" s="22"/>
      <c r="BZ60" s="129"/>
    </row>
    <row r="61" spans="1:78" s="77" customFormat="1" x14ac:dyDescent="0.2">
      <c r="A61" s="103" t="s">
        <v>408</v>
      </c>
      <c r="B61" s="103"/>
      <c r="E61" s="128"/>
      <c r="F61" s="22"/>
      <c r="G61" s="22"/>
      <c r="H61" s="22"/>
      <c r="I61" s="128"/>
      <c r="J61" s="22"/>
      <c r="K61" s="22"/>
      <c r="L61" s="22"/>
      <c r="M61" s="129"/>
      <c r="N61" s="22"/>
      <c r="O61" s="22"/>
      <c r="P61" s="22"/>
      <c r="Q61" s="22"/>
      <c r="R61" s="22"/>
      <c r="S61" s="128"/>
      <c r="T61" s="22"/>
      <c r="U61" s="22"/>
      <c r="V61" s="129"/>
      <c r="W61" s="22"/>
      <c r="Y61" s="22"/>
      <c r="Z61" s="22"/>
      <c r="AA61" s="103"/>
      <c r="AB61" s="22"/>
      <c r="AC61" s="128"/>
      <c r="AD61" s="22"/>
      <c r="AE61" s="22"/>
      <c r="AF61" s="22"/>
      <c r="AG61" s="22"/>
      <c r="AH61" s="22"/>
      <c r="AI61" s="102"/>
      <c r="AJ61" s="113"/>
      <c r="AK61" s="22"/>
      <c r="AL61" s="22"/>
      <c r="AM61" s="136"/>
      <c r="AN61" s="22"/>
      <c r="AO61" s="22"/>
      <c r="AP61" s="22"/>
      <c r="AQ61" s="128"/>
      <c r="AR61" s="136">
        <f>450000/257</f>
        <v>1750.9727626459144</v>
      </c>
      <c r="AU61" s="22">
        <v>0.01</v>
      </c>
      <c r="AV61" s="102">
        <v>0.9</v>
      </c>
      <c r="AW61" s="22"/>
      <c r="AX61" s="22">
        <v>15</v>
      </c>
      <c r="AY61" s="128"/>
      <c r="BA61" s="22"/>
      <c r="BB61" s="22"/>
      <c r="BC61" s="22"/>
      <c r="BD61" s="22"/>
      <c r="BE61" s="103"/>
      <c r="BF61" s="103"/>
      <c r="BG61" s="103"/>
      <c r="BH61" s="103"/>
      <c r="BI61" s="22"/>
      <c r="BJ61" s="22"/>
      <c r="BK61" s="129"/>
      <c r="BL61" s="22"/>
      <c r="BM61" s="22"/>
      <c r="BN61" s="22"/>
      <c r="BO61" s="22"/>
      <c r="BP61" s="22"/>
      <c r="BQ61" s="128"/>
      <c r="BR61" s="22"/>
      <c r="BS61" s="22"/>
      <c r="BT61" s="129"/>
      <c r="BU61" s="128"/>
      <c r="BV61" s="22"/>
      <c r="BW61" s="22"/>
      <c r="BX61" s="22"/>
      <c r="BY61" s="22"/>
      <c r="BZ61" s="129"/>
    </row>
    <row r="62" spans="1:78" s="77" customFormat="1" x14ac:dyDescent="0.2">
      <c r="A62" s="103" t="s">
        <v>409</v>
      </c>
      <c r="B62" s="103">
        <v>2025</v>
      </c>
      <c r="E62" s="128"/>
      <c r="F62" s="22"/>
      <c r="G62" s="22"/>
      <c r="H62" s="22"/>
      <c r="I62" s="128"/>
      <c r="J62" s="22"/>
      <c r="K62" s="22"/>
      <c r="L62" s="22"/>
      <c r="M62" s="129"/>
      <c r="N62" s="22"/>
      <c r="O62" s="22"/>
      <c r="P62" s="22"/>
      <c r="Q62" s="22"/>
      <c r="R62" s="22"/>
      <c r="S62" s="128"/>
      <c r="T62" s="22"/>
      <c r="U62" s="22"/>
      <c r="V62" s="129"/>
      <c r="W62" s="22"/>
      <c r="Y62" s="22"/>
      <c r="Z62" s="22"/>
      <c r="AA62" s="103"/>
      <c r="AB62" s="22"/>
      <c r="AC62" s="128"/>
      <c r="AD62" s="22">
        <v>932</v>
      </c>
      <c r="AE62" s="22">
        <v>7.0000000000000007E-2</v>
      </c>
      <c r="AF62" s="22"/>
      <c r="AG62" s="22">
        <v>30</v>
      </c>
      <c r="AH62" s="22"/>
      <c r="AI62" s="102"/>
      <c r="AJ62" s="113">
        <v>0.57999999999999996</v>
      </c>
      <c r="AK62" s="22"/>
      <c r="AL62" s="22"/>
      <c r="AM62" s="136"/>
      <c r="AN62" s="22"/>
      <c r="AO62" s="22"/>
      <c r="AP62" s="22"/>
      <c r="AQ62" s="128"/>
      <c r="AR62" s="22"/>
      <c r="AS62" s="22"/>
      <c r="AT62" s="22">
        <v>300</v>
      </c>
      <c r="AU62" s="22">
        <v>0.04</v>
      </c>
      <c r="AV62" s="22"/>
      <c r="AW62" s="22">
        <v>1</v>
      </c>
      <c r="AX62" s="103">
        <v>15</v>
      </c>
      <c r="AY62" s="128"/>
      <c r="BA62" s="22"/>
      <c r="BB62" s="22"/>
      <c r="BC62" s="22"/>
      <c r="BD62" s="22"/>
      <c r="BE62" s="103"/>
      <c r="BF62" s="103"/>
      <c r="BG62" s="103"/>
      <c r="BH62" s="103"/>
      <c r="BI62" s="22"/>
      <c r="BJ62" s="22"/>
      <c r="BK62" s="129"/>
      <c r="BL62" s="22"/>
      <c r="BM62" s="22"/>
      <c r="BN62" s="22"/>
      <c r="BO62" s="22"/>
      <c r="BP62" s="22"/>
      <c r="BQ62" s="128"/>
      <c r="BR62" s="22"/>
      <c r="BS62" s="22"/>
      <c r="BT62" s="129"/>
      <c r="BU62" s="128"/>
      <c r="BV62" s="22"/>
      <c r="BW62" s="22"/>
      <c r="BX62" s="22"/>
      <c r="BY62" s="22"/>
      <c r="BZ62" s="129"/>
    </row>
    <row r="63" spans="1:78" s="77" customFormat="1" x14ac:dyDescent="0.2">
      <c r="A63" s="103" t="s">
        <v>409</v>
      </c>
      <c r="B63" s="103">
        <v>2050</v>
      </c>
      <c r="E63" s="128"/>
      <c r="F63" s="22"/>
      <c r="G63" s="22"/>
      <c r="H63" s="22"/>
      <c r="I63" s="128"/>
      <c r="J63" s="22"/>
      <c r="K63" s="22"/>
      <c r="L63" s="22"/>
      <c r="M63" s="129"/>
      <c r="N63" s="22"/>
      <c r="O63" s="22"/>
      <c r="P63" s="22"/>
      <c r="Q63" s="22"/>
      <c r="R63" s="22"/>
      <c r="S63" s="128"/>
      <c r="T63" s="22"/>
      <c r="U63" s="22"/>
      <c r="V63" s="129"/>
      <c r="W63" s="22"/>
      <c r="Y63" s="22"/>
      <c r="Z63" s="22"/>
      <c r="AA63" s="103"/>
      <c r="AB63" s="22"/>
      <c r="AC63" s="128"/>
      <c r="AD63" s="103">
        <v>334</v>
      </c>
      <c r="AE63" s="22">
        <v>0.02</v>
      </c>
      <c r="AF63" s="22"/>
      <c r="AG63" s="22">
        <v>30</v>
      </c>
      <c r="AH63" s="22"/>
      <c r="AI63" s="102"/>
      <c r="AJ63" s="113">
        <v>0.7</v>
      </c>
      <c r="AK63" s="22"/>
      <c r="AL63" s="22"/>
      <c r="AM63" s="22"/>
      <c r="AN63" s="22"/>
      <c r="AO63" s="22"/>
      <c r="AP63" s="22"/>
      <c r="AQ63" s="128"/>
      <c r="AR63" s="22"/>
      <c r="AS63" s="22"/>
      <c r="AT63" s="22"/>
      <c r="AU63" s="22"/>
      <c r="AV63" s="22"/>
      <c r="AW63" s="22"/>
      <c r="AX63" s="22"/>
      <c r="AY63" s="128"/>
      <c r="BA63" s="22"/>
      <c r="BB63" s="22"/>
      <c r="BC63" s="22"/>
      <c r="BD63" s="22"/>
      <c r="BE63" s="103"/>
      <c r="BF63" s="103"/>
      <c r="BG63" s="103"/>
      <c r="BH63" s="103"/>
      <c r="BI63" s="22"/>
      <c r="BJ63" s="22"/>
      <c r="BK63" s="129"/>
      <c r="BL63" s="22"/>
      <c r="BM63" s="22"/>
      <c r="BN63" s="22"/>
      <c r="BO63" s="22"/>
      <c r="BP63" s="22"/>
      <c r="BQ63" s="128"/>
      <c r="BR63" s="22"/>
      <c r="BS63" s="22"/>
      <c r="BT63" s="129"/>
      <c r="BU63" s="128"/>
      <c r="BV63" s="22"/>
      <c r="BW63" s="22"/>
      <c r="BX63" s="22"/>
      <c r="BY63" s="22"/>
      <c r="BZ63" s="129"/>
    </row>
    <row r="64" spans="1:78" s="77" customFormat="1" x14ac:dyDescent="0.2">
      <c r="A64" s="103" t="s">
        <v>412</v>
      </c>
      <c r="B64" s="103"/>
      <c r="C64" s="77" t="s">
        <v>413</v>
      </c>
      <c r="E64" s="128"/>
      <c r="F64" s="22"/>
      <c r="G64" s="22"/>
      <c r="H64" s="22"/>
      <c r="I64" s="128"/>
      <c r="J64" s="22"/>
      <c r="K64" s="22"/>
      <c r="L64" s="22"/>
      <c r="M64" s="129"/>
      <c r="N64" s="22"/>
      <c r="O64" s="22"/>
      <c r="P64" s="22"/>
      <c r="Q64" s="22"/>
      <c r="R64" s="22"/>
      <c r="S64" s="128"/>
      <c r="T64" s="22"/>
      <c r="U64" s="22"/>
      <c r="V64" s="129"/>
      <c r="W64" s="22"/>
      <c r="Y64" s="22"/>
      <c r="Z64" s="22"/>
      <c r="AA64" s="103"/>
      <c r="AB64" s="22"/>
      <c r="AC64" s="128"/>
      <c r="AD64" s="103"/>
      <c r="AE64" s="22"/>
      <c r="AF64" s="22"/>
      <c r="AG64" s="22"/>
      <c r="AH64" s="22"/>
      <c r="AI64" s="102"/>
      <c r="AJ64" s="113"/>
      <c r="AK64" s="22"/>
      <c r="AL64" s="181" t="s">
        <v>434</v>
      </c>
      <c r="AM64" s="181"/>
      <c r="AN64" s="181"/>
      <c r="AO64" s="181"/>
      <c r="AP64" s="22"/>
      <c r="AQ64" s="128"/>
      <c r="AR64" s="22"/>
      <c r="AS64" s="22"/>
      <c r="AT64" s="22"/>
      <c r="AU64" s="22"/>
      <c r="AV64" s="22"/>
      <c r="AW64" s="22"/>
      <c r="AX64" s="22"/>
      <c r="AY64" s="128"/>
      <c r="BA64" s="22"/>
      <c r="BB64" s="22"/>
      <c r="BC64" s="22"/>
      <c r="BD64" s="22"/>
      <c r="BE64" s="103"/>
      <c r="BF64" s="103"/>
      <c r="BG64" s="103"/>
      <c r="BH64" s="103"/>
      <c r="BI64" s="22"/>
      <c r="BJ64" s="22"/>
      <c r="BK64" s="129"/>
      <c r="BL64" s="22"/>
      <c r="BM64" s="22"/>
      <c r="BN64" s="22"/>
      <c r="BO64" s="22"/>
      <c r="BP64" s="22"/>
      <c r="BQ64" s="128"/>
      <c r="BR64" s="22"/>
      <c r="BS64" s="22"/>
      <c r="BT64" s="129"/>
      <c r="BU64" s="128"/>
      <c r="BV64" s="22"/>
      <c r="BW64" s="22"/>
      <c r="BX64" s="22"/>
      <c r="BY64" s="22"/>
      <c r="BZ64" s="129"/>
    </row>
    <row r="65" spans="1:78" s="77" customFormat="1" x14ac:dyDescent="0.2">
      <c r="A65" s="103" t="s">
        <v>414</v>
      </c>
      <c r="B65" s="103" t="s">
        <v>417</v>
      </c>
      <c r="C65" s="77" t="s">
        <v>415</v>
      </c>
      <c r="E65" s="128"/>
      <c r="F65" s="22"/>
      <c r="G65" s="22"/>
      <c r="H65" s="22"/>
      <c r="I65" s="128"/>
      <c r="J65" s="22"/>
      <c r="K65" s="22"/>
      <c r="L65" s="22"/>
      <c r="M65" s="129"/>
      <c r="N65" s="22"/>
      <c r="O65" s="22"/>
      <c r="P65" s="22"/>
      <c r="Q65" s="22"/>
      <c r="R65" s="22"/>
      <c r="S65" s="128"/>
      <c r="T65" s="22"/>
      <c r="U65" s="22"/>
      <c r="V65" s="129"/>
      <c r="W65" s="22"/>
      <c r="Y65" s="22"/>
      <c r="Z65" s="22"/>
      <c r="AA65" s="103"/>
      <c r="AB65" s="22"/>
      <c r="AC65" s="128"/>
      <c r="AD65" s="103"/>
      <c r="AE65" s="22"/>
      <c r="AF65" s="22"/>
      <c r="AG65" s="22"/>
      <c r="AH65" s="22"/>
      <c r="AI65" s="102"/>
      <c r="AJ65" s="113"/>
      <c r="AK65" s="22"/>
      <c r="AL65" s="22"/>
      <c r="AM65" s="148">
        <f>11.45*constants!C7</f>
        <v>13.167499999999999</v>
      </c>
      <c r="AN65" s="147">
        <f>0.34/11.45</f>
        <v>2.9694323144104806E-2</v>
      </c>
      <c r="AO65" s="22"/>
      <c r="AP65" s="22"/>
      <c r="AQ65" s="128"/>
      <c r="AR65" s="22"/>
      <c r="AS65" s="22"/>
      <c r="AT65" s="22"/>
      <c r="AU65" s="22"/>
      <c r="AV65" s="22"/>
      <c r="AW65" s="22"/>
      <c r="AX65" s="22"/>
      <c r="AY65" s="128"/>
      <c r="BA65" s="22"/>
      <c r="BB65" s="22"/>
      <c r="BC65" s="22"/>
      <c r="BD65" s="22"/>
      <c r="BE65" s="103"/>
      <c r="BF65" s="103"/>
      <c r="BG65" s="103"/>
      <c r="BH65" s="103"/>
      <c r="BI65" s="22"/>
      <c r="BJ65" s="22"/>
      <c r="BK65" s="129"/>
      <c r="BL65" s="22"/>
      <c r="BM65" s="22"/>
      <c r="BN65" s="22"/>
      <c r="BO65" s="22"/>
      <c r="BP65" s="22"/>
      <c r="BQ65" s="128"/>
      <c r="BR65" s="22"/>
      <c r="BS65" s="22"/>
      <c r="BT65" s="129"/>
      <c r="BU65" s="128"/>
      <c r="BV65" s="22"/>
      <c r="BW65" s="22"/>
      <c r="BX65" s="22"/>
      <c r="BY65" s="22"/>
      <c r="BZ65" s="129"/>
    </row>
    <row r="66" spans="1:78" s="77" customFormat="1" x14ac:dyDescent="0.2">
      <c r="A66" s="103" t="s">
        <v>414</v>
      </c>
      <c r="B66" s="103" t="s">
        <v>417</v>
      </c>
      <c r="C66" s="77" t="s">
        <v>416</v>
      </c>
      <c r="E66" s="128"/>
      <c r="F66" s="22"/>
      <c r="G66" s="22"/>
      <c r="H66" s="22"/>
      <c r="I66" s="128"/>
      <c r="J66" s="22"/>
      <c r="K66" s="22"/>
      <c r="L66" s="22"/>
      <c r="M66" s="129"/>
      <c r="N66" s="22"/>
      <c r="O66" s="22"/>
      <c r="P66" s="22"/>
      <c r="Q66" s="22"/>
      <c r="R66" s="22"/>
      <c r="S66" s="128"/>
      <c r="T66" s="22"/>
      <c r="U66" s="22"/>
      <c r="V66" s="129"/>
      <c r="W66" s="22"/>
      <c r="Y66" s="22"/>
      <c r="Z66" s="22"/>
      <c r="AA66" s="103"/>
      <c r="AB66" s="22"/>
      <c r="AC66" s="128"/>
      <c r="AD66" s="103"/>
      <c r="AE66" s="22"/>
      <c r="AF66" s="22"/>
      <c r="AG66" s="22"/>
      <c r="AH66" s="22"/>
      <c r="AI66" s="102"/>
      <c r="AJ66" s="113"/>
      <c r="AK66" s="22"/>
      <c r="AL66" s="22"/>
      <c r="AM66" s="148">
        <f>55*constants!C7</f>
        <v>63.249999999999993</v>
      </c>
      <c r="AN66" s="147">
        <f>1.06/55</f>
        <v>1.9272727272727275E-2</v>
      </c>
      <c r="AO66" s="22"/>
      <c r="AP66" s="22"/>
      <c r="AQ66" s="128"/>
      <c r="AR66" s="22"/>
      <c r="AS66" s="22"/>
      <c r="AT66" s="22"/>
      <c r="AU66" s="22"/>
      <c r="AV66" s="22"/>
      <c r="AW66" s="22"/>
      <c r="AX66" s="22"/>
      <c r="AY66" s="128"/>
      <c r="BA66" s="22"/>
      <c r="BB66" s="22"/>
      <c r="BC66" s="22"/>
      <c r="BD66" s="22"/>
      <c r="BE66" s="103"/>
      <c r="BF66" s="103"/>
      <c r="BG66" s="103"/>
      <c r="BH66" s="103"/>
      <c r="BI66" s="22"/>
      <c r="BJ66" s="22"/>
      <c r="BK66" s="129"/>
      <c r="BL66" s="22"/>
      <c r="BM66" s="22"/>
      <c r="BN66" s="22"/>
      <c r="BO66" s="22"/>
      <c r="BP66" s="22"/>
      <c r="BQ66" s="128"/>
      <c r="BR66" s="22"/>
      <c r="BS66" s="22"/>
      <c r="BT66" s="129"/>
      <c r="BU66" s="128"/>
      <c r="BV66" s="22"/>
      <c r="BW66" s="22"/>
      <c r="BX66" s="22"/>
      <c r="BY66" s="22"/>
      <c r="BZ66" s="129"/>
    </row>
    <row r="67" spans="1:78" s="77" customFormat="1" x14ac:dyDescent="0.2">
      <c r="A67" s="103" t="s">
        <v>414</v>
      </c>
      <c r="B67" s="103" t="s">
        <v>418</v>
      </c>
      <c r="C67" s="77" t="s">
        <v>416</v>
      </c>
      <c r="E67" s="128"/>
      <c r="F67" s="22"/>
      <c r="G67" s="22"/>
      <c r="H67" s="22"/>
      <c r="I67" s="128"/>
      <c r="J67" s="22"/>
      <c r="K67" s="22"/>
      <c r="L67" s="22"/>
      <c r="M67" s="129"/>
      <c r="N67" s="22"/>
      <c r="O67" s="22"/>
      <c r="P67" s="22"/>
      <c r="Q67" s="22"/>
      <c r="R67" s="22"/>
      <c r="S67" s="128"/>
      <c r="T67" s="22"/>
      <c r="U67" s="22"/>
      <c r="V67" s="129"/>
      <c r="W67" s="22"/>
      <c r="Y67" s="22"/>
      <c r="Z67" s="22"/>
      <c r="AA67" s="103"/>
      <c r="AB67" s="22"/>
      <c r="AC67" s="128"/>
      <c r="AD67" s="103"/>
      <c r="AE67" s="22"/>
      <c r="AF67" s="22"/>
      <c r="AG67" s="22"/>
      <c r="AH67" s="22"/>
      <c r="AI67" s="102"/>
      <c r="AJ67" s="113"/>
      <c r="AK67" s="22"/>
      <c r="AL67" s="22"/>
      <c r="AM67" s="148">
        <f>35*constants!C7</f>
        <v>40.25</v>
      </c>
      <c r="AN67" s="147">
        <f>0.82/35</f>
        <v>2.3428571428571427E-2</v>
      </c>
      <c r="AO67" s="22"/>
      <c r="AP67" s="22"/>
      <c r="AQ67" s="128"/>
      <c r="AR67" s="22"/>
      <c r="AS67" s="22"/>
      <c r="AT67" s="22"/>
      <c r="AU67" s="22"/>
      <c r="AV67" s="22"/>
      <c r="AW67" s="22"/>
      <c r="AX67" s="22"/>
      <c r="AY67" s="128"/>
      <c r="BA67" s="22"/>
      <c r="BB67" s="22"/>
      <c r="BC67" s="22"/>
      <c r="BD67" s="22"/>
      <c r="BE67" s="103"/>
      <c r="BF67" s="103"/>
      <c r="BG67" s="103"/>
      <c r="BH67" s="103"/>
      <c r="BI67" s="22"/>
      <c r="BJ67" s="22"/>
      <c r="BK67" s="129"/>
      <c r="BL67" s="22"/>
      <c r="BM67" s="22"/>
      <c r="BN67" s="22"/>
      <c r="BO67" s="22"/>
      <c r="BP67" s="22"/>
      <c r="BQ67" s="128"/>
      <c r="BR67" s="22"/>
      <c r="BS67" s="22"/>
      <c r="BT67" s="129"/>
      <c r="BU67" s="128"/>
      <c r="BV67" s="22"/>
      <c r="BW67" s="22"/>
      <c r="BX67" s="22"/>
      <c r="BY67" s="22"/>
      <c r="BZ67" s="129"/>
    </row>
    <row r="68" spans="1:78" s="77" customFormat="1" x14ac:dyDescent="0.2">
      <c r="A68" s="103" t="s">
        <v>432</v>
      </c>
      <c r="B68" s="103">
        <v>2018</v>
      </c>
      <c r="C68" s="77" t="s">
        <v>430</v>
      </c>
      <c r="E68" s="128"/>
      <c r="F68" s="22"/>
      <c r="G68" s="22"/>
      <c r="H68" s="22"/>
      <c r="I68" s="128"/>
      <c r="J68" s="22"/>
      <c r="K68" s="22"/>
      <c r="L68" s="22"/>
      <c r="M68" s="129"/>
      <c r="N68" s="22"/>
      <c r="O68" s="22"/>
      <c r="P68" s="22"/>
      <c r="Q68" s="22"/>
      <c r="R68" s="22"/>
      <c r="S68" s="128"/>
      <c r="T68" s="22"/>
      <c r="U68" s="22"/>
      <c r="V68" s="129"/>
      <c r="W68" s="22"/>
      <c r="Y68" s="22"/>
      <c r="Z68" s="22"/>
      <c r="AA68" s="103"/>
      <c r="AB68" s="22"/>
      <c r="AC68" s="128"/>
      <c r="AD68" s="103">
        <v>1900</v>
      </c>
      <c r="AE68" s="22">
        <v>0.02</v>
      </c>
      <c r="AF68" s="22"/>
      <c r="AG68" s="22"/>
      <c r="AH68" s="22"/>
      <c r="AI68" s="102"/>
      <c r="AJ68" s="113">
        <v>0.62</v>
      </c>
      <c r="AK68" s="22"/>
      <c r="AL68" s="22"/>
      <c r="AM68" s="148"/>
      <c r="AN68" s="22"/>
      <c r="AO68" s="22"/>
      <c r="AP68" s="22"/>
      <c r="AQ68" s="128"/>
      <c r="AR68" s="22"/>
      <c r="AS68" s="22"/>
      <c r="AT68" s="22"/>
      <c r="AU68" s="22"/>
      <c r="AV68" s="22"/>
      <c r="AW68" s="22"/>
      <c r="AX68" s="22"/>
      <c r="AY68" s="128"/>
      <c r="BA68" s="22">
        <v>800</v>
      </c>
      <c r="BB68" s="22">
        <v>0.83</v>
      </c>
      <c r="BC68" s="22"/>
      <c r="BD68" s="22"/>
      <c r="BE68" s="103"/>
      <c r="BF68" s="103"/>
      <c r="BG68" s="103"/>
      <c r="BH68" s="103"/>
      <c r="BI68" s="22"/>
      <c r="BJ68" s="22"/>
      <c r="BK68" s="129"/>
      <c r="BL68" s="22"/>
      <c r="BM68" s="22"/>
      <c r="BN68" s="22"/>
      <c r="BO68" s="22"/>
      <c r="BP68" s="22"/>
      <c r="BQ68" s="128"/>
      <c r="BR68" s="22"/>
      <c r="BS68" s="22"/>
      <c r="BT68" s="129"/>
      <c r="BU68" s="128"/>
      <c r="BV68" s="22"/>
      <c r="BW68" s="22"/>
      <c r="BX68" s="22"/>
      <c r="BY68" s="22"/>
      <c r="BZ68" s="129"/>
    </row>
    <row r="69" spans="1:78" s="77" customFormat="1" x14ac:dyDescent="0.2">
      <c r="A69" s="103" t="s">
        <v>432</v>
      </c>
      <c r="B69" s="103">
        <v>2030</v>
      </c>
      <c r="E69" s="128"/>
      <c r="F69" s="22"/>
      <c r="G69" s="22"/>
      <c r="H69" s="22"/>
      <c r="I69" s="128"/>
      <c r="J69" s="22"/>
      <c r="K69" s="22"/>
      <c r="L69" s="22"/>
      <c r="M69" s="129"/>
      <c r="N69" s="22"/>
      <c r="O69" s="22"/>
      <c r="P69" s="22"/>
      <c r="Q69" s="22"/>
      <c r="R69" s="22"/>
      <c r="S69" s="128"/>
      <c r="T69" s="22"/>
      <c r="U69" s="22"/>
      <c r="V69" s="129"/>
      <c r="W69" s="22"/>
      <c r="Y69" s="22"/>
      <c r="Z69" s="22"/>
      <c r="AA69" s="103"/>
      <c r="AB69" s="22"/>
      <c r="AC69" s="128"/>
      <c r="AD69" s="103">
        <v>300</v>
      </c>
      <c r="AE69" s="22">
        <v>0.02</v>
      </c>
      <c r="AF69" s="22"/>
      <c r="AG69" s="22"/>
      <c r="AH69" s="22"/>
      <c r="AI69" s="102"/>
      <c r="AJ69" s="113">
        <v>0.69</v>
      </c>
      <c r="AK69" s="22"/>
      <c r="AL69" s="22"/>
      <c r="AM69" s="148"/>
      <c r="AN69" s="22"/>
      <c r="AO69" s="22"/>
      <c r="AP69" s="22"/>
      <c r="AQ69" s="128"/>
      <c r="AR69" s="22"/>
      <c r="AS69" s="22"/>
      <c r="AT69" s="22"/>
      <c r="AU69" s="22"/>
      <c r="AV69" s="22"/>
      <c r="AW69" s="22"/>
      <c r="AX69" s="22"/>
      <c r="AY69" s="128"/>
      <c r="BA69" s="22"/>
      <c r="BB69" s="22"/>
      <c r="BC69" s="22"/>
      <c r="BD69" s="22"/>
      <c r="BE69" s="103"/>
      <c r="BF69" s="103"/>
      <c r="BG69" s="103"/>
      <c r="BH69" s="103"/>
      <c r="BI69" s="22"/>
      <c r="BJ69" s="22"/>
      <c r="BK69" s="129"/>
      <c r="BL69" s="22"/>
      <c r="BM69" s="22"/>
      <c r="BN69" s="22"/>
      <c r="BO69" s="22"/>
      <c r="BP69" s="22"/>
      <c r="BQ69" s="128"/>
      <c r="BR69" s="22"/>
      <c r="BS69" s="22"/>
      <c r="BT69" s="129"/>
      <c r="BU69" s="128"/>
      <c r="BV69" s="22"/>
      <c r="BW69" s="22"/>
      <c r="BX69" s="22"/>
      <c r="BY69" s="22"/>
      <c r="BZ69" s="129"/>
    </row>
    <row r="70" spans="1:78" s="77" customFormat="1" x14ac:dyDescent="0.2">
      <c r="A70" s="103"/>
      <c r="B70" s="103"/>
      <c r="E70" s="128"/>
      <c r="F70" s="22"/>
      <c r="G70" s="22"/>
      <c r="H70" s="22"/>
      <c r="I70" s="128"/>
      <c r="J70" s="22"/>
      <c r="K70" s="22"/>
      <c r="L70" s="22"/>
      <c r="M70" s="129"/>
      <c r="N70" s="22"/>
      <c r="O70" s="22"/>
      <c r="P70" s="22"/>
      <c r="Q70" s="22"/>
      <c r="R70" s="22"/>
      <c r="S70" s="128"/>
      <c r="T70" s="22"/>
      <c r="U70" s="22"/>
      <c r="V70" s="129"/>
      <c r="W70" s="22"/>
      <c r="Y70" s="22"/>
      <c r="Z70" s="22"/>
      <c r="AA70" s="103"/>
      <c r="AB70" s="22"/>
      <c r="AC70" s="128"/>
      <c r="AD70" s="103"/>
      <c r="AE70" s="22"/>
      <c r="AF70" s="22"/>
      <c r="AG70" s="22"/>
      <c r="AH70" s="22"/>
      <c r="AI70" s="102"/>
      <c r="AJ70" s="113"/>
      <c r="AK70" s="22"/>
      <c r="AL70" s="22"/>
      <c r="AM70" s="148"/>
      <c r="AN70" s="22"/>
      <c r="AO70" s="22"/>
      <c r="AP70" s="22"/>
      <c r="AQ70" s="128"/>
      <c r="AR70" s="22"/>
      <c r="AS70" s="22"/>
      <c r="AT70" s="22"/>
      <c r="AU70" s="22"/>
      <c r="AV70" s="22"/>
      <c r="AW70" s="22"/>
      <c r="AX70" s="22"/>
      <c r="AY70" s="128"/>
      <c r="BA70" s="22"/>
      <c r="BB70" s="22"/>
      <c r="BC70" s="22"/>
      <c r="BD70" s="22"/>
      <c r="BE70" s="103"/>
      <c r="BF70" s="103"/>
      <c r="BG70" s="103"/>
      <c r="BH70" s="103"/>
      <c r="BI70" s="22"/>
      <c r="BJ70" s="22"/>
      <c r="BK70" s="129"/>
      <c r="BL70" s="22"/>
      <c r="BM70" s="22"/>
      <c r="BN70" s="22"/>
      <c r="BO70" s="22"/>
      <c r="BP70" s="22"/>
      <c r="BQ70" s="128"/>
      <c r="BR70" s="22"/>
      <c r="BS70" s="22"/>
      <c r="BT70" s="129"/>
      <c r="BU70" s="128"/>
      <c r="BV70" s="22"/>
      <c r="BW70" s="22"/>
      <c r="BX70" s="22"/>
      <c r="BY70" s="22"/>
      <c r="BZ70" s="129"/>
    </row>
    <row r="71" spans="1:78" s="77" customFormat="1" x14ac:dyDescent="0.2">
      <c r="A71" s="103"/>
      <c r="B71" s="103"/>
      <c r="E71" s="128"/>
      <c r="F71" s="22"/>
      <c r="G71" s="22"/>
      <c r="H71" s="22"/>
      <c r="I71" s="128"/>
      <c r="J71" s="22"/>
      <c r="K71" s="22"/>
      <c r="L71" s="22"/>
      <c r="M71" s="129"/>
      <c r="N71" s="22"/>
      <c r="O71" s="22"/>
      <c r="P71" s="22"/>
      <c r="Q71" s="22"/>
      <c r="R71" s="22"/>
      <c r="S71" s="128"/>
      <c r="T71" s="22"/>
      <c r="U71" s="22"/>
      <c r="V71" s="129"/>
      <c r="W71" s="22"/>
      <c r="Y71" s="22"/>
      <c r="Z71" s="22"/>
      <c r="AA71" s="103"/>
      <c r="AB71" s="22"/>
      <c r="AC71" s="128"/>
      <c r="AD71" s="103"/>
      <c r="AE71" s="22"/>
      <c r="AF71" s="22"/>
      <c r="AG71" s="22"/>
      <c r="AH71" s="22"/>
      <c r="AI71" s="102"/>
      <c r="AJ71" s="113"/>
      <c r="AK71" s="22"/>
      <c r="AL71" s="22"/>
      <c r="AM71" s="148"/>
      <c r="AN71" s="22"/>
      <c r="AO71" s="22"/>
      <c r="AP71" s="22"/>
      <c r="AQ71" s="128"/>
      <c r="AR71" s="22"/>
      <c r="AS71" s="22"/>
      <c r="AT71" s="22"/>
      <c r="AU71" s="22"/>
      <c r="AV71" s="22"/>
      <c r="AW71" s="22"/>
      <c r="AX71" s="22"/>
      <c r="AY71" s="128"/>
      <c r="BA71" s="22"/>
      <c r="BB71" s="22"/>
      <c r="BC71" s="22"/>
      <c r="BD71" s="22"/>
      <c r="BE71" s="103"/>
      <c r="BF71" s="103"/>
      <c r="BG71" s="103"/>
      <c r="BH71" s="103"/>
      <c r="BI71" s="22"/>
      <c r="BJ71" s="22"/>
      <c r="BK71" s="129"/>
      <c r="BL71" s="22"/>
      <c r="BM71" s="22"/>
      <c r="BN71" s="22"/>
      <c r="BO71" s="22"/>
      <c r="BP71" s="22"/>
      <c r="BQ71" s="128"/>
      <c r="BR71" s="22"/>
      <c r="BS71" s="22"/>
      <c r="BT71" s="129"/>
      <c r="BU71" s="128"/>
      <c r="BV71" s="22"/>
      <c r="BW71" s="22"/>
      <c r="BX71" s="22"/>
      <c r="BY71" s="22"/>
      <c r="BZ71" s="129"/>
    </row>
    <row r="72" spans="1:78" s="77" customFormat="1" x14ac:dyDescent="0.2">
      <c r="A72" s="103"/>
      <c r="B72" s="103"/>
      <c r="E72" s="128"/>
      <c r="F72" s="22"/>
      <c r="G72" s="22"/>
      <c r="H72" s="22"/>
      <c r="I72" s="128"/>
      <c r="J72" s="22"/>
      <c r="K72" s="22"/>
      <c r="L72" s="22"/>
      <c r="M72" s="129"/>
      <c r="N72" s="22"/>
      <c r="O72" s="22"/>
      <c r="P72" s="22"/>
      <c r="Q72" s="22"/>
      <c r="R72" s="22"/>
      <c r="S72" s="128"/>
      <c r="T72" s="22"/>
      <c r="U72" s="22"/>
      <c r="V72" s="129"/>
      <c r="W72" s="22"/>
      <c r="Y72" s="22"/>
      <c r="Z72" s="22"/>
      <c r="AA72" s="103"/>
      <c r="AB72" s="22"/>
      <c r="AC72" s="128"/>
      <c r="AD72" s="103"/>
      <c r="AE72" s="22"/>
      <c r="AF72" s="22"/>
      <c r="AG72" s="22"/>
      <c r="AH72" s="22"/>
      <c r="AI72" s="102"/>
      <c r="AJ72" s="113"/>
      <c r="AK72" s="22"/>
      <c r="AL72" s="22"/>
      <c r="AM72" s="148"/>
      <c r="AN72" s="22"/>
      <c r="AO72" s="22"/>
      <c r="AP72" s="22"/>
      <c r="AQ72" s="128"/>
      <c r="AR72" s="22"/>
      <c r="AS72" s="22"/>
      <c r="AT72" s="22"/>
      <c r="AU72" s="22"/>
      <c r="AV72" s="22"/>
      <c r="AW72" s="22"/>
      <c r="AX72" s="22"/>
      <c r="AY72" s="128"/>
      <c r="BA72" s="22"/>
      <c r="BB72" s="22"/>
      <c r="BC72" s="22"/>
      <c r="BD72" s="22"/>
      <c r="BE72" s="103"/>
      <c r="BF72" s="103"/>
      <c r="BG72" s="103"/>
      <c r="BH72" s="103"/>
      <c r="BI72" s="22"/>
      <c r="BJ72" s="22"/>
      <c r="BK72" s="129"/>
      <c r="BL72" s="22"/>
      <c r="BM72" s="22"/>
      <c r="BN72" s="22"/>
      <c r="BO72" s="22"/>
      <c r="BP72" s="22"/>
      <c r="BQ72" s="128"/>
      <c r="BR72" s="22"/>
      <c r="BS72" s="22"/>
      <c r="BT72" s="129"/>
      <c r="BU72" s="128"/>
      <c r="BV72" s="22"/>
      <c r="BW72" s="22"/>
      <c r="BX72" s="22"/>
      <c r="BY72" s="22"/>
      <c r="BZ72" s="129"/>
    </row>
    <row r="73" spans="1:78" s="77" customFormat="1" x14ac:dyDescent="0.2">
      <c r="A73" s="103"/>
      <c r="B73" s="103"/>
      <c r="E73" s="128"/>
      <c r="F73" s="22"/>
      <c r="G73" s="22"/>
      <c r="H73" s="22"/>
      <c r="I73" s="128"/>
      <c r="J73" s="22"/>
      <c r="K73" s="22"/>
      <c r="L73" s="22"/>
      <c r="M73" s="129"/>
      <c r="N73" s="22"/>
      <c r="O73" s="22"/>
      <c r="P73" s="22"/>
      <c r="Q73" s="22"/>
      <c r="R73" s="22"/>
      <c r="S73" s="128"/>
      <c r="T73" s="22"/>
      <c r="U73" s="22"/>
      <c r="V73" s="129"/>
      <c r="W73" s="22"/>
      <c r="Y73" s="22"/>
      <c r="Z73" s="22"/>
      <c r="AA73" s="103"/>
      <c r="AB73" s="22"/>
      <c r="AC73" s="128"/>
      <c r="AD73" s="103"/>
      <c r="AE73" s="22"/>
      <c r="AF73" s="22"/>
      <c r="AG73" s="22"/>
      <c r="AH73" s="22"/>
      <c r="AI73" s="102"/>
      <c r="AJ73" s="113"/>
      <c r="AK73" s="22"/>
      <c r="AL73" s="22"/>
      <c r="AM73" s="148"/>
      <c r="AN73" s="22"/>
      <c r="AO73" s="22"/>
      <c r="AP73" s="22"/>
      <c r="AQ73" s="128"/>
      <c r="AR73" s="22"/>
      <c r="AS73" s="22"/>
      <c r="AT73" s="22"/>
      <c r="AU73" s="22"/>
      <c r="AV73" s="22"/>
      <c r="AW73" s="22"/>
      <c r="AX73" s="22"/>
      <c r="AY73" s="128"/>
      <c r="BA73" s="22"/>
      <c r="BB73" s="22"/>
      <c r="BC73" s="22"/>
      <c r="BD73" s="22"/>
      <c r="BE73" s="103"/>
      <c r="BF73" s="103"/>
      <c r="BG73" s="103"/>
      <c r="BH73" s="103"/>
      <c r="BI73" s="22"/>
      <c r="BJ73" s="22"/>
      <c r="BK73" s="129"/>
      <c r="BL73" s="22"/>
      <c r="BM73" s="22"/>
      <c r="BN73" s="22"/>
      <c r="BO73" s="22"/>
      <c r="BP73" s="22"/>
      <c r="BQ73" s="128"/>
      <c r="BR73" s="22"/>
      <c r="BS73" s="22"/>
      <c r="BT73" s="129"/>
      <c r="BU73" s="128"/>
      <c r="BV73" s="22"/>
      <c r="BW73" s="22"/>
      <c r="BX73" s="22"/>
      <c r="BY73" s="22"/>
      <c r="BZ73" s="129"/>
    </row>
    <row r="74" spans="1:78" s="77" customFormat="1" x14ac:dyDescent="0.2">
      <c r="A74" s="174" t="s">
        <v>444</v>
      </c>
      <c r="B74" s="103"/>
      <c r="E74" s="128"/>
      <c r="F74" s="22"/>
      <c r="G74" s="22"/>
      <c r="H74" s="22"/>
      <c r="I74" s="128"/>
      <c r="J74" s="22"/>
      <c r="K74" s="22"/>
      <c r="L74" s="22"/>
      <c r="M74" s="129"/>
      <c r="N74" s="22"/>
      <c r="O74" s="22"/>
      <c r="P74" s="22"/>
      <c r="Q74" s="22"/>
      <c r="R74" s="22"/>
      <c r="S74" s="128"/>
      <c r="T74" s="22"/>
      <c r="U74" s="22"/>
      <c r="V74" s="129"/>
      <c r="W74" s="22"/>
      <c r="Y74" s="22"/>
      <c r="Z74" s="22"/>
      <c r="AA74" s="103"/>
      <c r="AB74" s="22"/>
      <c r="AC74" s="128"/>
      <c r="AD74" s="103"/>
      <c r="AE74" s="22"/>
      <c r="AF74" s="22"/>
      <c r="AG74" s="22"/>
      <c r="AH74" s="22"/>
      <c r="AI74" s="102"/>
      <c r="AJ74" s="113"/>
      <c r="AK74" s="22"/>
      <c r="AL74" s="22"/>
      <c r="AM74" s="148"/>
      <c r="AN74" s="22"/>
      <c r="AO74" s="22"/>
      <c r="AP74" s="22"/>
      <c r="AQ74" s="128"/>
      <c r="AR74" s="22"/>
      <c r="AS74" s="22"/>
      <c r="AT74" s="22"/>
      <c r="AU74" s="22"/>
      <c r="AV74" s="22"/>
      <c r="AW74" s="22"/>
      <c r="AX74" s="22"/>
      <c r="AY74" s="128"/>
      <c r="BA74" s="22"/>
      <c r="BB74" s="22"/>
      <c r="BC74" s="22"/>
      <c r="BD74" s="22"/>
      <c r="BE74" s="103"/>
      <c r="BF74" s="103"/>
      <c r="BG74" s="103"/>
      <c r="BH74" s="103"/>
      <c r="BI74" s="22"/>
      <c r="BJ74" s="22"/>
      <c r="BK74" s="129"/>
      <c r="BL74" s="22"/>
      <c r="BM74" s="22"/>
      <c r="BN74" s="22"/>
      <c r="BO74" s="22"/>
      <c r="BP74" s="22"/>
      <c r="BQ74" s="128"/>
      <c r="BR74" s="22"/>
      <c r="BS74" s="22"/>
      <c r="BT74" s="129"/>
      <c r="BU74" s="128"/>
      <c r="BV74" s="22"/>
      <c r="BW74" s="22"/>
      <c r="BX74" s="22"/>
      <c r="BY74" s="22"/>
      <c r="BZ74" s="129"/>
    </row>
    <row r="75" spans="1:78" s="77" customFormat="1" x14ac:dyDescent="0.2">
      <c r="A75" s="10" t="s">
        <v>128</v>
      </c>
      <c r="B75" s="24"/>
      <c r="C75" s="173"/>
      <c r="E75" s="128"/>
      <c r="F75" s="22"/>
      <c r="G75" s="22"/>
      <c r="H75" s="22"/>
      <c r="I75" s="128"/>
      <c r="J75" s="22"/>
      <c r="K75" s="22"/>
      <c r="L75" s="22"/>
      <c r="M75" s="129"/>
      <c r="N75" s="22"/>
      <c r="O75" s="22"/>
      <c r="P75" s="22"/>
      <c r="Q75" s="22"/>
      <c r="R75" s="22"/>
      <c r="S75" s="128"/>
      <c r="T75" s="22"/>
      <c r="U75" s="22"/>
      <c r="V75" s="129"/>
      <c r="W75" s="22"/>
      <c r="Y75" s="22"/>
      <c r="Z75" s="22"/>
      <c r="AA75" s="103"/>
      <c r="AB75" s="22"/>
      <c r="AC75" s="128"/>
      <c r="AD75" s="103"/>
      <c r="AE75" s="22"/>
      <c r="AF75" s="22"/>
      <c r="AG75" s="22"/>
      <c r="AH75" s="22"/>
      <c r="AI75" s="102"/>
      <c r="AJ75" s="113"/>
      <c r="AK75" s="22"/>
      <c r="AL75" s="22"/>
      <c r="AM75" s="148"/>
      <c r="AN75" s="22"/>
      <c r="AO75" s="22"/>
      <c r="AP75" s="22"/>
      <c r="AQ75" s="128"/>
      <c r="AR75" s="22"/>
      <c r="AS75" s="22"/>
      <c r="AT75" s="22"/>
      <c r="AU75" s="22"/>
      <c r="AV75" s="22"/>
      <c r="AW75" s="22"/>
      <c r="AX75" s="22"/>
      <c r="AY75" s="128"/>
      <c r="BA75" s="22"/>
      <c r="BB75" s="22"/>
      <c r="BC75" s="22"/>
      <c r="BD75" s="22"/>
      <c r="BE75" s="103"/>
      <c r="BF75" s="103"/>
      <c r="BG75" s="103"/>
      <c r="BH75" s="103"/>
      <c r="BI75" s="22"/>
      <c r="BJ75" s="22"/>
      <c r="BK75" s="129"/>
      <c r="BL75" s="22"/>
      <c r="BM75" s="22"/>
      <c r="BN75" s="22"/>
      <c r="BO75" s="22"/>
      <c r="BP75" s="22"/>
      <c r="BQ75" s="128"/>
      <c r="BR75" s="22"/>
      <c r="BS75" s="22"/>
      <c r="BT75" s="129"/>
      <c r="BU75" s="128"/>
      <c r="BV75" s="22"/>
      <c r="BW75" s="22"/>
      <c r="BX75" s="22"/>
      <c r="BY75" s="22"/>
      <c r="BZ75" s="129"/>
    </row>
    <row r="76" spans="1:78" s="77" customFormat="1" ht="17" thickBot="1" x14ac:dyDescent="0.25">
      <c r="A76"/>
      <c r="B76"/>
      <c r="C76"/>
      <c r="E76" s="133" t="s">
        <v>142</v>
      </c>
      <c r="F76" s="134"/>
      <c r="G76" s="134"/>
      <c r="H76" s="134"/>
      <c r="I76" s="133"/>
      <c r="J76" s="134"/>
      <c r="K76" s="134"/>
      <c r="L76" s="134"/>
      <c r="M76" s="135"/>
      <c r="N76" s="134"/>
      <c r="O76" s="134"/>
      <c r="P76" s="134"/>
      <c r="Q76" s="134"/>
      <c r="R76" s="134"/>
      <c r="S76" s="133"/>
      <c r="T76" s="134"/>
      <c r="U76" s="134"/>
      <c r="V76" s="135"/>
      <c r="W76" s="134"/>
      <c r="X76" s="134"/>
      <c r="Y76" s="134"/>
      <c r="Z76" s="134"/>
      <c r="AA76" s="134"/>
      <c r="AB76" s="134"/>
      <c r="AC76" s="133"/>
      <c r="AD76" s="134"/>
      <c r="AE76" s="134"/>
      <c r="AF76" s="134"/>
      <c r="AG76" s="134"/>
      <c r="AH76" s="134"/>
      <c r="AI76" s="116"/>
      <c r="AJ76" s="117"/>
      <c r="AK76" s="134"/>
      <c r="AL76" s="134"/>
      <c r="AM76" s="134"/>
      <c r="AN76" s="134"/>
      <c r="AO76" s="134"/>
      <c r="AP76" s="134"/>
      <c r="AQ76" s="133"/>
      <c r="AR76" s="134"/>
      <c r="AS76" s="134"/>
      <c r="AT76" s="134"/>
      <c r="AU76" s="134"/>
      <c r="AV76" s="134"/>
      <c r="AW76" s="134"/>
      <c r="AX76" s="134"/>
      <c r="AY76" s="133"/>
      <c r="AZ76" s="134"/>
      <c r="BA76" s="134"/>
      <c r="BB76" s="134"/>
      <c r="BC76" s="134"/>
      <c r="BD76" s="134"/>
      <c r="BE76" s="134"/>
      <c r="BF76" s="134"/>
      <c r="BG76" s="134"/>
      <c r="BH76" s="134"/>
      <c r="BI76" s="134"/>
      <c r="BJ76" s="134"/>
      <c r="BK76" s="135"/>
      <c r="BL76" s="134"/>
      <c r="BM76" s="134"/>
      <c r="BN76" s="134"/>
      <c r="BO76" s="134"/>
      <c r="BP76" s="134"/>
      <c r="BQ76" s="133"/>
      <c r="BR76" s="134"/>
      <c r="BS76" s="134"/>
      <c r="BT76" s="135"/>
      <c r="BU76" s="133"/>
      <c r="BV76" s="134"/>
      <c r="BW76" s="134"/>
      <c r="BX76" s="134"/>
      <c r="BY76" s="134"/>
      <c r="BZ76" s="135"/>
    </row>
    <row r="78" spans="1:78" x14ac:dyDescent="0.2">
      <c r="A78" s="55" t="s">
        <v>213</v>
      </c>
      <c r="B78" s="56"/>
      <c r="C78" s="56"/>
    </row>
    <row r="79" spans="1:78" x14ac:dyDescent="0.2">
      <c r="A79" s="57" t="s">
        <v>196</v>
      </c>
      <c r="B79" s="56"/>
      <c r="C79" s="56"/>
    </row>
    <row r="80" spans="1:78" x14ac:dyDescent="0.2">
      <c r="A80" s="57" t="s">
        <v>197</v>
      </c>
      <c r="B80" s="56"/>
      <c r="C80" s="56"/>
    </row>
    <row r="82" spans="1:3" x14ac:dyDescent="0.2">
      <c r="A82" s="55" t="s">
        <v>350</v>
      </c>
      <c r="B82" s="56"/>
      <c r="C82" s="56"/>
    </row>
    <row r="83" spans="1:3" x14ac:dyDescent="0.2">
      <c r="A83" s="57" t="s">
        <v>273</v>
      </c>
      <c r="B83" s="56"/>
      <c r="C83" s="56"/>
    </row>
    <row r="84" spans="1:3" x14ac:dyDescent="0.2">
      <c r="A84" s="57" t="s">
        <v>272</v>
      </c>
      <c r="B84" s="56"/>
      <c r="C84" s="56"/>
    </row>
    <row r="85" spans="1:3" x14ac:dyDescent="0.2">
      <c r="A85" s="57" t="s">
        <v>351</v>
      </c>
      <c r="B85" s="56"/>
      <c r="C85" s="56"/>
    </row>
    <row r="86" spans="1:3" x14ac:dyDescent="0.2">
      <c r="A86" s="57" t="s">
        <v>396</v>
      </c>
      <c r="B86" s="56"/>
      <c r="C86" s="56"/>
    </row>
    <row r="87" spans="1:3" x14ac:dyDescent="0.2">
      <c r="A87" s="57" t="s">
        <v>445</v>
      </c>
      <c r="B87" s="56"/>
      <c r="C87" s="56"/>
    </row>
    <row r="89" spans="1:3" x14ac:dyDescent="0.2">
      <c r="A89" s="55" t="s">
        <v>419</v>
      </c>
      <c r="B89" s="56"/>
      <c r="C89" s="56"/>
    </row>
    <row r="90" spans="1:3" x14ac:dyDescent="0.2">
      <c r="A90" s="56" t="s">
        <v>420</v>
      </c>
      <c r="B90" s="56"/>
      <c r="C90" s="56"/>
    </row>
    <row r="91" spans="1:3" x14ac:dyDescent="0.2">
      <c r="A91" s="56" t="s">
        <v>421</v>
      </c>
      <c r="B91" s="56"/>
      <c r="C91" s="56"/>
    </row>
    <row r="92" spans="1:3" x14ac:dyDescent="0.2">
      <c r="A92" s="56" t="s">
        <v>422</v>
      </c>
      <c r="B92" s="56"/>
      <c r="C92" s="56"/>
    </row>
  </sheetData>
  <mergeCells count="13">
    <mergeCell ref="BQ1:BT1"/>
    <mergeCell ref="AQ1:AX1"/>
    <mergeCell ref="BU1:BZ1"/>
    <mergeCell ref="BL1:BP1"/>
    <mergeCell ref="AK1:AP1"/>
    <mergeCell ref="AY1:BK1"/>
    <mergeCell ref="AC1:AJ1"/>
    <mergeCell ref="AL64:AO64"/>
    <mergeCell ref="S1:V1"/>
    <mergeCell ref="E1:H1"/>
    <mergeCell ref="I1:M1"/>
    <mergeCell ref="N1:R1"/>
    <mergeCell ref="W1:AB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x14ac:dyDescent="0.2"/>
  <cols>
    <col min="1" max="1" width="39.5" bestFit="1" customWidth="1"/>
    <col min="2" max="2" width="14" bestFit="1" customWidth="1"/>
    <col min="3" max="6" width="5.1640625" bestFit="1" customWidth="1"/>
  </cols>
  <sheetData>
    <row r="1" spans="1:6" x14ac:dyDescent="0.2">
      <c r="A1" s="1" t="s">
        <v>439</v>
      </c>
      <c r="B1" s="1"/>
      <c r="C1" s="1">
        <v>2020</v>
      </c>
      <c r="D1" s="1">
        <v>2030</v>
      </c>
      <c r="E1" s="1">
        <v>2040</v>
      </c>
      <c r="F1" s="1">
        <v>2050</v>
      </c>
    </row>
    <row r="2" spans="1:6" x14ac:dyDescent="0.2">
      <c r="A2" t="s">
        <v>47</v>
      </c>
      <c r="B2" t="s">
        <v>437</v>
      </c>
      <c r="C2">
        <v>730</v>
      </c>
      <c r="D2">
        <v>338</v>
      </c>
      <c r="E2">
        <v>237</v>
      </c>
      <c r="F2">
        <v>199</v>
      </c>
    </row>
    <row r="3" spans="1:6" x14ac:dyDescent="0.2">
      <c r="A3" t="s">
        <v>48</v>
      </c>
      <c r="B3" t="s">
        <v>202</v>
      </c>
      <c r="C3">
        <v>0.04</v>
      </c>
      <c r="D3">
        <v>0.04</v>
      </c>
      <c r="E3">
        <v>0.04</v>
      </c>
      <c r="F3">
        <v>0.04</v>
      </c>
    </row>
    <row r="4" spans="1:6" x14ac:dyDescent="0.2">
      <c r="A4" t="s">
        <v>82</v>
      </c>
      <c r="B4" t="s">
        <v>6</v>
      </c>
      <c r="C4">
        <v>20</v>
      </c>
      <c r="D4">
        <v>25</v>
      </c>
      <c r="E4">
        <v>30</v>
      </c>
      <c r="F4">
        <v>30</v>
      </c>
    </row>
    <row r="5" spans="1:6" x14ac:dyDescent="0.2">
      <c r="A5" t="s">
        <v>389</v>
      </c>
      <c r="B5" t="s">
        <v>440</v>
      </c>
      <c r="C5">
        <v>250</v>
      </c>
      <c r="D5">
        <v>225</v>
      </c>
      <c r="E5">
        <v>203</v>
      </c>
      <c r="F5">
        <v>182</v>
      </c>
    </row>
    <row r="6" spans="1:6" x14ac:dyDescent="0.2">
      <c r="A6" t="s">
        <v>441</v>
      </c>
      <c r="B6" t="s">
        <v>442</v>
      </c>
      <c r="C6">
        <v>1750</v>
      </c>
      <c r="D6">
        <v>1500</v>
      </c>
      <c r="E6">
        <v>1286</v>
      </c>
      <c r="F6">
        <v>1102</v>
      </c>
    </row>
    <row r="9" spans="1:6" x14ac:dyDescent="0.2">
      <c r="A9" t="s">
        <v>289</v>
      </c>
      <c r="B9" t="s">
        <v>438</v>
      </c>
    </row>
    <row r="11" spans="1:6" x14ac:dyDescent="0.2">
      <c r="A11" t="s">
        <v>443</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x14ac:dyDescent="0.2"/>
  <cols>
    <col min="1" max="1" width="39.6640625" bestFit="1" customWidth="1"/>
  </cols>
  <sheetData>
    <row r="1" spans="1:8" ht="17" thickBot="1" x14ac:dyDescent="0.25">
      <c r="A1" t="s">
        <v>400</v>
      </c>
      <c r="D1" s="121">
        <v>2018</v>
      </c>
      <c r="E1" s="121">
        <v>2020</v>
      </c>
      <c r="F1" s="121">
        <v>2025</v>
      </c>
      <c r="G1" s="121">
        <v>2030</v>
      </c>
      <c r="H1" s="121">
        <v>2050</v>
      </c>
    </row>
    <row r="2" spans="1:8" s="143" customFormat="1" x14ac:dyDescent="0.2">
      <c r="A2" s="143" t="s">
        <v>398</v>
      </c>
      <c r="B2" s="143" t="s">
        <v>47</v>
      </c>
      <c r="C2" s="143" t="s">
        <v>405</v>
      </c>
      <c r="D2" s="143">
        <v>380</v>
      </c>
      <c r="E2" s="143">
        <v>359</v>
      </c>
      <c r="F2" s="143">
        <v>330</v>
      </c>
      <c r="G2" s="143">
        <v>301</v>
      </c>
      <c r="H2" s="143">
        <v>265</v>
      </c>
    </row>
    <row r="3" spans="1:8" s="143" customFormat="1" x14ac:dyDescent="0.2">
      <c r="A3" s="143" t="s">
        <v>397</v>
      </c>
      <c r="B3" s="143" t="s">
        <v>47</v>
      </c>
      <c r="C3" s="143" t="s">
        <v>405</v>
      </c>
      <c r="D3" s="143">
        <v>380</v>
      </c>
      <c r="E3" s="143">
        <v>330</v>
      </c>
      <c r="F3" s="143">
        <v>248</v>
      </c>
      <c r="G3" s="143">
        <v>207</v>
      </c>
      <c r="H3" s="143">
        <v>158</v>
      </c>
    </row>
    <row r="4" spans="1:8" s="143" customFormat="1" x14ac:dyDescent="0.2">
      <c r="A4" s="143" t="s">
        <v>399</v>
      </c>
      <c r="B4" s="143" t="s">
        <v>47</v>
      </c>
      <c r="C4" s="143" t="s">
        <v>405</v>
      </c>
      <c r="D4" s="143">
        <v>380</v>
      </c>
      <c r="E4" s="143">
        <v>297</v>
      </c>
      <c r="F4" s="143">
        <v>184</v>
      </c>
      <c r="G4" s="143">
        <v>124</v>
      </c>
      <c r="H4" s="143">
        <v>78</v>
      </c>
    </row>
    <row r="5" spans="1:8" x14ac:dyDescent="0.2">
      <c r="A5" t="s">
        <v>398</v>
      </c>
      <c r="B5" s="77" t="s">
        <v>47</v>
      </c>
      <c r="C5" s="77" t="s">
        <v>279</v>
      </c>
      <c r="D5" s="144">
        <f>D2*constants!$C$4</f>
        <v>342</v>
      </c>
      <c r="E5" s="144">
        <f>E2*constants!$C$4</f>
        <v>323.10000000000002</v>
      </c>
      <c r="F5" s="144">
        <f>F2*constants!$C$4</f>
        <v>297</v>
      </c>
      <c r="G5" s="144">
        <f>G2*constants!$C$4</f>
        <v>270.90000000000003</v>
      </c>
      <c r="H5" s="144">
        <f>H2*constants!$C$4</f>
        <v>238.5</v>
      </c>
    </row>
    <row r="6" spans="1:8" x14ac:dyDescent="0.2">
      <c r="A6" s="1" t="s">
        <v>397</v>
      </c>
      <c r="B6" s="1" t="s">
        <v>47</v>
      </c>
      <c r="C6" s="1" t="s">
        <v>279</v>
      </c>
      <c r="D6" s="145">
        <f>D3*constants!$C$4</f>
        <v>342</v>
      </c>
      <c r="E6" s="145">
        <f>E3*constants!$C$4</f>
        <v>297</v>
      </c>
      <c r="F6" s="145">
        <f>F3*constants!$C$4</f>
        <v>223.20000000000002</v>
      </c>
      <c r="G6" s="145">
        <f>G3*constants!$C$4</f>
        <v>186.3</v>
      </c>
      <c r="H6" s="145">
        <f>H3*constants!$C$4</f>
        <v>142.20000000000002</v>
      </c>
    </row>
    <row r="7" spans="1:8" x14ac:dyDescent="0.2">
      <c r="A7" t="s">
        <v>399</v>
      </c>
      <c r="B7" s="77" t="s">
        <v>47</v>
      </c>
      <c r="C7" s="77" t="s">
        <v>279</v>
      </c>
      <c r="D7" s="144">
        <f>D4*constants!$C$4</f>
        <v>342</v>
      </c>
      <c r="E7" s="144">
        <f>E4*constants!$C$4</f>
        <v>267.3</v>
      </c>
      <c r="F7" s="144">
        <f>F4*constants!$C$4</f>
        <v>165.6</v>
      </c>
      <c r="G7" s="144">
        <f>G4*constants!$C$4</f>
        <v>111.60000000000001</v>
      </c>
      <c r="H7" s="144">
        <f>H4*constants!$C$4</f>
        <v>70.2</v>
      </c>
    </row>
    <row r="8" spans="1:8" x14ac:dyDescent="0.2">
      <c r="B8" s="77"/>
      <c r="C8" s="77"/>
    </row>
    <row r="9" spans="1:8" x14ac:dyDescent="0.2">
      <c r="B9" s="77"/>
      <c r="C9" s="77"/>
    </row>
    <row r="10" spans="1:8" ht="17" thickBot="1" x14ac:dyDescent="0.25">
      <c r="B10" s="121" t="s">
        <v>402</v>
      </c>
      <c r="C10" s="121" t="s">
        <v>403</v>
      </c>
      <c r="D10" s="121" t="s">
        <v>404</v>
      </c>
    </row>
    <row r="11" spans="1:8" x14ac:dyDescent="0.2">
      <c r="A11" t="s">
        <v>401</v>
      </c>
      <c r="B11">
        <v>0.8</v>
      </c>
      <c r="C11" s="77">
        <v>0.95</v>
      </c>
      <c r="D11" s="1">
        <v>0.85</v>
      </c>
    </row>
    <row r="12" spans="1:8" x14ac:dyDescent="0.2">
      <c r="A12" t="s">
        <v>82</v>
      </c>
      <c r="B12">
        <v>5</v>
      </c>
      <c r="C12">
        <v>20</v>
      </c>
      <c r="D12" s="1">
        <v>15</v>
      </c>
    </row>
    <row r="13" spans="1:8" x14ac:dyDescent="0.2">
      <c r="A13" t="s">
        <v>48</v>
      </c>
      <c r="B13" s="142">
        <f>5/D2</f>
        <v>1.3157894736842105E-2</v>
      </c>
      <c r="C13" s="142">
        <f>40/D2</f>
        <v>0.10526315789473684</v>
      </c>
      <c r="D13" s="146">
        <f>15/D3</f>
        <v>3.9473684210526314E-2</v>
      </c>
    </row>
    <row r="16" spans="1:8" x14ac:dyDescent="0.2">
      <c r="A16" t="s">
        <v>289</v>
      </c>
      <c r="B16" t="s">
        <v>395</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G19"/>
  <sheetViews>
    <sheetView workbookViewId="0">
      <selection activeCell="A2" sqref="A2"/>
    </sheetView>
  </sheetViews>
  <sheetFormatPr baseColWidth="10" defaultRowHeight="16" x14ac:dyDescent="0.2"/>
  <cols>
    <col min="1" max="1" width="83.1640625" bestFit="1" customWidth="1"/>
    <col min="4" max="6" width="12.1640625" bestFit="1" customWidth="1"/>
  </cols>
  <sheetData>
    <row r="1" spans="1:7" x14ac:dyDescent="0.2">
      <c r="D1" s="1">
        <v>2017</v>
      </c>
      <c r="E1" s="1">
        <v>2030</v>
      </c>
      <c r="F1" s="1">
        <v>2050</v>
      </c>
    </row>
    <row r="2" spans="1:7" x14ac:dyDescent="0.2">
      <c r="A2" s="19" t="s">
        <v>354</v>
      </c>
      <c r="B2" s="19" t="s">
        <v>47</v>
      </c>
      <c r="C2" s="19" t="s">
        <v>201</v>
      </c>
      <c r="D2" s="19">
        <v>1180</v>
      </c>
      <c r="E2" s="19">
        <v>470</v>
      </c>
      <c r="F2" s="19">
        <v>245</v>
      </c>
    </row>
    <row r="3" spans="1:7" x14ac:dyDescent="0.2">
      <c r="A3" s="19" t="s">
        <v>346</v>
      </c>
      <c r="B3" s="19" t="s">
        <v>48</v>
      </c>
      <c r="C3" s="19" t="s">
        <v>263</v>
      </c>
      <c r="D3" s="19">
        <v>0.04</v>
      </c>
      <c r="E3" s="19">
        <v>0.03</v>
      </c>
      <c r="F3" s="19">
        <v>0.02</v>
      </c>
    </row>
    <row r="4" spans="1:7" x14ac:dyDescent="0.2">
      <c r="A4" s="19" t="s">
        <v>346</v>
      </c>
      <c r="B4" s="19" t="s">
        <v>226</v>
      </c>
      <c r="C4" s="19" t="s">
        <v>358</v>
      </c>
      <c r="D4" s="19">
        <v>0.64</v>
      </c>
      <c r="E4" s="19">
        <v>0.75</v>
      </c>
      <c r="F4" s="19">
        <v>0.78</v>
      </c>
    </row>
    <row r="5" spans="1:7" x14ac:dyDescent="0.2">
      <c r="A5" s="4" t="s">
        <v>346</v>
      </c>
      <c r="B5" s="4" t="s">
        <v>359</v>
      </c>
      <c r="C5" s="4" t="s">
        <v>6</v>
      </c>
      <c r="D5" s="87">
        <v>10</v>
      </c>
      <c r="E5" s="87">
        <v>10</v>
      </c>
      <c r="F5" s="87">
        <v>10</v>
      </c>
    </row>
    <row r="6" spans="1:7" x14ac:dyDescent="0.2">
      <c r="A6" s="53" t="s">
        <v>347</v>
      </c>
      <c r="B6" s="53" t="s">
        <v>47</v>
      </c>
      <c r="C6" s="53" t="s">
        <v>352</v>
      </c>
      <c r="D6" s="53">
        <v>100</v>
      </c>
      <c r="E6" s="53">
        <v>75</v>
      </c>
      <c r="F6" s="53">
        <v>50</v>
      </c>
    </row>
    <row r="7" spans="1:7" x14ac:dyDescent="0.2">
      <c r="A7" s="19" t="s">
        <v>347</v>
      </c>
      <c r="B7" s="19" t="s">
        <v>47</v>
      </c>
      <c r="C7" s="19" t="s">
        <v>353</v>
      </c>
      <c r="D7" s="88">
        <f>D6/constants!$C$6</f>
        <v>1111.1111111111111</v>
      </c>
      <c r="E7" s="88">
        <f>E6/constants!$C$6</f>
        <v>833.33333333333337</v>
      </c>
      <c r="F7" s="88">
        <f>F6/constants!$C$6</f>
        <v>555.55555555555554</v>
      </c>
      <c r="G7" s="131"/>
    </row>
    <row r="8" spans="1:7" x14ac:dyDescent="0.2">
      <c r="A8" s="19" t="s">
        <v>347</v>
      </c>
      <c r="B8" s="19" t="s">
        <v>48</v>
      </c>
      <c r="C8" s="19" t="s">
        <v>263</v>
      </c>
      <c r="D8" s="4">
        <v>1.4999999999999999E-2</v>
      </c>
      <c r="E8" s="4">
        <v>1.4999999999999999E-2</v>
      </c>
      <c r="F8" s="4">
        <v>1.4999999999999999E-2</v>
      </c>
    </row>
    <row r="9" spans="1:7" x14ac:dyDescent="0.2">
      <c r="A9" s="3" t="s">
        <v>347</v>
      </c>
      <c r="B9" s="3" t="s">
        <v>82</v>
      </c>
      <c r="C9" s="3" t="s">
        <v>6</v>
      </c>
      <c r="D9" s="3">
        <v>20</v>
      </c>
      <c r="E9" s="3">
        <v>20</v>
      </c>
      <c r="F9" s="3">
        <v>20</v>
      </c>
    </row>
    <row r="10" spans="1:7" x14ac:dyDescent="0.2">
      <c r="A10" s="53" t="s">
        <v>348</v>
      </c>
      <c r="B10" s="53" t="s">
        <v>47</v>
      </c>
      <c r="C10" s="53" t="s">
        <v>355</v>
      </c>
      <c r="D10" s="53">
        <v>100</v>
      </c>
      <c r="E10" s="53">
        <v>50</v>
      </c>
      <c r="F10" s="53">
        <v>50</v>
      </c>
    </row>
    <row r="11" spans="1:7" x14ac:dyDescent="0.2">
      <c r="A11" s="19" t="s">
        <v>348</v>
      </c>
      <c r="B11" s="19" t="s">
        <v>48</v>
      </c>
      <c r="C11" s="19" t="s">
        <v>263</v>
      </c>
      <c r="D11" s="4">
        <v>3.5000000000000003E-2</v>
      </c>
      <c r="E11" s="4">
        <v>1.4999999999999999E-2</v>
      </c>
      <c r="F11" s="4">
        <v>0.01</v>
      </c>
    </row>
    <row r="12" spans="1:7" x14ac:dyDescent="0.2">
      <c r="A12" s="3" t="s">
        <v>348</v>
      </c>
      <c r="B12" s="3" t="s">
        <v>82</v>
      </c>
      <c r="C12" s="3" t="s">
        <v>6</v>
      </c>
      <c r="D12" s="3">
        <v>20</v>
      </c>
      <c r="E12" s="3">
        <v>20</v>
      </c>
      <c r="F12" s="3">
        <v>20</v>
      </c>
    </row>
    <row r="13" spans="1:7" x14ac:dyDescent="0.2">
      <c r="A13" s="53" t="s">
        <v>349</v>
      </c>
      <c r="B13" s="53" t="s">
        <v>47</v>
      </c>
      <c r="C13" s="53" t="s">
        <v>356</v>
      </c>
      <c r="D13" s="53">
        <v>2465</v>
      </c>
      <c r="E13" s="53">
        <v>1233</v>
      </c>
      <c r="F13" s="53">
        <v>750</v>
      </c>
    </row>
    <row r="14" spans="1:7" x14ac:dyDescent="0.2">
      <c r="A14" s="19" t="s">
        <v>349</v>
      </c>
      <c r="B14" s="19" t="s">
        <v>48</v>
      </c>
      <c r="C14" s="19" t="s">
        <v>263</v>
      </c>
      <c r="D14" s="4">
        <v>3.5000000000000003E-2</v>
      </c>
      <c r="E14" s="4">
        <v>3.5000000000000003E-2</v>
      </c>
      <c r="F14" s="4">
        <v>3.5000000000000003E-2</v>
      </c>
    </row>
    <row r="15" spans="1:7" x14ac:dyDescent="0.2">
      <c r="A15" s="3" t="s">
        <v>349</v>
      </c>
      <c r="B15" s="3" t="s">
        <v>82</v>
      </c>
      <c r="C15" s="3" t="s">
        <v>6</v>
      </c>
      <c r="D15" s="3">
        <v>20</v>
      </c>
      <c r="E15" s="3">
        <v>20</v>
      </c>
      <c r="F15" s="3">
        <v>20</v>
      </c>
    </row>
    <row r="17" spans="1:2" x14ac:dyDescent="0.2">
      <c r="A17" t="s">
        <v>289</v>
      </c>
      <c r="B17" t="s">
        <v>343</v>
      </c>
    </row>
    <row r="19" spans="1:2" ht="34" x14ac:dyDescent="0.2">
      <c r="A19" s="39" t="s">
        <v>357</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sqref="A1:F16"/>
    </sheetView>
  </sheetViews>
  <sheetFormatPr baseColWidth="10" defaultRowHeight="16" x14ac:dyDescent="0.2"/>
  <cols>
    <col min="1" max="1" width="23" bestFit="1" customWidth="1"/>
  </cols>
  <sheetData>
    <row r="1" spans="1:6" x14ac:dyDescent="0.2">
      <c r="A1" s="1" t="s">
        <v>264</v>
      </c>
      <c r="D1" s="1">
        <v>2020</v>
      </c>
      <c r="E1" s="1">
        <v>2030</v>
      </c>
      <c r="F1" s="1">
        <v>2050</v>
      </c>
    </row>
    <row r="2" spans="1:6" x14ac:dyDescent="0.2">
      <c r="A2" s="19" t="s">
        <v>183</v>
      </c>
      <c r="B2" s="19" t="s">
        <v>47</v>
      </c>
      <c r="C2" s="19" t="s">
        <v>201</v>
      </c>
      <c r="D2" s="19">
        <v>908</v>
      </c>
      <c r="E2" s="19">
        <v>718</v>
      </c>
      <c r="F2" s="19">
        <v>486</v>
      </c>
    </row>
    <row r="3" spans="1:6" x14ac:dyDescent="0.2">
      <c r="A3" s="19" t="s">
        <v>183</v>
      </c>
      <c r="B3" s="19" t="s">
        <v>48</v>
      </c>
      <c r="C3" s="19" t="s">
        <v>263</v>
      </c>
      <c r="D3" s="19">
        <v>1.4999999999999999E-2</v>
      </c>
      <c r="E3" s="19">
        <v>1.4999999999999999E-2</v>
      </c>
      <c r="F3" s="19">
        <v>1.4999999999999999E-2</v>
      </c>
    </row>
    <row r="4" spans="1:6" x14ac:dyDescent="0.2">
      <c r="A4" s="3" t="s">
        <v>183</v>
      </c>
      <c r="B4" s="3" t="s">
        <v>82</v>
      </c>
      <c r="C4" s="3" t="s">
        <v>6</v>
      </c>
      <c r="D4" s="3">
        <v>25</v>
      </c>
      <c r="E4" s="3">
        <v>25</v>
      </c>
      <c r="F4" s="3">
        <v>25</v>
      </c>
    </row>
    <row r="5" spans="1:6" x14ac:dyDescent="0.2">
      <c r="A5" s="53" t="s">
        <v>193</v>
      </c>
      <c r="B5" s="53" t="s">
        <v>47</v>
      </c>
      <c r="C5" s="53" t="s">
        <v>201</v>
      </c>
      <c r="D5" s="53">
        <v>1526</v>
      </c>
      <c r="E5" s="53">
        <v>1260</v>
      </c>
      <c r="F5" s="53">
        <v>1078</v>
      </c>
    </row>
    <row r="6" spans="1:6" x14ac:dyDescent="0.2">
      <c r="A6" s="19" t="s">
        <v>193</v>
      </c>
      <c r="B6" s="19" t="s">
        <v>48</v>
      </c>
      <c r="C6" s="19" t="s">
        <v>263</v>
      </c>
      <c r="D6" s="19">
        <v>2.5000000000000001E-2</v>
      </c>
      <c r="E6" s="19">
        <v>2.5000000000000001E-2</v>
      </c>
      <c r="F6" s="19">
        <v>2.5000000000000001E-2</v>
      </c>
    </row>
    <row r="7" spans="1:6" x14ac:dyDescent="0.2">
      <c r="A7" s="3" t="s">
        <v>193</v>
      </c>
      <c r="B7" s="3" t="s">
        <v>82</v>
      </c>
      <c r="C7" s="3" t="s">
        <v>6</v>
      </c>
      <c r="D7" s="3">
        <v>20</v>
      </c>
      <c r="E7" s="3">
        <v>20</v>
      </c>
      <c r="F7" s="3">
        <v>20</v>
      </c>
    </row>
    <row r="8" spans="1:6" x14ac:dyDescent="0.2">
      <c r="A8" s="53" t="s">
        <v>194</v>
      </c>
      <c r="B8" s="53" t="s">
        <v>47</v>
      </c>
      <c r="C8" s="53" t="s">
        <v>201</v>
      </c>
      <c r="D8" s="53">
        <v>2800</v>
      </c>
      <c r="E8" s="53">
        <v>2200</v>
      </c>
      <c r="F8" s="53">
        <v>1600</v>
      </c>
    </row>
    <row r="9" spans="1:6" x14ac:dyDescent="0.2">
      <c r="A9" s="19" t="s">
        <v>194</v>
      </c>
      <c r="B9" s="19" t="s">
        <v>48</v>
      </c>
      <c r="C9" s="19" t="s">
        <v>263</v>
      </c>
      <c r="D9" s="19">
        <v>3.2000000000000001E-2</v>
      </c>
      <c r="E9" s="19">
        <v>3.2000000000000001E-2</v>
      </c>
      <c r="F9" s="19">
        <v>3.2000000000000001E-2</v>
      </c>
    </row>
    <row r="10" spans="1:6" x14ac:dyDescent="0.2">
      <c r="A10" s="3" t="s">
        <v>194</v>
      </c>
      <c r="B10" s="3" t="s">
        <v>82</v>
      </c>
      <c r="C10" s="3" t="s">
        <v>6</v>
      </c>
      <c r="D10" s="3">
        <v>25</v>
      </c>
      <c r="E10" s="3">
        <v>25</v>
      </c>
      <c r="F10" s="3">
        <v>25</v>
      </c>
    </row>
    <row r="11" spans="1:6" x14ac:dyDescent="0.2">
      <c r="A11" s="53" t="s">
        <v>321</v>
      </c>
      <c r="B11" s="53" t="s">
        <v>47</v>
      </c>
      <c r="C11" s="53" t="s">
        <v>265</v>
      </c>
      <c r="D11" s="53">
        <v>737</v>
      </c>
      <c r="E11" s="53">
        <v>625</v>
      </c>
      <c r="F11" s="53">
        <v>450</v>
      </c>
    </row>
    <row r="12" spans="1:6" x14ac:dyDescent="0.2">
      <c r="A12" s="19" t="s">
        <v>321</v>
      </c>
      <c r="B12" s="19" t="s">
        <v>48</v>
      </c>
      <c r="C12" s="19" t="s">
        <v>263</v>
      </c>
      <c r="D12" s="4">
        <v>0.03</v>
      </c>
      <c r="E12" s="4">
        <v>0.03</v>
      </c>
      <c r="F12" s="4">
        <v>0.03</v>
      </c>
    </row>
    <row r="13" spans="1:6" x14ac:dyDescent="0.2">
      <c r="A13" s="3" t="s">
        <v>321</v>
      </c>
      <c r="B13" s="3" t="s">
        <v>266</v>
      </c>
      <c r="C13" s="3"/>
      <c r="D13" s="3">
        <v>0.67</v>
      </c>
      <c r="E13" s="3">
        <v>0.71</v>
      </c>
      <c r="F13" s="3">
        <v>0.8</v>
      </c>
    </row>
    <row r="14" spans="1:6" x14ac:dyDescent="0.2">
      <c r="A14" t="s">
        <v>274</v>
      </c>
      <c r="B14" t="s">
        <v>47</v>
      </c>
      <c r="C14" t="s">
        <v>267</v>
      </c>
      <c r="D14">
        <v>788</v>
      </c>
      <c r="E14">
        <v>677</v>
      </c>
      <c r="F14">
        <v>500</v>
      </c>
    </row>
    <row r="15" spans="1:6" x14ac:dyDescent="0.2">
      <c r="A15" t="s">
        <v>274</v>
      </c>
      <c r="B15" t="s">
        <v>48</v>
      </c>
      <c r="C15" t="s">
        <v>263</v>
      </c>
      <c r="D15">
        <v>0.03</v>
      </c>
      <c r="E15">
        <v>0.03</v>
      </c>
      <c r="F15">
        <v>0.03</v>
      </c>
    </row>
    <row r="16" spans="1:6" x14ac:dyDescent="0.2">
      <c r="A16" t="s">
        <v>274</v>
      </c>
      <c r="B16" t="s">
        <v>226</v>
      </c>
      <c r="C16" t="s">
        <v>306</v>
      </c>
      <c r="D16">
        <v>0.8</v>
      </c>
      <c r="E16">
        <v>0.8</v>
      </c>
      <c r="F16">
        <v>0.8</v>
      </c>
    </row>
    <row r="19" spans="1:2" x14ac:dyDescent="0.2">
      <c r="A19" t="s">
        <v>289</v>
      </c>
      <c r="B19" t="s">
        <v>290</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x14ac:dyDescent="0.2"/>
  <cols>
    <col min="1" max="1" width="44" customWidth="1"/>
    <col min="2" max="2" width="31" customWidth="1"/>
    <col min="3" max="3" width="24.5" bestFit="1" customWidth="1"/>
    <col min="4" max="4" width="17.83203125" bestFit="1" customWidth="1"/>
  </cols>
  <sheetData>
    <row r="1" spans="1:7" x14ac:dyDescent="0.2">
      <c r="B1" t="s">
        <v>255</v>
      </c>
      <c r="E1" s="54">
        <v>2015</v>
      </c>
      <c r="F1" s="1">
        <v>2030</v>
      </c>
      <c r="G1" s="1">
        <v>2050</v>
      </c>
    </row>
    <row r="2" spans="1:7" x14ac:dyDescent="0.2">
      <c r="A2" s="53" t="s">
        <v>252</v>
      </c>
      <c r="B2" s="53" t="s">
        <v>268</v>
      </c>
      <c r="C2" s="53" t="s">
        <v>254</v>
      </c>
      <c r="D2" s="53" t="s">
        <v>201</v>
      </c>
      <c r="E2" s="53">
        <v>850</v>
      </c>
      <c r="F2" s="53">
        <v>675</v>
      </c>
      <c r="G2" s="53">
        <v>500</v>
      </c>
    </row>
    <row r="3" spans="1:7" x14ac:dyDescent="0.2">
      <c r="A3" t="s">
        <v>252</v>
      </c>
      <c r="B3" t="s">
        <v>268</v>
      </c>
      <c r="C3" t="s">
        <v>280</v>
      </c>
      <c r="D3" t="s">
        <v>202</v>
      </c>
      <c r="E3">
        <v>0.03</v>
      </c>
      <c r="F3">
        <v>0.03</v>
      </c>
      <c r="G3">
        <v>0.03</v>
      </c>
    </row>
    <row r="4" spans="1:7" x14ac:dyDescent="0.2">
      <c r="A4" t="s">
        <v>252</v>
      </c>
      <c r="B4" t="s">
        <v>268</v>
      </c>
      <c r="C4" t="s">
        <v>226</v>
      </c>
      <c r="D4" t="s">
        <v>253</v>
      </c>
      <c r="E4">
        <v>0.8</v>
      </c>
      <c r="F4">
        <v>0.8</v>
      </c>
      <c r="G4">
        <v>0.8</v>
      </c>
    </row>
    <row r="5" spans="1:7" x14ac:dyDescent="0.2">
      <c r="A5" t="s">
        <v>252</v>
      </c>
      <c r="B5" t="s">
        <v>269</v>
      </c>
      <c r="C5" t="s">
        <v>82</v>
      </c>
      <c r="D5" t="s">
        <v>6</v>
      </c>
      <c r="E5">
        <v>30</v>
      </c>
      <c r="F5">
        <v>30</v>
      </c>
      <c r="G5">
        <v>30</v>
      </c>
    </row>
    <row r="6" spans="1:7" x14ac:dyDescent="0.2">
      <c r="A6" s="1" t="s">
        <v>256</v>
      </c>
    </row>
    <row r="8" spans="1:7" x14ac:dyDescent="0.2">
      <c r="A8" t="s">
        <v>289</v>
      </c>
      <c r="B8" t="s">
        <v>257</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12" sqref="E12"/>
    </sheetView>
  </sheetViews>
  <sheetFormatPr baseColWidth="10" defaultRowHeight="16" x14ac:dyDescent="0.2"/>
  <cols>
    <col min="1" max="1" width="40.6640625" bestFit="1" customWidth="1"/>
    <col min="3" max="3" width="14" bestFit="1" customWidth="1"/>
  </cols>
  <sheetData>
    <row r="1" spans="1:8" x14ac:dyDescent="0.2">
      <c r="D1" s="1">
        <v>2015</v>
      </c>
      <c r="E1" s="54" t="s">
        <v>192</v>
      </c>
      <c r="F1" s="1">
        <v>2030</v>
      </c>
      <c r="G1" s="1">
        <v>2040</v>
      </c>
      <c r="H1" s="1">
        <v>2050</v>
      </c>
    </row>
    <row r="2" spans="1:8" x14ac:dyDescent="0.2">
      <c r="A2" s="53" t="s">
        <v>200</v>
      </c>
      <c r="B2" s="53" t="s">
        <v>47</v>
      </c>
      <c r="C2" s="53" t="s">
        <v>201</v>
      </c>
      <c r="D2" s="53">
        <v>1850</v>
      </c>
      <c r="E2" s="53">
        <v>1760</v>
      </c>
      <c r="F2" s="53">
        <v>1630</v>
      </c>
      <c r="G2" s="53">
        <v>1560</v>
      </c>
      <c r="H2" s="53">
        <v>1520</v>
      </c>
    </row>
    <row r="3" spans="1:8" x14ac:dyDescent="0.2">
      <c r="A3" t="s">
        <v>200</v>
      </c>
      <c r="B3" t="s">
        <v>48</v>
      </c>
      <c r="C3" t="s">
        <v>202</v>
      </c>
      <c r="D3">
        <v>0.03</v>
      </c>
      <c r="E3">
        <v>0.03</v>
      </c>
      <c r="F3">
        <v>0.03</v>
      </c>
      <c r="G3">
        <v>0.03</v>
      </c>
      <c r="H3">
        <v>0.03</v>
      </c>
    </row>
    <row r="4" spans="1:8" x14ac:dyDescent="0.2">
      <c r="A4" t="s">
        <v>203</v>
      </c>
      <c r="B4" t="s">
        <v>47</v>
      </c>
      <c r="C4" t="s">
        <v>201</v>
      </c>
      <c r="D4">
        <v>1350</v>
      </c>
      <c r="E4">
        <v>1290</v>
      </c>
      <c r="F4">
        <v>1190</v>
      </c>
      <c r="G4">
        <v>1140</v>
      </c>
      <c r="H4">
        <v>1110</v>
      </c>
    </row>
    <row r="5" spans="1:8" x14ac:dyDescent="0.2">
      <c r="A5" t="s">
        <v>203</v>
      </c>
      <c r="B5" t="s">
        <v>48</v>
      </c>
      <c r="C5" t="s">
        <v>202</v>
      </c>
      <c r="D5">
        <v>0.03</v>
      </c>
      <c r="E5">
        <v>0.03</v>
      </c>
      <c r="F5">
        <v>0.03</v>
      </c>
      <c r="G5">
        <v>0.03</v>
      </c>
      <c r="H5">
        <v>0.03</v>
      </c>
    </row>
    <row r="6" spans="1:8" x14ac:dyDescent="0.2">
      <c r="A6" t="s">
        <v>204</v>
      </c>
      <c r="B6" t="s">
        <v>47</v>
      </c>
      <c r="C6" t="s">
        <v>201</v>
      </c>
      <c r="D6">
        <v>1090</v>
      </c>
      <c r="E6">
        <v>1040</v>
      </c>
      <c r="F6">
        <v>960</v>
      </c>
      <c r="G6">
        <v>920</v>
      </c>
      <c r="H6">
        <v>890</v>
      </c>
    </row>
    <row r="7" spans="1:8" x14ac:dyDescent="0.2">
      <c r="A7" t="s">
        <v>204</v>
      </c>
      <c r="B7" t="s">
        <v>48</v>
      </c>
      <c r="C7" t="s">
        <v>202</v>
      </c>
      <c r="D7">
        <v>0.03</v>
      </c>
      <c r="E7">
        <v>0.03</v>
      </c>
      <c r="F7">
        <v>0.03</v>
      </c>
      <c r="G7">
        <v>0.03</v>
      </c>
      <c r="H7">
        <v>0.03</v>
      </c>
    </row>
    <row r="8" spans="1:8" x14ac:dyDescent="0.2">
      <c r="A8" s="53" t="s">
        <v>205</v>
      </c>
      <c r="B8" s="53" t="s">
        <v>47</v>
      </c>
      <c r="C8" s="53" t="s">
        <v>201</v>
      </c>
      <c r="D8" s="53">
        <v>3500</v>
      </c>
      <c r="E8" s="53">
        <v>2890</v>
      </c>
      <c r="F8" s="53">
        <v>2310</v>
      </c>
      <c r="G8" s="53">
        <v>2150</v>
      </c>
      <c r="H8" s="53">
        <v>2100</v>
      </c>
    </row>
    <row r="9" spans="1:8" x14ac:dyDescent="0.2">
      <c r="A9" t="s">
        <v>205</v>
      </c>
      <c r="B9" t="s">
        <v>48</v>
      </c>
      <c r="C9" t="s">
        <v>202</v>
      </c>
      <c r="D9">
        <v>0.02</v>
      </c>
      <c r="E9">
        <v>0.02</v>
      </c>
      <c r="F9">
        <v>0.02</v>
      </c>
      <c r="G9">
        <v>0.02</v>
      </c>
      <c r="H9">
        <v>0.02</v>
      </c>
    </row>
    <row r="10" spans="1:8" x14ac:dyDescent="0.2">
      <c r="A10" t="s">
        <v>206</v>
      </c>
      <c r="B10" t="s">
        <v>47</v>
      </c>
      <c r="C10" t="s">
        <v>201</v>
      </c>
      <c r="D10">
        <v>3600</v>
      </c>
      <c r="E10">
        <v>2970</v>
      </c>
      <c r="F10">
        <v>2370</v>
      </c>
      <c r="G10">
        <v>2220</v>
      </c>
      <c r="H10">
        <v>2160</v>
      </c>
    </row>
    <row r="11" spans="1:8" x14ac:dyDescent="0.2">
      <c r="A11" t="s">
        <v>206</v>
      </c>
      <c r="B11" t="s">
        <v>48</v>
      </c>
      <c r="C11" t="s">
        <v>202</v>
      </c>
      <c r="D11">
        <v>0.02</v>
      </c>
      <c r="E11">
        <v>0.02</v>
      </c>
      <c r="F11">
        <v>0.02</v>
      </c>
      <c r="G11">
        <v>0.02</v>
      </c>
      <c r="H11">
        <v>0.02</v>
      </c>
    </row>
    <row r="12" spans="1:8" x14ac:dyDescent="0.2">
      <c r="A12" t="s">
        <v>207</v>
      </c>
      <c r="B12" t="s">
        <v>47</v>
      </c>
      <c r="C12" t="s">
        <v>201</v>
      </c>
      <c r="D12">
        <v>5500</v>
      </c>
      <c r="E12">
        <v>4540</v>
      </c>
      <c r="F12">
        <v>3620</v>
      </c>
      <c r="G12">
        <v>3390</v>
      </c>
      <c r="H12">
        <v>3300</v>
      </c>
    </row>
    <row r="13" spans="1:8" x14ac:dyDescent="0.2">
      <c r="A13" t="s">
        <v>207</v>
      </c>
      <c r="B13" t="s">
        <v>48</v>
      </c>
      <c r="C13" t="s">
        <v>202</v>
      </c>
      <c r="D13">
        <v>0.02</v>
      </c>
      <c r="E13">
        <v>0.02</v>
      </c>
      <c r="F13">
        <v>0.02</v>
      </c>
      <c r="G13">
        <v>0.02</v>
      </c>
      <c r="H13">
        <v>0.02</v>
      </c>
    </row>
    <row r="14" spans="1:8" x14ac:dyDescent="0.2">
      <c r="A14" s="53" t="s">
        <v>208</v>
      </c>
      <c r="B14" s="53" t="s">
        <v>47</v>
      </c>
      <c r="C14" s="53" t="s">
        <v>201</v>
      </c>
      <c r="D14" s="53">
        <v>1120</v>
      </c>
      <c r="E14" s="53">
        <v>760</v>
      </c>
      <c r="F14" s="53">
        <v>490</v>
      </c>
      <c r="G14" s="53">
        <v>400</v>
      </c>
      <c r="H14" s="53">
        <v>350</v>
      </c>
    </row>
    <row r="15" spans="1:8" x14ac:dyDescent="0.2">
      <c r="A15" t="s">
        <v>208</v>
      </c>
      <c r="B15" t="s">
        <v>48</v>
      </c>
      <c r="C15" t="s">
        <v>202</v>
      </c>
      <c r="D15">
        <v>2.3E-2</v>
      </c>
      <c r="E15">
        <v>2.3E-2</v>
      </c>
      <c r="F15">
        <v>2.3E-2</v>
      </c>
      <c r="G15">
        <v>2.3E-2</v>
      </c>
      <c r="H15">
        <v>2.3E-2</v>
      </c>
    </row>
    <row r="16" spans="1:8" x14ac:dyDescent="0.2">
      <c r="A16" t="s">
        <v>209</v>
      </c>
      <c r="B16" t="s">
        <v>47</v>
      </c>
      <c r="C16" t="s">
        <v>201</v>
      </c>
      <c r="D16">
        <v>1020</v>
      </c>
      <c r="E16">
        <v>690</v>
      </c>
      <c r="F16">
        <v>450</v>
      </c>
      <c r="G16">
        <v>370</v>
      </c>
      <c r="H16">
        <v>320</v>
      </c>
    </row>
    <row r="17" spans="1:8" x14ac:dyDescent="0.2">
      <c r="A17" t="s">
        <v>209</v>
      </c>
      <c r="B17" t="s">
        <v>48</v>
      </c>
      <c r="C17" t="s">
        <v>202</v>
      </c>
      <c r="D17">
        <v>1.7000000000000001E-2</v>
      </c>
      <c r="E17">
        <v>1.7000000000000001E-2</v>
      </c>
      <c r="F17">
        <v>1.7000000000000001E-2</v>
      </c>
      <c r="G17">
        <v>1.7000000000000001E-2</v>
      </c>
      <c r="H17">
        <v>1.7000000000000001E-2</v>
      </c>
    </row>
    <row r="18" spans="1:8" x14ac:dyDescent="0.2">
      <c r="A18" t="s">
        <v>210</v>
      </c>
      <c r="B18" t="s">
        <v>47</v>
      </c>
      <c r="C18" t="s">
        <v>201</v>
      </c>
      <c r="D18">
        <v>1140</v>
      </c>
      <c r="E18">
        <v>770</v>
      </c>
      <c r="F18">
        <v>500</v>
      </c>
      <c r="G18">
        <v>410</v>
      </c>
      <c r="H18">
        <v>350</v>
      </c>
    </row>
    <row r="19" spans="1:8" x14ac:dyDescent="0.2">
      <c r="A19" t="s">
        <v>210</v>
      </c>
      <c r="B19" t="s">
        <v>48</v>
      </c>
      <c r="C19" t="s">
        <v>202</v>
      </c>
      <c r="D19">
        <v>2.5000000000000001E-2</v>
      </c>
      <c r="E19">
        <v>2.5000000000000001E-2</v>
      </c>
      <c r="F19">
        <v>2.5000000000000001E-2</v>
      </c>
      <c r="G19">
        <v>2.5000000000000001E-2</v>
      </c>
      <c r="H19">
        <v>2.5000000000000001E-2</v>
      </c>
    </row>
    <row r="20" spans="1:8" x14ac:dyDescent="0.2">
      <c r="A20" s="53" t="s">
        <v>211</v>
      </c>
      <c r="B20" s="53" t="s">
        <v>47</v>
      </c>
      <c r="C20" s="53" t="s">
        <v>201</v>
      </c>
      <c r="D20" s="53">
        <v>6000</v>
      </c>
      <c r="E20" s="53">
        <v>4920</v>
      </c>
      <c r="F20" s="53">
        <v>3760</v>
      </c>
      <c r="G20" s="53">
        <v>3430</v>
      </c>
      <c r="H20" s="53">
        <v>3280</v>
      </c>
    </row>
    <row r="21" spans="1:8" x14ac:dyDescent="0.2">
      <c r="A21" t="s">
        <v>211</v>
      </c>
      <c r="B21" t="s">
        <v>48</v>
      </c>
      <c r="C21" t="s">
        <v>202</v>
      </c>
      <c r="D21">
        <v>1.7000000000000001E-2</v>
      </c>
      <c r="E21">
        <v>1.7000000000000001E-2</v>
      </c>
      <c r="F21">
        <v>1.7000000000000001E-2</v>
      </c>
      <c r="G21">
        <v>1.7000000000000001E-2</v>
      </c>
      <c r="H21">
        <v>1.7000000000000001E-2</v>
      </c>
    </row>
    <row r="22" spans="1:8" x14ac:dyDescent="0.2">
      <c r="A22" t="s">
        <v>212</v>
      </c>
      <c r="B22" t="s">
        <v>47</v>
      </c>
      <c r="C22" t="s">
        <v>201</v>
      </c>
      <c r="D22">
        <v>5280</v>
      </c>
      <c r="E22">
        <v>4330</v>
      </c>
      <c r="F22">
        <v>3310</v>
      </c>
      <c r="G22">
        <v>3010</v>
      </c>
      <c r="H22">
        <v>2880</v>
      </c>
    </row>
    <row r="23" spans="1:8" x14ac:dyDescent="0.2">
      <c r="A23" t="s">
        <v>212</v>
      </c>
      <c r="B23" t="s">
        <v>48</v>
      </c>
      <c r="C23" t="s">
        <v>202</v>
      </c>
      <c r="D23">
        <v>1.7000000000000001E-2</v>
      </c>
      <c r="E23">
        <v>1.7000000000000001E-2</v>
      </c>
      <c r="F23">
        <v>1.7000000000000001E-2</v>
      </c>
      <c r="G23">
        <v>1.7000000000000001E-2</v>
      </c>
      <c r="H23">
        <v>1.7000000000000001E-2</v>
      </c>
    </row>
    <row r="25" spans="1:8" x14ac:dyDescent="0.2">
      <c r="A25" t="s">
        <v>193</v>
      </c>
      <c r="B25" t="s">
        <v>82</v>
      </c>
      <c r="C25" t="s">
        <v>6</v>
      </c>
      <c r="D25">
        <v>25</v>
      </c>
    </row>
    <row r="26" spans="1:8" x14ac:dyDescent="0.2">
      <c r="A26" t="s">
        <v>194</v>
      </c>
      <c r="B26" t="s">
        <v>82</v>
      </c>
      <c r="C26" t="s">
        <v>6</v>
      </c>
      <c r="D26">
        <v>30</v>
      </c>
    </row>
    <row r="27" spans="1:8" x14ac:dyDescent="0.2">
      <c r="A27" t="s">
        <v>183</v>
      </c>
      <c r="B27" t="s">
        <v>82</v>
      </c>
      <c r="C27" t="s">
        <v>6</v>
      </c>
      <c r="D27">
        <v>25</v>
      </c>
    </row>
    <row r="28" spans="1:8" x14ac:dyDescent="0.2">
      <c r="A28" t="s">
        <v>195</v>
      </c>
      <c r="B28" t="s">
        <v>82</v>
      </c>
      <c r="C28" t="s">
        <v>6</v>
      </c>
      <c r="D28">
        <v>30</v>
      </c>
    </row>
    <row r="32" spans="1:8" x14ac:dyDescent="0.2">
      <c r="A32" s="1" t="s">
        <v>289</v>
      </c>
      <c r="B32" t="s">
        <v>293</v>
      </c>
    </row>
    <row r="33" spans="1:7" x14ac:dyDescent="0.2">
      <c r="A33" s="1" t="s">
        <v>198</v>
      </c>
    </row>
    <row r="34" spans="1:7" ht="132" customHeight="1" x14ac:dyDescent="0.2">
      <c r="A34" s="184" t="s">
        <v>199</v>
      </c>
      <c r="B34" s="184"/>
      <c r="C34" s="184"/>
      <c r="D34" s="184"/>
      <c r="E34" s="184"/>
      <c r="F34" s="184"/>
      <c r="G34" s="184"/>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x14ac:dyDescent="0.2"/>
  <cols>
    <col min="1" max="1" width="29.1640625" customWidth="1"/>
    <col min="4" max="4" width="12.6640625" bestFit="1" customWidth="1"/>
  </cols>
  <sheetData>
    <row r="1" spans="1:39" x14ac:dyDescent="0.2">
      <c r="A1" s="3"/>
      <c r="B1" s="3"/>
      <c r="C1" s="3"/>
      <c r="D1" s="6" t="s">
        <v>182</v>
      </c>
      <c r="E1" s="6">
        <v>2020</v>
      </c>
      <c r="F1" s="6">
        <v>2021</v>
      </c>
      <c r="G1" s="6">
        <v>2022</v>
      </c>
      <c r="H1" s="6">
        <v>2023</v>
      </c>
      <c r="I1" s="6">
        <v>2024</v>
      </c>
      <c r="J1" s="6">
        <v>2025</v>
      </c>
      <c r="K1" s="6">
        <v>2026</v>
      </c>
      <c r="L1" s="6">
        <v>2027</v>
      </c>
      <c r="M1" s="6">
        <v>2028</v>
      </c>
      <c r="N1" s="6">
        <v>2029</v>
      </c>
      <c r="O1" s="6">
        <v>2030</v>
      </c>
      <c r="P1" s="6">
        <v>2031</v>
      </c>
      <c r="Q1" s="6">
        <v>2032</v>
      </c>
      <c r="R1" s="6">
        <v>2033</v>
      </c>
      <c r="S1" s="6">
        <v>2034</v>
      </c>
      <c r="T1" s="6">
        <v>2035</v>
      </c>
      <c r="U1" s="6">
        <v>2036</v>
      </c>
      <c r="V1" s="6">
        <v>2037</v>
      </c>
      <c r="W1" s="6">
        <v>2038</v>
      </c>
      <c r="X1" s="6">
        <v>2039</v>
      </c>
      <c r="Y1" s="6">
        <v>2040</v>
      </c>
      <c r="Z1" s="6">
        <v>2041</v>
      </c>
      <c r="AA1" s="6">
        <v>2042</v>
      </c>
      <c r="AB1" s="6">
        <v>2043</v>
      </c>
      <c r="AC1" s="6">
        <v>2044</v>
      </c>
      <c r="AD1" s="6">
        <v>2045</v>
      </c>
      <c r="AE1" s="6">
        <v>2046</v>
      </c>
      <c r="AF1" s="6">
        <v>2047</v>
      </c>
      <c r="AG1" s="6">
        <v>2048</v>
      </c>
      <c r="AH1" s="6">
        <v>2049</v>
      </c>
      <c r="AI1" s="6">
        <v>2050</v>
      </c>
      <c r="AJ1" s="1"/>
      <c r="AK1" s="1"/>
      <c r="AL1" s="1"/>
      <c r="AM1" s="1"/>
    </row>
    <row r="2" spans="1:39" s="71" customFormat="1" x14ac:dyDescent="0.2">
      <c r="A2" s="71" t="s">
        <v>276</v>
      </c>
      <c r="B2" s="71" t="s">
        <v>47</v>
      </c>
      <c r="C2" s="71" t="s">
        <v>184</v>
      </c>
      <c r="D2" s="71">
        <v>0.46200000000000002</v>
      </c>
      <c r="E2" s="71">
        <v>0.43099999999999999</v>
      </c>
      <c r="F2" s="71">
        <v>0.40600000000000003</v>
      </c>
      <c r="G2" s="71">
        <v>0.38400000000000001</v>
      </c>
      <c r="H2" s="71">
        <v>0.36499999999999999</v>
      </c>
      <c r="I2" s="71">
        <v>0.34799999999999998</v>
      </c>
      <c r="J2" s="71">
        <v>0.33300000000000002</v>
      </c>
      <c r="K2" s="71">
        <v>0.31900000000000001</v>
      </c>
      <c r="L2" s="71">
        <v>0.307</v>
      </c>
      <c r="M2" s="71">
        <v>0.29599999999999999</v>
      </c>
      <c r="N2" s="71">
        <v>0.28499999999999998</v>
      </c>
      <c r="O2" s="71">
        <v>0.27500000000000002</v>
      </c>
      <c r="P2" s="71">
        <v>0.26600000000000001</v>
      </c>
      <c r="Q2" s="71">
        <v>0.25700000000000001</v>
      </c>
      <c r="R2" s="71">
        <v>0.249</v>
      </c>
      <c r="S2" s="71">
        <v>0.24199999999999999</v>
      </c>
      <c r="T2" s="71">
        <v>0.23499999999999999</v>
      </c>
      <c r="U2" s="71">
        <v>0.22800000000000001</v>
      </c>
      <c r="V2" s="71">
        <v>0.221</v>
      </c>
      <c r="W2" s="71">
        <v>0.215</v>
      </c>
      <c r="X2" s="71">
        <v>0.20899999999999999</v>
      </c>
      <c r="Y2" s="71">
        <v>0.20399999999999999</v>
      </c>
      <c r="Z2" s="71">
        <v>0.19900000000000001</v>
      </c>
      <c r="AA2" s="71">
        <v>0.19400000000000001</v>
      </c>
      <c r="AB2" s="71">
        <v>0.189</v>
      </c>
      <c r="AC2" s="71">
        <v>0.185</v>
      </c>
      <c r="AD2" s="71">
        <v>0.18099999999999999</v>
      </c>
      <c r="AE2" s="71">
        <v>0.17699999999999999</v>
      </c>
      <c r="AF2" s="71">
        <v>0.17399999999999999</v>
      </c>
      <c r="AG2" s="71">
        <v>0.17</v>
      </c>
      <c r="AH2" s="71">
        <v>0.16700000000000001</v>
      </c>
      <c r="AI2" s="71">
        <v>0.16400000000000001</v>
      </c>
    </row>
    <row r="3" spans="1:39" s="77" customFormat="1" x14ac:dyDescent="0.2">
      <c r="A3" s="77" t="s">
        <v>276</v>
      </c>
      <c r="B3" s="77" t="s">
        <v>47</v>
      </c>
      <c r="C3" s="77" t="s">
        <v>278</v>
      </c>
      <c r="D3" s="77">
        <f>D2*1000</f>
        <v>462</v>
      </c>
      <c r="E3" s="77">
        <f t="shared" ref="E3:AG3" si="0">E2*1000</f>
        <v>431</v>
      </c>
      <c r="F3" s="77">
        <f t="shared" si="0"/>
        <v>406</v>
      </c>
      <c r="G3" s="77">
        <f t="shared" si="0"/>
        <v>384</v>
      </c>
      <c r="H3" s="77">
        <f t="shared" si="0"/>
        <v>365</v>
      </c>
      <c r="I3" s="77">
        <f t="shared" si="0"/>
        <v>348</v>
      </c>
      <c r="J3" s="77">
        <f t="shared" si="0"/>
        <v>333</v>
      </c>
      <c r="K3" s="77">
        <f t="shared" si="0"/>
        <v>319</v>
      </c>
      <c r="L3" s="77">
        <f t="shared" si="0"/>
        <v>307</v>
      </c>
      <c r="M3" s="77">
        <f t="shared" si="0"/>
        <v>296</v>
      </c>
      <c r="N3" s="77">
        <f t="shared" si="0"/>
        <v>285</v>
      </c>
      <c r="O3" s="77">
        <f t="shared" si="0"/>
        <v>275</v>
      </c>
      <c r="P3" s="77">
        <f t="shared" si="0"/>
        <v>266</v>
      </c>
      <c r="Q3" s="77">
        <f t="shared" si="0"/>
        <v>257</v>
      </c>
      <c r="R3" s="77">
        <f t="shared" si="0"/>
        <v>249</v>
      </c>
      <c r="S3" s="77">
        <f t="shared" si="0"/>
        <v>242</v>
      </c>
      <c r="T3" s="77">
        <f t="shared" si="0"/>
        <v>235</v>
      </c>
      <c r="U3" s="77">
        <f t="shared" si="0"/>
        <v>228</v>
      </c>
      <c r="V3" s="77">
        <f t="shared" si="0"/>
        <v>221</v>
      </c>
      <c r="W3" s="77">
        <f t="shared" si="0"/>
        <v>215</v>
      </c>
      <c r="X3" s="77">
        <f t="shared" si="0"/>
        <v>209</v>
      </c>
      <c r="Y3" s="77">
        <f t="shared" si="0"/>
        <v>204</v>
      </c>
      <c r="Z3" s="77">
        <f t="shared" si="0"/>
        <v>199</v>
      </c>
      <c r="AA3" s="77">
        <f t="shared" si="0"/>
        <v>194</v>
      </c>
      <c r="AB3" s="77">
        <f t="shared" si="0"/>
        <v>189</v>
      </c>
      <c r="AC3" s="77">
        <f t="shared" si="0"/>
        <v>185</v>
      </c>
      <c r="AD3" s="77">
        <f t="shared" si="0"/>
        <v>181</v>
      </c>
      <c r="AE3" s="77">
        <f t="shared" si="0"/>
        <v>177</v>
      </c>
      <c r="AF3" s="77">
        <f t="shared" si="0"/>
        <v>174</v>
      </c>
      <c r="AG3" s="77">
        <f t="shared" si="0"/>
        <v>170</v>
      </c>
      <c r="AH3" s="77">
        <f>AH2*1000</f>
        <v>167</v>
      </c>
      <c r="AI3" s="77">
        <f t="shared" ref="AI3" si="1">AI2*1000</f>
        <v>164</v>
      </c>
    </row>
    <row r="4" spans="1:39" s="71" customFormat="1" x14ac:dyDescent="0.2">
      <c r="A4" s="71" t="s">
        <v>276</v>
      </c>
      <c r="B4" s="71" t="s">
        <v>48</v>
      </c>
      <c r="C4" s="71" t="s">
        <v>185</v>
      </c>
      <c r="D4" s="71">
        <v>9.1999999999999993</v>
      </c>
      <c r="E4" s="71">
        <v>8.8000000000000007</v>
      </c>
      <c r="F4" s="71">
        <v>8.4</v>
      </c>
      <c r="G4" s="71">
        <v>8.1</v>
      </c>
      <c r="H4" s="71">
        <v>7.8</v>
      </c>
      <c r="I4" s="71">
        <v>7.6</v>
      </c>
      <c r="J4" s="71">
        <v>7.4</v>
      </c>
      <c r="K4" s="71">
        <v>7.1</v>
      </c>
      <c r="L4" s="71">
        <v>6.9</v>
      </c>
      <c r="M4" s="71">
        <v>6.7</v>
      </c>
      <c r="N4" s="71">
        <v>6.6</v>
      </c>
      <c r="O4" s="71">
        <v>6.4</v>
      </c>
      <c r="P4" s="71">
        <v>6.2</v>
      </c>
      <c r="Q4" s="71">
        <v>6.1</v>
      </c>
      <c r="R4" s="71">
        <v>5.9</v>
      </c>
      <c r="S4" s="71">
        <v>5.8</v>
      </c>
      <c r="T4" s="71">
        <v>5.6</v>
      </c>
      <c r="U4" s="71">
        <v>5.5</v>
      </c>
      <c r="V4" s="71">
        <v>5.4</v>
      </c>
      <c r="W4" s="71">
        <v>5.3</v>
      </c>
      <c r="X4" s="71">
        <v>5.0999999999999996</v>
      </c>
      <c r="Y4" s="71">
        <v>5</v>
      </c>
      <c r="Z4" s="71">
        <v>4.9000000000000004</v>
      </c>
      <c r="AA4" s="71">
        <v>4.8</v>
      </c>
      <c r="AB4" s="71">
        <v>4.7</v>
      </c>
      <c r="AC4" s="71">
        <v>4.5999999999999996</v>
      </c>
      <c r="AD4" s="71">
        <v>4.5999999999999996</v>
      </c>
      <c r="AE4" s="71">
        <v>4.5</v>
      </c>
      <c r="AF4" s="71">
        <v>4.4000000000000004</v>
      </c>
      <c r="AG4" s="71">
        <v>4.3</v>
      </c>
      <c r="AH4" s="71">
        <v>4.2</v>
      </c>
      <c r="AI4" s="71">
        <v>4.2</v>
      </c>
    </row>
    <row r="5" spans="1:39" x14ac:dyDescent="0.2">
      <c r="A5" s="3" t="s">
        <v>276</v>
      </c>
      <c r="B5" s="3" t="s">
        <v>48</v>
      </c>
      <c r="C5" s="69" t="s">
        <v>202</v>
      </c>
      <c r="D5" s="69">
        <f>D4/D3</f>
        <v>1.9913419913419911E-2</v>
      </c>
      <c r="E5" s="69">
        <f t="shared" ref="E5:AG5" si="2">E4/E3</f>
        <v>2.0417633410672854E-2</v>
      </c>
      <c r="F5" s="69">
        <f t="shared" si="2"/>
        <v>2.0689655172413793E-2</v>
      </c>
      <c r="G5" s="69">
        <f t="shared" si="2"/>
        <v>2.1093749999999998E-2</v>
      </c>
      <c r="H5" s="69">
        <f t="shared" si="2"/>
        <v>2.1369863013698628E-2</v>
      </c>
      <c r="I5" s="69">
        <f t="shared" si="2"/>
        <v>2.1839080459770115E-2</v>
      </c>
      <c r="J5" s="69">
        <f t="shared" si="2"/>
        <v>2.2222222222222223E-2</v>
      </c>
      <c r="K5" s="69">
        <f t="shared" si="2"/>
        <v>2.2257053291536048E-2</v>
      </c>
      <c r="L5" s="69">
        <f t="shared" si="2"/>
        <v>2.2475570032573292E-2</v>
      </c>
      <c r="M5" s="69">
        <f t="shared" si="2"/>
        <v>2.2635135135135136E-2</v>
      </c>
      <c r="N5" s="69">
        <f t="shared" si="2"/>
        <v>2.3157894736842103E-2</v>
      </c>
      <c r="O5" s="69">
        <f t="shared" si="2"/>
        <v>2.3272727272727275E-2</v>
      </c>
      <c r="P5" s="69">
        <f t="shared" si="2"/>
        <v>2.3308270676691729E-2</v>
      </c>
      <c r="Q5" s="69">
        <f t="shared" si="2"/>
        <v>2.3735408560311283E-2</v>
      </c>
      <c r="R5" s="69">
        <f t="shared" si="2"/>
        <v>2.3694779116465864E-2</v>
      </c>
      <c r="S5" s="69">
        <f t="shared" si="2"/>
        <v>2.3966942148760328E-2</v>
      </c>
      <c r="T5" s="69">
        <f t="shared" si="2"/>
        <v>2.3829787234042551E-2</v>
      </c>
      <c r="U5" s="69">
        <f t="shared" si="2"/>
        <v>2.4122807017543858E-2</v>
      </c>
      <c r="V5" s="69">
        <f t="shared" si="2"/>
        <v>2.4434389140271493E-2</v>
      </c>
      <c r="W5" s="69">
        <f t="shared" si="2"/>
        <v>2.4651162790697675E-2</v>
      </c>
      <c r="X5" s="69">
        <f t="shared" si="2"/>
        <v>2.4401913875598084E-2</v>
      </c>
      <c r="Y5" s="69">
        <f t="shared" si="2"/>
        <v>2.4509803921568627E-2</v>
      </c>
      <c r="Z5" s="69">
        <f t="shared" si="2"/>
        <v>2.4623115577889449E-2</v>
      </c>
      <c r="AA5" s="69">
        <f t="shared" si="2"/>
        <v>2.4742268041237112E-2</v>
      </c>
      <c r="AB5" s="69">
        <f t="shared" si="2"/>
        <v>2.4867724867724868E-2</v>
      </c>
      <c r="AC5" s="69">
        <f t="shared" si="2"/>
        <v>2.4864864864864864E-2</v>
      </c>
      <c r="AD5" s="69">
        <f t="shared" si="2"/>
        <v>2.5414364640883976E-2</v>
      </c>
      <c r="AE5" s="69">
        <f t="shared" si="2"/>
        <v>2.5423728813559324E-2</v>
      </c>
      <c r="AF5" s="69">
        <f t="shared" si="2"/>
        <v>2.5287356321839084E-2</v>
      </c>
      <c r="AG5" s="69">
        <f t="shared" si="2"/>
        <v>2.5294117647058821E-2</v>
      </c>
      <c r="AH5" s="69">
        <f>AH4/AH3</f>
        <v>2.5149700598802397E-2</v>
      </c>
      <c r="AI5" s="69">
        <f t="shared" ref="AI5" si="3">AI4/AI3</f>
        <v>2.5609756097560978E-2</v>
      </c>
    </row>
    <row r="6" spans="1:39" s="71" customFormat="1" x14ac:dyDescent="0.2">
      <c r="A6" s="71" t="s">
        <v>277</v>
      </c>
      <c r="B6" s="71" t="s">
        <v>47</v>
      </c>
      <c r="C6" s="71" t="s">
        <v>186</v>
      </c>
      <c r="D6" s="71">
        <v>0.27500000000000002</v>
      </c>
      <c r="E6" s="71">
        <v>0.251</v>
      </c>
      <c r="F6" s="71">
        <v>0.22900000000000001</v>
      </c>
      <c r="G6" s="71">
        <v>0.20899999999999999</v>
      </c>
      <c r="H6" s="71">
        <v>0.192</v>
      </c>
      <c r="I6" s="71">
        <v>0.17599999999999999</v>
      </c>
      <c r="J6" s="71">
        <v>0.16300000000000001</v>
      </c>
      <c r="K6" s="71">
        <v>0.151</v>
      </c>
      <c r="L6" s="71">
        <v>0.14099999999999999</v>
      </c>
      <c r="M6" s="71">
        <v>0.13200000000000001</v>
      </c>
      <c r="N6" s="71">
        <v>0.124</v>
      </c>
      <c r="O6" s="71">
        <v>0.11700000000000001</v>
      </c>
      <c r="P6" s="71">
        <v>0.112</v>
      </c>
      <c r="Q6" s="71">
        <v>0.106</v>
      </c>
      <c r="R6" s="71">
        <v>0.10199999999999999</v>
      </c>
      <c r="S6" s="71">
        <v>9.8000000000000004E-2</v>
      </c>
      <c r="T6" s="71">
        <v>9.4E-2</v>
      </c>
      <c r="U6" s="71">
        <v>9.0999999999999998E-2</v>
      </c>
      <c r="V6" s="71">
        <v>8.7999999999999995E-2</v>
      </c>
      <c r="W6" s="71">
        <v>8.5000000000000006E-2</v>
      </c>
      <c r="X6" s="71">
        <v>8.2000000000000003E-2</v>
      </c>
      <c r="Y6" s="71">
        <v>0.08</v>
      </c>
      <c r="Z6" s="71">
        <v>7.8E-2</v>
      </c>
      <c r="AA6" s="71">
        <v>7.5999999999999998E-2</v>
      </c>
      <c r="AB6" s="71">
        <v>7.3999999999999996E-2</v>
      </c>
      <c r="AC6" s="71">
        <v>7.2999999999999995E-2</v>
      </c>
      <c r="AD6" s="71">
        <v>7.0999999999999994E-2</v>
      </c>
      <c r="AE6" s="71">
        <v>7.0000000000000007E-2</v>
      </c>
      <c r="AF6" s="71">
        <v>6.9000000000000006E-2</v>
      </c>
      <c r="AG6" s="71">
        <v>6.7000000000000004E-2</v>
      </c>
      <c r="AH6" s="71">
        <v>6.6000000000000003E-2</v>
      </c>
      <c r="AI6" s="71">
        <v>6.5000000000000002E-2</v>
      </c>
    </row>
    <row r="7" spans="1:39" s="77" customFormat="1" x14ac:dyDescent="0.2">
      <c r="A7" s="77" t="s">
        <v>277</v>
      </c>
      <c r="B7" s="77" t="s">
        <v>47</v>
      </c>
      <c r="C7" s="77" t="s">
        <v>279</v>
      </c>
      <c r="D7" s="77">
        <f>D6*1000</f>
        <v>275</v>
      </c>
      <c r="E7" s="77">
        <f t="shared" ref="E7:AI7" si="4">E6*1000</f>
        <v>251</v>
      </c>
      <c r="F7" s="77">
        <f t="shared" si="4"/>
        <v>229</v>
      </c>
      <c r="G7" s="77">
        <f t="shared" si="4"/>
        <v>209</v>
      </c>
      <c r="H7" s="77">
        <f t="shared" si="4"/>
        <v>192</v>
      </c>
      <c r="I7" s="77">
        <f t="shared" si="4"/>
        <v>176</v>
      </c>
      <c r="J7" s="77">
        <f t="shared" si="4"/>
        <v>163</v>
      </c>
      <c r="K7" s="77">
        <f t="shared" si="4"/>
        <v>151</v>
      </c>
      <c r="L7" s="77">
        <f t="shared" si="4"/>
        <v>141</v>
      </c>
      <c r="M7" s="77">
        <f t="shared" si="4"/>
        <v>132</v>
      </c>
      <c r="N7" s="77">
        <f t="shared" si="4"/>
        <v>124</v>
      </c>
      <c r="O7" s="77">
        <f t="shared" si="4"/>
        <v>117</v>
      </c>
      <c r="P7" s="77">
        <f t="shared" si="4"/>
        <v>112</v>
      </c>
      <c r="Q7" s="77">
        <f t="shared" si="4"/>
        <v>106</v>
      </c>
      <c r="R7" s="77">
        <f t="shared" si="4"/>
        <v>102</v>
      </c>
      <c r="S7" s="77">
        <f t="shared" si="4"/>
        <v>98</v>
      </c>
      <c r="T7" s="77">
        <f t="shared" si="4"/>
        <v>94</v>
      </c>
      <c r="U7" s="77">
        <f t="shared" si="4"/>
        <v>91</v>
      </c>
      <c r="V7" s="77">
        <f t="shared" si="4"/>
        <v>88</v>
      </c>
      <c r="W7" s="77">
        <f t="shared" si="4"/>
        <v>85</v>
      </c>
      <c r="X7" s="77">
        <f t="shared" si="4"/>
        <v>82</v>
      </c>
      <c r="Y7" s="77">
        <f t="shared" si="4"/>
        <v>80</v>
      </c>
      <c r="Z7" s="77">
        <f t="shared" si="4"/>
        <v>78</v>
      </c>
      <c r="AA7" s="77">
        <f t="shared" si="4"/>
        <v>76</v>
      </c>
      <c r="AB7" s="77">
        <f t="shared" si="4"/>
        <v>74</v>
      </c>
      <c r="AC7" s="77">
        <f t="shared" si="4"/>
        <v>73</v>
      </c>
      <c r="AD7" s="77">
        <f t="shared" si="4"/>
        <v>71</v>
      </c>
      <c r="AE7" s="77">
        <f t="shared" si="4"/>
        <v>70</v>
      </c>
      <c r="AF7" s="77">
        <f t="shared" si="4"/>
        <v>69</v>
      </c>
      <c r="AG7" s="77">
        <f t="shared" si="4"/>
        <v>67</v>
      </c>
      <c r="AH7" s="77">
        <f t="shared" si="4"/>
        <v>66</v>
      </c>
      <c r="AI7" s="77">
        <f t="shared" si="4"/>
        <v>65</v>
      </c>
    </row>
    <row r="8" spans="1:39" s="71" customFormat="1" x14ac:dyDescent="0.2">
      <c r="A8" s="71" t="s">
        <v>277</v>
      </c>
      <c r="B8" s="71" t="s">
        <v>48</v>
      </c>
      <c r="C8" s="71" t="s">
        <v>187</v>
      </c>
      <c r="D8" s="71">
        <v>4.0999999999999996</v>
      </c>
      <c r="E8" s="71">
        <v>3.9</v>
      </c>
      <c r="F8" s="71">
        <v>3.7</v>
      </c>
      <c r="G8" s="71">
        <v>3.6</v>
      </c>
      <c r="H8" s="71">
        <v>3.4</v>
      </c>
      <c r="I8" s="71">
        <v>3.3</v>
      </c>
      <c r="J8" s="71">
        <v>3.2</v>
      </c>
      <c r="K8" s="71">
        <v>3</v>
      </c>
      <c r="L8" s="71">
        <v>2.9</v>
      </c>
      <c r="M8" s="71">
        <v>2.9</v>
      </c>
      <c r="N8" s="71">
        <v>2.8</v>
      </c>
      <c r="O8" s="71">
        <v>2.7</v>
      </c>
      <c r="P8" s="71">
        <v>2.6</v>
      </c>
      <c r="Q8" s="71">
        <v>2.6</v>
      </c>
      <c r="R8" s="71">
        <v>2.5</v>
      </c>
      <c r="S8" s="71">
        <v>2.5</v>
      </c>
      <c r="T8" s="71">
        <v>2.4</v>
      </c>
      <c r="U8" s="71">
        <v>2.4</v>
      </c>
      <c r="V8" s="71">
        <v>2.2999999999999998</v>
      </c>
      <c r="W8" s="71">
        <v>2.2999999999999998</v>
      </c>
      <c r="X8" s="71">
        <v>2.2999999999999998</v>
      </c>
      <c r="Y8" s="71">
        <v>2.2000000000000002</v>
      </c>
      <c r="Z8" s="71">
        <v>2.2000000000000002</v>
      </c>
      <c r="AA8" s="71">
        <v>2.2000000000000002</v>
      </c>
      <c r="AB8" s="71">
        <v>2.2000000000000002</v>
      </c>
      <c r="AC8" s="71">
        <v>2.1</v>
      </c>
      <c r="AD8" s="71">
        <v>2.1</v>
      </c>
      <c r="AE8" s="71">
        <v>2.1</v>
      </c>
      <c r="AF8" s="71">
        <v>2.1</v>
      </c>
      <c r="AG8" s="71">
        <v>2.1</v>
      </c>
      <c r="AH8" s="76">
        <v>2</v>
      </c>
      <c r="AI8" s="76">
        <v>2</v>
      </c>
    </row>
    <row r="9" spans="1:39" x14ac:dyDescent="0.2">
      <c r="A9" t="s">
        <v>277</v>
      </c>
      <c r="B9" t="s">
        <v>48</v>
      </c>
      <c r="C9" t="s">
        <v>202</v>
      </c>
      <c r="D9" s="68">
        <f>D8/D7</f>
        <v>1.4909090909090908E-2</v>
      </c>
      <c r="E9" s="68">
        <f t="shared" ref="E9:AI9" si="5">E8/E7</f>
        <v>1.5537848605577689E-2</v>
      </c>
      <c r="F9" s="68">
        <f t="shared" si="5"/>
        <v>1.6157205240174673E-2</v>
      </c>
      <c r="G9" s="68">
        <f t="shared" si="5"/>
        <v>1.7224880382775119E-2</v>
      </c>
      <c r="H9" s="68">
        <f t="shared" si="5"/>
        <v>1.7708333333333333E-2</v>
      </c>
      <c r="I9" s="68">
        <f t="shared" si="5"/>
        <v>1.8749999999999999E-2</v>
      </c>
      <c r="J9" s="68">
        <f t="shared" si="5"/>
        <v>1.9631901840490799E-2</v>
      </c>
      <c r="K9" s="68">
        <f t="shared" si="5"/>
        <v>1.9867549668874173E-2</v>
      </c>
      <c r="L9" s="68">
        <f t="shared" si="5"/>
        <v>2.0567375886524821E-2</v>
      </c>
      <c r="M9" s="68">
        <f t="shared" si="5"/>
        <v>2.1969696969696969E-2</v>
      </c>
      <c r="N9" s="68">
        <f t="shared" si="5"/>
        <v>2.2580645161290321E-2</v>
      </c>
      <c r="O9" s="68">
        <f t="shared" si="5"/>
        <v>2.3076923076923078E-2</v>
      </c>
      <c r="P9" s="68">
        <f t="shared" si="5"/>
        <v>2.3214285714285715E-2</v>
      </c>
      <c r="Q9" s="68">
        <f t="shared" si="5"/>
        <v>2.4528301886792454E-2</v>
      </c>
      <c r="R9" s="68">
        <f t="shared" si="5"/>
        <v>2.4509803921568627E-2</v>
      </c>
      <c r="S9" s="68">
        <f t="shared" si="5"/>
        <v>2.5510204081632654E-2</v>
      </c>
      <c r="T9" s="68">
        <f t="shared" si="5"/>
        <v>2.553191489361702E-2</v>
      </c>
      <c r="U9" s="68">
        <f t="shared" si="5"/>
        <v>2.6373626373626374E-2</v>
      </c>
      <c r="V9" s="68">
        <f t="shared" si="5"/>
        <v>2.6136363636363635E-2</v>
      </c>
      <c r="W9" s="68">
        <f t="shared" si="5"/>
        <v>2.7058823529411764E-2</v>
      </c>
      <c r="X9" s="68">
        <f t="shared" si="5"/>
        <v>2.8048780487804875E-2</v>
      </c>
      <c r="Y9" s="68">
        <f t="shared" si="5"/>
        <v>2.7500000000000004E-2</v>
      </c>
      <c r="Z9" s="68">
        <f t="shared" si="5"/>
        <v>2.8205128205128209E-2</v>
      </c>
      <c r="AA9" s="68">
        <f t="shared" si="5"/>
        <v>2.8947368421052635E-2</v>
      </c>
      <c r="AB9" s="68">
        <f t="shared" si="5"/>
        <v>2.9729729729729731E-2</v>
      </c>
      <c r="AC9" s="68">
        <f t="shared" si="5"/>
        <v>2.8767123287671233E-2</v>
      </c>
      <c r="AD9" s="68">
        <f t="shared" si="5"/>
        <v>2.9577464788732397E-2</v>
      </c>
      <c r="AE9" s="68">
        <f t="shared" si="5"/>
        <v>3.0000000000000002E-2</v>
      </c>
      <c r="AF9" s="68">
        <f t="shared" si="5"/>
        <v>3.0434782608695653E-2</v>
      </c>
      <c r="AG9" s="68">
        <f t="shared" si="5"/>
        <v>3.1343283582089557E-2</v>
      </c>
      <c r="AH9" s="68">
        <f t="shared" si="5"/>
        <v>3.0303030303030304E-2</v>
      </c>
      <c r="AI9" s="68">
        <f t="shared" si="5"/>
        <v>3.0769230769230771E-2</v>
      </c>
    </row>
    <row r="11" spans="1:39" x14ac:dyDescent="0.2">
      <c r="A11" t="s">
        <v>276</v>
      </c>
      <c r="B11" t="s">
        <v>82</v>
      </c>
      <c r="C11" t="s">
        <v>6</v>
      </c>
      <c r="D11">
        <v>30</v>
      </c>
    </row>
    <row r="12" spans="1:39" x14ac:dyDescent="0.2">
      <c r="A12" t="s">
        <v>277</v>
      </c>
      <c r="B12" t="s">
        <v>82</v>
      </c>
      <c r="C12" t="s">
        <v>6</v>
      </c>
      <c r="D12">
        <v>15</v>
      </c>
    </row>
    <row r="15" spans="1:39" x14ac:dyDescent="0.2">
      <c r="A15" t="s">
        <v>289</v>
      </c>
      <c r="B15" t="s">
        <v>215</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A30" workbookViewId="0">
      <selection activeCell="F20" sqref="F20"/>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x14ac:dyDescent="0.25"/>
    <row r="2" spans="1:11" s="1" customFormat="1" ht="17" thickBot="1" x14ac:dyDescent="0.25">
      <c r="B2" s="182" t="s">
        <v>291</v>
      </c>
      <c r="C2" s="180"/>
      <c r="D2" s="183"/>
      <c r="E2" s="182" t="s">
        <v>292</v>
      </c>
      <c r="F2" s="180"/>
      <c r="G2" s="180"/>
      <c r="H2" s="185" t="s">
        <v>296</v>
      </c>
      <c r="I2" s="180"/>
      <c r="J2" s="183"/>
    </row>
    <row r="3" spans="1:11" s="19" customFormat="1" x14ac:dyDescent="0.2">
      <c r="A3" s="21" t="s">
        <v>288</v>
      </c>
      <c r="B3" s="91" t="str">
        <f>Vartiainen2020!B15</f>
        <v>Vartiainen, 2020</v>
      </c>
      <c r="C3" s="92" t="str">
        <f>'JRC2018'!B32</f>
        <v>Tsiropoulos, 2018 (ProRES scenario)</v>
      </c>
      <c r="D3" s="92" t="str">
        <f>Agora2019!B19</f>
        <v>Agora, 2019 (reference scenario)</v>
      </c>
      <c r="E3" s="91" t="str">
        <f>Vartiainen2020!B15</f>
        <v>Vartiainen, 2020</v>
      </c>
      <c r="F3" s="21" t="str">
        <f>'JRC2018'!B32</f>
        <v>Tsiropoulos, 2018 (ProRES scenario)</v>
      </c>
      <c r="G3" s="21" t="str">
        <f>Agora2019!B19</f>
        <v>Agora, 2019 (reference scenario)</v>
      </c>
      <c r="H3" s="91" t="str">
        <f>Vartiainen2020!B15</f>
        <v>Vartiainen, 2020</v>
      </c>
      <c r="I3" s="21" t="str">
        <f>'JRC2018'!B32</f>
        <v>Tsiropoulos, 2018 (ProRES scenario)</v>
      </c>
      <c r="J3" s="21" t="str">
        <f>Agora2019!B19</f>
        <v>Agora, 2019 (reference scenario)</v>
      </c>
      <c r="K3" s="21"/>
    </row>
    <row r="4" spans="1:11" s="77" customFormat="1" x14ac:dyDescent="0.2">
      <c r="A4" s="93" t="s">
        <v>297</v>
      </c>
      <c r="B4" s="94"/>
      <c r="C4" s="93" t="str">
        <f>'JRC2018'!A16</f>
        <v>utility-scale PV without tracking</v>
      </c>
      <c r="D4" s="93"/>
      <c r="E4" s="94"/>
      <c r="F4" s="93" t="str">
        <f>C4</f>
        <v>utility-scale PV without tracking</v>
      </c>
      <c r="G4" s="93"/>
      <c r="H4" s="94"/>
      <c r="I4" s="93" t="str">
        <f>C4</f>
        <v>utility-scale PV without tracking</v>
      </c>
      <c r="J4" s="93"/>
    </row>
    <row r="5" spans="1:11" x14ac:dyDescent="0.2">
      <c r="A5">
        <v>2015</v>
      </c>
      <c r="B5" s="84"/>
      <c r="C5">
        <f>'JRC2018'!D16</f>
        <v>1020</v>
      </c>
      <c r="E5" s="85"/>
      <c r="F5" s="79">
        <f>'JRC2018'!D17</f>
        <v>1.7000000000000001E-2</v>
      </c>
      <c r="H5" s="86">
        <f>Vartiainen2020!D11</f>
        <v>30</v>
      </c>
      <c r="I5" s="87">
        <f>'JRC2018'!D27</f>
        <v>25</v>
      </c>
      <c r="J5" s="88">
        <f>Agora2019!D4</f>
        <v>25</v>
      </c>
    </row>
    <row r="6" spans="1:11" x14ac:dyDescent="0.2">
      <c r="A6">
        <v>2016</v>
      </c>
      <c r="B6" s="84"/>
      <c r="E6" s="85"/>
      <c r="F6" s="79"/>
      <c r="H6" s="85"/>
      <c r="I6" s="89"/>
      <c r="J6" s="19"/>
    </row>
    <row r="7" spans="1:11" x14ac:dyDescent="0.2">
      <c r="A7">
        <v>2017</v>
      </c>
      <c r="B7" s="84"/>
      <c r="E7" s="85"/>
      <c r="F7" s="79"/>
      <c r="H7" s="84"/>
      <c r="I7" s="19"/>
      <c r="J7" s="19"/>
    </row>
    <row r="8" spans="1:11" x14ac:dyDescent="0.2">
      <c r="A8">
        <v>2018</v>
      </c>
      <c r="B8" s="84"/>
      <c r="E8" s="85"/>
      <c r="F8" s="79"/>
      <c r="H8" s="84"/>
      <c r="I8" s="19"/>
      <c r="J8" s="19"/>
    </row>
    <row r="9" spans="1:11" x14ac:dyDescent="0.2">
      <c r="A9">
        <v>2019</v>
      </c>
      <c r="B9" s="84">
        <f>Vartiainen2020!D3</f>
        <v>462</v>
      </c>
      <c r="E9" s="85">
        <f>Vartiainen2020!D5</f>
        <v>1.9913419913419911E-2</v>
      </c>
      <c r="F9" s="79"/>
      <c r="H9" s="84"/>
      <c r="I9" s="19"/>
      <c r="J9" s="19"/>
    </row>
    <row r="10" spans="1:11" x14ac:dyDescent="0.2">
      <c r="A10">
        <v>2020</v>
      </c>
      <c r="B10" s="84">
        <f>HLOOKUP(A10,Vartiainen2020!$D$1:$AI$5,3,FALSE)</f>
        <v>431</v>
      </c>
      <c r="C10">
        <f>'JRC2018'!E16</f>
        <v>690</v>
      </c>
      <c r="D10">
        <f>Agora2019!D2</f>
        <v>908</v>
      </c>
      <c r="E10" s="85">
        <f>HLOOKUP(A10,Vartiainen2020!$D$1:$AI$5,5,FALSE)</f>
        <v>2.0417633410672854E-2</v>
      </c>
      <c r="F10" s="79">
        <f>'JRC2018'!E17</f>
        <v>1.7000000000000001E-2</v>
      </c>
      <c r="G10" s="79">
        <f>Agora2019!D3</f>
        <v>1.4999999999999999E-2</v>
      </c>
      <c r="H10" s="84"/>
      <c r="I10" s="19"/>
      <c r="J10" s="19"/>
    </row>
    <row r="11" spans="1:11" x14ac:dyDescent="0.2">
      <c r="A11">
        <v>2021</v>
      </c>
      <c r="B11" s="84">
        <f>HLOOKUP(A11,Vartiainen2020!$D$1:$AI$5,3,FALSE)</f>
        <v>406</v>
      </c>
      <c r="E11" s="85">
        <f>HLOOKUP(A11,Vartiainen2020!$D$1:$AI$5,5,FALSE)</f>
        <v>2.0689655172413793E-2</v>
      </c>
      <c r="F11" s="79"/>
      <c r="G11" s="79"/>
      <c r="H11" s="84"/>
      <c r="I11" s="19"/>
      <c r="J11" s="19"/>
    </row>
    <row r="12" spans="1:11" x14ac:dyDescent="0.2">
      <c r="A12">
        <v>2022</v>
      </c>
      <c r="B12" s="84">
        <f>HLOOKUP(A12,Vartiainen2020!$D$1:$AI$5,3,FALSE)</f>
        <v>384</v>
      </c>
      <c r="E12" s="85">
        <f>HLOOKUP(A12,Vartiainen2020!$D$1:$AI$5,5,FALSE)</f>
        <v>2.1093749999999998E-2</v>
      </c>
      <c r="F12" s="79"/>
      <c r="G12" s="79"/>
      <c r="H12" s="84"/>
      <c r="I12" s="19"/>
      <c r="J12" s="19"/>
    </row>
    <row r="13" spans="1:11" x14ac:dyDescent="0.2">
      <c r="A13">
        <v>2023</v>
      </c>
      <c r="B13" s="84">
        <f>HLOOKUP(A13,Vartiainen2020!$D$1:$AI$5,3,FALSE)</f>
        <v>365</v>
      </c>
      <c r="E13" s="85">
        <f>HLOOKUP(A13,Vartiainen2020!$D$1:$AI$5,5,FALSE)</f>
        <v>2.1369863013698628E-2</v>
      </c>
      <c r="F13" s="79"/>
      <c r="G13" s="79"/>
      <c r="H13" s="84"/>
      <c r="I13" s="19"/>
      <c r="J13" s="19"/>
    </row>
    <row r="14" spans="1:11" x14ac:dyDescent="0.2">
      <c r="A14">
        <v>2024</v>
      </c>
      <c r="B14" s="84">
        <f>HLOOKUP(A14,Vartiainen2020!$D$1:$AI$5,3,FALSE)</f>
        <v>348</v>
      </c>
      <c r="E14" s="85">
        <f>HLOOKUP(A14,Vartiainen2020!$D$1:$AI$5,5,FALSE)</f>
        <v>2.1839080459770115E-2</v>
      </c>
      <c r="F14" s="79"/>
      <c r="G14" s="79"/>
      <c r="H14" s="84"/>
      <c r="I14" s="19"/>
      <c r="J14" s="19"/>
    </row>
    <row r="15" spans="1:11" x14ac:dyDescent="0.2">
      <c r="A15">
        <v>2025</v>
      </c>
      <c r="B15" s="84">
        <f>HLOOKUP(A15,Vartiainen2020!$D$1:$AI$5,3,FALSE)</f>
        <v>333</v>
      </c>
      <c r="E15" s="85">
        <f>HLOOKUP(A15,Vartiainen2020!$D$1:$AI$5,5,FALSE)</f>
        <v>2.2222222222222223E-2</v>
      </c>
      <c r="F15" s="79"/>
      <c r="G15" s="79"/>
      <c r="H15" s="84"/>
      <c r="I15" s="19"/>
      <c r="J15" s="19"/>
    </row>
    <row r="16" spans="1:11" x14ac:dyDescent="0.2">
      <c r="A16">
        <v>2026</v>
      </c>
      <c r="B16" s="84">
        <f>HLOOKUP(A16,Vartiainen2020!$D$1:$AI$5,3,FALSE)</f>
        <v>319</v>
      </c>
      <c r="E16" s="85">
        <f>HLOOKUP(A16,Vartiainen2020!$D$1:$AI$5,5,FALSE)</f>
        <v>2.2257053291536048E-2</v>
      </c>
      <c r="F16" s="79"/>
      <c r="G16" s="79"/>
      <c r="H16" s="84"/>
      <c r="I16" s="19"/>
      <c r="J16" s="19"/>
    </row>
    <row r="17" spans="1:10" x14ac:dyDescent="0.2">
      <c r="A17">
        <v>2027</v>
      </c>
      <c r="B17" s="84">
        <f>HLOOKUP(A17,Vartiainen2020!$D$1:$AI$5,3,FALSE)</f>
        <v>307</v>
      </c>
      <c r="E17" s="85">
        <f>HLOOKUP(A17,Vartiainen2020!$D$1:$AI$5,5,FALSE)</f>
        <v>2.2475570032573292E-2</v>
      </c>
      <c r="F17" s="79"/>
      <c r="G17" s="79"/>
      <c r="H17" s="84"/>
      <c r="I17" s="19"/>
      <c r="J17" s="19"/>
    </row>
    <row r="18" spans="1:10" x14ac:dyDescent="0.2">
      <c r="A18">
        <v>2028</v>
      </c>
      <c r="B18" s="84">
        <f>HLOOKUP(A18,Vartiainen2020!$D$1:$AI$5,3,FALSE)</f>
        <v>296</v>
      </c>
      <c r="E18" s="85">
        <f>HLOOKUP(A18,Vartiainen2020!$D$1:$AI$5,5,FALSE)</f>
        <v>2.2635135135135136E-2</v>
      </c>
      <c r="F18" s="79"/>
      <c r="G18" s="79"/>
      <c r="H18" s="84"/>
      <c r="I18" s="19"/>
      <c r="J18" s="19"/>
    </row>
    <row r="19" spans="1:10" x14ac:dyDescent="0.2">
      <c r="A19">
        <v>2029</v>
      </c>
      <c r="B19" s="84">
        <f>HLOOKUP(A19,Vartiainen2020!$D$1:$AI$5,3,FALSE)</f>
        <v>285</v>
      </c>
      <c r="E19" s="85">
        <f>HLOOKUP(A19,Vartiainen2020!$D$1:$AI$5,5,FALSE)</f>
        <v>2.3157894736842103E-2</v>
      </c>
      <c r="F19" s="79"/>
      <c r="G19" s="79"/>
      <c r="H19" s="84"/>
      <c r="I19" s="19"/>
      <c r="J19" s="19"/>
    </row>
    <row r="20" spans="1:10" x14ac:dyDescent="0.2">
      <c r="A20">
        <v>2030</v>
      </c>
      <c r="B20" s="84">
        <f>HLOOKUP(A20,Vartiainen2020!$D$1:$AI$5,3,FALSE)</f>
        <v>275</v>
      </c>
      <c r="C20">
        <f>'JRC2018'!F16</f>
        <v>450</v>
      </c>
      <c r="D20">
        <f>Agora2019!E2</f>
        <v>718</v>
      </c>
      <c r="E20" s="85">
        <f>HLOOKUP(A20,Vartiainen2020!$D$1:$AI$5,5,FALSE)</f>
        <v>2.3272727272727275E-2</v>
      </c>
      <c r="F20" s="79"/>
      <c r="G20" s="79"/>
      <c r="H20" s="84"/>
      <c r="I20" s="19"/>
      <c r="J20" s="19"/>
    </row>
    <row r="21" spans="1:10" x14ac:dyDescent="0.2">
      <c r="A21">
        <v>2031</v>
      </c>
      <c r="B21" s="84">
        <f>HLOOKUP(A21,Vartiainen2020!$D$1:$AI$5,3,FALSE)</f>
        <v>266</v>
      </c>
      <c r="E21" s="85">
        <f>HLOOKUP(A21,Vartiainen2020!$D$1:$AI$5,5,FALSE)</f>
        <v>2.3308270676691729E-2</v>
      </c>
      <c r="F21" s="79">
        <f>'JRC2018'!F17</f>
        <v>1.7000000000000001E-2</v>
      </c>
      <c r="G21" s="79">
        <f>Agora2019!E3</f>
        <v>1.4999999999999999E-2</v>
      </c>
      <c r="H21" s="84"/>
      <c r="I21" s="19"/>
      <c r="J21" s="19"/>
    </row>
    <row r="22" spans="1:10" x14ac:dyDescent="0.2">
      <c r="A22">
        <v>2032</v>
      </c>
      <c r="B22" s="84">
        <f>HLOOKUP(A22,Vartiainen2020!$D$1:$AI$5,3,FALSE)</f>
        <v>257</v>
      </c>
      <c r="E22" s="85">
        <f>HLOOKUP(A22,Vartiainen2020!$D$1:$AI$5,5,FALSE)</f>
        <v>2.3735408560311283E-2</v>
      </c>
      <c r="F22" s="79"/>
      <c r="G22" s="79"/>
      <c r="H22" s="84"/>
      <c r="I22" s="19"/>
      <c r="J22" s="19"/>
    </row>
    <row r="23" spans="1:10" x14ac:dyDescent="0.2">
      <c r="A23">
        <v>2033</v>
      </c>
      <c r="B23" s="84">
        <f>HLOOKUP(A23,Vartiainen2020!$D$1:$AI$5,3,FALSE)</f>
        <v>249</v>
      </c>
      <c r="E23" s="85">
        <f>HLOOKUP(A23,Vartiainen2020!$D$1:$AI$5,5,FALSE)</f>
        <v>2.3694779116465864E-2</v>
      </c>
      <c r="F23" s="79"/>
      <c r="G23" s="79"/>
      <c r="H23" s="84"/>
      <c r="I23" s="19"/>
      <c r="J23" s="19"/>
    </row>
    <row r="24" spans="1:10" x14ac:dyDescent="0.2">
      <c r="A24">
        <v>2034</v>
      </c>
      <c r="B24" s="84">
        <f>HLOOKUP(A24,Vartiainen2020!$D$1:$AI$5,3,FALSE)</f>
        <v>242</v>
      </c>
      <c r="E24" s="85">
        <f>HLOOKUP(A24,Vartiainen2020!$D$1:$AI$5,5,FALSE)</f>
        <v>2.3966942148760328E-2</v>
      </c>
      <c r="F24" s="79"/>
      <c r="G24" s="79"/>
      <c r="H24" s="84"/>
      <c r="I24" s="19"/>
      <c r="J24" s="19"/>
    </row>
    <row r="25" spans="1:10" x14ac:dyDescent="0.2">
      <c r="A25">
        <v>2035</v>
      </c>
      <c r="B25" s="84">
        <f>HLOOKUP(A25,Vartiainen2020!$D$1:$AI$5,3,FALSE)</f>
        <v>235</v>
      </c>
      <c r="E25" s="85">
        <f>HLOOKUP(A25,Vartiainen2020!$D$1:$AI$5,5,FALSE)</f>
        <v>2.3829787234042551E-2</v>
      </c>
      <c r="F25" s="79"/>
      <c r="G25" s="79"/>
      <c r="H25" s="84"/>
      <c r="I25" s="19"/>
      <c r="J25" s="19"/>
    </row>
    <row r="26" spans="1:10" x14ac:dyDescent="0.2">
      <c r="A26">
        <v>2036</v>
      </c>
      <c r="B26" s="84">
        <f>HLOOKUP(A26,Vartiainen2020!$D$1:$AI$5,3,FALSE)</f>
        <v>228</v>
      </c>
      <c r="E26" s="85">
        <f>HLOOKUP(A26,Vartiainen2020!$D$1:$AI$5,5,FALSE)</f>
        <v>2.4122807017543858E-2</v>
      </c>
      <c r="F26" s="79"/>
      <c r="G26" s="79"/>
      <c r="H26" s="84"/>
      <c r="I26" s="19"/>
      <c r="J26" s="19"/>
    </row>
    <row r="27" spans="1:10" x14ac:dyDescent="0.2">
      <c r="A27">
        <v>2037</v>
      </c>
      <c r="B27" s="84">
        <f>HLOOKUP(A27,Vartiainen2020!$D$1:$AI$5,3,FALSE)</f>
        <v>221</v>
      </c>
      <c r="E27" s="85">
        <f>HLOOKUP(A27,Vartiainen2020!$D$1:$AI$5,5,FALSE)</f>
        <v>2.4434389140271493E-2</v>
      </c>
      <c r="F27" s="79"/>
      <c r="G27" s="79"/>
      <c r="H27" s="84"/>
      <c r="I27" s="19"/>
      <c r="J27" s="19"/>
    </row>
    <row r="28" spans="1:10" x14ac:dyDescent="0.2">
      <c r="A28">
        <v>2038</v>
      </c>
      <c r="B28" s="84">
        <f>HLOOKUP(A28,Vartiainen2020!$D$1:$AI$5,3,FALSE)</f>
        <v>215</v>
      </c>
      <c r="E28" s="85">
        <f>HLOOKUP(A28,Vartiainen2020!$D$1:$AI$5,5,FALSE)</f>
        <v>2.4651162790697675E-2</v>
      </c>
      <c r="F28" s="79"/>
      <c r="G28" s="79"/>
      <c r="H28" s="84"/>
      <c r="I28" s="19"/>
      <c r="J28" s="19"/>
    </row>
    <row r="29" spans="1:10" x14ac:dyDescent="0.2">
      <c r="A29">
        <v>2039</v>
      </c>
      <c r="B29" s="84">
        <f>HLOOKUP(A29,Vartiainen2020!$D$1:$AI$5,3,FALSE)</f>
        <v>209</v>
      </c>
      <c r="E29" s="85">
        <f>HLOOKUP(A29,Vartiainen2020!$D$1:$AI$5,5,FALSE)</f>
        <v>2.4401913875598084E-2</v>
      </c>
      <c r="F29" s="79"/>
      <c r="G29" s="79"/>
      <c r="H29" s="84"/>
      <c r="I29" s="19"/>
      <c r="J29" s="19"/>
    </row>
    <row r="30" spans="1:10" x14ac:dyDescent="0.2">
      <c r="A30">
        <v>2040</v>
      </c>
      <c r="B30" s="84">
        <f>HLOOKUP(A30,Vartiainen2020!$D$1:$AI$5,3,FALSE)</f>
        <v>204</v>
      </c>
      <c r="C30">
        <f>'JRC2018'!G16</f>
        <v>370</v>
      </c>
      <c r="E30" s="85">
        <f>HLOOKUP(A30,Vartiainen2020!$D$1:$AI$5,5,FALSE)</f>
        <v>2.4509803921568627E-2</v>
      </c>
      <c r="F30" s="79">
        <f>'JRC2018'!G17</f>
        <v>1.7000000000000001E-2</v>
      </c>
      <c r="G30" s="79"/>
      <c r="H30" s="84"/>
      <c r="I30" s="19"/>
      <c r="J30" s="19"/>
    </row>
    <row r="31" spans="1:10" x14ac:dyDescent="0.2">
      <c r="A31">
        <v>2041</v>
      </c>
      <c r="B31" s="84">
        <f>HLOOKUP(A31,Vartiainen2020!$D$1:$AI$5,3,FALSE)</f>
        <v>199</v>
      </c>
      <c r="E31" s="85">
        <f>HLOOKUP(A31,Vartiainen2020!$D$1:$AI$5,5,FALSE)</f>
        <v>2.4623115577889449E-2</v>
      </c>
      <c r="F31" s="79"/>
      <c r="G31" s="79"/>
      <c r="H31" s="84"/>
      <c r="I31" s="19"/>
      <c r="J31" s="19"/>
    </row>
    <row r="32" spans="1:10" x14ac:dyDescent="0.2">
      <c r="A32">
        <v>2042</v>
      </c>
      <c r="B32" s="84">
        <f>HLOOKUP(A32,Vartiainen2020!$D$1:$AI$5,3,FALSE)</f>
        <v>194</v>
      </c>
      <c r="E32" s="85">
        <f>HLOOKUP(A32,Vartiainen2020!$D$1:$AI$5,5,FALSE)</f>
        <v>2.4742268041237112E-2</v>
      </c>
      <c r="F32" s="79"/>
      <c r="G32" s="79"/>
      <c r="H32" s="84"/>
      <c r="I32" s="19"/>
      <c r="J32" s="19"/>
    </row>
    <row r="33" spans="1:10" x14ac:dyDescent="0.2">
      <c r="A33">
        <v>2043</v>
      </c>
      <c r="B33" s="84">
        <f>HLOOKUP(A33,Vartiainen2020!$D$1:$AI$5,3,FALSE)</f>
        <v>189</v>
      </c>
      <c r="E33" s="85">
        <f>HLOOKUP(A33,Vartiainen2020!$D$1:$AI$5,5,FALSE)</f>
        <v>2.4867724867724868E-2</v>
      </c>
      <c r="F33" s="79"/>
      <c r="G33" s="79"/>
      <c r="H33" s="84"/>
      <c r="I33" s="19"/>
      <c r="J33" s="19"/>
    </row>
    <row r="34" spans="1:10" x14ac:dyDescent="0.2">
      <c r="A34">
        <v>2044</v>
      </c>
      <c r="B34" s="84">
        <f>HLOOKUP(A34,Vartiainen2020!$D$1:$AI$5,3,FALSE)</f>
        <v>185</v>
      </c>
      <c r="E34" s="85">
        <f>HLOOKUP(A34,Vartiainen2020!$D$1:$AI$5,5,FALSE)</f>
        <v>2.4864864864864864E-2</v>
      </c>
      <c r="F34" s="79"/>
      <c r="G34" s="79"/>
      <c r="H34" s="84"/>
      <c r="I34" s="19"/>
      <c r="J34" s="19"/>
    </row>
    <row r="35" spans="1:10" x14ac:dyDescent="0.2">
      <c r="A35">
        <v>2045</v>
      </c>
      <c r="B35" s="84">
        <f>HLOOKUP(A35,Vartiainen2020!$D$1:$AI$5,3,FALSE)</f>
        <v>181</v>
      </c>
      <c r="E35" s="85">
        <f>HLOOKUP(A35,Vartiainen2020!$D$1:$AI$5,5,FALSE)</f>
        <v>2.5414364640883976E-2</v>
      </c>
      <c r="F35" s="79"/>
      <c r="G35" s="79"/>
      <c r="H35" s="84"/>
      <c r="I35" s="19"/>
      <c r="J35" s="19"/>
    </row>
    <row r="36" spans="1:10" x14ac:dyDescent="0.2">
      <c r="A36">
        <v>2046</v>
      </c>
      <c r="B36" s="84">
        <f>HLOOKUP(A36,Vartiainen2020!$D$1:$AI$5,3,FALSE)</f>
        <v>177</v>
      </c>
      <c r="E36" s="85">
        <f>HLOOKUP(A36,Vartiainen2020!$D$1:$AI$5,5,FALSE)</f>
        <v>2.5423728813559324E-2</v>
      </c>
      <c r="F36" s="79"/>
      <c r="G36" s="79"/>
      <c r="H36" s="84"/>
      <c r="I36" s="19"/>
      <c r="J36" s="19"/>
    </row>
    <row r="37" spans="1:10" x14ac:dyDescent="0.2">
      <c r="A37">
        <v>2047</v>
      </c>
      <c r="B37" s="84">
        <f>HLOOKUP(A37,Vartiainen2020!$D$1:$AI$5,3,FALSE)</f>
        <v>174</v>
      </c>
      <c r="E37" s="85">
        <f>HLOOKUP(A37,Vartiainen2020!$D$1:$AI$5,5,FALSE)</f>
        <v>2.5287356321839084E-2</v>
      </c>
      <c r="F37" s="79"/>
      <c r="G37" s="79"/>
      <c r="H37" s="84"/>
      <c r="I37" s="19"/>
      <c r="J37" s="19"/>
    </row>
    <row r="38" spans="1:10" x14ac:dyDescent="0.2">
      <c r="A38">
        <v>2048</v>
      </c>
      <c r="B38" s="84">
        <f>HLOOKUP(A38,Vartiainen2020!$D$1:$AI$5,3,FALSE)</f>
        <v>170</v>
      </c>
      <c r="E38" s="85">
        <f>HLOOKUP(A38,Vartiainen2020!$D$1:$AI$5,5,FALSE)</f>
        <v>2.5294117647058821E-2</v>
      </c>
      <c r="F38" s="79"/>
      <c r="G38" s="79"/>
      <c r="H38" s="84"/>
      <c r="I38" s="19"/>
      <c r="J38" s="19"/>
    </row>
    <row r="39" spans="1:10" x14ac:dyDescent="0.2">
      <c r="A39">
        <v>2049</v>
      </c>
      <c r="B39" s="84">
        <f>HLOOKUP(A39,Vartiainen2020!$D$1:$AI$5,3,FALSE)</f>
        <v>167</v>
      </c>
      <c r="E39" s="85">
        <f>HLOOKUP(A39,Vartiainen2020!$D$1:$AI$5,5,FALSE)</f>
        <v>2.5149700598802397E-2</v>
      </c>
      <c r="F39" s="79"/>
      <c r="G39" s="79"/>
      <c r="H39" s="84"/>
      <c r="I39" s="19"/>
      <c r="J39" s="19"/>
    </row>
    <row r="40" spans="1:10" x14ac:dyDescent="0.2">
      <c r="A40">
        <v>2050</v>
      </c>
      <c r="B40" s="84">
        <f>HLOOKUP(A40,Vartiainen2020!$D$1:$AI$5,3,FALSE)</f>
        <v>164</v>
      </c>
      <c r="C40">
        <f>'JRC2018'!H16</f>
        <v>320</v>
      </c>
      <c r="D40">
        <f>Agora2019!F2</f>
        <v>486</v>
      </c>
      <c r="E40" s="85">
        <f>HLOOKUP(A40,Vartiainen2020!$D$1:$AI$5,5,FALSE)</f>
        <v>2.5609756097560978E-2</v>
      </c>
      <c r="F40" s="79">
        <f>'JRC2018'!H17</f>
        <v>1.7000000000000001E-2</v>
      </c>
      <c r="G40" s="79">
        <f>Agora2019!F3</f>
        <v>1.4999999999999999E-2</v>
      </c>
      <c r="H40" s="84"/>
      <c r="I40" s="19"/>
      <c r="J40" s="19"/>
    </row>
    <row r="41" spans="1:10" x14ac:dyDescent="0.2">
      <c r="G41" s="79"/>
    </row>
    <row r="42" spans="1:10" x14ac:dyDescent="0.2">
      <c r="G42" s="79"/>
    </row>
    <row r="43" spans="1:10" x14ac:dyDescent="0.2">
      <c r="G43" s="79"/>
    </row>
    <row r="44" spans="1:10" x14ac:dyDescent="0.2">
      <c r="G44" s="79"/>
    </row>
    <row r="63" spans="2:7" ht="17" thickBot="1" x14ac:dyDescent="0.25"/>
    <row r="64" spans="2:7" ht="22" thickBot="1" x14ac:dyDescent="0.3">
      <c r="B64" s="186" t="s">
        <v>298</v>
      </c>
      <c r="C64" s="187"/>
      <c r="D64" s="187"/>
      <c r="E64" s="187"/>
      <c r="F64" s="187"/>
      <c r="G64" s="188"/>
    </row>
    <row r="65" spans="2:7" ht="7" customHeight="1" thickBot="1" x14ac:dyDescent="0.25"/>
    <row r="66" spans="2:7" x14ac:dyDescent="0.2">
      <c r="B66" s="95" t="s">
        <v>299</v>
      </c>
      <c r="C66" s="35"/>
      <c r="D66" s="35"/>
      <c r="E66" s="36"/>
      <c r="G66" s="96" t="s">
        <v>300</v>
      </c>
    </row>
    <row r="67" spans="2:7" ht="51" customHeight="1" thickBot="1" x14ac:dyDescent="0.25">
      <c r="B67" s="189" t="s">
        <v>301</v>
      </c>
      <c r="C67" s="190"/>
      <c r="D67" s="190"/>
      <c r="E67" s="191"/>
      <c r="G67" s="97"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topLeftCell="A30" workbookViewId="0">
      <selection activeCell="B66" sqref="B66:E66"/>
    </sheetView>
  </sheetViews>
  <sheetFormatPr baseColWidth="10" defaultRowHeight="16" x14ac:dyDescent="0.2"/>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x14ac:dyDescent="0.25"/>
    <row r="2" spans="1:8" ht="17" thickBot="1" x14ac:dyDescent="0.25">
      <c r="A2" s="1"/>
      <c r="B2" s="182" t="s">
        <v>291</v>
      </c>
      <c r="C2" s="180"/>
      <c r="D2" s="182" t="s">
        <v>292</v>
      </c>
      <c r="E2" s="180"/>
      <c r="F2" s="185" t="s">
        <v>296</v>
      </c>
      <c r="G2" s="180"/>
      <c r="H2" s="1"/>
    </row>
    <row r="3" spans="1:8" s="19" customFormat="1" x14ac:dyDescent="0.2">
      <c r="A3" s="21" t="s">
        <v>288</v>
      </c>
      <c r="B3" s="91" t="str">
        <f>'JRC2018'!B32</f>
        <v>Tsiropoulos, 2018 (ProRES scenario)</v>
      </c>
      <c r="C3" s="92" t="str">
        <f>Agora2019!B19</f>
        <v>Agora, 2019 (reference scenario)</v>
      </c>
      <c r="D3" s="91" t="str">
        <f>'JRC2018'!B32</f>
        <v>Tsiropoulos, 2018 (ProRES scenario)</v>
      </c>
      <c r="E3" s="21" t="str">
        <f>Agora2019!B19</f>
        <v>Agora, 2019 (reference scenario)</v>
      </c>
      <c r="F3" s="91" t="str">
        <f>'JRC2018'!B32</f>
        <v>Tsiropoulos, 2018 (ProRES scenario)</v>
      </c>
      <c r="G3" s="21" t="str">
        <f>Agora2019!B19</f>
        <v>Agora, 2019 (reference scenario)</v>
      </c>
      <c r="H3" s="21"/>
    </row>
    <row r="4" spans="1:8" s="77" customFormat="1" x14ac:dyDescent="0.2">
      <c r="A4" s="93" t="s">
        <v>297</v>
      </c>
      <c r="B4" s="126" t="str">
        <f>'JRC2018'!A4</f>
        <v>on-shore, medium specific capacity, medium hub height</v>
      </c>
      <c r="C4" s="93"/>
      <c r="D4" s="94" t="str">
        <f>'JRC2018'!A4</f>
        <v>on-shore, medium specific capacity, medium hub height</v>
      </c>
      <c r="E4" s="93"/>
      <c r="F4" s="94" t="str">
        <f>'JRC2018'!A4</f>
        <v>on-shore, medium specific capacity, medium hub height</v>
      </c>
      <c r="G4" s="93"/>
    </row>
    <row r="5" spans="1:8" x14ac:dyDescent="0.2">
      <c r="A5">
        <v>2015</v>
      </c>
      <c r="B5" s="84">
        <f>'JRC2018'!D4</f>
        <v>1350</v>
      </c>
      <c r="D5" s="85">
        <f>'JRC2018'!D5</f>
        <v>0.03</v>
      </c>
      <c r="E5" s="79"/>
      <c r="F5" s="86">
        <f>'JRC2018'!D25</f>
        <v>25</v>
      </c>
      <c r="G5" s="87">
        <f>Agora2019!D7</f>
        <v>20</v>
      </c>
    </row>
    <row r="6" spans="1:8" x14ac:dyDescent="0.2">
      <c r="A6">
        <v>2016</v>
      </c>
      <c r="B6" s="84"/>
      <c r="D6" s="85"/>
      <c r="E6" s="79"/>
      <c r="F6" s="85"/>
      <c r="G6" s="89"/>
    </row>
    <row r="7" spans="1:8" x14ac:dyDescent="0.2">
      <c r="A7">
        <v>2017</v>
      </c>
      <c r="B7" s="84"/>
      <c r="D7" s="85"/>
      <c r="E7" s="79"/>
      <c r="F7" s="84"/>
      <c r="G7" s="19"/>
    </row>
    <row r="8" spans="1:8" x14ac:dyDescent="0.2">
      <c r="A8">
        <v>2018</v>
      </c>
      <c r="B8" s="84"/>
      <c r="D8" s="85"/>
      <c r="E8" s="79"/>
      <c r="F8" s="84"/>
      <c r="G8" s="19"/>
    </row>
    <row r="9" spans="1:8" x14ac:dyDescent="0.2">
      <c r="A9">
        <v>2019</v>
      </c>
      <c r="B9" s="84"/>
      <c r="D9" s="85"/>
      <c r="E9" s="79"/>
      <c r="F9" s="84"/>
      <c r="G9" s="19"/>
    </row>
    <row r="10" spans="1:8" x14ac:dyDescent="0.2">
      <c r="A10">
        <v>2020</v>
      </c>
      <c r="B10" s="84">
        <f>'JRC2018'!E4</f>
        <v>1290</v>
      </c>
      <c r="C10">
        <f>Agora2019!D5</f>
        <v>1526</v>
      </c>
      <c r="D10" s="85">
        <f>'JRC2018'!E5</f>
        <v>0.03</v>
      </c>
      <c r="E10" s="79">
        <f>Agora2019!D6</f>
        <v>2.5000000000000001E-2</v>
      </c>
      <c r="F10" s="84"/>
      <c r="G10" s="19"/>
    </row>
    <row r="11" spans="1:8" x14ac:dyDescent="0.2">
      <c r="A11">
        <v>2021</v>
      </c>
      <c r="B11" s="84"/>
      <c r="D11" s="85"/>
      <c r="E11" s="79"/>
      <c r="F11" s="84"/>
      <c r="G11" s="19"/>
    </row>
    <row r="12" spans="1:8" x14ac:dyDescent="0.2">
      <c r="A12">
        <v>2022</v>
      </c>
      <c r="B12" s="84"/>
      <c r="D12" s="85"/>
      <c r="E12" s="79"/>
      <c r="F12" s="84"/>
      <c r="G12" s="19"/>
    </row>
    <row r="13" spans="1:8" x14ac:dyDescent="0.2">
      <c r="A13">
        <v>2023</v>
      </c>
      <c r="B13" s="84"/>
      <c r="D13" s="85"/>
      <c r="E13" s="79"/>
      <c r="F13" s="84"/>
      <c r="G13" s="19"/>
    </row>
    <row r="14" spans="1:8" x14ac:dyDescent="0.2">
      <c r="A14">
        <v>2024</v>
      </c>
      <c r="B14" s="84"/>
      <c r="D14" s="85"/>
      <c r="E14" s="79"/>
      <c r="F14" s="84"/>
      <c r="G14" s="19"/>
    </row>
    <row r="15" spans="1:8" x14ac:dyDescent="0.2">
      <c r="A15">
        <v>2025</v>
      </c>
      <c r="B15" s="84"/>
      <c r="D15" s="85"/>
      <c r="E15" s="79"/>
      <c r="F15" s="84"/>
      <c r="G15" s="19"/>
    </row>
    <row r="16" spans="1:8" x14ac:dyDescent="0.2">
      <c r="A16">
        <v>2026</v>
      </c>
      <c r="B16" s="84"/>
      <c r="D16" s="85"/>
      <c r="E16" s="79"/>
      <c r="F16" s="84"/>
      <c r="G16" s="19"/>
    </row>
    <row r="17" spans="1:7" x14ac:dyDescent="0.2">
      <c r="A17">
        <v>2027</v>
      </c>
      <c r="B17" s="84"/>
      <c r="D17" s="85"/>
      <c r="E17" s="79"/>
      <c r="F17" s="84"/>
      <c r="G17" s="19"/>
    </row>
    <row r="18" spans="1:7" x14ac:dyDescent="0.2">
      <c r="A18">
        <v>2028</v>
      </c>
      <c r="B18" s="84"/>
      <c r="D18" s="85"/>
      <c r="E18" s="79"/>
      <c r="F18" s="84"/>
      <c r="G18" s="19"/>
    </row>
    <row r="19" spans="1:7" x14ac:dyDescent="0.2">
      <c r="A19">
        <v>2029</v>
      </c>
      <c r="B19" s="84"/>
      <c r="D19" s="85"/>
      <c r="E19" s="79"/>
      <c r="F19" s="84"/>
      <c r="G19" s="19"/>
    </row>
    <row r="20" spans="1:7" x14ac:dyDescent="0.2">
      <c r="A20">
        <v>2030</v>
      </c>
      <c r="B20" s="84">
        <f>'JRC2018'!F4</f>
        <v>1190</v>
      </c>
      <c r="C20">
        <f>Agora2019!E5</f>
        <v>1260</v>
      </c>
      <c r="D20" s="85">
        <f>'JRC2018'!F5</f>
        <v>0.03</v>
      </c>
      <c r="E20" s="79">
        <f>Agora2019!E6</f>
        <v>2.5000000000000001E-2</v>
      </c>
      <c r="F20" s="84"/>
      <c r="G20" s="19"/>
    </row>
    <row r="21" spans="1:7" x14ac:dyDescent="0.2">
      <c r="A21">
        <v>2031</v>
      </c>
      <c r="B21" s="84"/>
      <c r="D21" s="85"/>
      <c r="E21" s="79"/>
      <c r="F21" s="84"/>
      <c r="G21" s="19"/>
    </row>
    <row r="22" spans="1:7" x14ac:dyDescent="0.2">
      <c r="A22">
        <v>2032</v>
      </c>
      <c r="B22" s="84"/>
      <c r="D22" s="85"/>
      <c r="E22" s="79"/>
      <c r="F22" s="84"/>
      <c r="G22" s="19"/>
    </row>
    <row r="23" spans="1:7" x14ac:dyDescent="0.2">
      <c r="A23">
        <v>2033</v>
      </c>
      <c r="B23" s="84"/>
      <c r="D23" s="85"/>
      <c r="E23" s="79"/>
      <c r="F23" s="84"/>
      <c r="G23" s="19"/>
    </row>
    <row r="24" spans="1:7" x14ac:dyDescent="0.2">
      <c r="A24">
        <v>2034</v>
      </c>
      <c r="B24" s="84"/>
      <c r="D24" s="85"/>
      <c r="E24" s="79"/>
      <c r="F24" s="84"/>
      <c r="G24" s="19"/>
    </row>
    <row r="25" spans="1:7" x14ac:dyDescent="0.2">
      <c r="A25">
        <v>2035</v>
      </c>
      <c r="B25" s="84"/>
      <c r="D25" s="85"/>
      <c r="E25" s="79"/>
      <c r="F25" s="84"/>
      <c r="G25" s="19"/>
    </row>
    <row r="26" spans="1:7" x14ac:dyDescent="0.2">
      <c r="A26">
        <v>2036</v>
      </c>
      <c r="B26" s="84"/>
      <c r="D26" s="85"/>
      <c r="E26" s="79"/>
      <c r="F26" s="84"/>
      <c r="G26" s="19"/>
    </row>
    <row r="27" spans="1:7" x14ac:dyDescent="0.2">
      <c r="A27">
        <v>2037</v>
      </c>
      <c r="B27" s="84"/>
      <c r="D27" s="85"/>
      <c r="E27" s="79"/>
      <c r="F27" s="84"/>
      <c r="G27" s="19"/>
    </row>
    <row r="28" spans="1:7" x14ac:dyDescent="0.2">
      <c r="A28">
        <v>2038</v>
      </c>
      <c r="B28" s="84"/>
      <c r="D28" s="85"/>
      <c r="E28" s="79"/>
      <c r="F28" s="84"/>
      <c r="G28" s="19"/>
    </row>
    <row r="29" spans="1:7" x14ac:dyDescent="0.2">
      <c r="A29">
        <v>2039</v>
      </c>
      <c r="B29" s="84"/>
      <c r="D29" s="85"/>
      <c r="E29" s="79"/>
      <c r="F29" s="84"/>
      <c r="G29" s="19"/>
    </row>
    <row r="30" spans="1:7" x14ac:dyDescent="0.2">
      <c r="A30">
        <v>2040</v>
      </c>
      <c r="B30" s="84">
        <f>'JRC2018'!G4</f>
        <v>1140</v>
      </c>
      <c r="D30" s="85">
        <f>'JRC2018'!G5</f>
        <v>0.03</v>
      </c>
      <c r="E30" s="79"/>
      <c r="F30" s="84"/>
      <c r="G30" s="19"/>
    </row>
    <row r="31" spans="1:7" x14ac:dyDescent="0.2">
      <c r="A31">
        <v>2041</v>
      </c>
      <c r="B31" s="84"/>
      <c r="D31" s="85"/>
      <c r="E31" s="79"/>
      <c r="F31" s="84"/>
      <c r="G31" s="19"/>
    </row>
    <row r="32" spans="1:7" x14ac:dyDescent="0.2">
      <c r="A32">
        <v>2042</v>
      </c>
      <c r="B32" s="84"/>
      <c r="D32" s="85"/>
      <c r="E32" s="79"/>
      <c r="F32" s="84"/>
      <c r="G32" s="19"/>
    </row>
    <row r="33" spans="1:7" x14ac:dyDescent="0.2">
      <c r="A33">
        <v>2043</v>
      </c>
      <c r="B33" s="84"/>
      <c r="D33" s="85"/>
      <c r="E33" s="79"/>
      <c r="F33" s="84"/>
      <c r="G33" s="19"/>
    </row>
    <row r="34" spans="1:7" x14ac:dyDescent="0.2">
      <c r="A34">
        <v>2044</v>
      </c>
      <c r="B34" s="84"/>
      <c r="D34" s="85"/>
      <c r="E34" s="79"/>
      <c r="F34" s="84"/>
      <c r="G34" s="19"/>
    </row>
    <row r="35" spans="1:7" x14ac:dyDescent="0.2">
      <c r="A35">
        <v>2045</v>
      </c>
      <c r="B35" s="84"/>
      <c r="D35" s="85"/>
      <c r="E35" s="79"/>
      <c r="F35" s="84"/>
      <c r="G35" s="19"/>
    </row>
    <row r="36" spans="1:7" x14ac:dyDescent="0.2">
      <c r="A36">
        <v>2046</v>
      </c>
      <c r="B36" s="84"/>
      <c r="D36" s="85"/>
      <c r="E36" s="79"/>
      <c r="F36" s="84"/>
      <c r="G36" s="19"/>
    </row>
    <row r="37" spans="1:7" x14ac:dyDescent="0.2">
      <c r="A37">
        <v>2047</v>
      </c>
      <c r="B37" s="84"/>
      <c r="D37" s="85"/>
      <c r="E37" s="79"/>
      <c r="F37" s="84"/>
      <c r="G37" s="19"/>
    </row>
    <row r="38" spans="1:7" x14ac:dyDescent="0.2">
      <c r="A38">
        <v>2048</v>
      </c>
      <c r="B38" s="84"/>
      <c r="D38" s="85"/>
      <c r="E38" s="79"/>
      <c r="F38" s="84"/>
      <c r="G38" s="19"/>
    </row>
    <row r="39" spans="1:7" x14ac:dyDescent="0.2">
      <c r="A39">
        <v>2049</v>
      </c>
      <c r="B39" s="84"/>
      <c r="D39" s="85"/>
      <c r="E39" s="79"/>
      <c r="F39" s="84"/>
      <c r="G39" s="19"/>
    </row>
    <row r="40" spans="1:7" x14ac:dyDescent="0.2">
      <c r="A40">
        <v>2050</v>
      </c>
      <c r="B40" s="84">
        <f>'JRC2018'!H4</f>
        <v>1110</v>
      </c>
      <c r="C40">
        <f>Agora2019!F5</f>
        <v>1078</v>
      </c>
      <c r="D40" s="85">
        <f>'JRC2018'!H5</f>
        <v>0.03</v>
      </c>
      <c r="E40" s="79">
        <f>Agora2019!F6</f>
        <v>2.5000000000000001E-2</v>
      </c>
      <c r="F40" s="84"/>
      <c r="G40" s="19"/>
    </row>
    <row r="62" spans="2:7" ht="17" thickBot="1" x14ac:dyDescent="0.25"/>
    <row r="63" spans="2:7" ht="22" thickBot="1" x14ac:dyDescent="0.3">
      <c r="B63" s="186" t="s">
        <v>298</v>
      </c>
      <c r="C63" s="187"/>
      <c r="D63" s="187"/>
      <c r="E63" s="187"/>
      <c r="F63" s="187"/>
      <c r="G63" s="188"/>
    </row>
    <row r="64" spans="2:7" ht="7" customHeight="1" thickBot="1" x14ac:dyDescent="0.25"/>
    <row r="65" spans="2:7" x14ac:dyDescent="0.2">
      <c r="B65" s="95" t="s">
        <v>299</v>
      </c>
      <c r="C65" s="35"/>
      <c r="D65" s="35"/>
      <c r="E65" s="36"/>
      <c r="G65" s="96" t="s">
        <v>300</v>
      </c>
    </row>
    <row r="66" spans="2:7" ht="37" customHeight="1" thickBot="1" x14ac:dyDescent="0.25">
      <c r="B66" s="189" t="s">
        <v>302</v>
      </c>
      <c r="C66" s="190"/>
      <c r="D66" s="190"/>
      <c r="E66" s="191"/>
      <c r="G66" s="97"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x14ac:dyDescent="0.25"/>
    <row r="2" spans="1:8" ht="17" thickBot="1" x14ac:dyDescent="0.25">
      <c r="A2" s="1"/>
      <c r="B2" s="182" t="s">
        <v>291</v>
      </c>
      <c r="C2" s="180"/>
      <c r="D2" s="182" t="s">
        <v>292</v>
      </c>
      <c r="E2" s="180"/>
      <c r="F2" s="185" t="s">
        <v>296</v>
      </c>
      <c r="G2" s="180"/>
      <c r="H2" s="1"/>
    </row>
    <row r="3" spans="1:8" x14ac:dyDescent="0.2">
      <c r="A3" s="21" t="s">
        <v>288</v>
      </c>
      <c r="B3" s="91" t="str">
        <f>'JRC2018'!B32</f>
        <v>Tsiropoulos, 2018 (ProRES scenario)</v>
      </c>
      <c r="C3" s="92" t="str">
        <f>Agora2019!B19</f>
        <v>Agora, 2019 (reference scenario)</v>
      </c>
      <c r="D3" s="91" t="str">
        <f>'JRC2018'!B32</f>
        <v>Tsiropoulos, 2018 (ProRES scenario)</v>
      </c>
      <c r="E3" s="21" t="str">
        <f>Agora2019!B19</f>
        <v>Agora, 2019 (reference scenario)</v>
      </c>
      <c r="F3" s="91" t="str">
        <f>'JRC2018'!B32</f>
        <v>Tsiropoulos, 2018 (ProRES scenario)</v>
      </c>
      <c r="G3" s="21" t="str">
        <f>Agora2019!B19</f>
        <v>Agora, 2019 (reference scenario)</v>
      </c>
      <c r="H3" s="21"/>
    </row>
    <row r="4" spans="1:8" x14ac:dyDescent="0.2">
      <c r="A4" s="93" t="s">
        <v>297</v>
      </c>
      <c r="B4" s="94" t="str">
        <f>'JRC2018'!A10</f>
        <v>off-shore, jacket, medium distance to shore</v>
      </c>
      <c r="C4" s="93"/>
      <c r="D4" s="94" t="str">
        <f>B4</f>
        <v>off-shore, jacket, medium distance to shore</v>
      </c>
      <c r="E4" s="93"/>
      <c r="F4" s="94" t="str">
        <f>B4</f>
        <v>off-shore, jacket, medium distance to shore</v>
      </c>
      <c r="G4" s="93"/>
      <c r="H4" s="77"/>
    </row>
    <row r="5" spans="1:8" x14ac:dyDescent="0.2">
      <c r="A5">
        <v>2015</v>
      </c>
      <c r="B5" s="84">
        <f>'JRC2018'!D10</f>
        <v>3600</v>
      </c>
      <c r="D5" s="85">
        <f>'JRC2018'!D11</f>
        <v>0.02</v>
      </c>
      <c r="E5" s="79"/>
      <c r="F5" s="86">
        <f>'JRC2018'!D26</f>
        <v>30</v>
      </c>
      <c r="G5" s="87">
        <f>Agora2019!D10</f>
        <v>25</v>
      </c>
    </row>
    <row r="6" spans="1:8" x14ac:dyDescent="0.2">
      <c r="A6">
        <v>2016</v>
      </c>
      <c r="B6" s="84"/>
      <c r="D6" s="85"/>
      <c r="E6" s="79"/>
      <c r="F6" s="85"/>
      <c r="G6" s="89"/>
    </row>
    <row r="7" spans="1:8" x14ac:dyDescent="0.2">
      <c r="A7">
        <v>2017</v>
      </c>
      <c r="B7" s="84"/>
      <c r="D7" s="85"/>
      <c r="E7" s="79"/>
      <c r="F7" s="84"/>
      <c r="G7" s="19"/>
    </row>
    <row r="8" spans="1:8" x14ac:dyDescent="0.2">
      <c r="A8">
        <v>2018</v>
      </c>
      <c r="B8" s="84"/>
      <c r="D8" s="85"/>
      <c r="E8" s="79"/>
      <c r="F8" s="84"/>
      <c r="G8" s="19"/>
    </row>
    <row r="9" spans="1:8" x14ac:dyDescent="0.2">
      <c r="A9">
        <v>2019</v>
      </c>
      <c r="B9" s="84"/>
      <c r="D9" s="85"/>
      <c r="E9" s="79"/>
      <c r="F9" s="84"/>
      <c r="G9" s="19"/>
    </row>
    <row r="10" spans="1:8" x14ac:dyDescent="0.2">
      <c r="A10">
        <v>2020</v>
      </c>
      <c r="B10" s="84">
        <f>'JRC2018'!E10</f>
        <v>2970</v>
      </c>
      <c r="C10">
        <f>Agora2019!D8</f>
        <v>2800</v>
      </c>
      <c r="D10" s="85">
        <f>'JRC2018'!E11</f>
        <v>0.02</v>
      </c>
      <c r="E10" s="79">
        <f>Agora2019!D9</f>
        <v>3.2000000000000001E-2</v>
      </c>
      <c r="F10" s="84"/>
      <c r="G10" s="19"/>
    </row>
    <row r="11" spans="1:8" x14ac:dyDescent="0.2">
      <c r="A11">
        <v>2021</v>
      </c>
      <c r="B11" s="84"/>
      <c r="D11" s="85"/>
      <c r="E11" s="79"/>
      <c r="F11" s="84"/>
      <c r="G11" s="19"/>
    </row>
    <row r="12" spans="1:8" x14ac:dyDescent="0.2">
      <c r="A12">
        <v>2022</v>
      </c>
      <c r="B12" s="84"/>
      <c r="D12" s="85"/>
      <c r="E12" s="79"/>
      <c r="F12" s="84"/>
      <c r="G12" s="19"/>
    </row>
    <row r="13" spans="1:8" x14ac:dyDescent="0.2">
      <c r="A13">
        <v>2023</v>
      </c>
      <c r="B13" s="84"/>
      <c r="D13" s="85"/>
      <c r="E13" s="79"/>
      <c r="F13" s="84"/>
      <c r="G13" s="19"/>
    </row>
    <row r="14" spans="1:8" x14ac:dyDescent="0.2">
      <c r="A14">
        <v>2024</v>
      </c>
      <c r="B14" s="84"/>
      <c r="D14" s="85"/>
      <c r="E14" s="79"/>
      <c r="F14" s="84"/>
      <c r="G14" s="19"/>
    </row>
    <row r="15" spans="1:8" x14ac:dyDescent="0.2">
      <c r="A15">
        <v>2025</v>
      </c>
      <c r="B15" s="84"/>
      <c r="D15" s="85"/>
      <c r="E15" s="79"/>
      <c r="F15" s="84"/>
      <c r="G15" s="19"/>
    </row>
    <row r="16" spans="1:8" x14ac:dyDescent="0.2">
      <c r="A16">
        <v>2026</v>
      </c>
      <c r="B16" s="84"/>
      <c r="D16" s="85"/>
      <c r="E16" s="79"/>
      <c r="F16" s="84"/>
      <c r="G16" s="19"/>
    </row>
    <row r="17" spans="1:7" x14ac:dyDescent="0.2">
      <c r="A17">
        <v>2027</v>
      </c>
      <c r="B17" s="84"/>
      <c r="D17" s="85"/>
      <c r="E17" s="79"/>
      <c r="F17" s="84"/>
      <c r="G17" s="19"/>
    </row>
    <row r="18" spans="1:7" x14ac:dyDescent="0.2">
      <c r="A18">
        <v>2028</v>
      </c>
      <c r="B18" s="84"/>
      <c r="D18" s="85"/>
      <c r="E18" s="79"/>
      <c r="F18" s="84"/>
      <c r="G18" s="19"/>
    </row>
    <row r="19" spans="1:7" x14ac:dyDescent="0.2">
      <c r="A19">
        <v>2029</v>
      </c>
      <c r="B19" s="84"/>
      <c r="D19" s="85"/>
      <c r="E19" s="79"/>
      <c r="F19" s="84"/>
      <c r="G19" s="19"/>
    </row>
    <row r="20" spans="1:7" x14ac:dyDescent="0.2">
      <c r="A20">
        <v>2030</v>
      </c>
      <c r="B20" s="84">
        <f>'JRC2018'!F10</f>
        <v>2370</v>
      </c>
      <c r="C20">
        <f>Agora2019!E8</f>
        <v>2200</v>
      </c>
      <c r="D20" s="85">
        <f>'JRC2018'!F11</f>
        <v>0.02</v>
      </c>
      <c r="E20" s="79">
        <f>Agora2019!E9</f>
        <v>3.2000000000000001E-2</v>
      </c>
      <c r="F20" s="84"/>
      <c r="G20" s="19"/>
    </row>
    <row r="21" spans="1:7" x14ac:dyDescent="0.2">
      <c r="A21">
        <v>2031</v>
      </c>
      <c r="B21" s="84"/>
      <c r="D21" s="85"/>
      <c r="E21" s="79"/>
      <c r="F21" s="84"/>
      <c r="G21" s="19"/>
    </row>
    <row r="22" spans="1:7" x14ac:dyDescent="0.2">
      <c r="A22">
        <v>2032</v>
      </c>
      <c r="B22" s="84"/>
      <c r="D22" s="85"/>
      <c r="E22" s="79"/>
      <c r="F22" s="84"/>
      <c r="G22" s="19"/>
    </row>
    <row r="23" spans="1:7" x14ac:dyDescent="0.2">
      <c r="A23">
        <v>2033</v>
      </c>
      <c r="B23" s="84"/>
      <c r="D23" s="85"/>
      <c r="E23" s="79"/>
      <c r="F23" s="84"/>
      <c r="G23" s="19"/>
    </row>
    <row r="24" spans="1:7" x14ac:dyDescent="0.2">
      <c r="A24">
        <v>2034</v>
      </c>
      <c r="B24" s="84"/>
      <c r="D24" s="85"/>
      <c r="E24" s="79"/>
      <c r="F24" s="84"/>
      <c r="G24" s="19"/>
    </row>
    <row r="25" spans="1:7" x14ac:dyDescent="0.2">
      <c r="A25">
        <v>2035</v>
      </c>
      <c r="B25" s="84"/>
      <c r="D25" s="85"/>
      <c r="E25" s="79"/>
      <c r="F25" s="84"/>
      <c r="G25" s="19"/>
    </row>
    <row r="26" spans="1:7" x14ac:dyDescent="0.2">
      <c r="A26">
        <v>2036</v>
      </c>
      <c r="B26" s="84"/>
      <c r="D26" s="85"/>
      <c r="E26" s="79"/>
      <c r="F26" s="84"/>
      <c r="G26" s="19"/>
    </row>
    <row r="27" spans="1:7" x14ac:dyDescent="0.2">
      <c r="A27">
        <v>2037</v>
      </c>
      <c r="B27" s="84"/>
      <c r="D27" s="85"/>
      <c r="E27" s="79"/>
      <c r="F27" s="84"/>
      <c r="G27" s="19"/>
    </row>
    <row r="28" spans="1:7" x14ac:dyDescent="0.2">
      <c r="A28">
        <v>2038</v>
      </c>
      <c r="B28" s="84"/>
      <c r="D28" s="85"/>
      <c r="E28" s="79"/>
      <c r="F28" s="84"/>
      <c r="G28" s="19"/>
    </row>
    <row r="29" spans="1:7" x14ac:dyDescent="0.2">
      <c r="A29">
        <v>2039</v>
      </c>
      <c r="B29" s="84"/>
      <c r="D29" s="85"/>
      <c r="E29" s="79"/>
      <c r="F29" s="84"/>
      <c r="G29" s="19"/>
    </row>
    <row r="30" spans="1:7" x14ac:dyDescent="0.2">
      <c r="A30">
        <v>2040</v>
      </c>
      <c r="B30" s="84">
        <f>'JRC2018'!G10</f>
        <v>2220</v>
      </c>
      <c r="D30" s="85">
        <f>'JRC2018'!G11</f>
        <v>0.02</v>
      </c>
      <c r="E30" s="79"/>
      <c r="F30" s="84"/>
      <c r="G30" s="19"/>
    </row>
    <row r="31" spans="1:7" x14ac:dyDescent="0.2">
      <c r="A31">
        <v>2041</v>
      </c>
      <c r="B31" s="84"/>
      <c r="D31" s="85"/>
      <c r="E31" s="79"/>
      <c r="F31" s="84"/>
      <c r="G31" s="19"/>
    </row>
    <row r="32" spans="1:7" x14ac:dyDescent="0.2">
      <c r="A32">
        <v>2042</v>
      </c>
      <c r="B32" s="84"/>
      <c r="D32" s="85"/>
      <c r="E32" s="79"/>
      <c r="F32" s="84"/>
      <c r="G32" s="19"/>
    </row>
    <row r="33" spans="1:7" x14ac:dyDescent="0.2">
      <c r="A33">
        <v>2043</v>
      </c>
      <c r="B33" s="84"/>
      <c r="D33" s="85"/>
      <c r="E33" s="79"/>
      <c r="F33" s="84"/>
      <c r="G33" s="19"/>
    </row>
    <row r="34" spans="1:7" x14ac:dyDescent="0.2">
      <c r="A34">
        <v>2044</v>
      </c>
      <c r="B34" s="84"/>
      <c r="D34" s="85"/>
      <c r="E34" s="79"/>
      <c r="F34" s="84"/>
      <c r="G34" s="19"/>
    </row>
    <row r="35" spans="1:7" x14ac:dyDescent="0.2">
      <c r="A35">
        <v>2045</v>
      </c>
      <c r="B35" s="84"/>
      <c r="D35" s="85"/>
      <c r="E35" s="79"/>
      <c r="F35" s="84"/>
      <c r="G35" s="19"/>
    </row>
    <row r="36" spans="1:7" x14ac:dyDescent="0.2">
      <c r="A36">
        <v>2046</v>
      </c>
      <c r="B36" s="84"/>
      <c r="D36" s="85"/>
      <c r="E36" s="79"/>
      <c r="F36" s="84"/>
      <c r="G36" s="19"/>
    </row>
    <row r="37" spans="1:7" x14ac:dyDescent="0.2">
      <c r="A37">
        <v>2047</v>
      </c>
      <c r="B37" s="84"/>
      <c r="D37" s="85"/>
      <c r="E37" s="79"/>
      <c r="F37" s="84"/>
      <c r="G37" s="19"/>
    </row>
    <row r="38" spans="1:7" x14ac:dyDescent="0.2">
      <c r="A38">
        <v>2048</v>
      </c>
      <c r="B38" s="84"/>
      <c r="D38" s="85"/>
      <c r="E38" s="79"/>
      <c r="F38" s="84"/>
      <c r="G38" s="19"/>
    </row>
    <row r="39" spans="1:7" x14ac:dyDescent="0.2">
      <c r="A39">
        <v>2049</v>
      </c>
      <c r="B39" s="84"/>
      <c r="D39" s="85"/>
      <c r="E39" s="79"/>
      <c r="F39" s="84"/>
      <c r="G39" s="19"/>
    </row>
    <row r="40" spans="1:7" x14ac:dyDescent="0.2">
      <c r="A40">
        <v>2050</v>
      </c>
      <c r="B40" s="84">
        <f>'JRC2018'!H10</f>
        <v>2160</v>
      </c>
      <c r="C40">
        <f>Agora2019!F8</f>
        <v>1600</v>
      </c>
      <c r="D40" s="85">
        <f>'JRC2018'!H11</f>
        <v>0.02</v>
      </c>
      <c r="E40" s="79">
        <f>Agora2019!F9</f>
        <v>3.2000000000000001E-2</v>
      </c>
      <c r="F40" s="84"/>
      <c r="G40" s="19"/>
    </row>
    <row r="62" spans="2:7" ht="17" thickBot="1" x14ac:dyDescent="0.25"/>
    <row r="63" spans="2:7" ht="22" thickBot="1" x14ac:dyDescent="0.3">
      <c r="B63" s="186" t="s">
        <v>298</v>
      </c>
      <c r="C63" s="187"/>
      <c r="D63" s="187"/>
      <c r="E63" s="187"/>
      <c r="F63" s="187"/>
      <c r="G63" s="188"/>
    </row>
    <row r="64" spans="2:7" ht="17" thickBot="1" x14ac:dyDescent="0.25"/>
    <row r="65" spans="2:7" x14ac:dyDescent="0.2">
      <c r="B65" s="95" t="s">
        <v>299</v>
      </c>
      <c r="C65" s="35"/>
      <c r="D65" s="35"/>
      <c r="E65" s="36"/>
      <c r="G65" s="96" t="s">
        <v>300</v>
      </c>
    </row>
    <row r="66" spans="2:7" ht="35" thickBot="1" x14ac:dyDescent="0.25">
      <c r="B66" s="189" t="s">
        <v>302</v>
      </c>
      <c r="C66" s="190"/>
      <c r="D66" s="190"/>
      <c r="E66" s="191"/>
      <c r="G66" s="97"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F66" sqref="F66"/>
    </sheetView>
  </sheetViews>
  <sheetFormatPr baseColWidth="10" defaultRowHeight="16" x14ac:dyDescent="0.2"/>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x14ac:dyDescent="0.25"/>
    <row r="2" spans="1:17" ht="17" thickBot="1" x14ac:dyDescent="0.25">
      <c r="A2" s="1"/>
      <c r="B2" s="182" t="s">
        <v>324</v>
      </c>
      <c r="C2" s="180"/>
      <c r="D2" s="180"/>
      <c r="E2" s="180"/>
      <c r="F2" s="180"/>
      <c r="G2" s="180"/>
      <c r="H2" s="183"/>
      <c r="I2" s="182" t="s">
        <v>292</v>
      </c>
      <c r="J2" s="180"/>
      <c r="K2" s="180"/>
      <c r="L2" s="182" t="s">
        <v>296</v>
      </c>
      <c r="M2" s="180"/>
      <c r="N2" s="132"/>
      <c r="O2" s="182" t="s">
        <v>433</v>
      </c>
      <c r="P2" s="180"/>
      <c r="Q2" s="163"/>
    </row>
    <row r="3" spans="1:17" x14ac:dyDescent="0.2">
      <c r="A3" s="21" t="s">
        <v>288</v>
      </c>
      <c r="B3" s="91" t="str">
        <f>Vartiainen2020!B15</f>
        <v>Vartiainen, 2020</v>
      </c>
      <c r="C3" s="92" t="str">
        <f>lit_review_raw!A43</f>
        <v>﻿IEA, 2019b</v>
      </c>
      <c r="D3" s="92" t="str">
        <f>lit_review_raw!A50</f>
        <v>BATSTROM, 2018</v>
      </c>
      <c r="E3" s="92" t="str">
        <f>lit_review_raw!A48</f>
        <v>Runge, 2020</v>
      </c>
      <c r="F3" s="92" t="str">
        <f>'Cole, 2019'!B16</f>
        <v>Cole, 2019</v>
      </c>
      <c r="G3" s="92" t="str">
        <f>F3</f>
        <v>Cole, 2019</v>
      </c>
      <c r="H3" s="92" t="str">
        <f>G3</f>
        <v>Cole, 2019</v>
      </c>
      <c r="I3" s="91" t="str">
        <f>B3</f>
        <v>Vartiainen, 2020</v>
      </c>
      <c r="J3" s="92" t="str">
        <f>lit_review_raw!A48</f>
        <v>Runge, 2020</v>
      </c>
      <c r="K3" s="92" t="str">
        <f>F3</f>
        <v>Cole, 2019</v>
      </c>
      <c r="L3" s="91" t="str">
        <f>B3</f>
        <v>Vartiainen, 2020</v>
      </c>
      <c r="M3" s="92" t="str">
        <f>J3</f>
        <v>Runge, 2020</v>
      </c>
      <c r="N3" s="92" t="str">
        <f>K3</f>
        <v>Cole, 2019</v>
      </c>
      <c r="O3" s="91" t="str">
        <f>M3</f>
        <v>Runge, 2020</v>
      </c>
      <c r="P3" s="150" t="str">
        <f>N3</f>
        <v>Cole, 2019</v>
      </c>
      <c r="Q3" s="21"/>
    </row>
    <row r="4" spans="1:17" x14ac:dyDescent="0.2">
      <c r="A4" s="93" t="s">
        <v>297</v>
      </c>
      <c r="B4" s="94"/>
      <c r="C4" s="93"/>
      <c r="D4" s="93"/>
      <c r="E4" s="93"/>
      <c r="F4" s="93" t="str">
        <f>'Cole, 2019'!A6</f>
        <v>mid cost</v>
      </c>
      <c r="G4" s="93" t="str">
        <f>'Cole, 2019'!A5</f>
        <v>high cost</v>
      </c>
      <c r="H4" s="93" t="str">
        <f>'Cole, 2019'!A7</f>
        <v>low cost</v>
      </c>
      <c r="I4" s="94"/>
      <c r="J4" s="93"/>
      <c r="K4" s="93" t="s">
        <v>435</v>
      </c>
      <c r="L4" s="94"/>
      <c r="M4" s="93"/>
      <c r="N4" s="93"/>
      <c r="O4" s="94"/>
      <c r="P4" s="151"/>
      <c r="Q4" s="22"/>
    </row>
    <row r="5" spans="1:17" x14ac:dyDescent="0.2">
      <c r="A5">
        <v>2015</v>
      </c>
      <c r="B5" s="84"/>
      <c r="C5" s="19"/>
      <c r="D5" s="19">
        <f>lit_review_raw!X50</f>
        <v>605</v>
      </c>
      <c r="E5" s="19"/>
      <c r="F5" s="19"/>
      <c r="G5" s="19"/>
      <c r="H5" s="19"/>
      <c r="I5" s="84"/>
      <c r="J5" s="19"/>
      <c r="K5" s="19"/>
      <c r="L5" s="84">
        <f>Vartiainen2020!D12</f>
        <v>15</v>
      </c>
      <c r="M5" s="19"/>
      <c r="N5" s="19"/>
      <c r="O5" s="84"/>
      <c r="P5" s="152"/>
      <c r="Q5" s="19"/>
    </row>
    <row r="6" spans="1:17" x14ac:dyDescent="0.2">
      <c r="A6">
        <v>2016</v>
      </c>
      <c r="B6" s="84"/>
      <c r="C6" s="19"/>
      <c r="D6" s="19"/>
      <c r="E6" s="19"/>
      <c r="F6" s="19"/>
      <c r="G6" s="19"/>
      <c r="H6" s="19"/>
      <c r="I6" s="84"/>
      <c r="J6" s="19"/>
      <c r="K6" s="19"/>
      <c r="L6" s="84"/>
      <c r="M6" s="19"/>
      <c r="N6" s="19"/>
      <c r="O6" s="84"/>
      <c r="P6" s="152"/>
      <c r="Q6" s="19"/>
    </row>
    <row r="7" spans="1:17" x14ac:dyDescent="0.2">
      <c r="A7">
        <v>2017</v>
      </c>
      <c r="B7" s="84"/>
      <c r="C7" s="19">
        <f>lit_review_raw!X43</f>
        <v>402</v>
      </c>
      <c r="D7" s="19"/>
      <c r="E7" s="19"/>
      <c r="F7" s="19"/>
      <c r="G7" s="19"/>
      <c r="H7" s="19"/>
      <c r="I7" s="84"/>
      <c r="J7" s="19"/>
      <c r="K7" s="19"/>
      <c r="L7" s="84"/>
      <c r="M7" s="19"/>
      <c r="N7" s="19"/>
      <c r="O7" s="84"/>
      <c r="P7" s="152"/>
      <c r="Q7" s="19"/>
    </row>
    <row r="8" spans="1:17" x14ac:dyDescent="0.2">
      <c r="A8">
        <v>2018</v>
      </c>
      <c r="B8" s="84"/>
      <c r="C8" s="19"/>
      <c r="D8" s="19"/>
      <c r="E8" s="19"/>
      <c r="F8" s="88">
        <f>'Cole, 2019'!D6</f>
        <v>342</v>
      </c>
      <c r="G8" s="88">
        <f>'Cole, 2019'!D5</f>
        <v>342</v>
      </c>
      <c r="H8" s="88">
        <f>'Cole, 2019'!D7</f>
        <v>342</v>
      </c>
      <c r="I8" s="84"/>
      <c r="J8" s="19"/>
      <c r="K8" s="171">
        <f>K9</f>
        <v>3.9473684210526314E-2</v>
      </c>
      <c r="L8" s="84"/>
      <c r="M8" s="19"/>
      <c r="N8" s="172"/>
      <c r="O8" s="84"/>
      <c r="P8" s="152"/>
      <c r="Q8" s="19"/>
    </row>
    <row r="9" spans="1:17" x14ac:dyDescent="0.2">
      <c r="A9">
        <v>2019</v>
      </c>
      <c r="B9" s="84">
        <f>Vartiainen2020!D7</f>
        <v>275</v>
      </c>
      <c r="C9" s="19"/>
      <c r="D9" s="19"/>
      <c r="E9" s="19"/>
      <c r="F9" s="19"/>
      <c r="G9" s="19"/>
      <c r="H9" s="19"/>
      <c r="I9" s="84">
        <f>Vartiainen2020!D9</f>
        <v>1.4909090909090908E-2</v>
      </c>
      <c r="J9" s="19"/>
      <c r="K9" s="137">
        <f>'Cole, 2019'!D13</f>
        <v>3.9473684210526314E-2</v>
      </c>
      <c r="L9" s="84"/>
      <c r="M9" s="19"/>
      <c r="N9" s="88">
        <f>'Cole, 2019'!D12</f>
        <v>15</v>
      </c>
      <c r="O9" s="84"/>
      <c r="P9" s="152">
        <f>'Cole, 2019'!D11</f>
        <v>0.85</v>
      </c>
      <c r="Q9" s="19"/>
    </row>
    <row r="10" spans="1:17" x14ac:dyDescent="0.2">
      <c r="A10">
        <v>2020</v>
      </c>
      <c r="B10" s="84">
        <f>HLOOKUP(A10,Vartiainen2020!$D$1:$AI$9,7,FALSE)</f>
        <v>251</v>
      </c>
      <c r="C10" s="19"/>
      <c r="D10" s="19">
        <f>lit_review_raw!X51</f>
        <v>455</v>
      </c>
      <c r="E10" s="19"/>
      <c r="F10" s="88">
        <f>'Cole, 2019'!E6</f>
        <v>297</v>
      </c>
      <c r="G10" s="88">
        <f>'Cole, 2019'!E5</f>
        <v>323.10000000000002</v>
      </c>
      <c r="H10" s="88">
        <f>'Cole, 2019'!E7</f>
        <v>267.3</v>
      </c>
      <c r="I10" s="84">
        <f>HLOOKUP(A10,Vartiainen2020!$D$1:$AI$9,9,FALSE)</f>
        <v>1.5537848605577689E-2</v>
      </c>
      <c r="J10" s="19"/>
      <c r="K10" s="19"/>
      <c r="L10" s="84"/>
      <c r="M10" s="19"/>
      <c r="N10" s="19"/>
      <c r="O10" s="84"/>
      <c r="P10" s="152"/>
      <c r="Q10" s="19"/>
    </row>
    <row r="11" spans="1:17" x14ac:dyDescent="0.2">
      <c r="A11">
        <v>2021</v>
      </c>
      <c r="B11" s="84">
        <f>HLOOKUP(A11,Vartiainen2020!$D$1:$AI$9,7,FALSE)</f>
        <v>229</v>
      </c>
      <c r="C11" s="19"/>
      <c r="D11" s="19"/>
      <c r="E11" s="19"/>
      <c r="F11" s="19"/>
      <c r="G11" s="19"/>
      <c r="H11" s="19"/>
      <c r="I11" s="84">
        <f>HLOOKUP(A11,Vartiainen2020!$D$1:$AI$9,9,FALSE)</f>
        <v>1.6157205240174673E-2</v>
      </c>
      <c r="J11" s="19"/>
      <c r="K11" s="19"/>
      <c r="L11" s="84"/>
      <c r="M11" s="19"/>
      <c r="N11" s="19"/>
      <c r="O11" s="84"/>
      <c r="P11" s="152"/>
      <c r="Q11" s="19"/>
    </row>
    <row r="12" spans="1:17" x14ac:dyDescent="0.2">
      <c r="A12">
        <v>2022</v>
      </c>
      <c r="B12" s="84">
        <f>HLOOKUP(A12,Vartiainen2020!$D$1:$AI$9,7,FALSE)</f>
        <v>209</v>
      </c>
      <c r="C12" s="19"/>
      <c r="D12" s="19"/>
      <c r="E12" s="19"/>
      <c r="F12" s="19"/>
      <c r="G12" s="19"/>
      <c r="H12" s="19"/>
      <c r="I12" s="84">
        <f>HLOOKUP(A12,Vartiainen2020!$D$1:$AI$9,9,FALSE)</f>
        <v>1.7224880382775119E-2</v>
      </c>
      <c r="J12" s="19"/>
      <c r="K12" s="19"/>
      <c r="L12" s="84"/>
      <c r="M12" s="19"/>
      <c r="N12" s="19"/>
      <c r="O12" s="84"/>
      <c r="P12" s="152"/>
      <c r="Q12" s="19"/>
    </row>
    <row r="13" spans="1:17" x14ac:dyDescent="0.2">
      <c r="A13">
        <v>2023</v>
      </c>
      <c r="B13" s="84">
        <f>HLOOKUP(A13,Vartiainen2020!$D$1:$AI$9,7,FALSE)</f>
        <v>192</v>
      </c>
      <c r="C13" s="19"/>
      <c r="D13" s="19"/>
      <c r="E13" s="19"/>
      <c r="F13" s="19"/>
      <c r="G13" s="19"/>
      <c r="H13" s="19"/>
      <c r="I13" s="84">
        <f>HLOOKUP(A13,Vartiainen2020!$D$1:$AI$9,9,FALSE)</f>
        <v>1.7708333333333333E-2</v>
      </c>
      <c r="J13" s="19"/>
      <c r="K13" s="19"/>
      <c r="L13" s="84"/>
      <c r="M13" s="19"/>
      <c r="N13" s="19"/>
      <c r="O13" s="84"/>
      <c r="P13" s="152"/>
      <c r="Q13" s="19"/>
    </row>
    <row r="14" spans="1:17" x14ac:dyDescent="0.2">
      <c r="A14">
        <v>2024</v>
      </c>
      <c r="B14" s="84">
        <f>HLOOKUP(A14,Vartiainen2020!$D$1:$AI$9,7,FALSE)</f>
        <v>176</v>
      </c>
      <c r="C14" s="19"/>
      <c r="D14" s="19"/>
      <c r="E14" s="19"/>
      <c r="F14" s="19"/>
      <c r="G14" s="19"/>
      <c r="H14" s="19"/>
      <c r="I14" s="84">
        <f>HLOOKUP(A14,Vartiainen2020!$D$1:$AI$9,9,FALSE)</f>
        <v>1.8749999999999999E-2</v>
      </c>
      <c r="J14" s="19"/>
      <c r="K14" s="19"/>
      <c r="L14" s="84"/>
      <c r="M14" s="19"/>
      <c r="N14" s="19"/>
      <c r="O14" s="84"/>
      <c r="P14" s="152"/>
      <c r="Q14" s="19"/>
    </row>
    <row r="15" spans="1:17" x14ac:dyDescent="0.2">
      <c r="A15">
        <v>2025</v>
      </c>
      <c r="B15" s="84">
        <f>HLOOKUP(A15,Vartiainen2020!$D$1:$AI$9,7,FALSE)</f>
        <v>163</v>
      </c>
      <c r="C15" s="19">
        <f>lit_review_raw!X44</f>
        <v>268</v>
      </c>
      <c r="D15" s="19">
        <f>lit_review_raw!X52</f>
        <v>345</v>
      </c>
      <c r="E15" s="19"/>
      <c r="F15" s="88">
        <f>'Cole, 2019'!F6</f>
        <v>223.20000000000002</v>
      </c>
      <c r="G15" s="88">
        <f>'Cole, 2019'!F5</f>
        <v>297</v>
      </c>
      <c r="H15" s="88">
        <f>'Cole, 2019'!F7</f>
        <v>165.6</v>
      </c>
      <c r="I15" s="84">
        <f>HLOOKUP(A15,Vartiainen2020!$D$1:$AI$9,9,FALSE)</f>
        <v>1.9631901840490799E-2</v>
      </c>
      <c r="J15" s="19"/>
      <c r="K15" s="19"/>
      <c r="L15" s="84"/>
      <c r="M15" s="19"/>
      <c r="N15" s="19"/>
      <c r="O15" s="84"/>
      <c r="P15" s="152"/>
      <c r="Q15" s="19"/>
    </row>
    <row r="16" spans="1:17" x14ac:dyDescent="0.2">
      <c r="A16">
        <v>2026</v>
      </c>
      <c r="B16" s="84">
        <f>HLOOKUP(A16,Vartiainen2020!$D$1:$AI$9,7,FALSE)</f>
        <v>151</v>
      </c>
      <c r="C16" s="19"/>
      <c r="D16" s="19"/>
      <c r="E16" s="19"/>
      <c r="F16" s="19"/>
      <c r="G16" s="19"/>
      <c r="H16" s="19"/>
      <c r="I16" s="84">
        <f>HLOOKUP(A16,Vartiainen2020!$D$1:$AI$9,9,FALSE)</f>
        <v>1.9867549668874173E-2</v>
      </c>
      <c r="J16" s="19"/>
      <c r="K16" s="19"/>
      <c r="L16" s="84"/>
      <c r="M16" s="19"/>
      <c r="N16" s="19"/>
      <c r="O16" s="84"/>
      <c r="P16" s="152"/>
      <c r="Q16" s="19"/>
    </row>
    <row r="17" spans="1:17" x14ac:dyDescent="0.2">
      <c r="A17">
        <v>2027</v>
      </c>
      <c r="B17" s="84">
        <f>HLOOKUP(A17,Vartiainen2020!$D$1:$AI$9,7,FALSE)</f>
        <v>141</v>
      </c>
      <c r="C17" s="19"/>
      <c r="D17" s="19"/>
      <c r="E17" s="19"/>
      <c r="F17" s="19"/>
      <c r="G17" s="19"/>
      <c r="H17" s="19"/>
      <c r="I17" s="84">
        <f>HLOOKUP(A17,Vartiainen2020!$D$1:$AI$9,9,FALSE)</f>
        <v>2.0567375886524821E-2</v>
      </c>
      <c r="J17" s="19"/>
      <c r="K17" s="19"/>
      <c r="L17" s="84"/>
      <c r="M17" s="19"/>
      <c r="N17" s="19"/>
      <c r="O17" s="84"/>
      <c r="P17" s="152"/>
      <c r="Q17" s="19"/>
    </row>
    <row r="18" spans="1:17" x14ac:dyDescent="0.2">
      <c r="A18">
        <v>2028</v>
      </c>
      <c r="B18" s="84">
        <f>HLOOKUP(A18,Vartiainen2020!$D$1:$AI$9,7,FALSE)</f>
        <v>132</v>
      </c>
      <c r="C18" s="19"/>
      <c r="D18" s="19"/>
      <c r="E18" s="19"/>
      <c r="F18" s="19"/>
      <c r="G18" s="19"/>
      <c r="H18" s="19"/>
      <c r="I18" s="84">
        <f>HLOOKUP(A18,Vartiainen2020!$D$1:$AI$9,9,FALSE)</f>
        <v>2.1969696969696969E-2</v>
      </c>
      <c r="J18" s="19"/>
      <c r="K18" s="19"/>
      <c r="L18" s="84"/>
      <c r="M18" s="19"/>
      <c r="N18" s="19"/>
      <c r="O18" s="84"/>
      <c r="P18" s="152"/>
      <c r="Q18" s="19"/>
    </row>
    <row r="19" spans="1:17" x14ac:dyDescent="0.2">
      <c r="A19">
        <v>2029</v>
      </c>
      <c r="B19" s="84">
        <f>HLOOKUP(A19,Vartiainen2020!$D$1:$AI$9,7,FALSE)</f>
        <v>124</v>
      </c>
      <c r="C19" s="19"/>
      <c r="D19" s="19"/>
      <c r="E19" s="19"/>
      <c r="F19" s="19"/>
      <c r="G19" s="19"/>
      <c r="H19" s="19"/>
      <c r="I19" s="84">
        <f>HLOOKUP(A19,Vartiainen2020!$D$1:$AI$9,9,FALSE)</f>
        <v>2.2580645161290321E-2</v>
      </c>
      <c r="J19" s="19"/>
      <c r="K19" s="19"/>
      <c r="L19" s="84"/>
      <c r="M19" s="19"/>
      <c r="N19" s="19"/>
      <c r="O19" s="84"/>
      <c r="P19" s="152"/>
      <c r="Q19" s="19"/>
    </row>
    <row r="20" spans="1:17" x14ac:dyDescent="0.2">
      <c r="A20">
        <v>2030</v>
      </c>
      <c r="B20" s="84">
        <f>HLOOKUP(A20,Vartiainen2020!$D$1:$AI$9,7,FALSE)</f>
        <v>117</v>
      </c>
      <c r="C20" s="19">
        <f>lit_review_raw!X45</f>
        <v>243</v>
      </c>
      <c r="D20" s="19">
        <f>lit_review_raw!X53</f>
        <v>260</v>
      </c>
      <c r="E20" s="19"/>
      <c r="F20" s="88">
        <f>'Cole, 2019'!G6</f>
        <v>186.3</v>
      </c>
      <c r="G20" s="88">
        <f>'Cole, 2019'!G5</f>
        <v>270.90000000000003</v>
      </c>
      <c r="H20" s="88">
        <f>'Cole, 2019'!G7</f>
        <v>111.60000000000001</v>
      </c>
      <c r="I20" s="84">
        <f>HLOOKUP(A20,Vartiainen2020!$D$1:$AI$9,9,FALSE)</f>
        <v>2.3076923076923078E-2</v>
      </c>
      <c r="J20" s="19"/>
      <c r="K20" s="19"/>
      <c r="L20" s="84"/>
      <c r="M20" s="19"/>
      <c r="N20" s="19"/>
      <c r="O20" s="84"/>
      <c r="P20" s="152"/>
      <c r="Q20" s="19"/>
    </row>
    <row r="21" spans="1:17" x14ac:dyDescent="0.2">
      <c r="A21">
        <v>2031</v>
      </c>
      <c r="B21" s="84">
        <f>HLOOKUP(A21,Vartiainen2020!$D$1:$AI$9,7,FALSE)</f>
        <v>112</v>
      </c>
      <c r="C21" s="19"/>
      <c r="D21" s="19"/>
      <c r="E21" s="19"/>
      <c r="F21" s="19"/>
      <c r="G21" s="19"/>
      <c r="H21" s="19"/>
      <c r="I21" s="84">
        <f>HLOOKUP(A21,Vartiainen2020!$D$1:$AI$9,9,FALSE)</f>
        <v>2.3214285714285715E-2</v>
      </c>
      <c r="J21" s="19"/>
      <c r="K21" s="19"/>
      <c r="L21" s="84"/>
      <c r="M21" s="19"/>
      <c r="N21" s="19"/>
      <c r="O21" s="84"/>
      <c r="P21" s="152"/>
      <c r="Q21" s="19"/>
    </row>
    <row r="22" spans="1:17" x14ac:dyDescent="0.2">
      <c r="A22">
        <v>2032</v>
      </c>
      <c r="B22" s="84">
        <f>HLOOKUP(A22,Vartiainen2020!$D$1:$AI$9,7,FALSE)</f>
        <v>106</v>
      </c>
      <c r="C22" s="19"/>
      <c r="D22" s="19"/>
      <c r="E22" s="19"/>
      <c r="F22" s="19"/>
      <c r="G22" s="19"/>
      <c r="H22" s="19"/>
      <c r="I22" s="84">
        <f>HLOOKUP(A22,Vartiainen2020!$D$1:$AI$9,9,FALSE)</f>
        <v>2.4528301886792454E-2</v>
      </c>
      <c r="J22" s="19"/>
      <c r="K22" s="19"/>
      <c r="L22" s="84"/>
      <c r="M22" s="19"/>
      <c r="N22" s="19"/>
      <c r="O22" s="84"/>
      <c r="P22" s="152"/>
      <c r="Q22" s="19"/>
    </row>
    <row r="23" spans="1:17" x14ac:dyDescent="0.2">
      <c r="A23">
        <v>2033</v>
      </c>
      <c r="B23" s="84">
        <f>HLOOKUP(A23,Vartiainen2020!$D$1:$AI$9,7,FALSE)</f>
        <v>102</v>
      </c>
      <c r="C23" s="19"/>
      <c r="D23" s="19"/>
      <c r="E23" s="19"/>
      <c r="F23" s="19"/>
      <c r="G23" s="19"/>
      <c r="H23" s="19"/>
      <c r="I23" s="84">
        <f>HLOOKUP(A23,Vartiainen2020!$D$1:$AI$9,9,FALSE)</f>
        <v>2.4509803921568627E-2</v>
      </c>
      <c r="J23" s="19"/>
      <c r="K23" s="19"/>
      <c r="L23" s="84"/>
      <c r="M23" s="19"/>
      <c r="N23" s="19"/>
      <c r="O23" s="84"/>
      <c r="P23" s="152"/>
      <c r="Q23" s="19"/>
    </row>
    <row r="24" spans="1:17" x14ac:dyDescent="0.2">
      <c r="A24">
        <v>2034</v>
      </c>
      <c r="B24" s="84">
        <f>HLOOKUP(A24,Vartiainen2020!$D$1:$AI$9,7,FALSE)</f>
        <v>98</v>
      </c>
      <c r="C24" s="19"/>
      <c r="D24" s="19"/>
      <c r="E24" s="99">
        <f>E25</f>
        <v>125</v>
      </c>
      <c r="F24" s="99"/>
      <c r="G24" s="99"/>
      <c r="H24" s="99"/>
      <c r="I24" s="84">
        <f>HLOOKUP(A24,Vartiainen2020!$D$1:$AI$9,9,FALSE)</f>
        <v>2.5510204081632654E-2</v>
      </c>
      <c r="J24" s="99">
        <f>J25</f>
        <v>0.03</v>
      </c>
      <c r="K24" s="99"/>
      <c r="L24" s="84"/>
      <c r="M24" s="99">
        <f>M25</f>
        <v>20</v>
      </c>
      <c r="N24" s="99"/>
      <c r="O24" s="164">
        <f>O25</f>
        <v>0.97</v>
      </c>
      <c r="P24" s="162"/>
      <c r="Q24" s="99"/>
    </row>
    <row r="25" spans="1:17" x14ac:dyDescent="0.2">
      <c r="A25">
        <v>2035</v>
      </c>
      <c r="B25" s="84">
        <f>HLOOKUP(A25,Vartiainen2020!$D$1:$AI$9,7,FALSE)</f>
        <v>94</v>
      </c>
      <c r="C25" s="19">
        <f>lit_review_raw!X46</f>
        <v>228</v>
      </c>
      <c r="D25" s="19"/>
      <c r="E25" s="19">
        <f>lit_review_raw!X48</f>
        <v>125</v>
      </c>
      <c r="F25" s="19"/>
      <c r="G25" s="19"/>
      <c r="H25" s="19"/>
      <c r="I25" s="84">
        <f>HLOOKUP(A25,Vartiainen2020!$D$1:$AI$9,9,FALSE)</f>
        <v>2.553191489361702E-2</v>
      </c>
      <c r="J25" s="19">
        <f>lit_review_raw!Y48</f>
        <v>0.03</v>
      </c>
      <c r="K25" s="19"/>
      <c r="L25" s="84"/>
      <c r="M25" s="19">
        <f>lit_review_raw!Z48</f>
        <v>20</v>
      </c>
      <c r="N25" s="19"/>
      <c r="O25" s="84">
        <f>lit_review_raw!AA48</f>
        <v>0.97</v>
      </c>
      <c r="P25" s="152"/>
      <c r="Q25" s="19"/>
    </row>
    <row r="26" spans="1:17" x14ac:dyDescent="0.2">
      <c r="A26">
        <v>2036</v>
      </c>
      <c r="B26" s="84">
        <f>HLOOKUP(A26,Vartiainen2020!$D$1:$AI$9,7,FALSE)</f>
        <v>91</v>
      </c>
      <c r="C26" s="19"/>
      <c r="D26" s="19"/>
      <c r="E26" s="19"/>
      <c r="F26" s="19"/>
      <c r="G26" s="19"/>
      <c r="H26" s="19"/>
      <c r="I26" s="84">
        <f>HLOOKUP(A26,Vartiainen2020!$D$1:$AI$9,9,FALSE)</f>
        <v>2.6373626373626374E-2</v>
      </c>
      <c r="J26" s="19"/>
      <c r="K26" s="19"/>
      <c r="L26" s="84"/>
      <c r="M26" s="19"/>
      <c r="N26" s="19"/>
      <c r="O26" s="84"/>
      <c r="P26" s="152"/>
      <c r="Q26" s="19"/>
    </row>
    <row r="27" spans="1:17" x14ac:dyDescent="0.2">
      <c r="A27">
        <v>2037</v>
      </c>
      <c r="B27" s="84">
        <f>HLOOKUP(A27,Vartiainen2020!$D$1:$AI$9,7,FALSE)</f>
        <v>88</v>
      </c>
      <c r="C27" s="19"/>
      <c r="D27" s="19"/>
      <c r="E27" s="19"/>
      <c r="F27" s="19"/>
      <c r="G27" s="19"/>
      <c r="H27" s="19"/>
      <c r="I27" s="84">
        <f>HLOOKUP(A27,Vartiainen2020!$D$1:$AI$9,9,FALSE)</f>
        <v>2.6136363636363635E-2</v>
      </c>
      <c r="J27" s="19"/>
      <c r="K27" s="19"/>
      <c r="L27" s="84"/>
      <c r="M27" s="19"/>
      <c r="N27" s="19"/>
      <c r="O27" s="84"/>
      <c r="P27" s="152"/>
      <c r="Q27" s="19"/>
    </row>
    <row r="28" spans="1:17" x14ac:dyDescent="0.2">
      <c r="A28">
        <v>2038</v>
      </c>
      <c r="B28" s="84">
        <f>HLOOKUP(A28,Vartiainen2020!$D$1:$AI$9,7,FALSE)</f>
        <v>85</v>
      </c>
      <c r="C28" s="19"/>
      <c r="D28" s="19"/>
      <c r="E28" s="19"/>
      <c r="F28" s="19"/>
      <c r="G28" s="19"/>
      <c r="H28" s="19"/>
      <c r="I28" s="84">
        <f>HLOOKUP(A28,Vartiainen2020!$D$1:$AI$9,9,FALSE)</f>
        <v>2.7058823529411764E-2</v>
      </c>
      <c r="J28" s="19"/>
      <c r="K28" s="19"/>
      <c r="L28" s="84"/>
      <c r="M28" s="19"/>
      <c r="N28" s="19"/>
      <c r="O28" s="84"/>
      <c r="P28" s="152"/>
      <c r="Q28" s="19"/>
    </row>
    <row r="29" spans="1:17" x14ac:dyDescent="0.2">
      <c r="A29">
        <v>2039</v>
      </c>
      <c r="B29" s="84">
        <f>HLOOKUP(A29,Vartiainen2020!$D$1:$AI$9,7,FALSE)</f>
        <v>82</v>
      </c>
      <c r="C29" s="19"/>
      <c r="D29" s="19"/>
      <c r="E29" s="19"/>
      <c r="F29" s="19"/>
      <c r="G29" s="19"/>
      <c r="H29" s="19"/>
      <c r="I29" s="84">
        <f>HLOOKUP(A29,Vartiainen2020!$D$1:$AI$9,9,FALSE)</f>
        <v>2.8048780487804875E-2</v>
      </c>
      <c r="J29" s="19"/>
      <c r="K29" s="19"/>
      <c r="L29" s="84"/>
      <c r="M29" s="19"/>
      <c r="N29" s="19"/>
      <c r="O29" s="84"/>
      <c r="P29" s="152"/>
      <c r="Q29" s="19"/>
    </row>
    <row r="30" spans="1:17" x14ac:dyDescent="0.2">
      <c r="A30">
        <v>2040</v>
      </c>
      <c r="B30" s="84">
        <f>HLOOKUP(A30,Vartiainen2020!$D$1:$AI$9,7,FALSE)</f>
        <v>80</v>
      </c>
      <c r="C30" s="19">
        <f>lit_review_raw!X47</f>
        <v>218</v>
      </c>
      <c r="D30" s="19"/>
      <c r="E30" s="19"/>
      <c r="F30" s="19"/>
      <c r="G30" s="19"/>
      <c r="H30" s="19"/>
      <c r="I30" s="84">
        <f>HLOOKUP(A30,Vartiainen2020!$D$1:$AI$9,9,FALSE)</f>
        <v>2.7500000000000004E-2</v>
      </c>
      <c r="J30" s="19"/>
      <c r="K30" s="19"/>
      <c r="L30" s="84"/>
      <c r="M30" s="19"/>
      <c r="N30" s="19"/>
      <c r="O30" s="84"/>
      <c r="P30" s="152"/>
      <c r="Q30" s="19"/>
    </row>
    <row r="31" spans="1:17" x14ac:dyDescent="0.2">
      <c r="A31">
        <v>2041</v>
      </c>
      <c r="B31" s="84">
        <f>HLOOKUP(A31,Vartiainen2020!$D$1:$AI$9,7,FALSE)</f>
        <v>78</v>
      </c>
      <c r="C31" s="19"/>
      <c r="D31" s="19"/>
      <c r="E31" s="19"/>
      <c r="F31" s="19"/>
      <c r="G31" s="19"/>
      <c r="H31" s="19"/>
      <c r="I31" s="84">
        <f>HLOOKUP(A31,Vartiainen2020!$D$1:$AI$9,9,FALSE)</f>
        <v>2.8205128205128209E-2</v>
      </c>
      <c r="J31" s="19"/>
      <c r="K31" s="19"/>
      <c r="L31" s="84"/>
      <c r="M31" s="19"/>
      <c r="N31" s="19"/>
      <c r="O31" s="84"/>
      <c r="P31" s="152"/>
      <c r="Q31" s="19"/>
    </row>
    <row r="32" spans="1:17" x14ac:dyDescent="0.2">
      <c r="A32">
        <v>2042</v>
      </c>
      <c r="B32" s="84">
        <f>HLOOKUP(A32,Vartiainen2020!$D$1:$AI$9,7,FALSE)</f>
        <v>76</v>
      </c>
      <c r="C32" s="19"/>
      <c r="D32" s="19"/>
      <c r="E32" s="19"/>
      <c r="F32" s="19"/>
      <c r="G32" s="19"/>
      <c r="H32" s="19"/>
      <c r="I32" s="84">
        <f>HLOOKUP(A32,Vartiainen2020!$D$1:$AI$9,9,FALSE)</f>
        <v>2.8947368421052635E-2</v>
      </c>
      <c r="J32" s="19"/>
      <c r="K32" s="19"/>
      <c r="L32" s="84"/>
      <c r="M32" s="19"/>
      <c r="N32" s="19"/>
      <c r="O32" s="84"/>
      <c r="P32" s="152"/>
      <c r="Q32" s="19"/>
    </row>
    <row r="33" spans="1:17" x14ac:dyDescent="0.2">
      <c r="A33">
        <v>2043</v>
      </c>
      <c r="B33" s="84">
        <f>HLOOKUP(A33,Vartiainen2020!$D$1:$AI$9,7,FALSE)</f>
        <v>74</v>
      </c>
      <c r="C33" s="19"/>
      <c r="D33" s="19"/>
      <c r="E33" s="19"/>
      <c r="F33" s="19"/>
      <c r="G33" s="19"/>
      <c r="H33" s="19"/>
      <c r="I33" s="84">
        <f>HLOOKUP(A33,Vartiainen2020!$D$1:$AI$9,9,FALSE)</f>
        <v>2.9729729729729731E-2</v>
      </c>
      <c r="J33" s="19"/>
      <c r="K33" s="19"/>
      <c r="L33" s="84"/>
      <c r="M33" s="19"/>
      <c r="N33" s="19"/>
      <c r="O33" s="84"/>
      <c r="P33" s="152"/>
      <c r="Q33" s="19"/>
    </row>
    <row r="34" spans="1:17" x14ac:dyDescent="0.2">
      <c r="A34">
        <v>2044</v>
      </c>
      <c r="B34" s="84">
        <f>HLOOKUP(A34,Vartiainen2020!$D$1:$AI$9,7,FALSE)</f>
        <v>73</v>
      </c>
      <c r="C34" s="19"/>
      <c r="D34" s="19"/>
      <c r="E34" s="19"/>
      <c r="F34" s="19"/>
      <c r="G34" s="19"/>
      <c r="H34" s="19"/>
      <c r="I34" s="84">
        <f>HLOOKUP(A34,Vartiainen2020!$D$1:$AI$9,9,FALSE)</f>
        <v>2.8767123287671233E-2</v>
      </c>
      <c r="J34" s="19"/>
      <c r="K34" s="19"/>
      <c r="L34" s="84"/>
      <c r="M34" s="19"/>
      <c r="N34" s="19"/>
      <c r="O34" s="84"/>
      <c r="P34" s="152"/>
      <c r="Q34" s="19"/>
    </row>
    <row r="35" spans="1:17" x14ac:dyDescent="0.2">
      <c r="A35">
        <v>2045</v>
      </c>
      <c r="B35" s="84">
        <f>HLOOKUP(A35,Vartiainen2020!$D$1:$AI$9,7,FALSE)</f>
        <v>71</v>
      </c>
      <c r="C35" s="19"/>
      <c r="D35" s="19"/>
      <c r="E35" s="19"/>
      <c r="F35" s="19"/>
      <c r="G35" s="19"/>
      <c r="H35" s="19"/>
      <c r="I35" s="84">
        <f>HLOOKUP(A35,Vartiainen2020!$D$1:$AI$9,9,FALSE)</f>
        <v>2.9577464788732397E-2</v>
      </c>
      <c r="J35" s="19"/>
      <c r="K35" s="19"/>
      <c r="L35" s="84"/>
      <c r="M35" s="19"/>
      <c r="N35" s="19"/>
      <c r="O35" s="84"/>
      <c r="P35" s="152"/>
      <c r="Q35" s="19"/>
    </row>
    <row r="36" spans="1:17" x14ac:dyDescent="0.2">
      <c r="A36">
        <v>2046</v>
      </c>
      <c r="B36" s="84">
        <f>HLOOKUP(A36,Vartiainen2020!$D$1:$AI$9,7,FALSE)</f>
        <v>70</v>
      </c>
      <c r="C36" s="19"/>
      <c r="D36" s="19"/>
      <c r="E36" s="19"/>
      <c r="F36" s="19"/>
      <c r="G36" s="19"/>
      <c r="H36" s="19"/>
      <c r="I36" s="84">
        <f>HLOOKUP(A36,Vartiainen2020!$D$1:$AI$9,9,FALSE)</f>
        <v>3.0000000000000002E-2</v>
      </c>
      <c r="J36" s="19"/>
      <c r="K36" s="19"/>
      <c r="L36" s="84"/>
      <c r="M36" s="19"/>
      <c r="N36" s="19"/>
      <c r="O36" s="84"/>
      <c r="P36" s="152"/>
      <c r="Q36" s="19"/>
    </row>
    <row r="37" spans="1:17" x14ac:dyDescent="0.2">
      <c r="A37">
        <v>2047</v>
      </c>
      <c r="B37" s="84">
        <f>HLOOKUP(A37,Vartiainen2020!$D$1:$AI$9,7,FALSE)</f>
        <v>69</v>
      </c>
      <c r="C37" s="19"/>
      <c r="D37" s="19"/>
      <c r="E37" s="19"/>
      <c r="F37" s="19"/>
      <c r="G37" s="19"/>
      <c r="H37" s="19"/>
      <c r="I37" s="84">
        <f>HLOOKUP(A37,Vartiainen2020!$D$1:$AI$9,9,FALSE)</f>
        <v>3.0434782608695653E-2</v>
      </c>
      <c r="J37" s="19"/>
      <c r="K37" s="19"/>
      <c r="L37" s="84"/>
      <c r="M37" s="19"/>
      <c r="N37" s="19"/>
      <c r="O37" s="84"/>
      <c r="P37" s="152"/>
      <c r="Q37" s="19"/>
    </row>
    <row r="38" spans="1:17" x14ac:dyDescent="0.2">
      <c r="A38">
        <v>2048</v>
      </c>
      <c r="B38" s="84">
        <f>HLOOKUP(A38,Vartiainen2020!$D$1:$AI$9,7,FALSE)</f>
        <v>67</v>
      </c>
      <c r="C38" s="19"/>
      <c r="D38" s="19"/>
      <c r="E38" s="19"/>
      <c r="F38" s="19"/>
      <c r="G38" s="19"/>
      <c r="H38" s="19"/>
      <c r="I38" s="84">
        <f>HLOOKUP(A38,Vartiainen2020!$D$1:$AI$9,9,FALSE)</f>
        <v>3.1343283582089557E-2</v>
      </c>
      <c r="J38" s="19"/>
      <c r="K38" s="19"/>
      <c r="L38" s="84"/>
      <c r="M38" s="19"/>
      <c r="N38" s="19"/>
      <c r="O38" s="84"/>
      <c r="P38" s="152"/>
      <c r="Q38" s="19"/>
    </row>
    <row r="39" spans="1:17" x14ac:dyDescent="0.2">
      <c r="A39">
        <v>2049</v>
      </c>
      <c r="B39" s="84">
        <f>HLOOKUP(A39,Vartiainen2020!$D$1:$AI$9,7,FALSE)</f>
        <v>66</v>
      </c>
      <c r="C39" s="19"/>
      <c r="D39" s="19"/>
      <c r="E39" s="19"/>
      <c r="F39" s="19"/>
      <c r="G39" s="19"/>
      <c r="H39" s="19"/>
      <c r="I39" s="84">
        <f>HLOOKUP(A39,Vartiainen2020!$D$1:$AI$9,9,FALSE)</f>
        <v>3.0303030303030304E-2</v>
      </c>
      <c r="J39" s="19"/>
      <c r="K39" s="19"/>
      <c r="L39" s="84"/>
      <c r="M39" s="19"/>
      <c r="N39" s="19"/>
      <c r="O39" s="84"/>
      <c r="P39" s="152"/>
      <c r="Q39" s="19"/>
    </row>
    <row r="40" spans="1:17" x14ac:dyDescent="0.2">
      <c r="A40">
        <v>2050</v>
      </c>
      <c r="B40" s="84">
        <f>HLOOKUP(A40,Vartiainen2020!$D$1:$AI$9,7,FALSE)</f>
        <v>65</v>
      </c>
      <c r="C40" s="19"/>
      <c r="D40" s="19"/>
      <c r="E40" s="19"/>
      <c r="F40" s="88">
        <f>'Cole, 2019'!H6</f>
        <v>142.20000000000002</v>
      </c>
      <c r="G40" s="88">
        <f>'Cole, 2019'!H5</f>
        <v>238.5</v>
      </c>
      <c r="H40" s="88">
        <f>'Cole, 2019'!H7</f>
        <v>70.2</v>
      </c>
      <c r="I40" s="84">
        <f>HLOOKUP(A40,Vartiainen2020!$D$1:$AI$9,9,FALSE)</f>
        <v>3.0769230769230771E-2</v>
      </c>
      <c r="J40" s="19"/>
      <c r="K40" s="19"/>
      <c r="L40" s="84"/>
      <c r="M40" s="19"/>
      <c r="N40" s="19"/>
      <c r="O40" s="84"/>
      <c r="P40" s="152"/>
      <c r="Q40" s="19"/>
    </row>
    <row r="62" spans="2:12" ht="17" thickBot="1" x14ac:dyDescent="0.25"/>
    <row r="63" spans="2:12" ht="22" thickBot="1" x14ac:dyDescent="0.3">
      <c r="B63" s="186" t="s">
        <v>298</v>
      </c>
      <c r="C63" s="187"/>
      <c r="D63" s="187"/>
      <c r="E63" s="187"/>
      <c r="F63" s="187"/>
      <c r="G63" s="187"/>
      <c r="H63" s="187"/>
      <c r="I63" s="187"/>
      <c r="J63" s="187"/>
      <c r="K63" s="187"/>
      <c r="L63" s="187"/>
    </row>
    <row r="64" spans="2:12" ht="17" thickBot="1" x14ac:dyDescent="0.25"/>
    <row r="65" spans="2:12" ht="17" thickBot="1" x14ac:dyDescent="0.25">
      <c r="B65" s="96" t="s">
        <v>299</v>
      </c>
      <c r="C65" s="21"/>
      <c r="D65" s="21"/>
      <c r="E65" s="21"/>
      <c r="F65" s="21"/>
      <c r="G65" s="21"/>
      <c r="H65" s="21"/>
      <c r="I65" s="182" t="s">
        <v>300</v>
      </c>
      <c r="J65" s="180"/>
      <c r="K65" s="180"/>
      <c r="L65" s="183"/>
    </row>
    <row r="66" spans="2:12" ht="52" thickBot="1" x14ac:dyDescent="0.25">
      <c r="B66" s="97" t="s">
        <v>436</v>
      </c>
      <c r="C66" s="149"/>
      <c r="D66" s="149"/>
      <c r="E66" s="149"/>
      <c r="F66" s="149"/>
      <c r="G66" s="149"/>
      <c r="H66" s="149"/>
      <c r="I66" s="168" t="str">
        <f>F3</f>
        <v>Cole, 2019</v>
      </c>
      <c r="J66" s="169"/>
      <c r="K66" s="169"/>
      <c r="L66" s="170"/>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x14ac:dyDescent="0.2"/>
  <cols>
    <col min="2" max="4" width="35.5" customWidth="1"/>
    <col min="5" max="5" width="14.6640625" bestFit="1" customWidth="1"/>
  </cols>
  <sheetData>
    <row r="1" spans="1:5" ht="17" thickBot="1" x14ac:dyDescent="0.25"/>
    <row r="2" spans="1:5" ht="17" thickBot="1" x14ac:dyDescent="0.25">
      <c r="A2" s="1"/>
      <c r="B2" s="67" t="s">
        <v>291</v>
      </c>
      <c r="C2" s="67" t="s">
        <v>292</v>
      </c>
      <c r="D2" s="90" t="s">
        <v>296</v>
      </c>
      <c r="E2" s="1"/>
    </row>
    <row r="3" spans="1:5" x14ac:dyDescent="0.2">
      <c r="A3" s="21" t="s">
        <v>288</v>
      </c>
      <c r="B3" s="91" t="str">
        <f>'JRC2018'!B32</f>
        <v>Tsiropoulos, 2018 (ProRES scenario)</v>
      </c>
      <c r="C3" s="91" t="str">
        <f>B3</f>
        <v>Tsiropoulos, 2018 (ProRES scenario)</v>
      </c>
      <c r="D3" s="91" t="str">
        <f>B3</f>
        <v>Tsiropoulos, 2018 (ProRES scenario)</v>
      </c>
      <c r="E3" s="21"/>
    </row>
    <row r="4" spans="1:5" x14ac:dyDescent="0.2">
      <c r="A4" s="93" t="s">
        <v>297</v>
      </c>
      <c r="B4" s="94" t="str">
        <f>'JRC2018'!A22</f>
        <v>CSP, solar tower with storage</v>
      </c>
      <c r="C4" s="94" t="str">
        <f>B4</f>
        <v>CSP, solar tower with storage</v>
      </c>
      <c r="D4" s="94" t="str">
        <f>B4</f>
        <v>CSP, solar tower with storage</v>
      </c>
      <c r="E4" s="77"/>
    </row>
    <row r="5" spans="1:5" x14ac:dyDescent="0.2">
      <c r="A5">
        <v>2015</v>
      </c>
      <c r="B5" s="84">
        <f>'JRC2018'!D22</f>
        <v>5280</v>
      </c>
      <c r="C5" s="85">
        <f>'JRC2018'!D23</f>
        <v>1.7000000000000001E-2</v>
      </c>
      <c r="D5" s="86">
        <f>'JRC2018'!D28</f>
        <v>30</v>
      </c>
    </row>
    <row r="6" spans="1:5" x14ac:dyDescent="0.2">
      <c r="A6">
        <v>2016</v>
      </c>
      <c r="B6" s="84"/>
      <c r="C6" s="85"/>
      <c r="D6" s="85"/>
    </row>
    <row r="7" spans="1:5" x14ac:dyDescent="0.2">
      <c r="A7">
        <v>2017</v>
      </c>
      <c r="B7" s="84"/>
      <c r="C7" s="85"/>
      <c r="D7" s="84"/>
    </row>
    <row r="8" spans="1:5" x14ac:dyDescent="0.2">
      <c r="A8">
        <v>2018</v>
      </c>
      <c r="B8" s="84"/>
      <c r="C8" s="85"/>
      <c r="D8" s="84"/>
    </row>
    <row r="9" spans="1:5" x14ac:dyDescent="0.2">
      <c r="A9">
        <v>2019</v>
      </c>
      <c r="B9" s="84"/>
      <c r="C9" s="85"/>
      <c r="D9" s="84"/>
    </row>
    <row r="10" spans="1:5" x14ac:dyDescent="0.2">
      <c r="A10">
        <v>2020</v>
      </c>
      <c r="B10" s="84">
        <f>'JRC2018'!E22</f>
        <v>4330</v>
      </c>
      <c r="C10" s="85">
        <f>'JRC2018'!E23</f>
        <v>1.7000000000000001E-2</v>
      </c>
      <c r="D10" s="84"/>
    </row>
    <row r="11" spans="1:5" x14ac:dyDescent="0.2">
      <c r="A11">
        <v>2021</v>
      </c>
      <c r="B11" s="84"/>
      <c r="C11" s="85"/>
      <c r="D11" s="84"/>
    </row>
    <row r="12" spans="1:5" x14ac:dyDescent="0.2">
      <c r="A12">
        <v>2022</v>
      </c>
      <c r="B12" s="84"/>
      <c r="C12" s="85"/>
      <c r="D12" s="84"/>
    </row>
    <row r="13" spans="1:5" x14ac:dyDescent="0.2">
      <c r="A13">
        <v>2023</v>
      </c>
      <c r="B13" s="84"/>
      <c r="C13" s="85"/>
      <c r="D13" s="84"/>
    </row>
    <row r="14" spans="1:5" x14ac:dyDescent="0.2">
      <c r="A14">
        <v>2024</v>
      </c>
      <c r="B14" s="84"/>
      <c r="C14" s="85"/>
      <c r="D14" s="84"/>
    </row>
    <row r="15" spans="1:5" x14ac:dyDescent="0.2">
      <c r="A15">
        <v>2025</v>
      </c>
      <c r="B15" s="84"/>
      <c r="C15" s="85"/>
      <c r="D15" s="84"/>
    </row>
    <row r="16" spans="1:5" x14ac:dyDescent="0.2">
      <c r="A16">
        <v>2026</v>
      </c>
      <c r="B16" s="84"/>
      <c r="C16" s="85"/>
      <c r="D16" s="84"/>
    </row>
    <row r="17" spans="1:4" x14ac:dyDescent="0.2">
      <c r="A17">
        <v>2027</v>
      </c>
      <c r="B17" s="84"/>
      <c r="C17" s="85"/>
      <c r="D17" s="84"/>
    </row>
    <row r="18" spans="1:4" x14ac:dyDescent="0.2">
      <c r="A18">
        <v>2028</v>
      </c>
      <c r="B18" s="84"/>
      <c r="C18" s="85"/>
      <c r="D18" s="84"/>
    </row>
    <row r="19" spans="1:4" x14ac:dyDescent="0.2">
      <c r="A19">
        <v>2029</v>
      </c>
      <c r="B19" s="84"/>
      <c r="C19" s="85"/>
      <c r="D19" s="84"/>
    </row>
    <row r="20" spans="1:4" x14ac:dyDescent="0.2">
      <c r="A20">
        <v>2030</v>
      </c>
      <c r="B20" s="84">
        <f>'JRC2018'!F22</f>
        <v>3310</v>
      </c>
      <c r="C20" s="85">
        <f>'JRC2018'!F23</f>
        <v>1.7000000000000001E-2</v>
      </c>
      <c r="D20" s="84"/>
    </row>
    <row r="21" spans="1:4" x14ac:dyDescent="0.2">
      <c r="A21">
        <v>2031</v>
      </c>
      <c r="B21" s="84"/>
      <c r="C21" s="85"/>
      <c r="D21" s="84"/>
    </row>
    <row r="22" spans="1:4" x14ac:dyDescent="0.2">
      <c r="A22">
        <v>2032</v>
      </c>
      <c r="B22" s="84"/>
      <c r="C22" s="85"/>
      <c r="D22" s="84"/>
    </row>
    <row r="23" spans="1:4" x14ac:dyDescent="0.2">
      <c r="A23">
        <v>2033</v>
      </c>
      <c r="B23" s="84"/>
      <c r="C23" s="85"/>
      <c r="D23" s="84"/>
    </row>
    <row r="24" spans="1:4" x14ac:dyDescent="0.2">
      <c r="A24">
        <v>2034</v>
      </c>
      <c r="B24" s="84"/>
      <c r="C24" s="85"/>
      <c r="D24" s="84"/>
    </row>
    <row r="25" spans="1:4" x14ac:dyDescent="0.2">
      <c r="A25">
        <v>2035</v>
      </c>
      <c r="B25" s="84"/>
      <c r="C25" s="85"/>
      <c r="D25" s="84"/>
    </row>
    <row r="26" spans="1:4" x14ac:dyDescent="0.2">
      <c r="A26">
        <v>2036</v>
      </c>
      <c r="B26" s="84"/>
      <c r="C26" s="85"/>
      <c r="D26" s="84"/>
    </row>
    <row r="27" spans="1:4" x14ac:dyDescent="0.2">
      <c r="A27">
        <v>2037</v>
      </c>
      <c r="B27" s="84"/>
      <c r="C27" s="85"/>
      <c r="D27" s="84"/>
    </row>
    <row r="28" spans="1:4" x14ac:dyDescent="0.2">
      <c r="A28">
        <v>2038</v>
      </c>
      <c r="B28" s="84"/>
      <c r="C28" s="85"/>
      <c r="D28" s="84"/>
    </row>
    <row r="29" spans="1:4" x14ac:dyDescent="0.2">
      <c r="A29">
        <v>2039</v>
      </c>
      <c r="B29" s="84"/>
      <c r="C29" s="85"/>
      <c r="D29" s="84"/>
    </row>
    <row r="30" spans="1:4" x14ac:dyDescent="0.2">
      <c r="A30">
        <v>2040</v>
      </c>
      <c r="B30" s="84">
        <f>'JRC2018'!G22</f>
        <v>3010</v>
      </c>
      <c r="C30" s="85">
        <f>'JRC2018'!G23</f>
        <v>1.7000000000000001E-2</v>
      </c>
      <c r="D30" s="84"/>
    </row>
    <row r="31" spans="1:4" x14ac:dyDescent="0.2">
      <c r="A31">
        <v>2041</v>
      </c>
      <c r="B31" s="84"/>
      <c r="C31" s="85"/>
      <c r="D31" s="84"/>
    </row>
    <row r="32" spans="1:4" x14ac:dyDescent="0.2">
      <c r="A32">
        <v>2042</v>
      </c>
      <c r="B32" s="84"/>
      <c r="C32" s="85"/>
      <c r="D32" s="84"/>
    </row>
    <row r="33" spans="1:4" x14ac:dyDescent="0.2">
      <c r="A33">
        <v>2043</v>
      </c>
      <c r="B33" s="84"/>
      <c r="C33" s="85"/>
      <c r="D33" s="84"/>
    </row>
    <row r="34" spans="1:4" x14ac:dyDescent="0.2">
      <c r="A34">
        <v>2044</v>
      </c>
      <c r="B34" s="84"/>
      <c r="C34" s="85"/>
      <c r="D34" s="84"/>
    </row>
    <row r="35" spans="1:4" x14ac:dyDescent="0.2">
      <c r="A35">
        <v>2045</v>
      </c>
      <c r="B35" s="84"/>
      <c r="C35" s="85"/>
      <c r="D35" s="84"/>
    </row>
    <row r="36" spans="1:4" x14ac:dyDescent="0.2">
      <c r="A36">
        <v>2046</v>
      </c>
      <c r="B36" s="84"/>
      <c r="C36" s="85"/>
      <c r="D36" s="84"/>
    </row>
    <row r="37" spans="1:4" x14ac:dyDescent="0.2">
      <c r="A37">
        <v>2047</v>
      </c>
      <c r="B37" s="84"/>
      <c r="C37" s="85"/>
      <c r="D37" s="84"/>
    </row>
    <row r="38" spans="1:4" x14ac:dyDescent="0.2">
      <c r="A38">
        <v>2048</v>
      </c>
      <c r="B38" s="84"/>
      <c r="C38" s="85"/>
      <c r="D38" s="84"/>
    </row>
    <row r="39" spans="1:4" x14ac:dyDescent="0.2">
      <c r="A39">
        <v>2049</v>
      </c>
      <c r="B39" s="84"/>
      <c r="C39" s="85"/>
      <c r="D39" s="84"/>
    </row>
    <row r="40" spans="1:4" x14ac:dyDescent="0.2">
      <c r="A40">
        <v>2050</v>
      </c>
      <c r="B40" s="84">
        <f>'JRC2018'!H22</f>
        <v>2880</v>
      </c>
      <c r="C40" s="85">
        <f>'JRC2018'!H23</f>
        <v>1.7000000000000001E-2</v>
      </c>
      <c r="D40" s="84"/>
    </row>
    <row r="62" spans="2:4" ht="17" thickBot="1" x14ac:dyDescent="0.25"/>
    <row r="63" spans="2:4" ht="22" thickBot="1" x14ac:dyDescent="0.3">
      <c r="B63" s="186" t="s">
        <v>298</v>
      </c>
      <c r="C63" s="187"/>
      <c r="D63" s="187"/>
    </row>
    <row r="64" spans="2:4" ht="17" thickBot="1" x14ac:dyDescent="0.25"/>
    <row r="65" spans="2:4" x14ac:dyDescent="0.2">
      <c r="B65" s="96" t="s">
        <v>299</v>
      </c>
      <c r="D65" s="96" t="s">
        <v>300</v>
      </c>
    </row>
    <row r="66" spans="2:4" ht="35" thickBot="1" x14ac:dyDescent="0.25">
      <c r="B66" s="97" t="s">
        <v>304</v>
      </c>
      <c r="D66" s="97"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N33" workbookViewId="0">
      <selection activeCell="S38" sqref="S38"/>
    </sheetView>
  </sheetViews>
  <sheetFormatPr baseColWidth="10" defaultRowHeight="16" x14ac:dyDescent="0.2"/>
  <cols>
    <col min="1" max="1" width="13" customWidth="1"/>
    <col min="2" max="9" width="14.1640625" customWidth="1"/>
    <col min="10" max="31" width="11" customWidth="1"/>
    <col min="32" max="33" width="13.1640625" customWidth="1"/>
  </cols>
  <sheetData>
    <row r="1" spans="1:31" ht="17" thickBot="1" x14ac:dyDescent="0.25"/>
    <row r="2" spans="1:31" ht="17" thickBot="1" x14ac:dyDescent="0.25">
      <c r="A2" s="1"/>
      <c r="B2" s="182" t="s">
        <v>325</v>
      </c>
      <c r="C2" s="180"/>
      <c r="D2" s="180"/>
      <c r="E2" s="180"/>
      <c r="F2" s="180"/>
      <c r="G2" s="180"/>
      <c r="H2" s="180"/>
      <c r="I2" s="180"/>
      <c r="J2" s="182" t="s">
        <v>292</v>
      </c>
      <c r="K2" s="180"/>
      <c r="L2" s="180"/>
      <c r="M2" s="180"/>
      <c r="N2" s="180"/>
      <c r="O2" s="180"/>
      <c r="P2" s="180"/>
      <c r="Q2" s="180"/>
      <c r="R2" s="185" t="s">
        <v>296</v>
      </c>
      <c r="S2" s="180"/>
      <c r="T2" s="180"/>
      <c r="U2" s="180"/>
      <c r="V2" s="180"/>
      <c r="W2" s="180"/>
      <c r="X2" s="185" t="s">
        <v>320</v>
      </c>
      <c r="Y2" s="180"/>
      <c r="Z2" s="180"/>
      <c r="AA2" s="180"/>
      <c r="AB2" s="180"/>
      <c r="AC2" s="180"/>
      <c r="AD2" s="180"/>
      <c r="AE2" s="180"/>
    </row>
    <row r="3" spans="1:31" x14ac:dyDescent="0.2">
      <c r="A3" s="21" t="s">
        <v>288</v>
      </c>
      <c r="B3" s="91" t="str">
        <f>Agora2019!B19</f>
        <v>Agora, 2019 (reference scenario)</v>
      </c>
      <c r="C3" s="92" t="str">
        <f>lit_review_raw!A31</f>
        <v>IEA, 2019</v>
      </c>
      <c r="D3" s="92" t="str">
        <f>lit_review_raw!A12</f>
        <v>Matute, 2019</v>
      </c>
      <c r="E3" s="92" t="str">
        <f>lit_review_raw!A17</f>
        <v>Böhm, 2020</v>
      </c>
      <c r="F3" s="92" t="str">
        <f>'Gorre, 2019'!B17</f>
        <v>Gorre, 2019</v>
      </c>
      <c r="G3" s="92" t="str">
        <f>lit_review_raw!A62</f>
        <v>Michalski, 2017</v>
      </c>
      <c r="H3" s="92" t="str">
        <f>lit_review_raw!A68</f>
        <v>Brynolf, 2018</v>
      </c>
      <c r="I3" s="92" t="str">
        <f>lit_review_raw!A29</f>
        <v>Buttler, 2018</v>
      </c>
      <c r="J3" s="91" t="str">
        <f>B3</f>
        <v>Agora, 2019 (reference scenario)</v>
      </c>
      <c r="K3" s="21" t="str">
        <f>C3</f>
        <v>IEA, 2019</v>
      </c>
      <c r="L3" s="21" t="str">
        <f>D3</f>
        <v>Matute, 2019</v>
      </c>
      <c r="M3" s="21" t="str">
        <f>E3</f>
        <v>Böhm, 2020</v>
      </c>
      <c r="N3" s="21" t="s">
        <v>343</v>
      </c>
      <c r="O3" s="21" t="str">
        <f>G3</f>
        <v>Michalski, 2017</v>
      </c>
      <c r="P3" s="21" t="str">
        <f>H3</f>
        <v>Brynolf, 2018</v>
      </c>
      <c r="Q3" s="21" t="str">
        <f>I3</f>
        <v>Buttler, 2018</v>
      </c>
      <c r="R3" s="91" t="str">
        <f>B3</f>
        <v>Agora, 2019 (reference scenario)</v>
      </c>
      <c r="S3" s="21" t="str">
        <f>C3</f>
        <v>IEA, 2019</v>
      </c>
      <c r="T3" s="21" t="str">
        <f>D3</f>
        <v>Matute, 2019</v>
      </c>
      <c r="U3" s="21" t="str">
        <f>E3</f>
        <v>Böhm, 2020</v>
      </c>
      <c r="V3" s="21" t="str">
        <f>O3</f>
        <v>Michalski, 2017</v>
      </c>
      <c r="W3" s="21" t="str">
        <f t="shared" ref="W3" si="0">I3</f>
        <v>Buttler, 2018</v>
      </c>
      <c r="X3" s="91" t="str">
        <f>J3</f>
        <v>Agora, 2019 (reference scenario)</v>
      </c>
      <c r="Y3" s="21" t="str">
        <f>K3</f>
        <v>IEA, 2019</v>
      </c>
      <c r="Z3" s="21" t="str">
        <f>L3</f>
        <v>Matute, 2019</v>
      </c>
      <c r="AA3" s="21" t="str">
        <f>M3</f>
        <v>Böhm, 2020</v>
      </c>
      <c r="AB3" s="21" t="str">
        <f>N3</f>
        <v>Gorre, 2019</v>
      </c>
      <c r="AC3" s="21" t="str">
        <f>V3</f>
        <v>Michalski, 2017</v>
      </c>
      <c r="AD3" s="21" t="str">
        <f>P3</f>
        <v>Brynolf, 2018</v>
      </c>
      <c r="AE3" s="21" t="str">
        <f t="shared" ref="AE3" si="1">Q3</f>
        <v>Buttler, 2018</v>
      </c>
    </row>
    <row r="4" spans="1:31" x14ac:dyDescent="0.2">
      <c r="A4" s="93" t="s">
        <v>297</v>
      </c>
      <c r="B4" s="94" t="str">
        <f>Agora2019!A11</f>
        <v>electrolysis (LT, no differentiation between AEL and PEMEL, cost estimates based on large plants)</v>
      </c>
      <c r="C4" s="93" t="str">
        <f>lit_review_raw!C31</f>
        <v>'today' assumed to be 2020, 'long-term' assumed to be 2050, unclear whether FT is with or without RWGS, FT efficeincy values LHV-based, no information on electrolysis type</v>
      </c>
      <c r="D4" s="93" t="s">
        <v>142</v>
      </c>
      <c r="E4" s="93"/>
      <c r="F4" s="93" t="str">
        <f>'Gorre, 2019'!A2</f>
        <v>electrolyser (2017 (2030 and 2050) for 1 (10) MW electrical input of electrolyser)</v>
      </c>
      <c r="G4" s="93" t="s">
        <v>142</v>
      </c>
      <c r="H4" s="93" t="str">
        <f>lit_review_raw!C68</f>
        <v>lower-end-estimates for costs, medium-estimates for efficiencies, FT costs for 5MW plant</v>
      </c>
      <c r="I4" s="119" t="str">
        <f>lit_review_raw!C29</f>
        <v>based on existing plants, data for PEMEL, lower-end estimate for costs, higher-end estimate for efficiency</v>
      </c>
      <c r="J4" s="94" t="str">
        <f>B4</f>
        <v>electrolysis (LT, no differentiation between AEL and PEMEL, cost estimates based on large plants)</v>
      </c>
      <c r="K4" s="93" t="str">
        <f>C4</f>
        <v>'today' assumed to be 2020, 'long-term' assumed to be 2050, unclear whether FT is with or without RWGS, FT efficeincy values LHV-based, no information on electrolysis type</v>
      </c>
      <c r="L4" s="93" t="s">
        <v>142</v>
      </c>
      <c r="M4" s="93"/>
      <c r="N4" s="93" t="str">
        <f>F4</f>
        <v>electrolyser (2017 (2030 and 2050) for 1 (10) MW electrical input of electrolyser)</v>
      </c>
      <c r="O4" s="93" t="s">
        <v>142</v>
      </c>
      <c r="P4" s="93" t="str">
        <f>H4</f>
        <v>lower-end-estimates for costs, medium-estimates for efficiencies, FT costs for 5MW plant</v>
      </c>
      <c r="Q4" s="93"/>
      <c r="R4" s="94" t="str">
        <f>B4</f>
        <v>electrolysis (LT, no differentiation between AEL and PEMEL, cost estimates based on large plants)</v>
      </c>
      <c r="S4" s="93" t="str">
        <f>C4</f>
        <v>'today' assumed to be 2020, 'long-term' assumed to be 2050, unclear whether FT is with or without RWGS, FT efficeincy values LHV-based, no information on electrolysis type</v>
      </c>
      <c r="T4" s="93" t="s">
        <v>142</v>
      </c>
      <c r="U4" s="93"/>
      <c r="V4" s="93"/>
      <c r="W4" s="93"/>
      <c r="X4" s="94" t="str">
        <f>B4</f>
        <v>electrolysis (LT, no differentiation between AEL and PEMEL, cost estimates based on large plants)</v>
      </c>
      <c r="Y4" s="93" t="str">
        <f>C4</f>
        <v>'today' assumed to be 2020, 'long-term' assumed to be 2050, unclear whether FT is with or without RWGS, FT efficeincy values LHV-based, no information on electrolysis type</v>
      </c>
      <c r="Z4" s="93" t="str">
        <f>lit_review_raw!AI3</f>
        <v>kWh_H2/kWh_el (unclear whether HHV or LHV)</v>
      </c>
      <c r="AA4" s="93"/>
      <c r="AB4" s="93" t="str">
        <f>N4</f>
        <v>electrolyser (2017 (2030 and 2050) for 1 (10) MW electrical input of electrolyser)</v>
      </c>
      <c r="AC4" s="93" t="s">
        <v>142</v>
      </c>
      <c r="AD4" s="93" t="str">
        <f>P4</f>
        <v>lower-end-estimates for costs, medium-estimates for efficiencies, FT costs for 5MW plant</v>
      </c>
      <c r="AE4" s="93" t="s">
        <v>142</v>
      </c>
    </row>
    <row r="5" spans="1:31" x14ac:dyDescent="0.2">
      <c r="A5">
        <v>2015</v>
      </c>
      <c r="B5" s="84"/>
      <c r="C5" s="19"/>
      <c r="D5" s="19"/>
      <c r="E5" s="19"/>
      <c r="F5" s="19"/>
      <c r="G5" s="19"/>
      <c r="H5" s="19"/>
      <c r="I5" s="19"/>
      <c r="J5" s="85"/>
      <c r="K5" s="89"/>
      <c r="L5" s="89"/>
      <c r="M5" s="89"/>
      <c r="N5" s="89"/>
      <c r="O5" s="89"/>
      <c r="P5" s="89"/>
      <c r="Q5" s="89"/>
      <c r="R5" s="86"/>
      <c r="S5" s="87"/>
      <c r="T5" s="87"/>
      <c r="U5" s="87"/>
      <c r="V5" s="87"/>
      <c r="W5" s="87"/>
      <c r="X5" s="101"/>
      <c r="Y5" s="102"/>
      <c r="Z5" s="102"/>
      <c r="AA5" s="102"/>
      <c r="AB5" s="102"/>
      <c r="AC5" s="102"/>
      <c r="AD5" s="102"/>
      <c r="AE5" s="102"/>
    </row>
    <row r="6" spans="1:31" x14ac:dyDescent="0.2">
      <c r="A6">
        <v>2016</v>
      </c>
      <c r="B6" s="84"/>
      <c r="C6" s="19"/>
      <c r="D6" s="19"/>
      <c r="E6" s="19"/>
      <c r="F6" s="19"/>
      <c r="G6" s="19"/>
      <c r="H6" s="19"/>
      <c r="I6" s="19"/>
      <c r="J6" s="85"/>
      <c r="K6" s="89"/>
      <c r="L6" s="89"/>
      <c r="M6" s="89"/>
      <c r="N6" s="89"/>
      <c r="O6" s="89"/>
      <c r="P6" s="89"/>
      <c r="Q6" s="89"/>
      <c r="R6" s="85"/>
      <c r="S6" s="89"/>
      <c r="T6" s="89"/>
      <c r="U6" s="89"/>
      <c r="V6" s="89"/>
      <c r="W6" s="89"/>
      <c r="X6" s="101"/>
      <c r="Y6" s="102"/>
      <c r="Z6" s="102"/>
      <c r="AA6" s="102"/>
      <c r="AB6" s="102"/>
      <c r="AC6" s="102"/>
      <c r="AD6" s="102"/>
      <c r="AE6" s="102"/>
    </row>
    <row r="7" spans="1:31" x14ac:dyDescent="0.2">
      <c r="A7">
        <v>2017</v>
      </c>
      <c r="B7" s="84"/>
      <c r="C7" s="19"/>
      <c r="D7" s="19">
        <f>lit_review_raw!AD12</f>
        <v>1300</v>
      </c>
      <c r="E7" s="19"/>
      <c r="F7" s="19">
        <f>'Gorre, 2019'!D2</f>
        <v>1180</v>
      </c>
      <c r="G7" s="19"/>
      <c r="H7" s="19"/>
      <c r="I7" s="99">
        <f>I8</f>
        <v>1400</v>
      </c>
      <c r="J7" s="85"/>
      <c r="K7" s="89"/>
      <c r="L7" s="89">
        <f>lit_review_raw!AE12</f>
        <v>0.03</v>
      </c>
      <c r="M7" s="89"/>
      <c r="N7" s="89">
        <f>'Gorre, 2019'!D3</f>
        <v>0.04</v>
      </c>
      <c r="O7" s="89"/>
      <c r="P7" s="89"/>
      <c r="Q7" s="120">
        <f>Q8</f>
        <v>0.03</v>
      </c>
      <c r="R7" s="84"/>
      <c r="S7" s="19"/>
      <c r="T7" s="19">
        <f>lit_review_raw!AG12</f>
        <v>20</v>
      </c>
      <c r="U7" s="19"/>
      <c r="V7" s="19"/>
      <c r="W7" s="19"/>
      <c r="X7" s="101"/>
      <c r="Y7" s="102"/>
      <c r="Z7" s="102">
        <f>lit_review_raw!AI12</f>
        <v>4.922955742627874E-4</v>
      </c>
      <c r="AA7" s="102"/>
      <c r="AB7" s="102">
        <f>'Gorre, 2019'!D4</f>
        <v>0.64</v>
      </c>
      <c r="AC7" s="102"/>
      <c r="AD7" s="102"/>
      <c r="AE7" s="114">
        <f>AE8</f>
        <v>0.6</v>
      </c>
    </row>
    <row r="8" spans="1:31" x14ac:dyDescent="0.2">
      <c r="A8">
        <v>2018</v>
      </c>
      <c r="B8" s="84"/>
      <c r="C8" s="19"/>
      <c r="D8" s="19"/>
      <c r="E8" s="19"/>
      <c r="F8" s="19"/>
      <c r="G8" s="19"/>
      <c r="H8" s="19">
        <f>lit_review_raw!AD68</f>
        <v>1900</v>
      </c>
      <c r="I8" s="19">
        <f>lit_review_raw!AD29</f>
        <v>1400</v>
      </c>
      <c r="J8" s="85"/>
      <c r="K8" s="89"/>
      <c r="L8" s="89"/>
      <c r="M8" s="89"/>
      <c r="N8" s="89"/>
      <c r="O8" s="89"/>
      <c r="P8" s="89">
        <f>lit_review_raw!AE68</f>
        <v>0.02</v>
      </c>
      <c r="Q8" s="89">
        <f>lit_review_raw!AE29</f>
        <v>0.03</v>
      </c>
      <c r="R8" s="84"/>
      <c r="S8" s="19"/>
      <c r="T8" s="19"/>
      <c r="U8" s="19"/>
      <c r="V8" s="19"/>
      <c r="W8" s="19"/>
      <c r="X8" s="101"/>
      <c r="Y8" s="102"/>
      <c r="Z8" s="102"/>
      <c r="AA8" s="102"/>
      <c r="AB8" s="102"/>
      <c r="AC8" s="102"/>
      <c r="AD8" s="102">
        <f>lit_review_raw!AJ68</f>
        <v>0.62</v>
      </c>
      <c r="AE8" s="102">
        <f>lit_review_raw!AJ29</f>
        <v>0.6</v>
      </c>
    </row>
    <row r="9" spans="1:31" x14ac:dyDescent="0.2">
      <c r="A9">
        <v>2019</v>
      </c>
      <c r="B9" s="84"/>
      <c r="C9" s="19"/>
      <c r="D9" s="19"/>
      <c r="E9" s="19"/>
      <c r="F9" s="19"/>
      <c r="G9" s="19"/>
      <c r="H9" s="19"/>
      <c r="I9" s="19"/>
      <c r="J9" s="85"/>
      <c r="K9" s="89"/>
      <c r="L9" s="89"/>
      <c r="M9" s="89"/>
      <c r="N9" s="89"/>
      <c r="O9" s="89"/>
      <c r="P9" s="89"/>
      <c r="Q9" s="89"/>
      <c r="R9" s="84"/>
      <c r="S9" s="19"/>
      <c r="T9" s="19"/>
      <c r="U9" s="19"/>
      <c r="V9" s="19"/>
      <c r="W9" s="19"/>
      <c r="X9" s="101"/>
      <c r="Y9" s="102"/>
      <c r="Z9" s="102"/>
      <c r="AA9" s="102"/>
      <c r="AB9" s="102"/>
      <c r="AC9" s="102"/>
      <c r="AD9" s="102"/>
      <c r="AE9" s="102"/>
    </row>
    <row r="10" spans="1:31" x14ac:dyDescent="0.2">
      <c r="A10">
        <v>2020</v>
      </c>
      <c r="B10" s="84">
        <f>Agora2019!D11</f>
        <v>737</v>
      </c>
      <c r="C10" s="19">
        <f>lit_review_raw!AD31</f>
        <v>810</v>
      </c>
      <c r="D10" s="19"/>
      <c r="E10" s="19">
        <f>lit_review_raw!AD17</f>
        <v>1188</v>
      </c>
      <c r="F10" s="19"/>
      <c r="G10" s="19"/>
      <c r="H10" s="19"/>
      <c r="I10" s="19"/>
      <c r="J10" s="85">
        <f>Agora2019!D12</f>
        <v>0.03</v>
      </c>
      <c r="K10" s="89">
        <f>lit_review_raw!AE31</f>
        <v>1.4999999999999999E-2</v>
      </c>
      <c r="L10" s="89"/>
      <c r="M10" s="89"/>
      <c r="N10" s="89"/>
      <c r="O10" s="89"/>
      <c r="P10" s="89"/>
      <c r="Q10" s="89"/>
      <c r="R10" s="84"/>
      <c r="S10" s="19">
        <f>lit_review_raw!AG31</f>
        <v>30</v>
      </c>
      <c r="T10" s="19"/>
      <c r="U10" s="19"/>
      <c r="V10" s="19"/>
      <c r="W10" s="19"/>
      <c r="X10" s="101">
        <f>Agora2019!D13</f>
        <v>0.67</v>
      </c>
      <c r="Y10" s="102">
        <f>lit_review_raw!AJ31</f>
        <v>0.64</v>
      </c>
      <c r="Z10" s="102"/>
      <c r="AA10" s="102"/>
      <c r="AB10" s="102"/>
      <c r="AC10" s="102"/>
      <c r="AD10" s="102"/>
      <c r="AE10" s="102"/>
    </row>
    <row r="11" spans="1:31" x14ac:dyDescent="0.2">
      <c r="A11">
        <v>2021</v>
      </c>
      <c r="B11" s="84"/>
      <c r="C11" s="19"/>
      <c r="D11" s="19"/>
      <c r="E11" s="19"/>
      <c r="F11" s="19"/>
      <c r="G11" s="19"/>
      <c r="H11" s="19"/>
      <c r="I11" s="19"/>
      <c r="J11" s="85"/>
      <c r="K11" s="89"/>
      <c r="L11" s="89"/>
      <c r="M11" s="89"/>
      <c r="N11" s="89"/>
      <c r="O11" s="89"/>
      <c r="P11" s="89"/>
      <c r="Q11" s="89"/>
      <c r="R11" s="84"/>
      <c r="S11" s="19"/>
      <c r="T11" s="19"/>
      <c r="U11" s="19"/>
      <c r="V11" s="19"/>
      <c r="W11" s="19"/>
      <c r="X11" s="101"/>
      <c r="Y11" s="102"/>
      <c r="Z11" s="102"/>
      <c r="AA11" s="102"/>
      <c r="AB11" s="102"/>
      <c r="AC11" s="102"/>
      <c r="AD11" s="102"/>
      <c r="AE11" s="102"/>
    </row>
    <row r="12" spans="1:31" x14ac:dyDescent="0.2">
      <c r="A12">
        <v>2022</v>
      </c>
      <c r="B12" s="84"/>
      <c r="C12" s="19"/>
      <c r="D12" s="19"/>
      <c r="E12" s="19"/>
      <c r="F12" s="19"/>
      <c r="G12" s="19"/>
      <c r="H12" s="19"/>
      <c r="I12" s="19"/>
      <c r="J12" s="85"/>
      <c r="K12" s="89"/>
      <c r="L12" s="89"/>
      <c r="M12" s="89"/>
      <c r="N12" s="89"/>
      <c r="O12" s="89"/>
      <c r="P12" s="89"/>
      <c r="Q12" s="89"/>
      <c r="R12" s="84"/>
      <c r="S12" s="19"/>
      <c r="T12" s="19"/>
      <c r="U12" s="19"/>
      <c r="V12" s="19"/>
      <c r="W12" s="19"/>
      <c r="X12" s="101"/>
      <c r="Y12" s="102"/>
      <c r="Z12" s="102"/>
      <c r="AA12" s="102"/>
      <c r="AB12" s="102"/>
      <c r="AC12" s="102"/>
      <c r="AD12" s="102"/>
      <c r="AE12" s="102"/>
    </row>
    <row r="13" spans="1:31" x14ac:dyDescent="0.2">
      <c r="A13">
        <v>2023</v>
      </c>
      <c r="B13" s="84"/>
      <c r="C13" s="19"/>
      <c r="D13" s="19"/>
      <c r="E13" s="19"/>
      <c r="F13" s="19"/>
      <c r="G13" s="19"/>
      <c r="H13" s="19"/>
      <c r="I13" s="19"/>
      <c r="J13" s="85"/>
      <c r="K13" s="89"/>
      <c r="L13" s="89"/>
      <c r="M13" s="89"/>
      <c r="N13" s="89"/>
      <c r="O13" s="89"/>
      <c r="P13" s="89"/>
      <c r="Q13" s="89"/>
      <c r="R13" s="84"/>
      <c r="S13" s="19"/>
      <c r="T13" s="19"/>
      <c r="U13" s="19"/>
      <c r="V13" s="19"/>
      <c r="W13" s="19"/>
      <c r="X13" s="101"/>
      <c r="Y13" s="102"/>
      <c r="Z13" s="102"/>
      <c r="AA13" s="102"/>
      <c r="AB13" s="102"/>
      <c r="AC13" s="102"/>
      <c r="AD13" s="102"/>
      <c r="AE13" s="102"/>
    </row>
    <row r="14" spans="1:31" x14ac:dyDescent="0.2">
      <c r="A14">
        <v>2024</v>
      </c>
      <c r="B14" s="84"/>
      <c r="C14" s="19"/>
      <c r="D14" s="19"/>
      <c r="E14" s="19"/>
      <c r="F14" s="19"/>
      <c r="G14" s="19"/>
      <c r="H14" s="19"/>
      <c r="I14" s="19"/>
      <c r="J14" s="85"/>
      <c r="K14" s="89"/>
      <c r="L14" s="89"/>
      <c r="M14" s="89"/>
      <c r="N14" s="89"/>
      <c r="O14" s="89"/>
      <c r="P14" s="89"/>
      <c r="Q14" s="89"/>
      <c r="R14" s="84"/>
      <c r="S14" s="19"/>
      <c r="T14" s="19"/>
      <c r="U14" s="19"/>
      <c r="V14" s="19"/>
      <c r="W14" s="19"/>
      <c r="X14" s="101"/>
      <c r="Y14" s="102"/>
      <c r="Z14" s="102"/>
      <c r="AA14" s="102"/>
      <c r="AB14" s="102"/>
      <c r="AC14" s="102"/>
      <c r="AD14" s="102"/>
      <c r="AE14" s="102"/>
    </row>
    <row r="15" spans="1:31" x14ac:dyDescent="0.2">
      <c r="A15">
        <v>2025</v>
      </c>
      <c r="B15" s="84"/>
      <c r="C15" s="19"/>
      <c r="D15" s="19">
        <f>lit_review_raw!AD13</f>
        <v>900</v>
      </c>
      <c r="E15" s="19"/>
      <c r="F15" s="19"/>
      <c r="G15" s="19">
        <f>lit_review_raw!AD62</f>
        <v>932</v>
      </c>
      <c r="H15" s="19"/>
      <c r="I15" s="19"/>
      <c r="J15" s="85"/>
      <c r="K15" s="89"/>
      <c r="L15" s="89">
        <f>lit_review_raw!AE13</f>
        <v>0.03</v>
      </c>
      <c r="M15" s="89"/>
      <c r="N15" s="89"/>
      <c r="O15" s="89">
        <f>lit_review_raw!AE62</f>
        <v>7.0000000000000007E-2</v>
      </c>
      <c r="P15" s="89"/>
      <c r="Q15" s="89"/>
      <c r="R15" s="84"/>
      <c r="S15" s="19"/>
      <c r="T15" s="19">
        <f>lit_review_raw!AG13</f>
        <v>20</v>
      </c>
      <c r="U15" s="19"/>
      <c r="V15" s="19">
        <f>lit_review_raw!AG62</f>
        <v>30</v>
      </c>
      <c r="W15" s="19"/>
      <c r="X15" s="101"/>
      <c r="Y15" s="102"/>
      <c r="Z15" s="102">
        <f>lit_review_raw!AI13</f>
        <v>5.6660434018924587E-4</v>
      </c>
      <c r="AA15" s="102"/>
      <c r="AB15" s="102"/>
      <c r="AC15" s="102">
        <f>lit_review_raw!AJ62</f>
        <v>0.57999999999999996</v>
      </c>
      <c r="AD15" s="102"/>
      <c r="AE15" s="102"/>
    </row>
    <row r="16" spans="1:31" x14ac:dyDescent="0.2">
      <c r="A16">
        <v>2026</v>
      </c>
      <c r="B16" s="84"/>
      <c r="C16" s="19"/>
      <c r="D16" s="19"/>
      <c r="E16" s="19"/>
      <c r="F16" s="19"/>
      <c r="G16" s="19"/>
      <c r="H16" s="19"/>
      <c r="I16" s="19"/>
      <c r="J16" s="85"/>
      <c r="K16" s="89"/>
      <c r="L16" s="89"/>
      <c r="M16" s="89"/>
      <c r="N16" s="89"/>
      <c r="O16" s="89"/>
      <c r="P16" s="89"/>
      <c r="Q16" s="89"/>
      <c r="R16" s="84"/>
      <c r="S16" s="19"/>
      <c r="T16" s="19"/>
      <c r="U16" s="19"/>
      <c r="V16" s="19"/>
      <c r="W16" s="19"/>
      <c r="X16" s="101"/>
      <c r="Y16" s="102"/>
      <c r="Z16" s="102"/>
      <c r="AA16" s="102"/>
      <c r="AB16" s="102"/>
      <c r="AC16" s="102"/>
      <c r="AD16" s="102"/>
      <c r="AE16" s="102"/>
    </row>
    <row r="17" spans="1:31" x14ac:dyDescent="0.2">
      <c r="A17">
        <v>2027</v>
      </c>
      <c r="B17" s="84"/>
      <c r="C17" s="19"/>
      <c r="D17" s="19"/>
      <c r="E17" s="19"/>
      <c r="F17" s="19"/>
      <c r="G17" s="19"/>
      <c r="H17" s="19"/>
      <c r="I17" s="19"/>
      <c r="J17" s="85"/>
      <c r="K17" s="89"/>
      <c r="L17" s="89"/>
      <c r="M17" s="89"/>
      <c r="N17" s="89"/>
      <c r="O17" s="89"/>
      <c r="P17" s="89"/>
      <c r="Q17" s="89"/>
      <c r="R17" s="84"/>
      <c r="S17" s="19"/>
      <c r="T17" s="19"/>
      <c r="U17" s="19"/>
      <c r="V17" s="19"/>
      <c r="W17" s="19"/>
      <c r="X17" s="101"/>
      <c r="Y17" s="102"/>
      <c r="Z17" s="102"/>
      <c r="AA17" s="102"/>
      <c r="AB17" s="102"/>
      <c r="AC17" s="102"/>
      <c r="AD17" s="102"/>
      <c r="AE17" s="102"/>
    </row>
    <row r="18" spans="1:31" x14ac:dyDescent="0.2">
      <c r="A18">
        <v>2028</v>
      </c>
      <c r="B18" s="84"/>
      <c r="C18" s="19"/>
      <c r="D18" s="19"/>
      <c r="E18" s="19"/>
      <c r="F18" s="19"/>
      <c r="G18" s="19"/>
      <c r="H18" s="19"/>
      <c r="I18" s="19"/>
      <c r="J18" s="85"/>
      <c r="K18" s="89"/>
      <c r="L18" s="89"/>
      <c r="M18" s="89"/>
      <c r="N18" s="89"/>
      <c r="O18" s="89"/>
      <c r="P18" s="89"/>
      <c r="Q18" s="89"/>
      <c r="R18" s="84"/>
      <c r="S18" s="19"/>
      <c r="T18" s="19"/>
      <c r="U18" s="19"/>
      <c r="V18" s="19"/>
      <c r="W18" s="19"/>
      <c r="X18" s="101"/>
      <c r="Y18" s="102"/>
      <c r="Z18" s="102"/>
      <c r="AA18" s="102"/>
      <c r="AB18" s="102"/>
      <c r="AC18" s="102"/>
      <c r="AD18" s="102">
        <f>lit_review_raw!AJ69</f>
        <v>0.69</v>
      </c>
      <c r="AE18" s="102"/>
    </row>
    <row r="19" spans="1:31" x14ac:dyDescent="0.2">
      <c r="A19">
        <v>2029</v>
      </c>
      <c r="B19" s="84"/>
      <c r="C19" s="19"/>
      <c r="D19" s="19"/>
      <c r="E19" s="19"/>
      <c r="F19" s="19"/>
      <c r="G19" s="19"/>
      <c r="H19" s="19"/>
      <c r="I19" s="19"/>
      <c r="J19" s="85"/>
      <c r="K19" s="89"/>
      <c r="L19" s="89"/>
      <c r="M19" s="89"/>
      <c r="N19" s="89"/>
      <c r="O19" s="89"/>
      <c r="P19" s="89"/>
      <c r="Q19" s="89"/>
      <c r="R19" s="84"/>
      <c r="S19" s="19"/>
      <c r="T19" s="19"/>
      <c r="U19" s="19"/>
      <c r="V19" s="19"/>
      <c r="W19" s="19"/>
      <c r="X19" s="101"/>
      <c r="Y19" s="102"/>
      <c r="Z19" s="102"/>
      <c r="AA19" s="102"/>
      <c r="AB19" s="102"/>
      <c r="AC19" s="102"/>
      <c r="AD19" s="102"/>
      <c r="AE19" s="102"/>
    </row>
    <row r="20" spans="1:31" x14ac:dyDescent="0.2">
      <c r="A20">
        <v>2030</v>
      </c>
      <c r="B20" s="84">
        <f>Agora2019!E11</f>
        <v>625</v>
      </c>
      <c r="C20" s="19">
        <f>lit_review_raw!AD32</f>
        <v>630</v>
      </c>
      <c r="D20" s="19"/>
      <c r="E20" s="19">
        <f>lit_review_raw!AD18</f>
        <v>701</v>
      </c>
      <c r="F20" s="19">
        <f>'Gorre, 2019'!E2</f>
        <v>470</v>
      </c>
      <c r="G20" s="19"/>
      <c r="H20" s="19">
        <f>lit_review_raw!AD69</f>
        <v>300</v>
      </c>
      <c r="I20" s="19"/>
      <c r="J20" s="85">
        <f>Agora2019!E12</f>
        <v>0.03</v>
      </c>
      <c r="K20" s="89">
        <f>lit_review_raw!AE32</f>
        <v>1.4999999999999999E-2</v>
      </c>
      <c r="L20" s="89"/>
      <c r="M20" s="89"/>
      <c r="N20" s="89">
        <f>'Gorre, 2019'!E3</f>
        <v>0.03</v>
      </c>
      <c r="O20" s="89"/>
      <c r="P20" s="89">
        <f>lit_review_raw!AE69</f>
        <v>0.02</v>
      </c>
      <c r="Q20" s="89"/>
      <c r="R20" s="84"/>
      <c r="S20" s="19">
        <f>lit_review_raw!AG32</f>
        <v>30</v>
      </c>
      <c r="T20" s="19"/>
      <c r="U20" s="19"/>
      <c r="V20" s="19"/>
      <c r="W20" s="19"/>
      <c r="X20" s="101">
        <f>Agora2019!E13</f>
        <v>0.71</v>
      </c>
      <c r="Y20" s="102">
        <f>lit_review_raw!AJ32</f>
        <v>0.69</v>
      </c>
      <c r="Z20" s="102"/>
      <c r="AA20" s="102"/>
      <c r="AB20" s="102">
        <f>'Gorre, 2019'!E4</f>
        <v>0.75</v>
      </c>
      <c r="AC20" s="102"/>
      <c r="AD20" s="102"/>
      <c r="AE20" s="102"/>
    </row>
    <row r="21" spans="1:31" x14ac:dyDescent="0.2">
      <c r="A21">
        <v>2031</v>
      </c>
      <c r="B21" s="84"/>
      <c r="C21" s="19"/>
      <c r="D21" s="19"/>
      <c r="E21" s="19"/>
      <c r="F21" s="19"/>
      <c r="G21" s="19"/>
      <c r="H21" s="19"/>
      <c r="I21" s="19"/>
      <c r="J21" s="85"/>
      <c r="K21" s="89"/>
      <c r="L21" s="89"/>
      <c r="M21" s="89"/>
      <c r="N21" s="89"/>
      <c r="O21" s="89"/>
      <c r="P21" s="89"/>
      <c r="Q21" s="89"/>
      <c r="R21" s="84"/>
      <c r="S21" s="19"/>
      <c r="T21" s="19"/>
      <c r="U21" s="19"/>
      <c r="V21" s="19"/>
      <c r="W21" s="19"/>
      <c r="X21" s="101"/>
      <c r="Y21" s="102"/>
      <c r="Z21" s="102"/>
      <c r="AA21" s="102"/>
      <c r="AB21" s="102"/>
      <c r="AC21" s="102"/>
      <c r="AD21" s="102"/>
      <c r="AE21" s="102"/>
    </row>
    <row r="22" spans="1:31" x14ac:dyDescent="0.2">
      <c r="A22">
        <v>2032</v>
      </c>
      <c r="B22" s="84"/>
      <c r="C22" s="19"/>
      <c r="D22" s="19"/>
      <c r="E22" s="19"/>
      <c r="F22" s="19"/>
      <c r="G22" s="19"/>
      <c r="H22" s="19"/>
      <c r="I22" s="19"/>
      <c r="J22" s="85"/>
      <c r="K22" s="89"/>
      <c r="L22" s="89"/>
      <c r="M22" s="89"/>
      <c r="N22" s="89"/>
      <c r="O22" s="89"/>
      <c r="P22" s="89"/>
      <c r="Q22" s="89"/>
      <c r="R22" s="84"/>
      <c r="S22" s="19"/>
      <c r="T22" s="19"/>
      <c r="U22" s="19"/>
      <c r="V22" s="19"/>
      <c r="W22" s="19"/>
      <c r="X22" s="101"/>
      <c r="Y22" s="102"/>
      <c r="Z22" s="102"/>
      <c r="AA22" s="102"/>
      <c r="AB22" s="102"/>
      <c r="AC22" s="102"/>
      <c r="AD22" s="102"/>
      <c r="AE22" s="102"/>
    </row>
    <row r="23" spans="1:31" x14ac:dyDescent="0.2">
      <c r="A23">
        <v>2033</v>
      </c>
      <c r="B23" s="84"/>
      <c r="C23" s="19"/>
      <c r="D23" s="19"/>
      <c r="E23" s="19"/>
      <c r="F23" s="19"/>
      <c r="G23" s="19"/>
      <c r="H23" s="19"/>
      <c r="I23" s="19"/>
      <c r="J23" s="85"/>
      <c r="K23" s="89"/>
      <c r="L23" s="89"/>
      <c r="M23" s="89"/>
      <c r="N23" s="89"/>
      <c r="O23" s="89"/>
      <c r="P23" s="89"/>
      <c r="Q23" s="89"/>
      <c r="R23" s="84"/>
      <c r="S23" s="19"/>
      <c r="T23" s="19"/>
      <c r="U23" s="19"/>
      <c r="V23" s="19"/>
      <c r="W23" s="19"/>
      <c r="X23" s="101"/>
      <c r="Y23" s="102"/>
      <c r="Z23" s="102"/>
      <c r="AA23" s="102"/>
      <c r="AB23" s="102"/>
      <c r="AC23" s="102"/>
      <c r="AD23" s="102"/>
      <c r="AE23" s="102"/>
    </row>
    <row r="24" spans="1:31" x14ac:dyDescent="0.2">
      <c r="A24">
        <v>2034</v>
      </c>
      <c r="B24" s="84"/>
      <c r="C24" s="19"/>
      <c r="D24" s="19"/>
      <c r="E24" s="19"/>
      <c r="F24" s="19"/>
      <c r="G24" s="19"/>
      <c r="H24" s="19"/>
      <c r="I24" s="19"/>
      <c r="J24" s="85"/>
      <c r="K24" s="89"/>
      <c r="L24" s="89"/>
      <c r="M24" s="89"/>
      <c r="N24" s="89"/>
      <c r="O24" s="89"/>
      <c r="P24" s="89"/>
      <c r="Q24" s="89"/>
      <c r="R24" s="84"/>
      <c r="S24" s="19"/>
      <c r="T24" s="19"/>
      <c r="U24" s="19"/>
      <c r="V24" s="19"/>
      <c r="W24" s="19"/>
      <c r="X24" s="101"/>
      <c r="Y24" s="102"/>
      <c r="Z24" s="102"/>
      <c r="AA24" s="102"/>
      <c r="AB24" s="102"/>
      <c r="AC24" s="102"/>
      <c r="AD24" s="102"/>
      <c r="AE24" s="102"/>
    </row>
    <row r="25" spans="1:31" x14ac:dyDescent="0.2">
      <c r="A25">
        <v>2035</v>
      </c>
      <c r="B25" s="84"/>
      <c r="C25" s="19"/>
      <c r="D25" s="19"/>
      <c r="E25" s="19"/>
      <c r="F25" s="19"/>
      <c r="G25" s="19"/>
      <c r="H25" s="19"/>
      <c r="I25" s="19"/>
      <c r="J25" s="85"/>
      <c r="K25" s="89"/>
      <c r="L25" s="89"/>
      <c r="M25" s="89"/>
      <c r="N25" s="89"/>
      <c r="O25" s="89"/>
      <c r="P25" s="89"/>
      <c r="Q25" s="89"/>
      <c r="R25" s="84"/>
      <c r="S25" s="19"/>
      <c r="T25" s="19"/>
      <c r="U25" s="19"/>
      <c r="V25" s="19"/>
      <c r="W25" s="19"/>
      <c r="X25" s="101"/>
      <c r="Y25" s="102"/>
      <c r="Z25" s="102"/>
      <c r="AA25" s="102"/>
      <c r="AB25" s="102"/>
      <c r="AC25" s="102"/>
      <c r="AD25" s="102"/>
      <c r="AE25" s="102"/>
    </row>
    <row r="26" spans="1:31" x14ac:dyDescent="0.2">
      <c r="A26">
        <v>2036</v>
      </c>
      <c r="B26" s="84"/>
      <c r="C26" s="19"/>
      <c r="D26" s="19"/>
      <c r="E26" s="19"/>
      <c r="F26" s="19"/>
      <c r="G26" s="19"/>
      <c r="H26" s="19"/>
      <c r="I26" s="19"/>
      <c r="J26" s="85"/>
      <c r="K26" s="89"/>
      <c r="L26" s="89"/>
      <c r="M26" s="89"/>
      <c r="N26" s="89"/>
      <c r="O26" s="89"/>
      <c r="P26" s="89"/>
      <c r="Q26" s="89"/>
      <c r="R26" s="84"/>
      <c r="S26" s="19"/>
      <c r="T26" s="19"/>
      <c r="U26" s="19"/>
      <c r="V26" s="19"/>
      <c r="W26" s="19"/>
      <c r="X26" s="101"/>
      <c r="Y26" s="102"/>
      <c r="Z26" s="102"/>
      <c r="AA26" s="102"/>
      <c r="AB26" s="102"/>
      <c r="AC26" s="102"/>
      <c r="AD26" s="102"/>
      <c r="AE26" s="102"/>
    </row>
    <row r="27" spans="1:31" x14ac:dyDescent="0.2">
      <c r="A27">
        <v>2037</v>
      </c>
      <c r="B27" s="84"/>
      <c r="C27" s="19"/>
      <c r="D27" s="19"/>
      <c r="E27" s="19"/>
      <c r="F27" s="19"/>
      <c r="G27" s="19"/>
      <c r="H27" s="19"/>
      <c r="I27" s="19"/>
      <c r="J27" s="85"/>
      <c r="K27" s="89"/>
      <c r="L27" s="89"/>
      <c r="M27" s="89"/>
      <c r="N27" s="89"/>
      <c r="O27" s="89"/>
      <c r="P27" s="89"/>
      <c r="Q27" s="89"/>
      <c r="R27" s="84"/>
      <c r="S27" s="19"/>
      <c r="T27" s="19"/>
      <c r="U27" s="19"/>
      <c r="V27" s="19"/>
      <c r="W27" s="19"/>
      <c r="X27" s="101"/>
      <c r="Y27" s="102"/>
      <c r="Z27" s="102"/>
      <c r="AA27" s="102"/>
      <c r="AB27" s="102"/>
      <c r="AC27" s="102"/>
      <c r="AD27" s="102"/>
      <c r="AE27" s="102"/>
    </row>
    <row r="28" spans="1:31" x14ac:dyDescent="0.2">
      <c r="A28">
        <v>2038</v>
      </c>
      <c r="B28" s="84"/>
      <c r="C28" s="19"/>
      <c r="D28" s="19"/>
      <c r="E28" s="19"/>
      <c r="F28" s="19"/>
      <c r="G28" s="19"/>
      <c r="H28" s="19"/>
      <c r="I28" s="19"/>
      <c r="J28" s="85"/>
      <c r="K28" s="89"/>
      <c r="L28" s="89"/>
      <c r="M28" s="89"/>
      <c r="N28" s="89"/>
      <c r="O28" s="89"/>
      <c r="P28" s="89"/>
      <c r="Q28" s="89"/>
      <c r="R28" s="84"/>
      <c r="S28" s="19"/>
      <c r="T28" s="19"/>
      <c r="U28" s="19"/>
      <c r="V28" s="19"/>
      <c r="W28" s="19"/>
      <c r="X28" s="101"/>
      <c r="Y28" s="102"/>
      <c r="Z28" s="102"/>
      <c r="AA28" s="102"/>
      <c r="AB28" s="102"/>
      <c r="AC28" s="102"/>
      <c r="AD28" s="102"/>
      <c r="AE28" s="102"/>
    </row>
    <row r="29" spans="1:31" x14ac:dyDescent="0.2">
      <c r="A29">
        <v>2039</v>
      </c>
      <c r="B29" s="84"/>
      <c r="C29" s="19"/>
      <c r="D29" s="19"/>
      <c r="E29" s="19"/>
      <c r="F29" s="19"/>
      <c r="G29" s="19"/>
      <c r="H29" s="19"/>
      <c r="I29" s="19"/>
      <c r="J29" s="85"/>
      <c r="K29" s="89"/>
      <c r="L29" s="89"/>
      <c r="M29" s="89"/>
      <c r="N29" s="89"/>
      <c r="O29" s="89"/>
      <c r="P29" s="89"/>
      <c r="Q29" s="89"/>
      <c r="R29" s="84"/>
      <c r="S29" s="19"/>
      <c r="T29" s="19"/>
      <c r="U29" s="19"/>
      <c r="V29" s="19"/>
      <c r="W29" s="19"/>
      <c r="X29" s="101"/>
      <c r="Y29" s="102"/>
      <c r="Z29" s="102"/>
      <c r="AA29" s="102"/>
      <c r="AB29" s="102"/>
      <c r="AC29" s="102"/>
      <c r="AD29" s="102"/>
      <c r="AE29" s="102"/>
    </row>
    <row r="30" spans="1:31" x14ac:dyDescent="0.2">
      <c r="A30">
        <v>2040</v>
      </c>
      <c r="B30" s="84"/>
      <c r="C30" s="19"/>
      <c r="D30" s="19"/>
      <c r="E30" s="19"/>
      <c r="F30" s="19"/>
      <c r="G30" s="19"/>
      <c r="H30" s="19"/>
      <c r="I30" s="19"/>
      <c r="J30" s="85"/>
      <c r="K30" s="89"/>
      <c r="L30" s="89"/>
      <c r="M30" s="89"/>
      <c r="N30" s="89"/>
      <c r="O30" s="89"/>
      <c r="P30" s="89"/>
      <c r="Q30" s="89"/>
      <c r="R30" s="84"/>
      <c r="S30" s="19"/>
      <c r="T30" s="19"/>
      <c r="U30" s="19"/>
      <c r="V30" s="19"/>
      <c r="W30" s="19"/>
      <c r="X30" s="101"/>
      <c r="Y30" s="102"/>
      <c r="Z30" s="102"/>
      <c r="AA30" s="102"/>
      <c r="AB30" s="102"/>
      <c r="AC30" s="102"/>
      <c r="AD30" s="102"/>
      <c r="AE30" s="102"/>
    </row>
    <row r="31" spans="1:31" x14ac:dyDescent="0.2">
      <c r="A31">
        <v>2041</v>
      </c>
      <c r="B31" s="84"/>
      <c r="C31" s="19"/>
      <c r="D31" s="19"/>
      <c r="E31" s="19"/>
      <c r="F31" s="19"/>
      <c r="G31" s="19"/>
      <c r="H31" s="19"/>
      <c r="I31" s="19"/>
      <c r="J31" s="85"/>
      <c r="K31" s="89"/>
      <c r="L31" s="89"/>
      <c r="M31" s="89"/>
      <c r="N31" s="89"/>
      <c r="O31" s="89"/>
      <c r="P31" s="89"/>
      <c r="Q31" s="89"/>
      <c r="R31" s="84"/>
      <c r="S31" s="19"/>
      <c r="T31" s="19"/>
      <c r="U31" s="19"/>
      <c r="V31" s="19"/>
      <c r="W31" s="19"/>
      <c r="X31" s="101"/>
      <c r="Y31" s="102"/>
      <c r="Z31" s="102"/>
      <c r="AA31" s="102"/>
      <c r="AB31" s="102"/>
      <c r="AC31" s="102"/>
      <c r="AD31" s="102"/>
      <c r="AE31" s="102"/>
    </row>
    <row r="32" spans="1:31" x14ac:dyDescent="0.2">
      <c r="A32">
        <v>2042</v>
      </c>
      <c r="B32" s="84"/>
      <c r="C32" s="19"/>
      <c r="D32" s="19"/>
      <c r="E32" s="19"/>
      <c r="F32" s="19"/>
      <c r="G32" s="19"/>
      <c r="H32" s="19"/>
      <c r="I32" s="19"/>
      <c r="J32" s="85"/>
      <c r="K32" s="89"/>
      <c r="L32" s="89"/>
      <c r="M32" s="89"/>
      <c r="N32" s="89"/>
      <c r="O32" s="89"/>
      <c r="P32" s="89"/>
      <c r="Q32" s="89"/>
      <c r="R32" s="84"/>
      <c r="S32" s="19"/>
      <c r="T32" s="19"/>
      <c r="U32" s="19"/>
      <c r="V32" s="19"/>
      <c r="W32" s="19"/>
      <c r="X32" s="101"/>
      <c r="Y32" s="102"/>
      <c r="Z32" s="102"/>
      <c r="AA32" s="102"/>
      <c r="AB32" s="102"/>
      <c r="AC32" s="102"/>
      <c r="AD32" s="102"/>
      <c r="AE32" s="102"/>
    </row>
    <row r="33" spans="1:31" x14ac:dyDescent="0.2">
      <c r="A33">
        <v>2043</v>
      </c>
      <c r="B33" s="84"/>
      <c r="C33" s="19"/>
      <c r="D33" s="19"/>
      <c r="E33" s="19"/>
      <c r="F33" s="19"/>
      <c r="G33" s="19"/>
      <c r="H33" s="19"/>
      <c r="I33" s="19"/>
      <c r="J33" s="85"/>
      <c r="K33" s="89"/>
      <c r="L33" s="89"/>
      <c r="M33" s="89"/>
      <c r="N33" s="89"/>
      <c r="O33" s="89"/>
      <c r="P33" s="89"/>
      <c r="Q33" s="89"/>
      <c r="R33" s="84"/>
      <c r="S33" s="19"/>
      <c r="T33" s="19"/>
      <c r="U33" s="19"/>
      <c r="V33" s="19"/>
      <c r="W33" s="19"/>
      <c r="X33" s="101"/>
      <c r="Y33" s="102"/>
      <c r="Z33" s="102"/>
      <c r="AA33" s="102"/>
      <c r="AB33" s="102"/>
      <c r="AC33" s="102"/>
      <c r="AD33" s="102"/>
      <c r="AE33" s="102"/>
    </row>
    <row r="34" spans="1:31" x14ac:dyDescent="0.2">
      <c r="A34">
        <v>2044</v>
      </c>
      <c r="B34" s="84"/>
      <c r="C34" s="19"/>
      <c r="D34" s="19"/>
      <c r="E34" s="19"/>
      <c r="F34" s="19"/>
      <c r="G34" s="19"/>
      <c r="H34" s="19"/>
      <c r="I34" s="19"/>
      <c r="J34" s="85"/>
      <c r="K34" s="89"/>
      <c r="L34" s="89"/>
      <c r="M34" s="89"/>
      <c r="N34" s="89"/>
      <c r="O34" s="89"/>
      <c r="P34" s="89"/>
      <c r="Q34" s="89"/>
      <c r="R34" s="84"/>
      <c r="S34" s="19"/>
      <c r="T34" s="19"/>
      <c r="U34" s="19"/>
      <c r="V34" s="19"/>
      <c r="W34" s="19"/>
      <c r="X34" s="101"/>
      <c r="Y34" s="102"/>
      <c r="Z34" s="102"/>
      <c r="AA34" s="102"/>
      <c r="AB34" s="102"/>
      <c r="AC34" s="102"/>
      <c r="AD34" s="102"/>
      <c r="AE34" s="102"/>
    </row>
    <row r="35" spans="1:31" x14ac:dyDescent="0.2">
      <c r="A35">
        <v>2045</v>
      </c>
      <c r="B35" s="84"/>
      <c r="C35" s="19"/>
      <c r="D35" s="19"/>
      <c r="E35" s="19"/>
      <c r="F35" s="19"/>
      <c r="G35" s="19"/>
      <c r="H35" s="19"/>
      <c r="I35" s="19"/>
      <c r="J35" s="85"/>
      <c r="K35" s="89"/>
      <c r="L35" s="89"/>
      <c r="M35" s="89"/>
      <c r="N35" s="89"/>
      <c r="O35" s="89"/>
      <c r="P35" s="89"/>
      <c r="Q35" s="89"/>
      <c r="R35" s="84"/>
      <c r="S35" s="19"/>
      <c r="T35" s="19"/>
      <c r="U35" s="19"/>
      <c r="V35" s="19"/>
      <c r="W35" s="19"/>
      <c r="X35" s="101"/>
      <c r="Y35" s="102"/>
      <c r="Z35" s="102"/>
      <c r="AA35" s="102"/>
      <c r="AB35" s="102"/>
      <c r="AC35" s="102"/>
      <c r="AD35" s="102"/>
      <c r="AE35" s="102"/>
    </row>
    <row r="36" spans="1:31" x14ac:dyDescent="0.2">
      <c r="A36">
        <v>2046</v>
      </c>
      <c r="B36" s="84"/>
      <c r="C36" s="19"/>
      <c r="D36" s="19"/>
      <c r="E36" s="19"/>
      <c r="F36" s="19"/>
      <c r="G36" s="19"/>
      <c r="H36" s="19"/>
      <c r="I36" s="19"/>
      <c r="J36" s="85"/>
      <c r="K36" s="89"/>
      <c r="L36" s="89"/>
      <c r="M36" s="89"/>
      <c r="N36" s="89"/>
      <c r="O36" s="89"/>
      <c r="P36" s="89"/>
      <c r="Q36" s="89"/>
      <c r="R36" s="84"/>
      <c r="S36" s="19"/>
      <c r="T36" s="19"/>
      <c r="U36" s="19"/>
      <c r="V36" s="19"/>
      <c r="W36" s="19"/>
      <c r="X36" s="101"/>
      <c r="Y36" s="102"/>
      <c r="Z36" s="102"/>
      <c r="AA36" s="102"/>
      <c r="AB36" s="102"/>
      <c r="AC36" s="102"/>
      <c r="AD36" s="102"/>
      <c r="AE36" s="102"/>
    </row>
    <row r="37" spans="1:31" x14ac:dyDescent="0.2">
      <c r="A37">
        <v>2047</v>
      </c>
      <c r="B37" s="84"/>
      <c r="C37" s="19"/>
      <c r="D37" s="19"/>
      <c r="E37" s="19"/>
      <c r="F37" s="19"/>
      <c r="G37" s="19"/>
      <c r="H37" s="19"/>
      <c r="I37" s="19"/>
      <c r="J37" s="85"/>
      <c r="K37" s="89"/>
      <c r="L37" s="89"/>
      <c r="M37" s="89"/>
      <c r="N37" s="89"/>
      <c r="O37" s="89"/>
      <c r="P37" s="89"/>
      <c r="Q37" s="89"/>
      <c r="R37" s="84"/>
      <c r="S37" s="19"/>
      <c r="T37" s="19"/>
      <c r="U37" s="19"/>
      <c r="V37" s="19"/>
      <c r="W37" s="19"/>
      <c r="X37" s="101"/>
      <c r="Y37" s="102"/>
      <c r="Z37" s="102"/>
      <c r="AA37" s="102"/>
      <c r="AB37" s="102"/>
      <c r="AC37" s="102"/>
      <c r="AD37" s="102"/>
      <c r="AE37" s="102"/>
    </row>
    <row r="38" spans="1:31" x14ac:dyDescent="0.2">
      <c r="A38">
        <v>2048</v>
      </c>
      <c r="B38" s="84"/>
      <c r="C38" s="19"/>
      <c r="D38" s="19"/>
      <c r="E38" s="19"/>
      <c r="F38" s="19"/>
      <c r="G38" s="19"/>
      <c r="H38" s="19"/>
      <c r="I38" s="19"/>
      <c r="J38" s="85"/>
      <c r="K38" s="89"/>
      <c r="L38" s="89"/>
      <c r="M38" s="89"/>
      <c r="N38" s="89"/>
      <c r="O38" s="89"/>
      <c r="P38" s="89"/>
      <c r="Q38" s="89"/>
      <c r="R38" s="84"/>
      <c r="S38" s="19"/>
      <c r="T38" s="19"/>
      <c r="U38" s="19"/>
      <c r="V38" s="19"/>
      <c r="W38" s="19"/>
      <c r="X38" s="101"/>
      <c r="Y38" s="102"/>
      <c r="Z38" s="102"/>
      <c r="AA38" s="102"/>
      <c r="AB38" s="102"/>
      <c r="AC38" s="102"/>
      <c r="AD38" s="102"/>
      <c r="AE38" s="102"/>
    </row>
    <row r="39" spans="1:31" x14ac:dyDescent="0.2">
      <c r="A39">
        <v>2049</v>
      </c>
      <c r="B39" s="84"/>
      <c r="C39" s="19"/>
      <c r="D39" s="19"/>
      <c r="E39" s="19"/>
      <c r="F39" s="19"/>
      <c r="G39" s="19"/>
      <c r="H39" s="19"/>
      <c r="I39" s="19"/>
      <c r="J39" s="85"/>
      <c r="K39" s="89"/>
      <c r="L39" s="89"/>
      <c r="M39" s="89"/>
      <c r="N39" s="89"/>
      <c r="O39" s="89"/>
      <c r="P39" s="89"/>
      <c r="Q39" s="89"/>
      <c r="R39" s="84"/>
      <c r="S39" s="19"/>
      <c r="T39" s="19"/>
      <c r="U39" s="19"/>
      <c r="V39" s="19"/>
      <c r="W39" s="19"/>
      <c r="X39" s="101"/>
      <c r="Y39" s="102"/>
      <c r="Z39" s="102"/>
      <c r="AA39" s="102"/>
      <c r="AB39" s="102"/>
      <c r="AC39" s="102"/>
      <c r="AD39" s="102"/>
      <c r="AE39" s="102"/>
    </row>
    <row r="40" spans="1:31" x14ac:dyDescent="0.2">
      <c r="A40">
        <v>2050</v>
      </c>
      <c r="B40" s="84">
        <f>Agora2019!F14</f>
        <v>500</v>
      </c>
      <c r="C40" s="19">
        <f>lit_review_raw!AD33</f>
        <v>405</v>
      </c>
      <c r="D40" s="19"/>
      <c r="E40" s="19">
        <f>lit_review_raw!AD19</f>
        <v>308</v>
      </c>
      <c r="F40" s="19">
        <f>'Gorre, 2019'!F2</f>
        <v>245</v>
      </c>
      <c r="G40" s="19">
        <f>lit_review_raw!AD63</f>
        <v>334</v>
      </c>
      <c r="H40" s="19"/>
      <c r="I40" s="19"/>
      <c r="J40" s="85">
        <f>Agora2019!F12</f>
        <v>0.03</v>
      </c>
      <c r="K40" s="89">
        <f>lit_review_raw!AE33</f>
        <v>1.4999999999999999E-2</v>
      </c>
      <c r="L40" s="89"/>
      <c r="M40" s="89"/>
      <c r="N40" s="89">
        <f>'Gorre, 2019'!F3</f>
        <v>0.02</v>
      </c>
      <c r="O40" s="89">
        <f>lit_review_raw!AE63</f>
        <v>0.02</v>
      </c>
      <c r="P40" s="89"/>
      <c r="Q40" s="89"/>
      <c r="R40" s="84"/>
      <c r="S40" s="19">
        <f>lit_review_raw!AG33</f>
        <v>30</v>
      </c>
      <c r="T40" s="19"/>
      <c r="U40" s="19"/>
      <c r="V40" s="19">
        <f>lit_review_raw!AG63</f>
        <v>30</v>
      </c>
      <c r="W40" s="19"/>
      <c r="X40" s="101">
        <f>Agora2019!F13</f>
        <v>0.8</v>
      </c>
      <c r="Y40" s="102">
        <f>lit_review_raw!AJ33</f>
        <v>0.74</v>
      </c>
      <c r="Z40" s="102"/>
      <c r="AA40" s="102"/>
      <c r="AB40" s="102">
        <f>'Gorre, 2019'!F4</f>
        <v>0.78</v>
      </c>
      <c r="AC40" s="102">
        <f>lit_review_raw!AJ63</f>
        <v>0.7</v>
      </c>
      <c r="AD40" s="102"/>
      <c r="AE40" s="102"/>
    </row>
    <row r="62" spans="2:23" ht="17" thickBot="1" x14ac:dyDescent="0.25"/>
    <row r="63" spans="2:23" ht="22" thickBot="1" x14ac:dyDescent="0.3">
      <c r="B63" s="186" t="s">
        <v>298</v>
      </c>
      <c r="C63" s="187"/>
      <c r="D63" s="187"/>
      <c r="E63" s="187"/>
      <c r="F63" s="187"/>
      <c r="G63" s="187"/>
      <c r="H63" s="187"/>
      <c r="I63" s="187"/>
      <c r="J63" s="187"/>
      <c r="K63" s="187"/>
      <c r="L63" s="187"/>
      <c r="M63" s="187"/>
      <c r="N63" s="187"/>
      <c r="O63" s="187"/>
      <c r="P63" s="187"/>
      <c r="Q63" s="187"/>
      <c r="R63" s="187"/>
      <c r="S63" s="187"/>
      <c r="T63" s="187"/>
      <c r="U63" s="187"/>
      <c r="V63" s="187"/>
      <c r="W63" s="188"/>
    </row>
    <row r="64" spans="2:23" ht="17" thickBot="1" x14ac:dyDescent="0.25"/>
    <row r="65" spans="2:23" x14ac:dyDescent="0.2">
      <c r="B65" s="95" t="s">
        <v>299</v>
      </c>
      <c r="C65" s="92"/>
      <c r="D65" s="92"/>
      <c r="E65" s="92"/>
      <c r="F65" s="92"/>
      <c r="G65" s="92"/>
      <c r="H65" s="92"/>
      <c r="I65" s="92"/>
      <c r="J65" s="35"/>
      <c r="K65" s="35"/>
      <c r="L65" s="35"/>
      <c r="M65" s="35"/>
      <c r="N65" s="35"/>
      <c r="O65" s="35"/>
      <c r="P65" s="35"/>
      <c r="Q65" s="36"/>
      <c r="S65" s="96" t="s">
        <v>300</v>
      </c>
      <c r="T65" s="35"/>
      <c r="U65" s="35"/>
      <c r="V65" s="35"/>
      <c r="W65" s="36"/>
    </row>
    <row r="66" spans="2:23" ht="38" customHeight="1" thickBot="1" x14ac:dyDescent="0.25">
      <c r="B66" s="189" t="s">
        <v>327</v>
      </c>
      <c r="C66" s="190"/>
      <c r="D66" s="190"/>
      <c r="E66" s="190"/>
      <c r="F66" s="190"/>
      <c r="G66" s="190"/>
      <c r="H66" s="190"/>
      <c r="I66" s="190"/>
      <c r="J66" s="190"/>
      <c r="K66" s="190"/>
      <c r="L66" s="190"/>
      <c r="M66" s="190"/>
      <c r="N66" s="190"/>
      <c r="O66" s="190"/>
      <c r="P66" s="190"/>
      <c r="Q66" s="191"/>
      <c r="S66" s="122" t="s">
        <v>329</v>
      </c>
      <c r="T66" s="30" t="str">
        <f>E3</f>
        <v>Böhm, 2020</v>
      </c>
      <c r="U66" s="121" t="s">
        <v>328</v>
      </c>
      <c r="V66" s="121"/>
      <c r="W66" s="31"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8" workbookViewId="0">
      <selection activeCell="G17" sqref="G17"/>
    </sheetView>
  </sheetViews>
  <sheetFormatPr baseColWidth="10" defaultRowHeight="16" x14ac:dyDescent="0.2"/>
  <cols>
    <col min="1" max="1" width="13" customWidth="1"/>
    <col min="2" max="21" width="11" customWidth="1"/>
    <col min="22" max="23" width="13.1640625" customWidth="1"/>
  </cols>
  <sheetData>
    <row r="1" spans="1:21" ht="17" thickBot="1" x14ac:dyDescent="0.25"/>
    <row r="2" spans="1:21" ht="17" thickBot="1" x14ac:dyDescent="0.25">
      <c r="A2" s="1"/>
      <c r="B2" s="182" t="s">
        <v>291</v>
      </c>
      <c r="C2" s="180"/>
      <c r="D2" s="180"/>
      <c r="E2" s="180"/>
      <c r="F2" s="180"/>
      <c r="G2" s="182" t="s">
        <v>292</v>
      </c>
      <c r="H2" s="180"/>
      <c r="I2" s="180"/>
      <c r="J2" s="180"/>
      <c r="K2" s="180"/>
      <c r="L2" s="185" t="s">
        <v>296</v>
      </c>
      <c r="M2" s="180"/>
      <c r="N2" s="180"/>
      <c r="O2" s="180"/>
      <c r="P2" s="180"/>
      <c r="Q2" s="185" t="s">
        <v>320</v>
      </c>
      <c r="R2" s="180"/>
      <c r="S2" s="180"/>
      <c r="T2" s="180"/>
      <c r="U2" s="180"/>
    </row>
    <row r="3" spans="1:21" x14ac:dyDescent="0.2">
      <c r="A3" s="21" t="s">
        <v>288</v>
      </c>
      <c r="B3" s="91"/>
      <c r="C3" s="92"/>
      <c r="D3" s="92"/>
      <c r="E3" s="92"/>
      <c r="F3" s="92"/>
      <c r="G3" s="91"/>
      <c r="H3" s="21"/>
      <c r="I3" s="21"/>
      <c r="J3" s="21"/>
      <c r="K3" s="21"/>
      <c r="L3" s="91"/>
      <c r="M3" s="21"/>
      <c r="N3" s="21"/>
      <c r="O3" s="21"/>
      <c r="P3" s="21"/>
      <c r="Q3" s="91"/>
      <c r="R3" s="21"/>
      <c r="S3" s="21"/>
      <c r="T3" s="21"/>
      <c r="U3" s="21"/>
    </row>
    <row r="4" spans="1:21" x14ac:dyDescent="0.2">
      <c r="A4" s="93" t="s">
        <v>297</v>
      </c>
      <c r="B4" s="94"/>
      <c r="C4" s="93"/>
      <c r="D4" s="93"/>
      <c r="E4" s="93"/>
      <c r="F4" s="119"/>
      <c r="G4" s="94"/>
      <c r="H4" s="93"/>
      <c r="I4" s="93"/>
      <c r="J4" s="93"/>
      <c r="K4" s="93"/>
      <c r="L4" s="94"/>
      <c r="M4" s="93"/>
      <c r="N4" s="93"/>
      <c r="O4" s="93"/>
      <c r="P4" s="93"/>
      <c r="Q4" s="94"/>
      <c r="R4" s="93"/>
      <c r="S4" s="93"/>
      <c r="T4" s="93"/>
      <c r="U4" s="93"/>
    </row>
    <row r="5" spans="1:21" x14ac:dyDescent="0.2">
      <c r="A5">
        <v>2015</v>
      </c>
      <c r="B5" s="84"/>
      <c r="C5" s="19"/>
      <c r="D5" s="19"/>
      <c r="E5" s="19"/>
      <c r="F5" s="19"/>
      <c r="G5" s="85"/>
      <c r="H5" s="89"/>
      <c r="I5" s="89"/>
      <c r="J5" s="89"/>
      <c r="K5" s="89"/>
      <c r="L5" s="86"/>
      <c r="M5" s="87"/>
      <c r="N5" s="87"/>
      <c r="O5" s="87"/>
      <c r="P5" s="87"/>
      <c r="Q5" s="101"/>
      <c r="R5" s="102"/>
      <c r="S5" s="102"/>
      <c r="T5" s="102"/>
      <c r="U5" s="102"/>
    </row>
    <row r="6" spans="1:21" x14ac:dyDescent="0.2">
      <c r="A6">
        <v>2016</v>
      </c>
      <c r="B6" s="84"/>
      <c r="C6" s="19"/>
      <c r="D6" s="19"/>
      <c r="E6" s="19"/>
      <c r="F6" s="19"/>
      <c r="G6" s="85"/>
      <c r="H6" s="89"/>
      <c r="I6" s="89"/>
      <c r="J6" s="89"/>
      <c r="K6" s="89"/>
      <c r="L6" s="85"/>
      <c r="M6" s="89"/>
      <c r="N6" s="89"/>
      <c r="O6" s="89"/>
      <c r="P6" s="89"/>
      <c r="Q6" s="101"/>
      <c r="R6" s="102"/>
      <c r="S6" s="102"/>
      <c r="T6" s="102"/>
      <c r="U6" s="102"/>
    </row>
    <row r="7" spans="1:21" x14ac:dyDescent="0.2">
      <c r="A7">
        <v>2017</v>
      </c>
      <c r="B7" s="84"/>
      <c r="C7" s="19"/>
      <c r="D7" s="19"/>
      <c r="E7" s="19"/>
      <c r="F7" s="99"/>
      <c r="G7" s="85"/>
      <c r="H7" s="89"/>
      <c r="I7" s="89"/>
      <c r="J7" s="89"/>
      <c r="K7" s="120"/>
      <c r="L7" s="84"/>
      <c r="M7" s="19"/>
      <c r="N7" s="19"/>
      <c r="O7" s="19"/>
      <c r="P7" s="19"/>
      <c r="Q7" s="101"/>
      <c r="R7" s="102"/>
      <c r="S7" s="102"/>
      <c r="T7" s="102"/>
      <c r="U7" s="114"/>
    </row>
    <row r="8" spans="1:21" x14ac:dyDescent="0.2">
      <c r="A8">
        <v>2018</v>
      </c>
      <c r="B8" s="84"/>
      <c r="C8" s="19"/>
      <c r="D8" s="19"/>
      <c r="E8" s="19"/>
      <c r="F8" s="19"/>
      <c r="G8" s="85"/>
      <c r="H8" s="89"/>
      <c r="I8" s="89"/>
      <c r="J8" s="89"/>
      <c r="K8" s="89"/>
      <c r="L8" s="84"/>
      <c r="M8" s="19"/>
      <c r="N8" s="19"/>
      <c r="O8" s="19"/>
      <c r="P8" s="19"/>
      <c r="Q8" s="101"/>
      <c r="R8" s="102"/>
      <c r="S8" s="102"/>
      <c r="T8" s="102"/>
      <c r="U8" s="102"/>
    </row>
    <row r="9" spans="1:21" x14ac:dyDescent="0.2">
      <c r="A9">
        <v>2019</v>
      </c>
      <c r="B9" s="84"/>
      <c r="C9" s="19"/>
      <c r="D9" s="19"/>
      <c r="E9" s="19"/>
      <c r="F9" s="19"/>
      <c r="G9" s="85"/>
      <c r="H9" s="89"/>
      <c r="I9" s="89"/>
      <c r="J9" s="89"/>
      <c r="K9" s="89"/>
      <c r="L9" s="84"/>
      <c r="M9" s="19"/>
      <c r="N9" s="19"/>
      <c r="O9" s="19"/>
      <c r="P9" s="19"/>
      <c r="Q9" s="101"/>
      <c r="R9" s="102"/>
      <c r="S9" s="102"/>
      <c r="T9" s="102"/>
      <c r="U9" s="102"/>
    </row>
    <row r="10" spans="1:21" x14ac:dyDescent="0.2">
      <c r="A10">
        <v>2020</v>
      </c>
      <c r="B10" s="84"/>
      <c r="C10" s="19"/>
      <c r="D10" s="19"/>
      <c r="E10" s="19"/>
      <c r="F10" s="19"/>
      <c r="G10" s="85"/>
      <c r="H10" s="89"/>
      <c r="I10" s="89"/>
      <c r="J10" s="89"/>
      <c r="K10" s="89"/>
      <c r="L10" s="84"/>
      <c r="M10" s="19"/>
      <c r="N10" s="19"/>
      <c r="O10" s="19"/>
      <c r="P10" s="19"/>
      <c r="Q10" s="101"/>
      <c r="R10" s="102"/>
      <c r="S10" s="102"/>
      <c r="T10" s="102"/>
      <c r="U10" s="102"/>
    </row>
    <row r="11" spans="1:21" x14ac:dyDescent="0.2">
      <c r="A11">
        <v>2021</v>
      </c>
      <c r="B11" s="84"/>
      <c r="C11" s="19"/>
      <c r="D11" s="19"/>
      <c r="E11" s="19"/>
      <c r="F11" s="19"/>
      <c r="G11" s="85"/>
      <c r="H11" s="89"/>
      <c r="I11" s="89"/>
      <c r="J11" s="89"/>
      <c r="K11" s="89"/>
      <c r="L11" s="84"/>
      <c r="M11" s="19"/>
      <c r="N11" s="19"/>
      <c r="O11" s="19"/>
      <c r="P11" s="19"/>
      <c r="Q11" s="101"/>
      <c r="R11" s="102"/>
      <c r="S11" s="102"/>
      <c r="T11" s="102"/>
      <c r="U11" s="102"/>
    </row>
    <row r="12" spans="1:21" x14ac:dyDescent="0.2">
      <c r="A12">
        <v>2022</v>
      </c>
      <c r="B12" s="84"/>
      <c r="C12" s="19"/>
      <c r="D12" s="19"/>
      <c r="E12" s="19"/>
      <c r="F12" s="19"/>
      <c r="G12" s="85"/>
      <c r="H12" s="89"/>
      <c r="I12" s="89"/>
      <c r="J12" s="89"/>
      <c r="K12" s="89"/>
      <c r="L12" s="84"/>
      <c r="M12" s="19"/>
      <c r="N12" s="19"/>
      <c r="O12" s="19"/>
      <c r="P12" s="19"/>
      <c r="Q12" s="101"/>
      <c r="R12" s="102"/>
      <c r="S12" s="102"/>
      <c r="T12" s="102"/>
      <c r="U12" s="102"/>
    </row>
    <row r="13" spans="1:21" x14ac:dyDescent="0.2">
      <c r="A13">
        <v>2023</v>
      </c>
      <c r="B13" s="84"/>
      <c r="C13" s="19"/>
      <c r="D13" s="19"/>
      <c r="E13" s="19"/>
      <c r="F13" s="19"/>
      <c r="G13" s="85"/>
      <c r="H13" s="89"/>
      <c r="I13" s="89"/>
      <c r="J13" s="89"/>
      <c r="K13" s="89"/>
      <c r="L13" s="84"/>
      <c r="M13" s="19"/>
      <c r="N13" s="19"/>
      <c r="O13" s="19"/>
      <c r="P13" s="19"/>
      <c r="Q13" s="101"/>
      <c r="R13" s="102"/>
      <c r="S13" s="102"/>
      <c r="T13" s="102"/>
      <c r="U13" s="102"/>
    </row>
    <row r="14" spans="1:21" x14ac:dyDescent="0.2">
      <c r="A14">
        <v>2024</v>
      </c>
      <c r="B14" s="84"/>
      <c r="C14" s="19"/>
      <c r="D14" s="19"/>
      <c r="E14" s="19"/>
      <c r="F14" s="19"/>
      <c r="G14" s="85"/>
      <c r="H14" s="89"/>
      <c r="I14" s="89"/>
      <c r="J14" s="89"/>
      <c r="K14" s="89"/>
      <c r="L14" s="84"/>
      <c r="M14" s="19"/>
      <c r="N14" s="19"/>
      <c r="O14" s="19"/>
      <c r="P14" s="19"/>
      <c r="Q14" s="101"/>
      <c r="R14" s="102"/>
      <c r="S14" s="102"/>
      <c r="T14" s="102"/>
      <c r="U14" s="102"/>
    </row>
    <row r="15" spans="1:21" x14ac:dyDescent="0.2">
      <c r="A15">
        <v>2025</v>
      </c>
      <c r="B15" s="84"/>
      <c r="C15" s="19"/>
      <c r="D15" s="19"/>
      <c r="E15" s="19"/>
      <c r="F15" s="19"/>
      <c r="G15" s="85"/>
      <c r="H15" s="89"/>
      <c r="I15" s="89"/>
      <c r="J15" s="89"/>
      <c r="K15" s="89"/>
      <c r="L15" s="84"/>
      <c r="M15" s="19"/>
      <c r="N15" s="19"/>
      <c r="O15" s="19"/>
      <c r="P15" s="19"/>
      <c r="Q15" s="101"/>
      <c r="R15" s="102"/>
      <c r="S15" s="102"/>
      <c r="T15" s="102"/>
      <c r="U15" s="102"/>
    </row>
    <row r="16" spans="1:21" x14ac:dyDescent="0.2">
      <c r="A16">
        <v>2026</v>
      </c>
      <c r="B16" s="84"/>
      <c r="C16" s="19"/>
      <c r="D16" s="19"/>
      <c r="E16" s="19"/>
      <c r="F16" s="19"/>
      <c r="G16" s="85"/>
      <c r="H16" s="89"/>
      <c r="I16" s="89"/>
      <c r="J16" s="89"/>
      <c r="K16" s="89"/>
      <c r="L16" s="84"/>
      <c r="M16" s="19"/>
      <c r="N16" s="19"/>
      <c r="O16" s="19"/>
      <c r="P16" s="19"/>
      <c r="Q16" s="101"/>
      <c r="R16" s="102"/>
      <c r="S16" s="102"/>
      <c r="T16" s="102"/>
      <c r="U16" s="102"/>
    </row>
    <row r="17" spans="1:21" x14ac:dyDescent="0.2">
      <c r="A17">
        <v>2027</v>
      </c>
      <c r="B17" s="84"/>
      <c r="C17" s="19"/>
      <c r="D17" s="19"/>
      <c r="E17" s="19"/>
      <c r="F17" s="19"/>
      <c r="G17" s="85"/>
      <c r="H17" s="89"/>
      <c r="I17" s="89"/>
      <c r="J17" s="89"/>
      <c r="K17" s="89"/>
      <c r="L17" s="84"/>
      <c r="M17" s="19"/>
      <c r="N17" s="19"/>
      <c r="O17" s="19"/>
      <c r="P17" s="19"/>
      <c r="Q17" s="101"/>
      <c r="R17" s="102"/>
      <c r="S17" s="102"/>
      <c r="T17" s="102"/>
      <c r="U17" s="102"/>
    </row>
    <row r="18" spans="1:21" x14ac:dyDescent="0.2">
      <c r="A18">
        <v>2028</v>
      </c>
      <c r="B18" s="84"/>
      <c r="C18" s="19"/>
      <c r="D18" s="19"/>
      <c r="E18" s="19"/>
      <c r="F18" s="19"/>
      <c r="G18" s="85"/>
      <c r="H18" s="89"/>
      <c r="I18" s="89"/>
      <c r="J18" s="89"/>
      <c r="K18" s="89"/>
      <c r="L18" s="84"/>
      <c r="M18" s="19"/>
      <c r="N18" s="19"/>
      <c r="O18" s="19"/>
      <c r="P18" s="19"/>
      <c r="Q18" s="101"/>
      <c r="R18" s="102"/>
      <c r="S18" s="102"/>
      <c r="T18" s="102"/>
      <c r="U18" s="102"/>
    </row>
    <row r="19" spans="1:21" x14ac:dyDescent="0.2">
      <c r="A19">
        <v>2029</v>
      </c>
      <c r="B19" s="84"/>
      <c r="C19" s="19"/>
      <c r="D19" s="19"/>
      <c r="E19" s="19"/>
      <c r="F19" s="19"/>
      <c r="G19" s="85"/>
      <c r="H19" s="89"/>
      <c r="I19" s="89"/>
      <c r="J19" s="89"/>
      <c r="K19" s="89"/>
      <c r="L19" s="84"/>
      <c r="M19" s="19"/>
      <c r="N19" s="19"/>
      <c r="O19" s="19"/>
      <c r="P19" s="19"/>
      <c r="Q19" s="101"/>
      <c r="R19" s="102"/>
      <c r="S19" s="102"/>
      <c r="T19" s="102"/>
      <c r="U19" s="102"/>
    </row>
    <row r="20" spans="1:21" x14ac:dyDescent="0.2">
      <c r="A20">
        <v>2030</v>
      </c>
      <c r="B20" s="84"/>
      <c r="C20" s="19"/>
      <c r="D20" s="19"/>
      <c r="E20" s="19"/>
      <c r="F20" s="19"/>
      <c r="G20" s="85"/>
      <c r="H20" s="89"/>
      <c r="I20" s="89"/>
      <c r="J20" s="89"/>
      <c r="K20" s="89"/>
      <c r="L20" s="84"/>
      <c r="M20" s="19"/>
      <c r="N20" s="19"/>
      <c r="O20" s="19"/>
      <c r="P20" s="19"/>
      <c r="Q20" s="101"/>
      <c r="R20" s="102"/>
      <c r="S20" s="102"/>
      <c r="T20" s="102"/>
      <c r="U20" s="102"/>
    </row>
    <row r="21" spans="1:21" x14ac:dyDescent="0.2">
      <c r="A21">
        <v>2031</v>
      </c>
      <c r="B21" s="84"/>
      <c r="C21" s="19"/>
      <c r="D21" s="19"/>
      <c r="E21" s="19"/>
      <c r="F21" s="19"/>
      <c r="G21" s="85"/>
      <c r="H21" s="89"/>
      <c r="I21" s="89"/>
      <c r="J21" s="89"/>
      <c r="K21" s="89"/>
      <c r="L21" s="84"/>
      <c r="M21" s="19"/>
      <c r="N21" s="19"/>
      <c r="O21" s="19"/>
      <c r="P21" s="19"/>
      <c r="Q21" s="101"/>
      <c r="R21" s="102"/>
      <c r="S21" s="102"/>
      <c r="T21" s="102"/>
      <c r="U21" s="102"/>
    </row>
    <row r="22" spans="1:21" x14ac:dyDescent="0.2">
      <c r="A22">
        <v>2032</v>
      </c>
      <c r="B22" s="84"/>
      <c r="C22" s="19"/>
      <c r="D22" s="19"/>
      <c r="E22" s="19"/>
      <c r="F22" s="19"/>
      <c r="G22" s="85"/>
      <c r="H22" s="89"/>
      <c r="I22" s="89"/>
      <c r="J22" s="89"/>
      <c r="K22" s="89"/>
      <c r="L22" s="84"/>
      <c r="M22" s="19"/>
      <c r="N22" s="19"/>
      <c r="O22" s="19"/>
      <c r="P22" s="19"/>
      <c r="Q22" s="101"/>
      <c r="R22" s="102"/>
      <c r="S22" s="102"/>
      <c r="T22" s="102"/>
      <c r="U22" s="102"/>
    </row>
    <row r="23" spans="1:21" x14ac:dyDescent="0.2">
      <c r="A23">
        <v>2033</v>
      </c>
      <c r="B23" s="84"/>
      <c r="C23" s="19"/>
      <c r="D23" s="19"/>
      <c r="E23" s="19"/>
      <c r="F23" s="19"/>
      <c r="G23" s="85"/>
      <c r="H23" s="89"/>
      <c r="I23" s="89"/>
      <c r="J23" s="89"/>
      <c r="K23" s="89"/>
      <c r="L23" s="84"/>
      <c r="M23" s="19"/>
      <c r="N23" s="19"/>
      <c r="O23" s="19"/>
      <c r="P23" s="19"/>
      <c r="Q23" s="101"/>
      <c r="R23" s="102"/>
      <c r="S23" s="102"/>
      <c r="T23" s="102"/>
      <c r="U23" s="102"/>
    </row>
    <row r="24" spans="1:21" x14ac:dyDescent="0.2">
      <c r="A24">
        <v>2034</v>
      </c>
      <c r="B24" s="84"/>
      <c r="C24" s="19"/>
      <c r="D24" s="19"/>
      <c r="E24" s="19"/>
      <c r="F24" s="19"/>
      <c r="G24" s="85"/>
      <c r="H24" s="89"/>
      <c r="I24" s="89"/>
      <c r="J24" s="89"/>
      <c r="K24" s="89"/>
      <c r="L24" s="84"/>
      <c r="M24" s="19"/>
      <c r="N24" s="19"/>
      <c r="O24" s="19"/>
      <c r="P24" s="19"/>
      <c r="Q24" s="101"/>
      <c r="R24" s="102"/>
      <c r="S24" s="102"/>
      <c r="T24" s="102"/>
      <c r="U24" s="102"/>
    </row>
    <row r="25" spans="1:21" x14ac:dyDescent="0.2">
      <c r="A25">
        <v>2035</v>
      </c>
      <c r="B25" s="84"/>
      <c r="C25" s="19"/>
      <c r="D25" s="19"/>
      <c r="E25" s="19"/>
      <c r="F25" s="19"/>
      <c r="G25" s="85"/>
      <c r="H25" s="89"/>
      <c r="I25" s="89"/>
      <c r="J25" s="89"/>
      <c r="K25" s="89"/>
      <c r="L25" s="84"/>
      <c r="M25" s="19"/>
      <c r="N25" s="19"/>
      <c r="O25" s="19"/>
      <c r="P25" s="19"/>
      <c r="Q25" s="101"/>
      <c r="R25" s="102"/>
      <c r="S25" s="102"/>
      <c r="T25" s="102"/>
      <c r="U25" s="102"/>
    </row>
    <row r="26" spans="1:21" x14ac:dyDescent="0.2">
      <c r="A26">
        <v>2036</v>
      </c>
      <c r="B26" s="84"/>
      <c r="C26" s="19"/>
      <c r="D26" s="19"/>
      <c r="E26" s="19"/>
      <c r="F26" s="19"/>
      <c r="G26" s="85"/>
      <c r="H26" s="89"/>
      <c r="I26" s="89"/>
      <c r="J26" s="89"/>
      <c r="K26" s="89"/>
      <c r="L26" s="84"/>
      <c r="M26" s="19"/>
      <c r="N26" s="19"/>
      <c r="O26" s="19"/>
      <c r="P26" s="19"/>
      <c r="Q26" s="101"/>
      <c r="R26" s="102"/>
      <c r="S26" s="102"/>
      <c r="T26" s="102"/>
      <c r="U26" s="102"/>
    </row>
    <row r="27" spans="1:21" x14ac:dyDescent="0.2">
      <c r="A27">
        <v>2037</v>
      </c>
      <c r="B27" s="84"/>
      <c r="C27" s="19"/>
      <c r="D27" s="19"/>
      <c r="E27" s="19"/>
      <c r="F27" s="19"/>
      <c r="G27" s="85"/>
      <c r="H27" s="89"/>
      <c r="I27" s="89"/>
      <c r="J27" s="89"/>
      <c r="K27" s="89"/>
      <c r="L27" s="84"/>
      <c r="M27" s="19"/>
      <c r="N27" s="19"/>
      <c r="O27" s="19"/>
      <c r="P27" s="19"/>
      <c r="Q27" s="101"/>
      <c r="R27" s="102"/>
      <c r="S27" s="102"/>
      <c r="T27" s="102"/>
      <c r="U27" s="102"/>
    </row>
    <row r="28" spans="1:21" x14ac:dyDescent="0.2">
      <c r="A28">
        <v>2038</v>
      </c>
      <c r="B28" s="84"/>
      <c r="C28" s="19"/>
      <c r="D28" s="19"/>
      <c r="E28" s="19"/>
      <c r="F28" s="19"/>
      <c r="G28" s="85"/>
      <c r="H28" s="89"/>
      <c r="I28" s="89"/>
      <c r="J28" s="89"/>
      <c r="K28" s="89"/>
      <c r="L28" s="84"/>
      <c r="M28" s="19"/>
      <c r="N28" s="19"/>
      <c r="O28" s="19"/>
      <c r="P28" s="19"/>
      <c r="Q28" s="101"/>
      <c r="R28" s="102"/>
      <c r="S28" s="102"/>
      <c r="T28" s="102"/>
      <c r="U28" s="102"/>
    </row>
    <row r="29" spans="1:21" x14ac:dyDescent="0.2">
      <c r="A29">
        <v>2039</v>
      </c>
      <c r="B29" s="84"/>
      <c r="C29" s="19"/>
      <c r="D29" s="19"/>
      <c r="E29" s="19"/>
      <c r="F29" s="19"/>
      <c r="G29" s="85"/>
      <c r="H29" s="89"/>
      <c r="I29" s="89"/>
      <c r="J29" s="89"/>
      <c r="K29" s="89"/>
      <c r="L29" s="84"/>
      <c r="M29" s="19"/>
      <c r="N29" s="19"/>
      <c r="O29" s="19"/>
      <c r="P29" s="19"/>
      <c r="Q29" s="101"/>
      <c r="R29" s="102"/>
      <c r="S29" s="102"/>
      <c r="T29" s="102"/>
      <c r="U29" s="102"/>
    </row>
    <row r="30" spans="1:21" x14ac:dyDescent="0.2">
      <c r="A30">
        <v>2040</v>
      </c>
      <c r="B30" s="84"/>
      <c r="C30" s="19"/>
      <c r="D30" s="19"/>
      <c r="E30" s="19"/>
      <c r="F30" s="19"/>
      <c r="G30" s="85"/>
      <c r="H30" s="89"/>
      <c r="I30" s="89"/>
      <c r="J30" s="89"/>
      <c r="K30" s="89"/>
      <c r="L30" s="84"/>
      <c r="M30" s="19"/>
      <c r="N30" s="19"/>
      <c r="O30" s="19"/>
      <c r="P30" s="19"/>
      <c r="Q30" s="101"/>
      <c r="R30" s="102"/>
      <c r="S30" s="102"/>
      <c r="T30" s="102"/>
      <c r="U30" s="102"/>
    </row>
    <row r="31" spans="1:21" x14ac:dyDescent="0.2">
      <c r="A31">
        <v>2041</v>
      </c>
      <c r="B31" s="84"/>
      <c r="C31" s="19"/>
      <c r="D31" s="19"/>
      <c r="E31" s="19"/>
      <c r="F31" s="19"/>
      <c r="G31" s="85"/>
      <c r="H31" s="89"/>
      <c r="I31" s="89"/>
      <c r="J31" s="89"/>
      <c r="K31" s="89"/>
      <c r="L31" s="84"/>
      <c r="M31" s="19"/>
      <c r="N31" s="19"/>
      <c r="O31" s="19"/>
      <c r="P31" s="19"/>
      <c r="Q31" s="101"/>
      <c r="R31" s="102"/>
      <c r="S31" s="102"/>
      <c r="T31" s="102"/>
      <c r="U31" s="102"/>
    </row>
    <row r="32" spans="1:21" x14ac:dyDescent="0.2">
      <c r="A32">
        <v>2042</v>
      </c>
      <c r="B32" s="84"/>
      <c r="C32" s="19"/>
      <c r="D32" s="19"/>
      <c r="E32" s="19"/>
      <c r="F32" s="19"/>
      <c r="G32" s="85"/>
      <c r="H32" s="89"/>
      <c r="I32" s="89"/>
      <c r="J32" s="89"/>
      <c r="K32" s="89"/>
      <c r="L32" s="84"/>
      <c r="M32" s="19"/>
      <c r="N32" s="19"/>
      <c r="O32" s="19"/>
      <c r="P32" s="19"/>
      <c r="Q32" s="101"/>
      <c r="R32" s="102"/>
      <c r="S32" s="102"/>
      <c r="T32" s="102"/>
      <c r="U32" s="102"/>
    </row>
    <row r="33" spans="1:21" x14ac:dyDescent="0.2">
      <c r="A33">
        <v>2043</v>
      </c>
      <c r="B33" s="84"/>
      <c r="C33" s="19"/>
      <c r="D33" s="19"/>
      <c r="E33" s="19"/>
      <c r="F33" s="19"/>
      <c r="G33" s="85"/>
      <c r="H33" s="89"/>
      <c r="I33" s="89"/>
      <c r="J33" s="89"/>
      <c r="K33" s="89"/>
      <c r="L33" s="84"/>
      <c r="M33" s="19"/>
      <c r="N33" s="19"/>
      <c r="O33" s="19"/>
      <c r="P33" s="19"/>
      <c r="Q33" s="101"/>
      <c r="R33" s="102"/>
      <c r="S33" s="102"/>
      <c r="T33" s="102"/>
      <c r="U33" s="102"/>
    </row>
    <row r="34" spans="1:21" x14ac:dyDescent="0.2">
      <c r="A34">
        <v>2044</v>
      </c>
      <c r="B34" s="84"/>
      <c r="C34" s="19"/>
      <c r="D34" s="19"/>
      <c r="E34" s="19"/>
      <c r="F34" s="19"/>
      <c r="G34" s="85"/>
      <c r="H34" s="89"/>
      <c r="I34" s="89"/>
      <c r="J34" s="89"/>
      <c r="K34" s="89"/>
      <c r="L34" s="84"/>
      <c r="M34" s="19"/>
      <c r="N34" s="19"/>
      <c r="O34" s="19"/>
      <c r="P34" s="19"/>
      <c r="Q34" s="101"/>
      <c r="R34" s="102"/>
      <c r="S34" s="102"/>
      <c r="T34" s="102"/>
      <c r="U34" s="102"/>
    </row>
    <row r="35" spans="1:21" x14ac:dyDescent="0.2">
      <c r="A35">
        <v>2045</v>
      </c>
      <c r="B35" s="84"/>
      <c r="C35" s="19"/>
      <c r="D35" s="19"/>
      <c r="E35" s="19"/>
      <c r="F35" s="19"/>
      <c r="G35" s="85"/>
      <c r="H35" s="89"/>
      <c r="I35" s="89"/>
      <c r="J35" s="89"/>
      <c r="K35" s="89"/>
      <c r="L35" s="84"/>
      <c r="M35" s="19"/>
      <c r="N35" s="19"/>
      <c r="O35" s="19"/>
      <c r="P35" s="19"/>
      <c r="Q35" s="101"/>
      <c r="R35" s="102"/>
      <c r="S35" s="102"/>
      <c r="T35" s="102"/>
      <c r="U35" s="102"/>
    </row>
    <row r="36" spans="1:21" x14ac:dyDescent="0.2">
      <c r="A36">
        <v>2046</v>
      </c>
      <c r="B36" s="84"/>
      <c r="C36" s="19"/>
      <c r="D36" s="19"/>
      <c r="E36" s="19"/>
      <c r="F36" s="19"/>
      <c r="G36" s="85"/>
      <c r="H36" s="89"/>
      <c r="I36" s="89"/>
      <c r="J36" s="89"/>
      <c r="K36" s="89"/>
      <c r="L36" s="84"/>
      <c r="M36" s="19"/>
      <c r="N36" s="19"/>
      <c r="O36" s="19"/>
      <c r="P36" s="19"/>
      <c r="Q36" s="101"/>
      <c r="R36" s="102"/>
      <c r="S36" s="102"/>
      <c r="T36" s="102"/>
      <c r="U36" s="102"/>
    </row>
    <row r="37" spans="1:21" x14ac:dyDescent="0.2">
      <c r="A37">
        <v>2047</v>
      </c>
      <c r="B37" s="84"/>
      <c r="C37" s="19"/>
      <c r="D37" s="19"/>
      <c r="E37" s="19"/>
      <c r="F37" s="19"/>
      <c r="G37" s="85"/>
      <c r="H37" s="89"/>
      <c r="I37" s="89"/>
      <c r="J37" s="89"/>
      <c r="K37" s="89"/>
      <c r="L37" s="84"/>
      <c r="M37" s="19"/>
      <c r="N37" s="19"/>
      <c r="O37" s="19"/>
      <c r="P37" s="19"/>
      <c r="Q37" s="101"/>
      <c r="R37" s="102"/>
      <c r="S37" s="102"/>
      <c r="T37" s="102"/>
      <c r="U37" s="102"/>
    </row>
    <row r="38" spans="1:21" x14ac:dyDescent="0.2">
      <c r="A38">
        <v>2048</v>
      </c>
      <c r="B38" s="84"/>
      <c r="C38" s="19"/>
      <c r="D38" s="19"/>
      <c r="E38" s="19"/>
      <c r="F38" s="19"/>
      <c r="G38" s="85"/>
      <c r="H38" s="89"/>
      <c r="I38" s="89"/>
      <c r="J38" s="89"/>
      <c r="K38" s="89"/>
      <c r="L38" s="84"/>
      <c r="M38" s="19"/>
      <c r="N38" s="19"/>
      <c r="O38" s="19"/>
      <c r="P38" s="19"/>
      <c r="Q38" s="101"/>
      <c r="R38" s="102"/>
      <c r="S38" s="102"/>
      <c r="T38" s="102"/>
      <c r="U38" s="102"/>
    </row>
    <row r="39" spans="1:21" x14ac:dyDescent="0.2">
      <c r="A39">
        <v>2049</v>
      </c>
      <c r="B39" s="84"/>
      <c r="C39" s="19"/>
      <c r="D39" s="19"/>
      <c r="E39" s="19"/>
      <c r="F39" s="19"/>
      <c r="G39" s="85"/>
      <c r="H39" s="89"/>
      <c r="I39" s="89"/>
      <c r="J39" s="89"/>
      <c r="K39" s="89"/>
      <c r="L39" s="84"/>
      <c r="M39" s="19"/>
      <c r="N39" s="19"/>
      <c r="O39" s="19"/>
      <c r="P39" s="19"/>
      <c r="Q39" s="101"/>
      <c r="R39" s="102"/>
      <c r="S39" s="102"/>
      <c r="T39" s="102"/>
      <c r="U39" s="102"/>
    </row>
    <row r="40" spans="1:21" x14ac:dyDescent="0.2">
      <c r="A40">
        <v>2050</v>
      </c>
      <c r="B40" s="84"/>
      <c r="C40" s="19"/>
      <c r="D40" s="19"/>
      <c r="E40" s="19"/>
      <c r="F40" s="19"/>
      <c r="G40" s="85"/>
      <c r="H40" s="89"/>
      <c r="I40" s="89"/>
      <c r="J40" s="89"/>
      <c r="K40" s="89"/>
      <c r="L40" s="84"/>
      <c r="M40" s="19"/>
      <c r="N40" s="19"/>
      <c r="O40" s="19"/>
      <c r="P40" s="19"/>
      <c r="Q40" s="101"/>
      <c r="R40" s="102"/>
      <c r="S40" s="102"/>
      <c r="T40" s="102"/>
      <c r="U40" s="102"/>
    </row>
    <row r="62" spans="2:16" ht="17" thickBot="1" x14ac:dyDescent="0.25"/>
    <row r="63" spans="2:16" ht="22" thickBot="1" x14ac:dyDescent="0.3">
      <c r="B63" s="186" t="s">
        <v>298</v>
      </c>
      <c r="C63" s="187"/>
      <c r="D63" s="187"/>
      <c r="E63" s="187"/>
      <c r="F63" s="187"/>
      <c r="G63" s="187"/>
      <c r="H63" s="187"/>
      <c r="I63" s="187"/>
      <c r="J63" s="187"/>
      <c r="K63" s="187"/>
      <c r="L63" s="187"/>
      <c r="M63" s="187"/>
      <c r="N63" s="187"/>
      <c r="O63" s="187"/>
      <c r="P63" s="187"/>
    </row>
    <row r="64" spans="2:16" ht="17" thickBot="1" x14ac:dyDescent="0.25"/>
    <row r="65" spans="2:16" x14ac:dyDescent="0.2">
      <c r="B65" s="95" t="s">
        <v>299</v>
      </c>
      <c r="C65" s="92"/>
      <c r="D65" s="92"/>
      <c r="E65" s="92"/>
      <c r="F65" s="92"/>
      <c r="G65" s="35"/>
      <c r="H65" s="35"/>
      <c r="I65" s="35"/>
      <c r="J65" s="35"/>
      <c r="K65" s="36"/>
      <c r="N65" s="96" t="s">
        <v>300</v>
      </c>
      <c r="O65" s="35"/>
      <c r="P65" s="36"/>
    </row>
    <row r="66" spans="2:16" ht="17" thickBot="1" x14ac:dyDescent="0.25">
      <c r="B66" s="189" t="s">
        <v>308</v>
      </c>
      <c r="C66" s="190"/>
      <c r="D66" s="190"/>
      <c r="E66" s="190"/>
      <c r="F66" s="190"/>
      <c r="G66" s="190"/>
      <c r="H66" s="190"/>
      <c r="I66" s="190"/>
      <c r="J66" s="190"/>
      <c r="K66" s="191"/>
      <c r="N66" s="29" t="s">
        <v>308</v>
      </c>
      <c r="O66" s="30"/>
      <c r="P66" s="31"/>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A37" workbookViewId="0">
      <selection activeCell="D53" sqref="D53"/>
    </sheetView>
  </sheetViews>
  <sheetFormatPr baseColWidth="10" defaultRowHeight="16" x14ac:dyDescent="0.2"/>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x14ac:dyDescent="0.25"/>
    <row r="2" spans="1:17" ht="17" thickBot="1" x14ac:dyDescent="0.25">
      <c r="A2" s="1"/>
      <c r="B2" s="182" t="s">
        <v>326</v>
      </c>
      <c r="C2" s="180"/>
      <c r="D2" s="180"/>
      <c r="E2" s="183"/>
      <c r="F2" s="182" t="s">
        <v>292</v>
      </c>
      <c r="G2" s="180"/>
      <c r="H2" s="180"/>
      <c r="I2" s="194"/>
      <c r="J2" s="185" t="s">
        <v>296</v>
      </c>
      <c r="K2" s="180"/>
      <c r="L2" s="180"/>
      <c r="M2" s="180"/>
      <c r="N2" s="182" t="s">
        <v>307</v>
      </c>
      <c r="O2" s="180"/>
      <c r="P2" s="180"/>
      <c r="Q2" s="183"/>
    </row>
    <row r="3" spans="1:17" x14ac:dyDescent="0.2">
      <c r="A3" s="21" t="s">
        <v>288</v>
      </c>
      <c r="B3" s="91" t="str">
        <f>Agora2019!B19</f>
        <v>Agora, 2019 (reference scenario)</v>
      </c>
      <c r="C3" s="92" t="str">
        <f>lit_review_raw!A31</f>
        <v>IEA, 2019</v>
      </c>
      <c r="D3" s="92" t="str">
        <f>lit_review_raw!A48</f>
        <v>Runge, 2020</v>
      </c>
      <c r="E3" s="92"/>
      <c r="F3" s="91" t="str">
        <f>B3</f>
        <v>Agora, 2019 (reference scenario)</v>
      </c>
      <c r="G3" s="21" t="str">
        <f>$C$3</f>
        <v>IEA, 2019</v>
      </c>
      <c r="H3" s="21" t="str">
        <f>D3</f>
        <v>Runge, 2020</v>
      </c>
      <c r="I3" s="21"/>
      <c r="J3" s="91" t="str">
        <f>B3</f>
        <v>Agora, 2019 (reference scenario)</v>
      </c>
      <c r="K3" s="21" t="str">
        <f>$C$3</f>
        <v>IEA, 2019</v>
      </c>
      <c r="L3" s="21" t="str">
        <f>H3</f>
        <v>Runge, 2020</v>
      </c>
      <c r="M3" s="21"/>
      <c r="N3" s="153" t="str">
        <f>B3</f>
        <v>Agora, 2019 (reference scenario)</v>
      </c>
      <c r="O3" s="21" t="str">
        <f>$C$3</f>
        <v>IEA, 2019</v>
      </c>
      <c r="P3" s="21" t="str">
        <f>L3</f>
        <v>Runge, 2020</v>
      </c>
      <c r="Q3" s="21"/>
    </row>
    <row r="4" spans="1:17" s="39" customFormat="1" ht="136" x14ac:dyDescent="0.2">
      <c r="A4" s="118" t="s">
        <v>297</v>
      </c>
      <c r="B4" s="125" t="str">
        <f>Agora2019!A14</f>
        <v>liquid fuel conversion: methanol synthesis OR FT (same costs, FT incl. RWGS)</v>
      </c>
      <c r="C4" s="118" t="str">
        <f>lit_review_raw!C31</f>
        <v>'today' assumed to be 2020, 'long-term' assumed to be 2050, unclear whether FT is with or without RWGS, FT efficeincy values LHV-based, no information on electrolysis type</v>
      </c>
      <c r="D4" s="118"/>
      <c r="E4" s="118"/>
      <c r="F4" s="125" t="str">
        <f>B4</f>
        <v>liquid fuel conversion: methanol synthesis OR FT (same costs, FT incl. RWGS)</v>
      </c>
      <c r="G4" s="118" t="str">
        <f>$C$4</f>
        <v>'today' assumed to be 2020, 'long-term' assumed to be 2050, unclear whether FT is with or without RWGS, FT efficeincy values LHV-based, no information on electrolysis type</v>
      </c>
      <c r="H4" s="118"/>
      <c r="I4" s="118"/>
      <c r="J4" s="125" t="str">
        <f>B4</f>
        <v>liquid fuel conversion: methanol synthesis OR FT (same costs, FT incl. RWGS)</v>
      </c>
      <c r="K4" s="118" t="str">
        <f>$C$4</f>
        <v>'today' assumed to be 2020, 'long-term' assumed to be 2050, unclear whether FT is with or without RWGS, FT efficeincy values LHV-based, no information on electrolysis type</v>
      </c>
      <c r="L4" s="118"/>
      <c r="M4" s="118"/>
      <c r="N4" s="125" t="str">
        <f>B4</f>
        <v>liquid fuel conversion: methanol synthesis OR FT (same costs, FT incl. RWGS)</v>
      </c>
      <c r="O4" s="118" t="str">
        <f>$C$4</f>
        <v>'today' assumed to be 2020, 'long-term' assumed to be 2050, unclear whether FT is with or without RWGS, FT efficeincy values LHV-based, no information on electrolysis type</v>
      </c>
      <c r="P4" s="118"/>
      <c r="Q4" s="118"/>
    </row>
    <row r="5" spans="1:17" x14ac:dyDescent="0.2">
      <c r="A5">
        <v>2015</v>
      </c>
      <c r="B5" s="84"/>
      <c r="F5" s="85"/>
      <c r="G5" s="79"/>
      <c r="H5" s="79"/>
      <c r="I5" s="79"/>
      <c r="J5" s="86" t="s">
        <v>269</v>
      </c>
      <c r="K5" s="87">
        <f>lit_review_raw!AG31</f>
        <v>30</v>
      </c>
      <c r="L5" s="87"/>
      <c r="M5" s="165"/>
    </row>
    <row r="6" spans="1:17" x14ac:dyDescent="0.2">
      <c r="A6">
        <v>2016</v>
      </c>
      <c r="B6" s="84"/>
      <c r="F6" s="85"/>
      <c r="G6" s="79"/>
      <c r="H6" s="79"/>
      <c r="I6" s="79"/>
      <c r="J6" s="85"/>
      <c r="K6" s="89"/>
      <c r="L6" s="89"/>
      <c r="M6" s="152"/>
    </row>
    <row r="7" spans="1:17" x14ac:dyDescent="0.2">
      <c r="A7">
        <v>2017</v>
      </c>
      <c r="B7" s="84"/>
      <c r="F7" s="85"/>
      <c r="G7" s="79"/>
      <c r="H7" s="79"/>
      <c r="I7" s="79"/>
      <c r="J7" s="84"/>
      <c r="K7" s="19"/>
      <c r="L7" s="19"/>
      <c r="M7" s="152"/>
    </row>
    <row r="8" spans="1:17" x14ac:dyDescent="0.2">
      <c r="A8">
        <v>2018</v>
      </c>
      <c r="B8" s="84"/>
      <c r="F8" s="85"/>
      <c r="G8" s="79"/>
      <c r="H8" s="79"/>
      <c r="I8" s="79"/>
      <c r="J8" s="84"/>
      <c r="N8" s="101"/>
      <c r="O8" s="78"/>
    </row>
    <row r="9" spans="1:17" x14ac:dyDescent="0.2">
      <c r="A9">
        <v>2019</v>
      </c>
      <c r="B9" s="84"/>
      <c r="F9" s="85"/>
      <c r="G9" s="79"/>
      <c r="H9" s="79"/>
      <c r="I9" s="79"/>
      <c r="J9" s="84"/>
      <c r="N9" s="101"/>
      <c r="O9" s="78"/>
    </row>
    <row r="10" spans="1:17" x14ac:dyDescent="0.2">
      <c r="A10">
        <v>2020</v>
      </c>
      <c r="B10" s="84">
        <f>Agora2019!D14</f>
        <v>788</v>
      </c>
      <c r="C10">
        <f>lit_review_raw!AD31</f>
        <v>810</v>
      </c>
      <c r="F10" s="85">
        <f>Agora2019!D15</f>
        <v>0.03</v>
      </c>
      <c r="G10" s="79">
        <f>lit_review_raw!AE31</f>
        <v>1.4999999999999999E-2</v>
      </c>
      <c r="H10" s="79"/>
      <c r="I10" s="79"/>
      <c r="J10" s="84"/>
      <c r="N10" s="101">
        <f>Agora2019!D16</f>
        <v>0.8</v>
      </c>
      <c r="O10" s="78">
        <f>lit_review_raw!AJ31</f>
        <v>0.64</v>
      </c>
    </row>
    <row r="11" spans="1:17" x14ac:dyDescent="0.2">
      <c r="A11">
        <v>2021</v>
      </c>
      <c r="B11" s="84"/>
      <c r="F11" s="85"/>
      <c r="G11" s="79"/>
      <c r="H11" s="79"/>
      <c r="I11" s="79"/>
      <c r="J11" s="84"/>
      <c r="N11" s="101"/>
      <c r="O11" s="78"/>
    </row>
    <row r="12" spans="1:17" x14ac:dyDescent="0.2">
      <c r="A12">
        <v>2022</v>
      </c>
      <c r="B12" s="84"/>
      <c r="F12" s="85"/>
      <c r="G12" s="79"/>
      <c r="H12" s="79"/>
      <c r="I12" s="79"/>
      <c r="J12" s="84"/>
      <c r="K12" s="19"/>
      <c r="L12" s="19"/>
      <c r="M12" s="19"/>
      <c r="N12" s="101"/>
      <c r="O12" s="78"/>
    </row>
    <row r="13" spans="1:17" x14ac:dyDescent="0.2">
      <c r="A13">
        <v>2023</v>
      </c>
      <c r="B13" s="84"/>
      <c r="F13" s="85"/>
      <c r="G13" s="79"/>
      <c r="H13" s="79"/>
      <c r="I13" s="79"/>
      <c r="J13" s="84"/>
      <c r="K13" s="19"/>
      <c r="L13" s="19"/>
      <c r="M13" s="19"/>
      <c r="N13" s="101"/>
      <c r="O13" s="78"/>
    </row>
    <row r="14" spans="1:17" x14ac:dyDescent="0.2">
      <c r="A14">
        <v>2024</v>
      </c>
      <c r="B14" s="84"/>
      <c r="F14" s="85"/>
      <c r="G14" s="79"/>
      <c r="H14" s="79"/>
      <c r="I14" s="79"/>
      <c r="J14" s="84"/>
      <c r="K14" s="19"/>
      <c r="L14" s="19"/>
      <c r="M14" s="19"/>
      <c r="N14" s="101"/>
      <c r="O14" s="78"/>
    </row>
    <row r="15" spans="1:17" x14ac:dyDescent="0.2">
      <c r="A15">
        <v>2025</v>
      </c>
      <c r="B15" s="84"/>
      <c r="F15" s="85"/>
      <c r="G15" s="79"/>
      <c r="H15" s="79"/>
      <c r="I15" s="79"/>
      <c r="J15" s="84"/>
      <c r="K15" s="19"/>
      <c r="L15" s="19"/>
      <c r="M15" s="19"/>
      <c r="N15" s="101"/>
      <c r="O15" s="78"/>
    </row>
    <row r="16" spans="1:17" x14ac:dyDescent="0.2">
      <c r="A16">
        <v>2026</v>
      </c>
      <c r="B16" s="84"/>
      <c r="F16" s="85"/>
      <c r="G16" s="79"/>
      <c r="H16" s="79"/>
      <c r="I16" s="79"/>
      <c r="J16" s="84"/>
      <c r="K16" s="19"/>
      <c r="L16" s="19"/>
      <c r="M16" s="19"/>
      <c r="N16" s="101"/>
      <c r="O16" s="78"/>
    </row>
    <row r="17" spans="1:16" x14ac:dyDescent="0.2">
      <c r="A17">
        <v>2027</v>
      </c>
      <c r="B17" s="84"/>
      <c r="F17" s="85"/>
      <c r="G17" s="79"/>
      <c r="H17" s="79"/>
      <c r="I17" s="79"/>
      <c r="J17" s="84"/>
      <c r="K17" s="19"/>
      <c r="L17" s="19"/>
      <c r="M17" s="19"/>
      <c r="N17" s="101"/>
      <c r="O17" s="78"/>
    </row>
    <row r="18" spans="1:16" x14ac:dyDescent="0.2">
      <c r="A18">
        <v>2028</v>
      </c>
      <c r="B18" s="84"/>
      <c r="F18" s="85"/>
      <c r="G18" s="79"/>
      <c r="H18" s="79"/>
      <c r="I18" s="79"/>
      <c r="J18" s="84"/>
      <c r="K18" s="19"/>
      <c r="L18" s="19"/>
      <c r="M18" s="19"/>
      <c r="N18" s="101"/>
      <c r="O18" s="78"/>
    </row>
    <row r="19" spans="1:16" x14ac:dyDescent="0.2">
      <c r="A19">
        <v>2029</v>
      </c>
      <c r="B19" s="84"/>
      <c r="F19" s="85"/>
      <c r="G19" s="79"/>
      <c r="H19" s="79"/>
      <c r="I19" s="79"/>
      <c r="J19" s="84"/>
      <c r="K19" s="19"/>
      <c r="L19" s="19"/>
      <c r="M19" s="19"/>
      <c r="N19" s="101"/>
      <c r="O19" s="78"/>
    </row>
    <row r="20" spans="1:16" x14ac:dyDescent="0.2">
      <c r="A20">
        <v>2030</v>
      </c>
      <c r="B20" s="84">
        <f>Agora2019!E14</f>
        <v>677</v>
      </c>
      <c r="C20">
        <f>lit_review_raw!AD32</f>
        <v>630</v>
      </c>
      <c r="F20" s="85">
        <f>Agora2019!E15</f>
        <v>0.03</v>
      </c>
      <c r="G20" s="79">
        <f>lit_review_raw!AE32</f>
        <v>1.4999999999999999E-2</v>
      </c>
      <c r="H20" s="79"/>
      <c r="I20" s="79"/>
      <c r="J20" s="84"/>
      <c r="K20" s="19"/>
      <c r="L20" s="19"/>
      <c r="M20" s="19"/>
      <c r="N20" s="101">
        <f>N10</f>
        <v>0.8</v>
      </c>
      <c r="O20" s="78">
        <f>lit_review_raw!AJ32</f>
        <v>0.69</v>
      </c>
    </row>
    <row r="21" spans="1:16" x14ac:dyDescent="0.2">
      <c r="A21">
        <v>2031</v>
      </c>
      <c r="B21" s="84"/>
      <c r="F21" s="85"/>
      <c r="G21" s="79"/>
      <c r="H21" s="79"/>
      <c r="I21" s="79"/>
      <c r="J21" s="84"/>
      <c r="K21" s="19"/>
      <c r="L21" s="19"/>
      <c r="M21" s="19"/>
      <c r="N21" s="101"/>
      <c r="O21" s="78"/>
    </row>
    <row r="22" spans="1:16" x14ac:dyDescent="0.2">
      <c r="A22">
        <v>2032</v>
      </c>
      <c r="B22" s="84"/>
      <c r="F22" s="85"/>
      <c r="G22" s="79"/>
      <c r="H22" s="79"/>
      <c r="I22" s="79"/>
      <c r="J22" s="84"/>
      <c r="K22" s="19"/>
      <c r="L22" s="19"/>
      <c r="M22" s="19"/>
      <c r="N22" s="101"/>
      <c r="O22" s="78"/>
    </row>
    <row r="23" spans="1:16" x14ac:dyDescent="0.2">
      <c r="A23">
        <v>2033</v>
      </c>
      <c r="B23" s="84"/>
      <c r="F23" s="85"/>
      <c r="G23" s="79"/>
      <c r="H23" s="79"/>
      <c r="I23" s="79"/>
      <c r="J23" s="84"/>
      <c r="K23" s="19"/>
      <c r="L23" s="19"/>
      <c r="M23" s="19"/>
      <c r="N23" s="101"/>
      <c r="O23" s="78"/>
    </row>
    <row r="24" spans="1:16" x14ac:dyDescent="0.2">
      <c r="A24">
        <v>2034</v>
      </c>
      <c r="B24" s="84"/>
      <c r="D24" s="71">
        <f>D25</f>
        <v>183</v>
      </c>
      <c r="F24" s="85"/>
      <c r="G24" s="79"/>
      <c r="H24" s="167">
        <f>H25</f>
        <v>0.04</v>
      </c>
      <c r="I24" s="79"/>
      <c r="J24" s="84"/>
      <c r="K24" s="19"/>
      <c r="L24" s="19"/>
      <c r="M24" s="19"/>
      <c r="N24" s="101"/>
      <c r="O24" s="78"/>
      <c r="P24" s="166">
        <f>P25</f>
        <v>0.83399999999999996</v>
      </c>
    </row>
    <row r="25" spans="1:16" x14ac:dyDescent="0.2">
      <c r="A25">
        <v>2035</v>
      </c>
      <c r="B25" s="84"/>
      <c r="D25">
        <f>lit_review_raw!BA48</f>
        <v>183</v>
      </c>
      <c r="F25" s="85"/>
      <c r="G25" s="79"/>
      <c r="H25" s="79">
        <f>lit_review_raw!BB48</f>
        <v>0.04</v>
      </c>
      <c r="I25" s="79"/>
      <c r="J25" s="84"/>
      <c r="K25" s="19"/>
      <c r="L25" s="19">
        <f>lit_review_raw!BE48</f>
        <v>20</v>
      </c>
      <c r="M25" s="19"/>
      <c r="N25" s="101"/>
      <c r="O25" s="78"/>
      <c r="P25" s="78">
        <f>lit_review_raw!BC48</f>
        <v>0.83399999999999996</v>
      </c>
    </row>
    <row r="26" spans="1:16" x14ac:dyDescent="0.2">
      <c r="A26">
        <v>2036</v>
      </c>
      <c r="B26" s="84"/>
      <c r="F26" s="85"/>
      <c r="G26" s="79"/>
      <c r="H26" s="79"/>
      <c r="I26" s="79"/>
      <c r="J26" s="84"/>
      <c r="K26" s="19"/>
      <c r="L26" s="19"/>
      <c r="M26" s="19"/>
      <c r="N26" s="101"/>
      <c r="O26" s="78"/>
    </row>
    <row r="27" spans="1:16" x14ac:dyDescent="0.2">
      <c r="A27">
        <v>2037</v>
      </c>
      <c r="B27" s="84"/>
      <c r="F27" s="85"/>
      <c r="G27" s="79"/>
      <c r="H27" s="79"/>
      <c r="I27" s="79"/>
      <c r="J27" s="84"/>
      <c r="K27" s="19"/>
      <c r="L27" s="19"/>
      <c r="M27" s="19"/>
      <c r="N27" s="101"/>
      <c r="O27" s="78"/>
    </row>
    <row r="28" spans="1:16" x14ac:dyDescent="0.2">
      <c r="A28">
        <v>2038</v>
      </c>
      <c r="B28" s="84"/>
      <c r="F28" s="85"/>
      <c r="G28" s="79"/>
      <c r="H28" s="79"/>
      <c r="I28" s="79"/>
      <c r="J28" s="84"/>
      <c r="K28" s="19"/>
      <c r="L28" s="19"/>
      <c r="M28" s="19"/>
      <c r="N28" s="101"/>
      <c r="O28" s="78"/>
    </row>
    <row r="29" spans="1:16" x14ac:dyDescent="0.2">
      <c r="A29">
        <v>2039</v>
      </c>
      <c r="B29" s="84"/>
      <c r="F29" s="85"/>
      <c r="G29" s="79"/>
      <c r="H29" s="79"/>
      <c r="I29" s="79"/>
      <c r="J29" s="84"/>
      <c r="K29" s="19"/>
      <c r="L29" s="19"/>
      <c r="M29" s="19"/>
      <c r="N29" s="101"/>
      <c r="O29" s="78"/>
    </row>
    <row r="30" spans="1:16" x14ac:dyDescent="0.2">
      <c r="A30">
        <v>2040</v>
      </c>
      <c r="B30" s="84"/>
      <c r="F30" s="85"/>
      <c r="G30" s="79"/>
      <c r="H30" s="79"/>
      <c r="I30" s="79"/>
      <c r="J30" s="84"/>
      <c r="K30" s="19"/>
      <c r="L30" s="19"/>
      <c r="M30" s="19"/>
      <c r="N30" s="101"/>
      <c r="O30" s="78"/>
    </row>
    <row r="31" spans="1:16" x14ac:dyDescent="0.2">
      <c r="A31">
        <v>2041</v>
      </c>
      <c r="B31" s="84"/>
      <c r="F31" s="85"/>
      <c r="G31" s="79"/>
      <c r="H31" s="79"/>
      <c r="I31" s="79"/>
      <c r="J31" s="84"/>
      <c r="K31" s="19"/>
      <c r="L31" s="19"/>
      <c r="M31" s="19"/>
      <c r="N31" s="101"/>
      <c r="O31" s="78"/>
    </row>
    <row r="32" spans="1:16" x14ac:dyDescent="0.2">
      <c r="A32">
        <v>2042</v>
      </c>
      <c r="B32" s="84"/>
      <c r="F32" s="85"/>
      <c r="G32" s="79"/>
      <c r="H32" s="79"/>
      <c r="I32" s="79"/>
      <c r="J32" s="84"/>
      <c r="K32" s="19"/>
      <c r="L32" s="19"/>
      <c r="M32" s="19"/>
      <c r="N32" s="101"/>
      <c r="O32" s="78"/>
    </row>
    <row r="33" spans="1:15" x14ac:dyDescent="0.2">
      <c r="A33">
        <v>2043</v>
      </c>
      <c r="B33" s="84"/>
      <c r="F33" s="85"/>
      <c r="G33" s="79"/>
      <c r="H33" s="79"/>
      <c r="I33" s="79"/>
      <c r="J33" s="84"/>
      <c r="K33" s="19"/>
      <c r="L33" s="19"/>
      <c r="M33" s="19"/>
      <c r="N33" s="101"/>
      <c r="O33" s="78"/>
    </row>
    <row r="34" spans="1:15" x14ac:dyDescent="0.2">
      <c r="A34">
        <v>2044</v>
      </c>
      <c r="B34" s="84"/>
      <c r="F34" s="85"/>
      <c r="G34" s="79"/>
      <c r="H34" s="79"/>
      <c r="I34" s="79"/>
      <c r="J34" s="84"/>
      <c r="K34" s="19"/>
      <c r="L34" s="19"/>
      <c r="M34" s="19"/>
      <c r="N34" s="101"/>
      <c r="O34" s="78"/>
    </row>
    <row r="35" spans="1:15" x14ac:dyDescent="0.2">
      <c r="A35">
        <v>2045</v>
      </c>
      <c r="B35" s="84"/>
      <c r="F35" s="85"/>
      <c r="G35" s="79"/>
      <c r="H35" s="79"/>
      <c r="I35" s="79"/>
      <c r="J35" s="84"/>
      <c r="K35" s="19"/>
      <c r="L35" s="19"/>
      <c r="M35" s="19"/>
      <c r="N35" s="101"/>
      <c r="O35" s="78"/>
    </row>
    <row r="36" spans="1:15" x14ac:dyDescent="0.2">
      <c r="A36">
        <v>2046</v>
      </c>
      <c r="B36" s="84"/>
      <c r="F36" s="85"/>
      <c r="G36" s="79"/>
      <c r="H36" s="79"/>
      <c r="I36" s="79"/>
      <c r="J36" s="84"/>
      <c r="K36" s="19"/>
      <c r="L36" s="19"/>
      <c r="M36" s="19"/>
      <c r="N36" s="101"/>
      <c r="O36" s="78"/>
    </row>
    <row r="37" spans="1:15" x14ac:dyDescent="0.2">
      <c r="A37">
        <v>2047</v>
      </c>
      <c r="B37" s="84"/>
      <c r="F37" s="85"/>
      <c r="G37" s="79"/>
      <c r="H37" s="79"/>
      <c r="I37" s="79"/>
      <c r="J37" s="84"/>
      <c r="K37" s="19"/>
      <c r="L37" s="19"/>
      <c r="M37" s="19"/>
      <c r="N37" s="101"/>
      <c r="O37" s="78"/>
    </row>
    <row r="38" spans="1:15" x14ac:dyDescent="0.2">
      <c r="A38">
        <v>2048</v>
      </c>
      <c r="B38" s="84"/>
      <c r="F38" s="85"/>
      <c r="G38" s="79"/>
      <c r="H38" s="79"/>
      <c r="I38" s="79"/>
      <c r="J38" s="84"/>
      <c r="K38" s="19"/>
      <c r="L38" s="19"/>
      <c r="M38" s="19"/>
      <c r="N38" s="101"/>
      <c r="O38" s="78"/>
    </row>
    <row r="39" spans="1:15" x14ac:dyDescent="0.2">
      <c r="A39">
        <v>2049</v>
      </c>
      <c r="B39" s="84"/>
      <c r="F39" s="85"/>
      <c r="G39" s="79"/>
      <c r="H39" s="79"/>
      <c r="I39" s="79"/>
      <c r="J39" s="84"/>
      <c r="K39" s="19"/>
      <c r="L39" s="19"/>
      <c r="M39" s="19"/>
      <c r="N39" s="101"/>
      <c r="O39" s="78"/>
    </row>
    <row r="40" spans="1:15" x14ac:dyDescent="0.2">
      <c r="A40">
        <v>2050</v>
      </c>
      <c r="B40" s="84">
        <f>Agora2019!F14</f>
        <v>500</v>
      </c>
      <c r="C40">
        <f>lit_review_raw!AD33</f>
        <v>405</v>
      </c>
      <c r="F40" s="85">
        <f>Agora2019!F15</f>
        <v>0.03</v>
      </c>
      <c r="G40" s="79">
        <f>lit_review_raw!AE33</f>
        <v>1.4999999999999999E-2</v>
      </c>
      <c r="H40" s="79"/>
      <c r="I40" s="79"/>
      <c r="J40" s="84"/>
      <c r="K40" s="19"/>
      <c r="L40" s="19"/>
      <c r="M40" s="19"/>
      <c r="N40" s="101">
        <f>N10</f>
        <v>0.8</v>
      </c>
      <c r="O40" s="78">
        <f>lit_review_raw!AJ33</f>
        <v>0.74</v>
      </c>
    </row>
    <row r="41" spans="1:15" x14ac:dyDescent="0.2">
      <c r="N41" s="78"/>
      <c r="O41" s="78"/>
    </row>
    <row r="63" spans="2:15" ht="21" x14ac:dyDescent="0.25">
      <c r="B63" s="192" t="s">
        <v>298</v>
      </c>
      <c r="C63" s="193"/>
      <c r="D63" s="193"/>
      <c r="E63" s="193"/>
      <c r="F63" s="193"/>
      <c r="G63" s="193"/>
      <c r="H63" s="193"/>
      <c r="I63" s="193"/>
      <c r="J63" s="193"/>
      <c r="K63" s="193"/>
      <c r="L63" s="193"/>
      <c r="M63" s="193"/>
      <c r="N63" s="193"/>
      <c r="O63" s="193"/>
    </row>
    <row r="64" spans="2:15" ht="17" thickBot="1" x14ac:dyDescent="0.25"/>
    <row r="65" spans="2:15" x14ac:dyDescent="0.2">
      <c r="B65" s="95" t="s">
        <v>299</v>
      </c>
      <c r="C65" s="35"/>
      <c r="D65" s="35"/>
      <c r="E65" s="35"/>
      <c r="F65" s="36"/>
      <c r="J65" s="95" t="s">
        <v>300</v>
      </c>
      <c r="K65" s="35"/>
      <c r="L65" s="35"/>
      <c r="M65" s="35"/>
      <c r="N65" s="35"/>
      <c r="O65" s="36"/>
    </row>
    <row r="66" spans="2:15" ht="18" customHeight="1" thickBot="1" x14ac:dyDescent="0.25">
      <c r="B66" s="189" t="s">
        <v>340</v>
      </c>
      <c r="C66" s="190"/>
      <c r="D66" s="190"/>
      <c r="E66" s="190"/>
      <c r="F66" s="191"/>
      <c r="J66" s="127" t="s">
        <v>342</v>
      </c>
      <c r="K66" s="30" t="str">
        <f>B3</f>
        <v>Agora, 2019 (reference scenario)</v>
      </c>
      <c r="L66" s="30"/>
      <c r="M66" s="30"/>
      <c r="N66" s="121" t="s">
        <v>341</v>
      </c>
      <c r="O66" s="31"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7"/>
  <sheetViews>
    <sheetView workbookViewId="0">
      <selection activeCell="C6" sqref="C6"/>
    </sheetView>
  </sheetViews>
  <sheetFormatPr baseColWidth="10" defaultRowHeight="16" x14ac:dyDescent="0.2"/>
  <cols>
    <col min="1" max="1" width="12.1640625" bestFit="1" customWidth="1"/>
  </cols>
  <sheetData>
    <row r="1" spans="1:6" x14ac:dyDescent="0.2">
      <c r="A1" t="s">
        <v>76</v>
      </c>
    </row>
    <row r="2" spans="1:6" x14ac:dyDescent="0.2">
      <c r="A2" t="s">
        <v>73</v>
      </c>
      <c r="B2" t="s">
        <v>74</v>
      </c>
      <c r="C2" t="s">
        <v>75</v>
      </c>
      <c r="D2" t="s">
        <v>61</v>
      </c>
      <c r="E2" t="s">
        <v>77</v>
      </c>
    </row>
    <row r="3" spans="1:6" x14ac:dyDescent="0.2">
      <c r="A3" t="s">
        <v>71</v>
      </c>
      <c r="B3" t="s">
        <v>72</v>
      </c>
      <c r="C3">
        <v>42</v>
      </c>
      <c r="D3" t="s">
        <v>78</v>
      </c>
    </row>
    <row r="4" spans="1:6" x14ac:dyDescent="0.2">
      <c r="A4" t="s">
        <v>150</v>
      </c>
      <c r="B4" t="s">
        <v>151</v>
      </c>
      <c r="C4">
        <v>0.9</v>
      </c>
      <c r="D4" t="s">
        <v>152</v>
      </c>
    </row>
    <row r="5" spans="1:6" x14ac:dyDescent="0.2">
      <c r="A5" t="s">
        <v>216</v>
      </c>
      <c r="B5" t="s">
        <v>217</v>
      </c>
      <c r="C5" s="68">
        <f>1/33.3</f>
        <v>3.0030030030030033E-2</v>
      </c>
      <c r="D5" t="s">
        <v>372</v>
      </c>
      <c r="F5" t="s">
        <v>62</v>
      </c>
    </row>
    <row r="6" spans="1:6" x14ac:dyDescent="0.2">
      <c r="A6" t="s">
        <v>216</v>
      </c>
      <c r="B6" t="s">
        <v>345</v>
      </c>
      <c r="C6">
        <v>0.09</v>
      </c>
      <c r="D6" t="s">
        <v>344</v>
      </c>
      <c r="F6" t="s">
        <v>62</v>
      </c>
    </row>
    <row r="7" spans="1:6" x14ac:dyDescent="0.2">
      <c r="A7" t="s">
        <v>362</v>
      </c>
      <c r="B7" t="s">
        <v>151</v>
      </c>
      <c r="C7">
        <v>1.1499999999999999</v>
      </c>
      <c r="D7" t="s">
        <v>361</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overview</vt:lpstr>
      <vt:lpstr>data</vt:lpstr>
      <vt:lpstr>lit_review_raw</vt:lpstr>
      <vt:lpstr>Fasihi, 2019</vt:lpstr>
      <vt:lpstr>Cole, 2019</vt:lpstr>
      <vt:lpstr>Gorre, 2019</vt:lpstr>
      <vt:lpstr>Agora2019</vt:lpstr>
      <vt:lpstr>EUC2018</vt:lpstr>
      <vt:lpstr>JRC2018</vt:lpstr>
      <vt:lpstr>Vartiainen2020</vt:lpstr>
      <vt:lpstr>PV</vt:lpstr>
      <vt:lpstr>on-shore_wind</vt:lpstr>
      <vt:lpstr>off-shore_wind</vt:lpstr>
      <vt:lpstr>battery</vt:lpstr>
      <vt:lpstr>CSP</vt:lpstr>
      <vt:lpstr>electrolyser</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Microsoft Office User</cp:lastModifiedBy>
  <dcterms:created xsi:type="dcterms:W3CDTF">2020-06-16T11:08:11Z</dcterms:created>
  <dcterms:modified xsi:type="dcterms:W3CDTF">2021-02-08T18:33:05Z</dcterms:modified>
</cp:coreProperties>
</file>