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7.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8.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9.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kyleseymour/GitHub/EuroSAFs/data/"/>
    </mc:Choice>
  </mc:AlternateContent>
  <xr:revisionPtr revIDLastSave="0" documentId="13_ncr:1_{5F86205E-3127-B546-BA11-D7778F920600}" xr6:coauthVersionLast="46" xr6:coauthVersionMax="46" xr10:uidLastSave="{00000000-0000-0000-0000-000000000000}"/>
  <bookViews>
    <workbookView xWindow="2620" yWindow="-25800" windowWidth="35840" windowHeight="21900" activeTab="1" xr2:uid="{C38FE658-0F62-5041-A2BE-32FB94A6C139}"/>
  </bookViews>
  <sheets>
    <sheet name="overview" sheetId="1" r:id="rId1"/>
    <sheet name="data" sheetId="2" r:id="rId2"/>
    <sheet name="lit_review_raw" sheetId="5" r:id="rId3"/>
    <sheet name="Fasihi, 2019" sheetId="22" r:id="rId4"/>
    <sheet name="Cole, 2019" sheetId="21" r:id="rId5"/>
    <sheet name="Gorre, 2019" sheetId="19" r:id="rId6"/>
    <sheet name="Agora2019" sheetId="9" r:id="rId7"/>
    <sheet name="EUC2018" sheetId="8" r:id="rId8"/>
    <sheet name="Tsiropoulos2018 (JRC)" sheetId="7" r:id="rId9"/>
    <sheet name="Vartiainen2020" sheetId="6" r:id="rId10"/>
    <sheet name="PV" sheetId="10" r:id="rId11"/>
    <sheet name="on-shore_wind" sheetId="14" r:id="rId12"/>
    <sheet name="off-shore_wind" sheetId="11" r:id="rId13"/>
    <sheet name="battery" sheetId="12" r:id="rId14"/>
    <sheet name="CSP" sheetId="15" r:id="rId15"/>
    <sheet name="electrolyser" sheetId="17" r:id="rId16"/>
    <sheet name="stack_replacement" sheetId="23" r:id="rId17"/>
    <sheet name="H2 storage" sheetId="18" r:id="rId18"/>
    <sheet name="FT" sheetId="13" r:id="rId19"/>
    <sheet name="constants" sheetId="3"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2" l="1"/>
  <c r="D2" i="2"/>
  <c r="E2" i="2"/>
  <c r="F2" i="2"/>
  <c r="G2" i="2"/>
  <c r="H2" i="2"/>
  <c r="I2" i="2"/>
  <c r="J2" i="2"/>
  <c r="K2" i="2"/>
  <c r="L2" i="2"/>
  <c r="M2" i="2"/>
  <c r="N2" i="2"/>
  <c r="O2" i="2"/>
  <c r="P2" i="2"/>
  <c r="Q2" i="2"/>
  <c r="R2" i="2"/>
  <c r="S2" i="2"/>
  <c r="T2" i="2"/>
  <c r="U2" i="2"/>
  <c r="V2" i="2"/>
  <c r="W2" i="2"/>
  <c r="X2" i="2"/>
  <c r="Y2" i="2"/>
  <c r="Z2" i="2"/>
  <c r="AA2" i="2"/>
  <c r="AB2" i="2"/>
  <c r="AC2" i="2"/>
  <c r="AD2" i="2"/>
  <c r="AE2" i="2"/>
  <c r="AF2" i="2"/>
  <c r="AG2" i="2"/>
  <c r="AH2" i="2"/>
  <c r="AI2" i="2"/>
  <c r="C3" i="2"/>
  <c r="D3" i="2"/>
  <c r="E3" i="2"/>
  <c r="F3" i="2"/>
  <c r="G3" i="2"/>
  <c r="H3" i="2"/>
  <c r="I3" i="2"/>
  <c r="J3" i="2"/>
  <c r="K3" i="2"/>
  <c r="L3" i="2"/>
  <c r="M3" i="2"/>
  <c r="N3" i="2"/>
  <c r="O3" i="2"/>
  <c r="P3" i="2"/>
  <c r="Q3" i="2"/>
  <c r="R3" i="2"/>
  <c r="S3" i="2"/>
  <c r="T3" i="2"/>
  <c r="U3" i="2"/>
  <c r="V3" i="2"/>
  <c r="W3" i="2"/>
  <c r="X3" i="2"/>
  <c r="Y3" i="2"/>
  <c r="Z3" i="2"/>
  <c r="AA3" i="2"/>
  <c r="AB3" i="2"/>
  <c r="AC3" i="2"/>
  <c r="AD3" i="2"/>
  <c r="AE3" i="2"/>
  <c r="AF3" i="2"/>
  <c r="AG3" i="2"/>
  <c r="AH3" i="2"/>
  <c r="AI3" i="2"/>
  <c r="C4" i="2"/>
  <c r="D4" i="2"/>
  <c r="E4" i="2"/>
  <c r="F4" i="2"/>
  <c r="G4" i="2"/>
  <c r="H4" i="2"/>
  <c r="I4" i="2"/>
  <c r="J4" i="2"/>
  <c r="K4" i="2"/>
  <c r="L4" i="2"/>
  <c r="M4" i="2"/>
  <c r="N4" i="2"/>
  <c r="O4" i="2"/>
  <c r="P4" i="2"/>
  <c r="Q4" i="2"/>
  <c r="R4" i="2"/>
  <c r="S4" i="2"/>
  <c r="T4" i="2"/>
  <c r="U4" i="2"/>
  <c r="V4" i="2"/>
  <c r="W4" i="2"/>
  <c r="X4" i="2"/>
  <c r="Y4" i="2"/>
  <c r="Z4" i="2"/>
  <c r="AA4" i="2"/>
  <c r="AB4" i="2"/>
  <c r="AC4" i="2"/>
  <c r="AD4" i="2"/>
  <c r="AE4" i="2"/>
  <c r="AF4" i="2"/>
  <c r="AG4" i="2"/>
  <c r="AH4" i="2"/>
  <c r="AI4" i="2"/>
  <c r="C5" i="2"/>
  <c r="D5" i="2"/>
  <c r="E5" i="2"/>
  <c r="F5" i="2"/>
  <c r="G5" i="2"/>
  <c r="H5" i="2"/>
  <c r="I5" i="2"/>
  <c r="J5" i="2"/>
  <c r="K5" i="2"/>
  <c r="L5" i="2"/>
  <c r="M5" i="2"/>
  <c r="N5" i="2"/>
  <c r="O5" i="2"/>
  <c r="P5" i="2"/>
  <c r="Q5" i="2"/>
  <c r="R5" i="2"/>
  <c r="S5" i="2"/>
  <c r="T5" i="2"/>
  <c r="U5" i="2"/>
  <c r="V5" i="2"/>
  <c r="W5" i="2"/>
  <c r="X5" i="2"/>
  <c r="Y5" i="2"/>
  <c r="Z5" i="2"/>
  <c r="AA5" i="2"/>
  <c r="AB5" i="2"/>
  <c r="AC5" i="2"/>
  <c r="AD5" i="2"/>
  <c r="AE5" i="2"/>
  <c r="AF5" i="2"/>
  <c r="AG5" i="2"/>
  <c r="AH5" i="2"/>
  <c r="AI5" i="2"/>
  <c r="C6" i="2"/>
  <c r="D6" i="2"/>
  <c r="E6" i="2"/>
  <c r="F6" i="2"/>
  <c r="G6" i="2"/>
  <c r="H6" i="2"/>
  <c r="I6" i="2"/>
  <c r="J6" i="2"/>
  <c r="K6" i="2"/>
  <c r="L6" i="2"/>
  <c r="M6" i="2"/>
  <c r="N6" i="2"/>
  <c r="O6" i="2"/>
  <c r="P6" i="2"/>
  <c r="Q6" i="2"/>
  <c r="R6" i="2"/>
  <c r="S6" i="2"/>
  <c r="T6" i="2"/>
  <c r="U6" i="2"/>
  <c r="V6" i="2"/>
  <c r="W6" i="2"/>
  <c r="X6" i="2"/>
  <c r="Y6" i="2"/>
  <c r="Z6" i="2"/>
  <c r="AA6" i="2"/>
  <c r="AB6" i="2"/>
  <c r="AC6" i="2"/>
  <c r="AD6" i="2"/>
  <c r="AE6" i="2"/>
  <c r="AF6" i="2"/>
  <c r="AG6" i="2"/>
  <c r="AH6" i="2"/>
  <c r="AI6" i="2"/>
  <c r="C7" i="2"/>
  <c r="D7" i="2"/>
  <c r="E7" i="2"/>
  <c r="F7" i="2"/>
  <c r="G7" i="2"/>
  <c r="H7" i="2"/>
  <c r="I7" i="2"/>
  <c r="J7" i="2"/>
  <c r="K7" i="2"/>
  <c r="L7" i="2"/>
  <c r="M7" i="2"/>
  <c r="N7" i="2"/>
  <c r="O7" i="2"/>
  <c r="P7" i="2"/>
  <c r="Q7" i="2"/>
  <c r="R7" i="2"/>
  <c r="S7" i="2"/>
  <c r="T7" i="2"/>
  <c r="U7" i="2"/>
  <c r="V7" i="2"/>
  <c r="W7" i="2"/>
  <c r="X7" i="2"/>
  <c r="Y7" i="2"/>
  <c r="Z7" i="2"/>
  <c r="AA7" i="2"/>
  <c r="AB7" i="2"/>
  <c r="AC7" i="2"/>
  <c r="AD7" i="2"/>
  <c r="AE7" i="2"/>
  <c r="AF7" i="2"/>
  <c r="AG7" i="2"/>
  <c r="AH7" i="2"/>
  <c r="AI7" i="2"/>
  <c r="C8" i="2"/>
  <c r="D8" i="2"/>
  <c r="E8" i="2"/>
  <c r="F8" i="2"/>
  <c r="G8" i="2"/>
  <c r="H8" i="2"/>
  <c r="I8" i="2"/>
  <c r="J8" i="2"/>
  <c r="K8" i="2"/>
  <c r="L8" i="2"/>
  <c r="M8" i="2"/>
  <c r="N8" i="2"/>
  <c r="O8" i="2"/>
  <c r="P8" i="2"/>
  <c r="Q8" i="2"/>
  <c r="R8" i="2"/>
  <c r="S8" i="2"/>
  <c r="T8" i="2"/>
  <c r="U8" i="2"/>
  <c r="V8" i="2"/>
  <c r="W8" i="2"/>
  <c r="X8" i="2"/>
  <c r="Y8" i="2"/>
  <c r="Z8" i="2"/>
  <c r="AA8" i="2"/>
  <c r="AB8" i="2"/>
  <c r="AC8" i="2"/>
  <c r="AD8" i="2"/>
  <c r="AE8" i="2"/>
  <c r="AF8" i="2"/>
  <c r="AG8" i="2"/>
  <c r="AH8" i="2"/>
  <c r="AI8" i="2"/>
  <c r="C9" i="2"/>
  <c r="D9" i="2"/>
  <c r="E9" i="2"/>
  <c r="F9" i="2"/>
  <c r="G9" i="2"/>
  <c r="H9" i="2"/>
  <c r="I9" i="2"/>
  <c r="J9" i="2"/>
  <c r="K9" i="2"/>
  <c r="L9" i="2"/>
  <c r="M9" i="2"/>
  <c r="N9" i="2"/>
  <c r="O9" i="2"/>
  <c r="P9" i="2"/>
  <c r="Q9" i="2"/>
  <c r="R9" i="2"/>
  <c r="S9" i="2"/>
  <c r="T9" i="2"/>
  <c r="U9" i="2"/>
  <c r="V9" i="2"/>
  <c r="W9" i="2"/>
  <c r="X9" i="2"/>
  <c r="Y9" i="2"/>
  <c r="Z9" i="2"/>
  <c r="AA9" i="2"/>
  <c r="AB9" i="2"/>
  <c r="AC9" i="2"/>
  <c r="AD9" i="2"/>
  <c r="AE9" i="2"/>
  <c r="AF9" i="2"/>
  <c r="AG9" i="2"/>
  <c r="AH9" i="2"/>
  <c r="AI9" i="2"/>
  <c r="C10" i="2"/>
  <c r="D10" i="2"/>
  <c r="E10" i="2"/>
  <c r="F10" i="2"/>
  <c r="G10" i="2"/>
  <c r="H10" i="2"/>
  <c r="I10" i="2"/>
  <c r="J10" i="2"/>
  <c r="K10" i="2"/>
  <c r="L10" i="2"/>
  <c r="M10" i="2"/>
  <c r="N10" i="2"/>
  <c r="O10" i="2"/>
  <c r="P10" i="2"/>
  <c r="Q10" i="2"/>
  <c r="R10" i="2"/>
  <c r="S10" i="2"/>
  <c r="T10" i="2"/>
  <c r="U10" i="2"/>
  <c r="V10" i="2"/>
  <c r="W10" i="2"/>
  <c r="X10" i="2"/>
  <c r="Y10" i="2"/>
  <c r="Z10" i="2"/>
  <c r="AA10" i="2"/>
  <c r="AB10" i="2"/>
  <c r="AC10" i="2"/>
  <c r="AD10" i="2"/>
  <c r="AE10" i="2"/>
  <c r="AF10" i="2"/>
  <c r="AG10" i="2"/>
  <c r="AH10" i="2"/>
  <c r="AI10" i="2"/>
  <c r="C11" i="2"/>
  <c r="D11" i="2"/>
  <c r="E11" i="2"/>
  <c r="F11" i="2"/>
  <c r="G11" i="2"/>
  <c r="H11" i="2"/>
  <c r="I11" i="2"/>
  <c r="J11" i="2"/>
  <c r="K11" i="2"/>
  <c r="L11" i="2"/>
  <c r="M11" i="2"/>
  <c r="N11" i="2"/>
  <c r="O11" i="2"/>
  <c r="P11" i="2"/>
  <c r="Q11" i="2"/>
  <c r="R11" i="2"/>
  <c r="S11" i="2"/>
  <c r="T11" i="2"/>
  <c r="U11" i="2"/>
  <c r="V11" i="2"/>
  <c r="W11" i="2"/>
  <c r="X11" i="2"/>
  <c r="Y11" i="2"/>
  <c r="Z11" i="2"/>
  <c r="AA11" i="2"/>
  <c r="AB11" i="2"/>
  <c r="AC11" i="2"/>
  <c r="AD11" i="2"/>
  <c r="AE11" i="2"/>
  <c r="AF11" i="2"/>
  <c r="AG11" i="2"/>
  <c r="AH11" i="2"/>
  <c r="AI11" i="2"/>
  <c r="C12" i="2"/>
  <c r="D12" i="2"/>
  <c r="E12" i="2"/>
  <c r="F12" i="2"/>
  <c r="G12" i="2"/>
  <c r="H12" i="2"/>
  <c r="I12" i="2"/>
  <c r="J12" i="2"/>
  <c r="K12" i="2"/>
  <c r="L12" i="2"/>
  <c r="M12" i="2"/>
  <c r="N12" i="2"/>
  <c r="O12" i="2"/>
  <c r="P12" i="2"/>
  <c r="Q12" i="2"/>
  <c r="R12" i="2"/>
  <c r="S12" i="2"/>
  <c r="T12" i="2"/>
  <c r="U12" i="2"/>
  <c r="V12" i="2"/>
  <c r="W12" i="2"/>
  <c r="X12" i="2"/>
  <c r="Y12" i="2"/>
  <c r="Z12" i="2"/>
  <c r="AA12" i="2"/>
  <c r="AB12" i="2"/>
  <c r="AC12" i="2"/>
  <c r="AD12" i="2"/>
  <c r="AE12" i="2"/>
  <c r="AF12" i="2"/>
  <c r="AG12" i="2"/>
  <c r="AH12" i="2"/>
  <c r="AI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C14" i="2"/>
  <c r="D14" i="2"/>
  <c r="E14" i="2"/>
  <c r="F14" i="2"/>
  <c r="G14" i="2"/>
  <c r="H14" i="2"/>
  <c r="I14" i="2"/>
  <c r="J14" i="2"/>
  <c r="K14" i="2"/>
  <c r="L14" i="2"/>
  <c r="M14" i="2"/>
  <c r="N14" i="2"/>
  <c r="O14" i="2"/>
  <c r="P14" i="2"/>
  <c r="Q14" i="2"/>
  <c r="R14" i="2"/>
  <c r="S14" i="2"/>
  <c r="T14" i="2"/>
  <c r="U14" i="2"/>
  <c r="V14" i="2"/>
  <c r="W14" i="2"/>
  <c r="X14" i="2"/>
  <c r="Y14" i="2"/>
  <c r="Z14" i="2"/>
  <c r="AA14" i="2"/>
  <c r="AB14" i="2"/>
  <c r="AC14" i="2"/>
  <c r="AD14" i="2"/>
  <c r="AE14" i="2"/>
  <c r="AF14" i="2"/>
  <c r="AG14" i="2"/>
  <c r="AH14" i="2"/>
  <c r="AI14" i="2"/>
  <c r="C15" i="2"/>
  <c r="D15" i="2"/>
  <c r="E15" i="2"/>
  <c r="F15" i="2"/>
  <c r="G15" i="2"/>
  <c r="H15" i="2"/>
  <c r="I15" i="2"/>
  <c r="J15" i="2"/>
  <c r="K15" i="2"/>
  <c r="L15" i="2"/>
  <c r="M15" i="2"/>
  <c r="N15" i="2"/>
  <c r="O15" i="2"/>
  <c r="P15" i="2"/>
  <c r="Q15" i="2"/>
  <c r="R15" i="2"/>
  <c r="S15" i="2"/>
  <c r="T15" i="2"/>
  <c r="U15" i="2"/>
  <c r="V15" i="2"/>
  <c r="W15" i="2"/>
  <c r="X15" i="2"/>
  <c r="Y15" i="2"/>
  <c r="Z15" i="2"/>
  <c r="AA15" i="2"/>
  <c r="AB15" i="2"/>
  <c r="AC15" i="2"/>
  <c r="AD15" i="2"/>
  <c r="AE15" i="2"/>
  <c r="AF15" i="2"/>
  <c r="AG15" i="2"/>
  <c r="AH15" i="2"/>
  <c r="AI15" i="2"/>
  <c r="C16" i="2"/>
  <c r="D16" i="2"/>
  <c r="E16" i="2"/>
  <c r="F16" i="2"/>
  <c r="G16" i="2"/>
  <c r="H16" i="2"/>
  <c r="I16" i="2"/>
  <c r="J16" i="2"/>
  <c r="K16" i="2"/>
  <c r="L16" i="2"/>
  <c r="M16" i="2"/>
  <c r="N16" i="2"/>
  <c r="O16" i="2"/>
  <c r="P16" i="2"/>
  <c r="Q16" i="2"/>
  <c r="R16" i="2"/>
  <c r="S16" i="2"/>
  <c r="T16" i="2"/>
  <c r="U16" i="2"/>
  <c r="V16" i="2"/>
  <c r="W16" i="2"/>
  <c r="X16" i="2"/>
  <c r="Y16" i="2"/>
  <c r="Z16" i="2"/>
  <c r="AA16" i="2"/>
  <c r="AB16" i="2"/>
  <c r="AC16" i="2"/>
  <c r="AD16" i="2"/>
  <c r="AE16" i="2"/>
  <c r="AF16" i="2"/>
  <c r="AG16" i="2"/>
  <c r="AH16" i="2"/>
  <c r="AI16" i="2"/>
  <c r="C17" i="2"/>
  <c r="D17" i="2"/>
  <c r="E17" i="2"/>
  <c r="F17" i="2"/>
  <c r="G17" i="2"/>
  <c r="H17" i="2"/>
  <c r="I17" i="2"/>
  <c r="J17" i="2"/>
  <c r="K17" i="2"/>
  <c r="L17" i="2"/>
  <c r="M17" i="2"/>
  <c r="N17" i="2"/>
  <c r="O17" i="2"/>
  <c r="P17" i="2"/>
  <c r="Q17" i="2"/>
  <c r="R17" i="2"/>
  <c r="S17" i="2"/>
  <c r="T17" i="2"/>
  <c r="U17" i="2"/>
  <c r="V17" i="2"/>
  <c r="W17" i="2"/>
  <c r="X17" i="2"/>
  <c r="Y17" i="2"/>
  <c r="Z17" i="2"/>
  <c r="AA17" i="2"/>
  <c r="AB17" i="2"/>
  <c r="AC17" i="2"/>
  <c r="AD17" i="2"/>
  <c r="AE17" i="2"/>
  <c r="AF17" i="2"/>
  <c r="AG17" i="2"/>
  <c r="AH17" i="2"/>
  <c r="AI17" i="2"/>
  <c r="C18" i="2"/>
  <c r="D18" i="2"/>
  <c r="E18" i="2"/>
  <c r="F18" i="2"/>
  <c r="G18" i="2"/>
  <c r="H18" i="2"/>
  <c r="I18" i="2"/>
  <c r="J18" i="2"/>
  <c r="K18" i="2"/>
  <c r="L18" i="2"/>
  <c r="M18" i="2"/>
  <c r="N18" i="2"/>
  <c r="O18" i="2"/>
  <c r="P18" i="2"/>
  <c r="Q18" i="2"/>
  <c r="R18" i="2"/>
  <c r="S18" i="2"/>
  <c r="T18" i="2"/>
  <c r="U18" i="2"/>
  <c r="V18" i="2"/>
  <c r="W18" i="2"/>
  <c r="X18" i="2"/>
  <c r="Y18" i="2"/>
  <c r="Z18" i="2"/>
  <c r="AA18" i="2"/>
  <c r="AB18" i="2"/>
  <c r="AC18" i="2"/>
  <c r="AD18" i="2"/>
  <c r="AE18" i="2"/>
  <c r="AF18" i="2"/>
  <c r="AG18" i="2"/>
  <c r="AH18" i="2"/>
  <c r="AI18" i="2"/>
  <c r="C19" i="2"/>
  <c r="D19" i="2"/>
  <c r="E19" i="2"/>
  <c r="F19" i="2"/>
  <c r="G19" i="2"/>
  <c r="H19" i="2"/>
  <c r="I19" i="2"/>
  <c r="J19" i="2"/>
  <c r="K19" i="2"/>
  <c r="L19" i="2"/>
  <c r="M19" i="2"/>
  <c r="N19" i="2"/>
  <c r="O19" i="2"/>
  <c r="P19" i="2"/>
  <c r="Q19" i="2"/>
  <c r="R19" i="2"/>
  <c r="S19" i="2"/>
  <c r="T19" i="2"/>
  <c r="U19" i="2"/>
  <c r="V19" i="2"/>
  <c r="W19" i="2"/>
  <c r="X19" i="2"/>
  <c r="Y19" i="2"/>
  <c r="Z19" i="2"/>
  <c r="AA19" i="2"/>
  <c r="AB19" i="2"/>
  <c r="AC19" i="2"/>
  <c r="AD19" i="2"/>
  <c r="AE19" i="2"/>
  <c r="AF19" i="2"/>
  <c r="AG19" i="2"/>
  <c r="AH19" i="2"/>
  <c r="AI19" i="2"/>
  <c r="C20" i="2"/>
  <c r="D20" i="2"/>
  <c r="E20" i="2"/>
  <c r="F20" i="2"/>
  <c r="G20" i="2"/>
  <c r="H20" i="2"/>
  <c r="I20" i="2"/>
  <c r="J20" i="2"/>
  <c r="K20" i="2"/>
  <c r="L20" i="2"/>
  <c r="M20" i="2"/>
  <c r="N20" i="2"/>
  <c r="O20" i="2"/>
  <c r="P20" i="2"/>
  <c r="Q20" i="2"/>
  <c r="R20" i="2"/>
  <c r="S20" i="2"/>
  <c r="T20" i="2"/>
  <c r="U20" i="2"/>
  <c r="V20" i="2"/>
  <c r="W20" i="2"/>
  <c r="X20" i="2"/>
  <c r="Y20" i="2"/>
  <c r="Z20" i="2"/>
  <c r="AA20" i="2"/>
  <c r="AB20" i="2"/>
  <c r="AC20" i="2"/>
  <c r="AD20" i="2"/>
  <c r="AE20" i="2"/>
  <c r="AF20" i="2"/>
  <c r="AG20" i="2"/>
  <c r="AH20" i="2"/>
  <c r="AI20" i="2"/>
  <c r="C21" i="2"/>
  <c r="D21" i="2"/>
  <c r="E21" i="2"/>
  <c r="F21" i="2"/>
  <c r="G21" i="2"/>
  <c r="H21" i="2"/>
  <c r="I21" i="2"/>
  <c r="J21" i="2"/>
  <c r="K21" i="2"/>
  <c r="L21" i="2"/>
  <c r="M21" i="2"/>
  <c r="N21" i="2"/>
  <c r="O21" i="2"/>
  <c r="P21" i="2"/>
  <c r="Q21" i="2"/>
  <c r="R21" i="2"/>
  <c r="S21" i="2"/>
  <c r="T21" i="2"/>
  <c r="U21" i="2"/>
  <c r="V21" i="2"/>
  <c r="W21" i="2"/>
  <c r="X21" i="2"/>
  <c r="Y21" i="2"/>
  <c r="Z21" i="2"/>
  <c r="AA21" i="2"/>
  <c r="AB21" i="2"/>
  <c r="AC21" i="2"/>
  <c r="AD21" i="2"/>
  <c r="AE21" i="2"/>
  <c r="AF21" i="2"/>
  <c r="AG21" i="2"/>
  <c r="AH21" i="2"/>
  <c r="AI21" i="2"/>
  <c r="C22" i="2"/>
  <c r="D22" i="2"/>
  <c r="E22" i="2"/>
  <c r="F22" i="2"/>
  <c r="G22" i="2"/>
  <c r="H22" i="2"/>
  <c r="I22" i="2"/>
  <c r="J22" i="2"/>
  <c r="K22" i="2"/>
  <c r="L22" i="2"/>
  <c r="M22" i="2"/>
  <c r="N22" i="2"/>
  <c r="O22" i="2"/>
  <c r="P22" i="2"/>
  <c r="Q22" i="2"/>
  <c r="R22" i="2"/>
  <c r="S22" i="2"/>
  <c r="T22" i="2"/>
  <c r="U22" i="2"/>
  <c r="V22" i="2"/>
  <c r="W22" i="2"/>
  <c r="X22" i="2"/>
  <c r="Y22" i="2"/>
  <c r="Z22" i="2"/>
  <c r="AA22" i="2"/>
  <c r="AB22" i="2"/>
  <c r="AC22" i="2"/>
  <c r="AD22" i="2"/>
  <c r="AE22" i="2"/>
  <c r="AF22" i="2"/>
  <c r="AG22" i="2"/>
  <c r="AH22" i="2"/>
  <c r="AI22" i="2"/>
  <c r="C23" i="2"/>
  <c r="D23" i="2"/>
  <c r="E23" i="2"/>
  <c r="F23" i="2"/>
  <c r="G23" i="2"/>
  <c r="H23" i="2"/>
  <c r="I23" i="2"/>
  <c r="J23" i="2"/>
  <c r="K23" i="2"/>
  <c r="L23" i="2"/>
  <c r="M23" i="2"/>
  <c r="N23" i="2"/>
  <c r="O23" i="2"/>
  <c r="P23" i="2"/>
  <c r="Q23" i="2"/>
  <c r="R23" i="2"/>
  <c r="S23" i="2"/>
  <c r="T23" i="2"/>
  <c r="U23" i="2"/>
  <c r="V23" i="2"/>
  <c r="W23" i="2"/>
  <c r="X23" i="2"/>
  <c r="Y23" i="2"/>
  <c r="Z23" i="2"/>
  <c r="AA23" i="2"/>
  <c r="AB23" i="2"/>
  <c r="AC23" i="2"/>
  <c r="AD23" i="2"/>
  <c r="AE23" i="2"/>
  <c r="AF23" i="2"/>
  <c r="AG23" i="2"/>
  <c r="AH23" i="2"/>
  <c r="AI23" i="2"/>
  <c r="C24" i="2"/>
  <c r="D24" i="2"/>
  <c r="E24" i="2"/>
  <c r="F24" i="2"/>
  <c r="G24" i="2"/>
  <c r="H24" i="2"/>
  <c r="I24" i="2"/>
  <c r="J24" i="2"/>
  <c r="K24" i="2"/>
  <c r="L24" i="2"/>
  <c r="M24" i="2"/>
  <c r="N24" i="2"/>
  <c r="O24" i="2"/>
  <c r="P24" i="2"/>
  <c r="Q24" i="2"/>
  <c r="R24" i="2"/>
  <c r="S24" i="2"/>
  <c r="T24" i="2"/>
  <c r="U24" i="2"/>
  <c r="V24" i="2"/>
  <c r="W24" i="2"/>
  <c r="X24" i="2"/>
  <c r="Y24" i="2"/>
  <c r="Z24" i="2"/>
  <c r="AA24" i="2"/>
  <c r="AB24" i="2"/>
  <c r="AC24" i="2"/>
  <c r="AD24" i="2"/>
  <c r="AE24" i="2"/>
  <c r="AF24" i="2"/>
  <c r="AG24" i="2"/>
  <c r="AH24" i="2"/>
  <c r="AI24" i="2"/>
  <c r="C25" i="2"/>
  <c r="D25" i="2"/>
  <c r="E25" i="2"/>
  <c r="F25" i="2"/>
  <c r="G25" i="2"/>
  <c r="H25" i="2"/>
  <c r="I25" i="2"/>
  <c r="J25" i="2"/>
  <c r="K25" i="2"/>
  <c r="L25" i="2"/>
  <c r="M25" i="2"/>
  <c r="N25" i="2"/>
  <c r="O25" i="2"/>
  <c r="P25" i="2"/>
  <c r="Q25" i="2"/>
  <c r="R25" i="2"/>
  <c r="S25" i="2"/>
  <c r="T25" i="2"/>
  <c r="U25" i="2"/>
  <c r="V25" i="2"/>
  <c r="W25" i="2"/>
  <c r="X25" i="2"/>
  <c r="Y25" i="2"/>
  <c r="Z25" i="2"/>
  <c r="AA25" i="2"/>
  <c r="AB25" i="2"/>
  <c r="AC25" i="2"/>
  <c r="AD25" i="2"/>
  <c r="AE25" i="2"/>
  <c r="AF25" i="2"/>
  <c r="AG25" i="2"/>
  <c r="AH25" i="2"/>
  <c r="AI25" i="2"/>
  <c r="C26" i="2"/>
  <c r="D26" i="2"/>
  <c r="E26" i="2"/>
  <c r="F26" i="2"/>
  <c r="G26" i="2"/>
  <c r="H26" i="2"/>
  <c r="I26" i="2"/>
  <c r="J26" i="2"/>
  <c r="K26" i="2"/>
  <c r="L26" i="2"/>
  <c r="M26" i="2"/>
  <c r="N26" i="2"/>
  <c r="O26" i="2"/>
  <c r="P26" i="2"/>
  <c r="Q26" i="2"/>
  <c r="R26" i="2"/>
  <c r="S26" i="2"/>
  <c r="T26" i="2"/>
  <c r="U26" i="2"/>
  <c r="V26" i="2"/>
  <c r="W26" i="2"/>
  <c r="X26" i="2"/>
  <c r="Y26" i="2"/>
  <c r="Z26" i="2"/>
  <c r="AA26" i="2"/>
  <c r="AB26" i="2"/>
  <c r="AC26" i="2"/>
  <c r="AD26" i="2"/>
  <c r="AE26" i="2"/>
  <c r="AF26" i="2"/>
  <c r="AG26" i="2"/>
  <c r="AH26" i="2"/>
  <c r="AI26" i="2"/>
  <c r="C27" i="2"/>
  <c r="D27" i="2"/>
  <c r="E27" i="2"/>
  <c r="F27" i="2"/>
  <c r="G27" i="2"/>
  <c r="H27" i="2"/>
  <c r="I27" i="2"/>
  <c r="J27" i="2"/>
  <c r="K27" i="2"/>
  <c r="L27" i="2"/>
  <c r="M27" i="2"/>
  <c r="N27" i="2"/>
  <c r="O27" i="2"/>
  <c r="P27" i="2"/>
  <c r="Q27" i="2"/>
  <c r="R27" i="2"/>
  <c r="S27" i="2"/>
  <c r="T27" i="2"/>
  <c r="U27" i="2"/>
  <c r="V27" i="2"/>
  <c r="W27" i="2"/>
  <c r="X27" i="2"/>
  <c r="Y27" i="2"/>
  <c r="Z27" i="2"/>
  <c r="AA27" i="2"/>
  <c r="AB27" i="2"/>
  <c r="AC27" i="2"/>
  <c r="AD27" i="2"/>
  <c r="AE27" i="2"/>
  <c r="AF27" i="2"/>
  <c r="AG27" i="2"/>
  <c r="AH27" i="2"/>
  <c r="AI27" i="2"/>
  <c r="C28" i="2"/>
  <c r="D28" i="2"/>
  <c r="E28" i="2"/>
  <c r="F28" i="2"/>
  <c r="G28" i="2"/>
  <c r="H28" i="2"/>
  <c r="I28" i="2"/>
  <c r="J28" i="2"/>
  <c r="K28" i="2"/>
  <c r="L28" i="2"/>
  <c r="M28" i="2"/>
  <c r="N28" i="2"/>
  <c r="O28" i="2"/>
  <c r="P28" i="2"/>
  <c r="Q28" i="2"/>
  <c r="R28" i="2"/>
  <c r="S28" i="2"/>
  <c r="T28" i="2"/>
  <c r="U28" i="2"/>
  <c r="V28" i="2"/>
  <c r="W28" i="2"/>
  <c r="X28" i="2"/>
  <c r="Y28" i="2"/>
  <c r="Z28" i="2"/>
  <c r="AA28" i="2"/>
  <c r="AB28" i="2"/>
  <c r="AC28" i="2"/>
  <c r="AD28" i="2"/>
  <c r="AE28" i="2"/>
  <c r="AF28" i="2"/>
  <c r="AG28" i="2"/>
  <c r="AH28" i="2"/>
  <c r="AI28" i="2"/>
  <c r="C29" i="2"/>
  <c r="D29" i="2"/>
  <c r="E29" i="2"/>
  <c r="F29" i="2"/>
  <c r="G29" i="2"/>
  <c r="H29" i="2"/>
  <c r="I29" i="2"/>
  <c r="J29" i="2"/>
  <c r="K29" i="2"/>
  <c r="L29" i="2"/>
  <c r="M29" i="2"/>
  <c r="N29" i="2"/>
  <c r="O29" i="2"/>
  <c r="P29" i="2"/>
  <c r="Q29" i="2"/>
  <c r="R29" i="2"/>
  <c r="S29" i="2"/>
  <c r="T29" i="2"/>
  <c r="U29" i="2"/>
  <c r="V29" i="2"/>
  <c r="W29" i="2"/>
  <c r="X29" i="2"/>
  <c r="Y29" i="2"/>
  <c r="Z29" i="2"/>
  <c r="AA29" i="2"/>
  <c r="AB29" i="2"/>
  <c r="AC29" i="2"/>
  <c r="AD29" i="2"/>
  <c r="AE29" i="2"/>
  <c r="AF29" i="2"/>
  <c r="AG29" i="2"/>
  <c r="AH29" i="2"/>
  <c r="AI29" i="2"/>
  <c r="C30" i="2"/>
  <c r="D30" i="2"/>
  <c r="E30" i="2"/>
  <c r="F30" i="2"/>
  <c r="G30" i="2"/>
  <c r="H30" i="2"/>
  <c r="I30" i="2"/>
  <c r="J30" i="2"/>
  <c r="K30" i="2"/>
  <c r="L30" i="2"/>
  <c r="M30" i="2"/>
  <c r="N30" i="2"/>
  <c r="O30" i="2"/>
  <c r="P30" i="2"/>
  <c r="Q30" i="2"/>
  <c r="R30" i="2"/>
  <c r="S30" i="2"/>
  <c r="T30" i="2"/>
  <c r="U30" i="2"/>
  <c r="V30" i="2"/>
  <c r="W30" i="2"/>
  <c r="X30" i="2"/>
  <c r="Y30" i="2"/>
  <c r="Z30" i="2"/>
  <c r="AA30" i="2"/>
  <c r="AB30" i="2"/>
  <c r="AC30" i="2"/>
  <c r="AD30" i="2"/>
  <c r="AE30" i="2"/>
  <c r="AF30" i="2"/>
  <c r="AG30" i="2"/>
  <c r="AH30" i="2"/>
  <c r="AI30" i="2"/>
  <c r="C31" i="2"/>
  <c r="D31" i="2"/>
  <c r="E31" i="2"/>
  <c r="F31" i="2"/>
  <c r="G31" i="2"/>
  <c r="H31" i="2"/>
  <c r="I31" i="2"/>
  <c r="J31" i="2"/>
  <c r="K31" i="2"/>
  <c r="L31" i="2"/>
  <c r="M31" i="2"/>
  <c r="N31" i="2"/>
  <c r="O31" i="2"/>
  <c r="P31" i="2"/>
  <c r="Q31" i="2"/>
  <c r="R31" i="2"/>
  <c r="S31" i="2"/>
  <c r="T31" i="2"/>
  <c r="U31" i="2"/>
  <c r="V31" i="2"/>
  <c r="W31" i="2"/>
  <c r="X31" i="2"/>
  <c r="Y31" i="2"/>
  <c r="Z31" i="2"/>
  <c r="AA31" i="2"/>
  <c r="AB31" i="2"/>
  <c r="AC31" i="2"/>
  <c r="AD31" i="2"/>
  <c r="AE31" i="2"/>
  <c r="AF31" i="2"/>
  <c r="AG31" i="2"/>
  <c r="AH31" i="2"/>
  <c r="AI31" i="2"/>
  <c r="C32" i="2"/>
  <c r="D32" i="2"/>
  <c r="E32" i="2"/>
  <c r="F32" i="2"/>
  <c r="G32" i="2"/>
  <c r="H32" i="2"/>
  <c r="I32" i="2"/>
  <c r="J32" i="2"/>
  <c r="K32" i="2"/>
  <c r="L32" i="2"/>
  <c r="M32" i="2"/>
  <c r="N32" i="2"/>
  <c r="O32" i="2"/>
  <c r="P32" i="2"/>
  <c r="Q32" i="2"/>
  <c r="R32" i="2"/>
  <c r="S32" i="2"/>
  <c r="T32" i="2"/>
  <c r="U32" i="2"/>
  <c r="V32" i="2"/>
  <c r="W32" i="2"/>
  <c r="X32" i="2"/>
  <c r="Y32" i="2"/>
  <c r="Z32" i="2"/>
  <c r="AA32" i="2"/>
  <c r="AB32" i="2"/>
  <c r="AC32" i="2"/>
  <c r="AD32" i="2"/>
  <c r="AE32" i="2"/>
  <c r="AF32" i="2"/>
  <c r="AG32" i="2"/>
  <c r="AH32" i="2"/>
  <c r="AI32" i="2"/>
  <c r="C33" i="2"/>
  <c r="D33" i="2"/>
  <c r="E33" i="2"/>
  <c r="F33" i="2"/>
  <c r="G33" i="2"/>
  <c r="H33" i="2"/>
  <c r="I33" i="2"/>
  <c r="J33" i="2"/>
  <c r="K33" i="2"/>
  <c r="L33" i="2"/>
  <c r="M33" i="2"/>
  <c r="N33" i="2"/>
  <c r="O33" i="2"/>
  <c r="P33" i="2"/>
  <c r="Q33" i="2"/>
  <c r="R33" i="2"/>
  <c r="S33" i="2"/>
  <c r="T33" i="2"/>
  <c r="U33" i="2"/>
  <c r="V33" i="2"/>
  <c r="W33" i="2"/>
  <c r="X33" i="2"/>
  <c r="Y33" i="2"/>
  <c r="Z33" i="2"/>
  <c r="AA33" i="2"/>
  <c r="AB33" i="2"/>
  <c r="AC33" i="2"/>
  <c r="AD33" i="2"/>
  <c r="AE33" i="2"/>
  <c r="AF33" i="2"/>
  <c r="AG33" i="2"/>
  <c r="AH33" i="2"/>
  <c r="AI33" i="2"/>
  <c r="C34" i="2"/>
  <c r="D34" i="2"/>
  <c r="E34" i="2"/>
  <c r="F34" i="2"/>
  <c r="G34" i="2"/>
  <c r="H34" i="2"/>
  <c r="I34" i="2"/>
  <c r="J34" i="2"/>
  <c r="K34" i="2"/>
  <c r="L34" i="2"/>
  <c r="M34" i="2"/>
  <c r="N34" i="2"/>
  <c r="O34" i="2"/>
  <c r="P34" i="2"/>
  <c r="Q34" i="2"/>
  <c r="R34" i="2"/>
  <c r="S34" i="2"/>
  <c r="T34" i="2"/>
  <c r="U34" i="2"/>
  <c r="V34" i="2"/>
  <c r="W34" i="2"/>
  <c r="X34" i="2"/>
  <c r="Y34" i="2"/>
  <c r="Z34" i="2"/>
  <c r="AA34" i="2"/>
  <c r="AB34" i="2"/>
  <c r="AC34" i="2"/>
  <c r="AD34" i="2"/>
  <c r="AE34" i="2"/>
  <c r="AF34" i="2"/>
  <c r="AG34" i="2"/>
  <c r="AH34" i="2"/>
  <c r="AI34" i="2"/>
  <c r="C35" i="2"/>
  <c r="D35" i="2"/>
  <c r="E35" i="2"/>
  <c r="F35" i="2"/>
  <c r="G35" i="2"/>
  <c r="H35" i="2"/>
  <c r="I35" i="2"/>
  <c r="J35" i="2"/>
  <c r="K35" i="2"/>
  <c r="L35" i="2"/>
  <c r="M35" i="2"/>
  <c r="N35" i="2"/>
  <c r="O35" i="2"/>
  <c r="P35" i="2"/>
  <c r="Q35" i="2"/>
  <c r="R35" i="2"/>
  <c r="S35" i="2"/>
  <c r="T35" i="2"/>
  <c r="U35" i="2"/>
  <c r="V35" i="2"/>
  <c r="W35" i="2"/>
  <c r="X35" i="2"/>
  <c r="Y35" i="2"/>
  <c r="Z35" i="2"/>
  <c r="AA35" i="2"/>
  <c r="AB35" i="2"/>
  <c r="AC35" i="2"/>
  <c r="AD35" i="2"/>
  <c r="AE35" i="2"/>
  <c r="AF35" i="2"/>
  <c r="AG35" i="2"/>
  <c r="AH35" i="2"/>
  <c r="AI35" i="2"/>
  <c r="C36" i="2"/>
  <c r="D36" i="2"/>
  <c r="E36" i="2"/>
  <c r="F36" i="2"/>
  <c r="G36" i="2"/>
  <c r="H36" i="2"/>
  <c r="I36" i="2"/>
  <c r="J36" i="2"/>
  <c r="K36" i="2"/>
  <c r="L36" i="2"/>
  <c r="M36" i="2"/>
  <c r="N36" i="2"/>
  <c r="O36" i="2"/>
  <c r="P36" i="2"/>
  <c r="Q36" i="2"/>
  <c r="R36" i="2"/>
  <c r="S36" i="2"/>
  <c r="T36" i="2"/>
  <c r="U36" i="2"/>
  <c r="V36" i="2"/>
  <c r="W36" i="2"/>
  <c r="X36" i="2"/>
  <c r="Y36" i="2"/>
  <c r="Z36" i="2"/>
  <c r="AA36" i="2"/>
  <c r="AB36" i="2"/>
  <c r="AC36" i="2"/>
  <c r="AD36" i="2"/>
  <c r="AE36" i="2"/>
  <c r="AF36" i="2"/>
  <c r="AG36" i="2"/>
  <c r="AH36" i="2"/>
  <c r="AI36" i="2"/>
  <c r="C37" i="2"/>
  <c r="D37" i="2"/>
  <c r="E37" i="2"/>
  <c r="F37" i="2"/>
  <c r="G37" i="2"/>
  <c r="H37" i="2"/>
  <c r="I37" i="2"/>
  <c r="J37" i="2"/>
  <c r="K37" i="2"/>
  <c r="L37" i="2"/>
  <c r="M37" i="2"/>
  <c r="N37" i="2"/>
  <c r="O37" i="2"/>
  <c r="P37" i="2"/>
  <c r="Q37" i="2"/>
  <c r="R37" i="2"/>
  <c r="S37" i="2"/>
  <c r="T37" i="2"/>
  <c r="U37" i="2"/>
  <c r="V37" i="2"/>
  <c r="W37" i="2"/>
  <c r="X37" i="2"/>
  <c r="Y37" i="2"/>
  <c r="Z37" i="2"/>
  <c r="AA37" i="2"/>
  <c r="AB37" i="2"/>
  <c r="AC37" i="2"/>
  <c r="AD37" i="2"/>
  <c r="AE37" i="2"/>
  <c r="AF37" i="2"/>
  <c r="AG37" i="2"/>
  <c r="AH37" i="2"/>
  <c r="AI37" i="2"/>
  <c r="C38" i="2"/>
  <c r="D38" i="2"/>
  <c r="E38" i="2"/>
  <c r="F38" i="2"/>
  <c r="G38" i="2"/>
  <c r="H38" i="2"/>
  <c r="I38" i="2"/>
  <c r="J38" i="2"/>
  <c r="K38" i="2"/>
  <c r="L38" i="2"/>
  <c r="M38" i="2"/>
  <c r="N38" i="2"/>
  <c r="O38" i="2"/>
  <c r="P38" i="2"/>
  <c r="Q38" i="2"/>
  <c r="R38" i="2"/>
  <c r="S38" i="2"/>
  <c r="T38" i="2"/>
  <c r="U38" i="2"/>
  <c r="V38" i="2"/>
  <c r="W38" i="2"/>
  <c r="X38" i="2"/>
  <c r="Y38" i="2"/>
  <c r="Z38" i="2"/>
  <c r="AA38" i="2"/>
  <c r="AB38" i="2"/>
  <c r="AC38" i="2"/>
  <c r="AD38" i="2"/>
  <c r="AE38" i="2"/>
  <c r="AF38" i="2"/>
  <c r="AG38" i="2"/>
  <c r="AH38" i="2"/>
  <c r="AI38" i="2"/>
  <c r="C39" i="2"/>
  <c r="D39" i="2"/>
  <c r="E39" i="2"/>
  <c r="F39" i="2"/>
  <c r="G39" i="2"/>
  <c r="H39" i="2"/>
  <c r="I39" i="2"/>
  <c r="J39" i="2"/>
  <c r="K39" i="2"/>
  <c r="L39" i="2"/>
  <c r="M39" i="2"/>
  <c r="N39" i="2"/>
  <c r="O39" i="2"/>
  <c r="P39" i="2"/>
  <c r="Q39" i="2"/>
  <c r="R39" i="2"/>
  <c r="S39" i="2"/>
  <c r="T39" i="2"/>
  <c r="U39" i="2"/>
  <c r="V39" i="2"/>
  <c r="W39" i="2"/>
  <c r="X39" i="2"/>
  <c r="Y39" i="2"/>
  <c r="Z39" i="2"/>
  <c r="AA39" i="2"/>
  <c r="AB39" i="2"/>
  <c r="AC39" i="2"/>
  <c r="AD39" i="2"/>
  <c r="AE39" i="2"/>
  <c r="AF39" i="2"/>
  <c r="AG39" i="2"/>
  <c r="AH39" i="2"/>
  <c r="AI39" i="2"/>
  <c r="C40" i="2"/>
  <c r="D40" i="2"/>
  <c r="E40" i="2"/>
  <c r="F40" i="2"/>
  <c r="G40" i="2"/>
  <c r="H40" i="2"/>
  <c r="I40" i="2"/>
  <c r="J40" i="2"/>
  <c r="K40" i="2"/>
  <c r="L40" i="2"/>
  <c r="M40" i="2"/>
  <c r="N40" i="2"/>
  <c r="O40" i="2"/>
  <c r="P40" i="2"/>
  <c r="Q40" i="2"/>
  <c r="R40" i="2"/>
  <c r="S40" i="2"/>
  <c r="T40" i="2"/>
  <c r="U40" i="2"/>
  <c r="V40" i="2"/>
  <c r="W40" i="2"/>
  <c r="X40" i="2"/>
  <c r="Y40" i="2"/>
  <c r="Z40" i="2"/>
  <c r="AA40" i="2"/>
  <c r="AB40" i="2"/>
  <c r="AC40" i="2"/>
  <c r="AD40" i="2"/>
  <c r="AE40" i="2"/>
  <c r="AF40" i="2"/>
  <c r="AG40" i="2"/>
  <c r="AH40" i="2"/>
  <c r="AI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D41" i="2"/>
  <c r="AE41" i="2"/>
  <c r="AF41" i="2"/>
  <c r="AG41" i="2"/>
  <c r="AH41" i="2"/>
  <c r="AI41" i="2"/>
  <c r="C42" i="2"/>
  <c r="D42" i="2"/>
  <c r="E42" i="2"/>
  <c r="F42" i="2"/>
  <c r="G42" i="2"/>
  <c r="H42" i="2"/>
  <c r="I42" i="2"/>
  <c r="J42" i="2"/>
  <c r="K42" i="2"/>
  <c r="L42" i="2"/>
  <c r="M42" i="2"/>
  <c r="N42" i="2"/>
  <c r="O42" i="2"/>
  <c r="P42" i="2"/>
  <c r="Q42" i="2"/>
  <c r="R42" i="2"/>
  <c r="S42" i="2"/>
  <c r="T42" i="2"/>
  <c r="U42" i="2"/>
  <c r="V42" i="2"/>
  <c r="W42" i="2"/>
  <c r="X42" i="2"/>
  <c r="Y42" i="2"/>
  <c r="Z42" i="2"/>
  <c r="AA42" i="2"/>
  <c r="AB42" i="2"/>
  <c r="AC42" i="2"/>
  <c r="AD42" i="2"/>
  <c r="AE42" i="2"/>
  <c r="AF42" i="2"/>
  <c r="AG42" i="2"/>
  <c r="AH42" i="2"/>
  <c r="AI42" i="2"/>
  <c r="C43" i="2"/>
  <c r="D43" i="2"/>
  <c r="E43" i="2"/>
  <c r="F43" i="2"/>
  <c r="G43" i="2"/>
  <c r="H43" i="2"/>
  <c r="I43" i="2"/>
  <c r="J43" i="2"/>
  <c r="K43" i="2"/>
  <c r="L43" i="2"/>
  <c r="M43" i="2"/>
  <c r="N43" i="2"/>
  <c r="O43" i="2"/>
  <c r="P43" i="2"/>
  <c r="Q43" i="2"/>
  <c r="R43" i="2"/>
  <c r="S43" i="2"/>
  <c r="T43" i="2"/>
  <c r="U43" i="2"/>
  <c r="V43" i="2"/>
  <c r="W43" i="2"/>
  <c r="X43" i="2"/>
  <c r="Y43" i="2"/>
  <c r="Z43" i="2"/>
  <c r="AA43" i="2"/>
  <c r="AB43" i="2"/>
  <c r="AC43" i="2"/>
  <c r="AD43" i="2"/>
  <c r="AE43" i="2"/>
  <c r="AF43" i="2"/>
  <c r="AG43" i="2"/>
  <c r="AH43" i="2"/>
  <c r="AI43" i="2"/>
  <c r="C44" i="2"/>
  <c r="D44" i="2"/>
  <c r="E44" i="2"/>
  <c r="F44" i="2"/>
  <c r="G44" i="2"/>
  <c r="H44" i="2"/>
  <c r="I44" i="2"/>
  <c r="J44" i="2"/>
  <c r="K44" i="2"/>
  <c r="L44" i="2"/>
  <c r="M44" i="2"/>
  <c r="N44" i="2"/>
  <c r="O44" i="2"/>
  <c r="P44" i="2"/>
  <c r="Q44" i="2"/>
  <c r="R44" i="2"/>
  <c r="S44" i="2"/>
  <c r="T44" i="2"/>
  <c r="U44" i="2"/>
  <c r="V44" i="2"/>
  <c r="W44" i="2"/>
  <c r="X44" i="2"/>
  <c r="Y44" i="2"/>
  <c r="Z44" i="2"/>
  <c r="AA44" i="2"/>
  <c r="AB44" i="2"/>
  <c r="AC44" i="2"/>
  <c r="AD44" i="2"/>
  <c r="AE44" i="2"/>
  <c r="AF44" i="2"/>
  <c r="AG44" i="2"/>
  <c r="AH44" i="2"/>
  <c r="AI44" i="2"/>
  <c r="C45" i="2"/>
  <c r="D45" i="2"/>
  <c r="E45" i="2"/>
  <c r="F45" i="2"/>
  <c r="G45" i="2"/>
  <c r="H45" i="2"/>
  <c r="I45" i="2"/>
  <c r="J45" i="2"/>
  <c r="K45" i="2"/>
  <c r="L45" i="2"/>
  <c r="M45" i="2"/>
  <c r="N45" i="2"/>
  <c r="O45" i="2"/>
  <c r="P45" i="2"/>
  <c r="Q45" i="2"/>
  <c r="R45" i="2"/>
  <c r="S45" i="2"/>
  <c r="T45" i="2"/>
  <c r="U45" i="2"/>
  <c r="V45" i="2"/>
  <c r="W45" i="2"/>
  <c r="X45" i="2"/>
  <c r="Y45" i="2"/>
  <c r="Z45" i="2"/>
  <c r="AA45" i="2"/>
  <c r="AB45" i="2"/>
  <c r="AC45" i="2"/>
  <c r="AD45" i="2"/>
  <c r="AE45" i="2"/>
  <c r="AF45" i="2"/>
  <c r="AG45" i="2"/>
  <c r="AH45" i="2"/>
  <c r="AI45" i="2"/>
  <c r="C46" i="2"/>
  <c r="D46" i="2"/>
  <c r="E46" i="2"/>
  <c r="F46" i="2"/>
  <c r="G46" i="2"/>
  <c r="H46" i="2"/>
  <c r="I46" i="2"/>
  <c r="J46" i="2"/>
  <c r="K46" i="2"/>
  <c r="L46" i="2"/>
  <c r="M46" i="2"/>
  <c r="N46" i="2"/>
  <c r="O46" i="2"/>
  <c r="P46" i="2"/>
  <c r="Q46" i="2"/>
  <c r="R46" i="2"/>
  <c r="S46" i="2"/>
  <c r="T46" i="2"/>
  <c r="U46" i="2"/>
  <c r="V46" i="2"/>
  <c r="W46" i="2"/>
  <c r="X46" i="2"/>
  <c r="Y46" i="2"/>
  <c r="Z46" i="2"/>
  <c r="AA46" i="2"/>
  <c r="AB46" i="2"/>
  <c r="AC46" i="2"/>
  <c r="AD46" i="2"/>
  <c r="AE46" i="2"/>
  <c r="AF46" i="2"/>
  <c r="AG46" i="2"/>
  <c r="AH46" i="2"/>
  <c r="AI46" i="2"/>
  <c r="C47" i="2"/>
  <c r="D47" i="2"/>
  <c r="E47" i="2"/>
  <c r="F47" i="2"/>
  <c r="G47" i="2"/>
  <c r="H47" i="2"/>
  <c r="I47" i="2"/>
  <c r="J47" i="2"/>
  <c r="K47" i="2"/>
  <c r="L47" i="2"/>
  <c r="M47" i="2"/>
  <c r="N47" i="2"/>
  <c r="O47" i="2"/>
  <c r="P47" i="2"/>
  <c r="Q47" i="2"/>
  <c r="R47" i="2"/>
  <c r="S47" i="2"/>
  <c r="T47" i="2"/>
  <c r="U47" i="2"/>
  <c r="V47" i="2"/>
  <c r="W47" i="2"/>
  <c r="X47" i="2"/>
  <c r="Y47" i="2"/>
  <c r="Z47" i="2"/>
  <c r="AA47" i="2"/>
  <c r="AB47" i="2"/>
  <c r="AC47" i="2"/>
  <c r="AD47" i="2"/>
  <c r="AE47" i="2"/>
  <c r="AF47" i="2"/>
  <c r="AG47" i="2"/>
  <c r="AH47" i="2"/>
  <c r="AI47" i="2"/>
  <c r="C48" i="2"/>
  <c r="D48" i="2"/>
  <c r="E48" i="2"/>
  <c r="F48" i="2"/>
  <c r="G48" i="2"/>
  <c r="H48" i="2"/>
  <c r="I48" i="2"/>
  <c r="J48" i="2"/>
  <c r="K48" i="2"/>
  <c r="L48" i="2"/>
  <c r="M48" i="2"/>
  <c r="N48" i="2"/>
  <c r="O48" i="2"/>
  <c r="P48" i="2"/>
  <c r="Q48" i="2"/>
  <c r="R48" i="2"/>
  <c r="S48" i="2"/>
  <c r="T48" i="2"/>
  <c r="U48" i="2"/>
  <c r="V48" i="2"/>
  <c r="W48" i="2"/>
  <c r="X48" i="2"/>
  <c r="Y48" i="2"/>
  <c r="Z48" i="2"/>
  <c r="AA48" i="2"/>
  <c r="AB48" i="2"/>
  <c r="AC48" i="2"/>
  <c r="AD48" i="2"/>
  <c r="AE48" i="2"/>
  <c r="AF48" i="2"/>
  <c r="AG48" i="2"/>
  <c r="AH48" i="2"/>
  <c r="AI48" i="2"/>
  <c r="C49" i="2"/>
  <c r="D49" i="2"/>
  <c r="E49" i="2"/>
  <c r="F49" i="2"/>
  <c r="G49" i="2"/>
  <c r="H49" i="2"/>
  <c r="I49" i="2"/>
  <c r="J49" i="2"/>
  <c r="K49" i="2"/>
  <c r="L49" i="2"/>
  <c r="M49" i="2"/>
  <c r="N49" i="2"/>
  <c r="O49" i="2"/>
  <c r="P49" i="2"/>
  <c r="Q49" i="2"/>
  <c r="R49" i="2"/>
  <c r="S49" i="2"/>
  <c r="T49" i="2"/>
  <c r="U49" i="2"/>
  <c r="V49" i="2"/>
  <c r="W49" i="2"/>
  <c r="X49" i="2"/>
  <c r="Y49" i="2"/>
  <c r="Z49" i="2"/>
  <c r="AA49" i="2"/>
  <c r="AB49" i="2"/>
  <c r="AC49" i="2"/>
  <c r="AD49" i="2"/>
  <c r="AE49" i="2"/>
  <c r="AF49" i="2"/>
  <c r="AG49" i="2"/>
  <c r="AH49" i="2"/>
  <c r="AI49" i="2"/>
  <c r="C50" i="2"/>
  <c r="D50" i="2"/>
  <c r="E50" i="2"/>
  <c r="F50" i="2"/>
  <c r="G50" i="2"/>
  <c r="H50" i="2"/>
  <c r="I50" i="2"/>
  <c r="J50" i="2"/>
  <c r="K50" i="2"/>
  <c r="L50" i="2"/>
  <c r="M50" i="2"/>
  <c r="N50" i="2"/>
  <c r="O50" i="2"/>
  <c r="P50" i="2"/>
  <c r="Q50" i="2"/>
  <c r="R50" i="2"/>
  <c r="S50" i="2"/>
  <c r="T50" i="2"/>
  <c r="U50" i="2"/>
  <c r="V50" i="2"/>
  <c r="W50" i="2"/>
  <c r="X50" i="2"/>
  <c r="Y50" i="2"/>
  <c r="Z50" i="2"/>
  <c r="AA50" i="2"/>
  <c r="AB50" i="2"/>
  <c r="AC50" i="2"/>
  <c r="AD50" i="2"/>
  <c r="AE50" i="2"/>
  <c r="AF50" i="2"/>
  <c r="AG50" i="2"/>
  <c r="AH50" i="2"/>
  <c r="AI50" i="2"/>
  <c r="C51" i="2"/>
  <c r="D51" i="2"/>
  <c r="E51" i="2"/>
  <c r="F51" i="2"/>
  <c r="G51" i="2"/>
  <c r="H51" i="2"/>
  <c r="I51" i="2"/>
  <c r="J51" i="2"/>
  <c r="K51" i="2"/>
  <c r="L51" i="2"/>
  <c r="M51" i="2"/>
  <c r="N51" i="2"/>
  <c r="O51" i="2"/>
  <c r="P51" i="2"/>
  <c r="Q51" i="2"/>
  <c r="R51" i="2"/>
  <c r="S51" i="2"/>
  <c r="T51" i="2"/>
  <c r="U51" i="2"/>
  <c r="V51" i="2"/>
  <c r="W51" i="2"/>
  <c r="X51" i="2"/>
  <c r="Y51" i="2"/>
  <c r="Z51" i="2"/>
  <c r="AA51" i="2"/>
  <c r="AB51" i="2"/>
  <c r="AC51" i="2"/>
  <c r="AD51" i="2"/>
  <c r="AE51" i="2"/>
  <c r="AF51" i="2"/>
  <c r="AG51" i="2"/>
  <c r="AH51" i="2"/>
  <c r="AI51" i="2"/>
  <c r="C52" i="2"/>
  <c r="D52" i="2"/>
  <c r="E52" i="2"/>
  <c r="F52" i="2"/>
  <c r="G52" i="2"/>
  <c r="H52" i="2"/>
  <c r="I52" i="2"/>
  <c r="J52" i="2"/>
  <c r="K52" i="2"/>
  <c r="L52" i="2"/>
  <c r="M52" i="2"/>
  <c r="N52" i="2"/>
  <c r="O52" i="2"/>
  <c r="P52" i="2"/>
  <c r="Q52" i="2"/>
  <c r="R52" i="2"/>
  <c r="S52" i="2"/>
  <c r="T52" i="2"/>
  <c r="U52" i="2"/>
  <c r="V52" i="2"/>
  <c r="W52" i="2"/>
  <c r="X52" i="2"/>
  <c r="Y52" i="2"/>
  <c r="Z52" i="2"/>
  <c r="AA52" i="2"/>
  <c r="AB52" i="2"/>
  <c r="AC52" i="2"/>
  <c r="AD52" i="2"/>
  <c r="AE52" i="2"/>
  <c r="AF52" i="2"/>
  <c r="AG52" i="2"/>
  <c r="AH52" i="2"/>
  <c r="AI52" i="2"/>
  <c r="C53" i="2"/>
  <c r="D53" i="2"/>
  <c r="E53" i="2"/>
  <c r="F53" i="2"/>
  <c r="G53" i="2"/>
  <c r="H53" i="2"/>
  <c r="I53" i="2"/>
  <c r="J53" i="2"/>
  <c r="K53" i="2"/>
  <c r="L53" i="2"/>
  <c r="M53" i="2"/>
  <c r="N53" i="2"/>
  <c r="O53" i="2"/>
  <c r="P53" i="2"/>
  <c r="Q53" i="2"/>
  <c r="R53" i="2"/>
  <c r="S53" i="2"/>
  <c r="T53" i="2"/>
  <c r="U53" i="2"/>
  <c r="V53" i="2"/>
  <c r="W53" i="2"/>
  <c r="X53" i="2"/>
  <c r="Y53" i="2"/>
  <c r="Z53" i="2"/>
  <c r="AA53" i="2"/>
  <c r="AB53" i="2"/>
  <c r="AC53" i="2"/>
  <c r="AD53" i="2"/>
  <c r="AE53" i="2"/>
  <c r="AF53" i="2"/>
  <c r="AG53" i="2"/>
  <c r="AH53" i="2"/>
  <c r="AI53" i="2"/>
  <c r="C54" i="2"/>
  <c r="D54" i="2"/>
  <c r="E54" i="2"/>
  <c r="F54" i="2"/>
  <c r="G54" i="2"/>
  <c r="H54" i="2"/>
  <c r="I54" i="2"/>
  <c r="J54" i="2"/>
  <c r="K54" i="2"/>
  <c r="L54" i="2"/>
  <c r="M54" i="2"/>
  <c r="N54" i="2"/>
  <c r="O54" i="2"/>
  <c r="P54" i="2"/>
  <c r="Q54" i="2"/>
  <c r="R54" i="2"/>
  <c r="S54" i="2"/>
  <c r="T54" i="2"/>
  <c r="U54" i="2"/>
  <c r="V54" i="2"/>
  <c r="W54" i="2"/>
  <c r="X54" i="2"/>
  <c r="Y54" i="2"/>
  <c r="Z54" i="2"/>
  <c r="AA54" i="2"/>
  <c r="AB54" i="2"/>
  <c r="AC54" i="2"/>
  <c r="AD54" i="2"/>
  <c r="AE54" i="2"/>
  <c r="AF54" i="2"/>
  <c r="AG54" i="2"/>
  <c r="AH54" i="2"/>
  <c r="AI54" i="2"/>
  <c r="C55" i="2"/>
  <c r="D55" i="2"/>
  <c r="E55" i="2"/>
  <c r="F55" i="2"/>
  <c r="G55" i="2"/>
  <c r="H55" i="2"/>
  <c r="I55" i="2"/>
  <c r="J55" i="2"/>
  <c r="K55" i="2"/>
  <c r="L55" i="2"/>
  <c r="M55" i="2"/>
  <c r="N55" i="2"/>
  <c r="O55" i="2"/>
  <c r="P55" i="2"/>
  <c r="Q55" i="2"/>
  <c r="R55" i="2"/>
  <c r="S55" i="2"/>
  <c r="T55" i="2"/>
  <c r="U55" i="2"/>
  <c r="V55" i="2"/>
  <c r="W55" i="2"/>
  <c r="X55" i="2"/>
  <c r="Y55" i="2"/>
  <c r="Z55" i="2"/>
  <c r="AA55" i="2"/>
  <c r="AB55" i="2"/>
  <c r="AC55" i="2"/>
  <c r="AD55" i="2"/>
  <c r="AE55" i="2"/>
  <c r="AF55" i="2"/>
  <c r="AG55" i="2"/>
  <c r="AH55" i="2"/>
  <c r="AI55" i="2"/>
  <c r="C56" i="2"/>
  <c r="D56" i="2"/>
  <c r="E56" i="2"/>
  <c r="F56" i="2"/>
  <c r="G56" i="2"/>
  <c r="H56" i="2"/>
  <c r="I56" i="2"/>
  <c r="J56" i="2"/>
  <c r="K56" i="2"/>
  <c r="L56" i="2"/>
  <c r="M56" i="2"/>
  <c r="N56" i="2"/>
  <c r="O56" i="2"/>
  <c r="P56" i="2"/>
  <c r="Q56" i="2"/>
  <c r="R56" i="2"/>
  <c r="S56" i="2"/>
  <c r="T56" i="2"/>
  <c r="U56" i="2"/>
  <c r="V56" i="2"/>
  <c r="W56" i="2"/>
  <c r="X56" i="2"/>
  <c r="Y56" i="2"/>
  <c r="Z56" i="2"/>
  <c r="AA56" i="2"/>
  <c r="AB56" i="2"/>
  <c r="AC56" i="2"/>
  <c r="AD56" i="2"/>
  <c r="AE56" i="2"/>
  <c r="AF56" i="2"/>
  <c r="AG56" i="2"/>
  <c r="AH56" i="2"/>
  <c r="AI56" i="2"/>
  <c r="C57" i="2"/>
  <c r="D57" i="2"/>
  <c r="E57" i="2"/>
  <c r="F57" i="2"/>
  <c r="G57" i="2"/>
  <c r="H57" i="2"/>
  <c r="I57" i="2"/>
  <c r="J57" i="2"/>
  <c r="K57" i="2"/>
  <c r="L57" i="2"/>
  <c r="M57" i="2"/>
  <c r="N57" i="2"/>
  <c r="O57" i="2"/>
  <c r="P57" i="2"/>
  <c r="Q57" i="2"/>
  <c r="R57" i="2"/>
  <c r="S57" i="2"/>
  <c r="T57" i="2"/>
  <c r="U57" i="2"/>
  <c r="V57" i="2"/>
  <c r="W57" i="2"/>
  <c r="X57" i="2"/>
  <c r="Y57" i="2"/>
  <c r="Z57" i="2"/>
  <c r="AA57" i="2"/>
  <c r="AB57" i="2"/>
  <c r="AC57" i="2"/>
  <c r="AD57" i="2"/>
  <c r="AE57" i="2"/>
  <c r="AF57" i="2"/>
  <c r="AG57" i="2"/>
  <c r="AH57" i="2"/>
  <c r="AI57" i="2"/>
  <c r="C58" i="2"/>
  <c r="D58" i="2"/>
  <c r="E58" i="2"/>
  <c r="F58" i="2"/>
  <c r="G58" i="2"/>
  <c r="H58" i="2"/>
  <c r="I58" i="2"/>
  <c r="J58" i="2"/>
  <c r="K58" i="2"/>
  <c r="L58" i="2"/>
  <c r="M58" i="2"/>
  <c r="N58" i="2"/>
  <c r="O58" i="2"/>
  <c r="P58" i="2"/>
  <c r="Q58" i="2"/>
  <c r="R58" i="2"/>
  <c r="S58" i="2"/>
  <c r="T58" i="2"/>
  <c r="U58" i="2"/>
  <c r="V58" i="2"/>
  <c r="W58" i="2"/>
  <c r="X58" i="2"/>
  <c r="Y58" i="2"/>
  <c r="Z58" i="2"/>
  <c r="AA58" i="2"/>
  <c r="AB58" i="2"/>
  <c r="AC58" i="2"/>
  <c r="AD58" i="2"/>
  <c r="AE58" i="2"/>
  <c r="AF58" i="2"/>
  <c r="AG58" i="2"/>
  <c r="AH58" i="2"/>
  <c r="AI58" i="2"/>
  <c r="C59" i="2"/>
  <c r="D59" i="2"/>
  <c r="E59" i="2"/>
  <c r="F59" i="2"/>
  <c r="G59" i="2"/>
  <c r="H59" i="2"/>
  <c r="I59" i="2"/>
  <c r="J59" i="2"/>
  <c r="K59" i="2"/>
  <c r="L59" i="2"/>
  <c r="M59" i="2"/>
  <c r="N59" i="2"/>
  <c r="O59" i="2"/>
  <c r="P59" i="2"/>
  <c r="Q59" i="2"/>
  <c r="R59" i="2"/>
  <c r="S59" i="2"/>
  <c r="T59" i="2"/>
  <c r="U59" i="2"/>
  <c r="V59" i="2"/>
  <c r="W59" i="2"/>
  <c r="X59" i="2"/>
  <c r="Y59" i="2"/>
  <c r="Z59" i="2"/>
  <c r="AA59" i="2"/>
  <c r="AB59" i="2"/>
  <c r="AC59" i="2"/>
  <c r="AD59" i="2"/>
  <c r="AE59" i="2"/>
  <c r="AF59" i="2"/>
  <c r="AG59" i="2"/>
  <c r="AH59" i="2"/>
  <c r="AI59" i="2"/>
  <c r="C60" i="2"/>
  <c r="D60" i="2"/>
  <c r="E60" i="2"/>
  <c r="F60" i="2"/>
  <c r="G60" i="2"/>
  <c r="H60" i="2"/>
  <c r="I60" i="2"/>
  <c r="J60" i="2"/>
  <c r="K60" i="2"/>
  <c r="L60" i="2"/>
  <c r="M60" i="2"/>
  <c r="N60" i="2"/>
  <c r="O60" i="2"/>
  <c r="P60" i="2"/>
  <c r="Q60" i="2"/>
  <c r="R60" i="2"/>
  <c r="S60" i="2"/>
  <c r="T60" i="2"/>
  <c r="U60" i="2"/>
  <c r="V60" i="2"/>
  <c r="W60" i="2"/>
  <c r="X60" i="2"/>
  <c r="Y60" i="2"/>
  <c r="Z60" i="2"/>
  <c r="AA60" i="2"/>
  <c r="AB60" i="2"/>
  <c r="AC60" i="2"/>
  <c r="AD60" i="2"/>
  <c r="AE60" i="2"/>
  <c r="AF60" i="2"/>
  <c r="AG60" i="2"/>
  <c r="AH60" i="2"/>
  <c r="AI60" i="2"/>
  <c r="C61" i="2"/>
  <c r="D61" i="2"/>
  <c r="E61" i="2"/>
  <c r="F61" i="2"/>
  <c r="G61" i="2"/>
  <c r="H61" i="2"/>
  <c r="I61" i="2"/>
  <c r="J61" i="2"/>
  <c r="K61" i="2"/>
  <c r="L61" i="2"/>
  <c r="M61" i="2"/>
  <c r="N61" i="2"/>
  <c r="O61" i="2"/>
  <c r="P61" i="2"/>
  <c r="Q61" i="2"/>
  <c r="R61" i="2"/>
  <c r="S61" i="2"/>
  <c r="T61" i="2"/>
  <c r="U61" i="2"/>
  <c r="V61" i="2"/>
  <c r="W61" i="2"/>
  <c r="X61" i="2"/>
  <c r="Y61" i="2"/>
  <c r="Z61" i="2"/>
  <c r="AA61" i="2"/>
  <c r="AB61" i="2"/>
  <c r="AC61" i="2"/>
  <c r="AD61" i="2"/>
  <c r="AE61" i="2"/>
  <c r="AF61" i="2"/>
  <c r="AG61" i="2"/>
  <c r="AH61" i="2"/>
  <c r="AI61" i="2"/>
  <c r="C62" i="2"/>
  <c r="D62" i="2"/>
  <c r="E62" i="2"/>
  <c r="F62" i="2"/>
  <c r="G62" i="2"/>
  <c r="H62" i="2"/>
  <c r="I62" i="2"/>
  <c r="J62" i="2"/>
  <c r="K62" i="2"/>
  <c r="L62" i="2"/>
  <c r="M62" i="2"/>
  <c r="N62" i="2"/>
  <c r="O62" i="2"/>
  <c r="P62" i="2"/>
  <c r="Q62" i="2"/>
  <c r="R62" i="2"/>
  <c r="S62" i="2"/>
  <c r="T62" i="2"/>
  <c r="U62" i="2"/>
  <c r="V62" i="2"/>
  <c r="W62" i="2"/>
  <c r="X62" i="2"/>
  <c r="Y62" i="2"/>
  <c r="Z62" i="2"/>
  <c r="AA62" i="2"/>
  <c r="AB62" i="2"/>
  <c r="AC62" i="2"/>
  <c r="AD62" i="2"/>
  <c r="AE62" i="2"/>
  <c r="AF62" i="2"/>
  <c r="AG62" i="2"/>
  <c r="AH62" i="2"/>
  <c r="AI62" i="2"/>
  <c r="C63" i="2"/>
  <c r="D63" i="2"/>
  <c r="E63" i="2"/>
  <c r="F63" i="2"/>
  <c r="G63" i="2"/>
  <c r="H63" i="2"/>
  <c r="I63" i="2"/>
  <c r="J63" i="2"/>
  <c r="K63" i="2"/>
  <c r="L63" i="2"/>
  <c r="M63" i="2"/>
  <c r="N63" i="2"/>
  <c r="O63" i="2"/>
  <c r="P63" i="2"/>
  <c r="Q63" i="2"/>
  <c r="R63" i="2"/>
  <c r="S63" i="2"/>
  <c r="T63" i="2"/>
  <c r="U63" i="2"/>
  <c r="V63" i="2"/>
  <c r="W63" i="2"/>
  <c r="X63" i="2"/>
  <c r="Y63" i="2"/>
  <c r="Z63" i="2"/>
  <c r="AA63" i="2"/>
  <c r="AB63" i="2"/>
  <c r="AC63" i="2"/>
  <c r="AD63" i="2"/>
  <c r="AE63" i="2"/>
  <c r="AF63" i="2"/>
  <c r="AG63" i="2"/>
  <c r="AH63" i="2"/>
  <c r="AI63" i="2"/>
  <c r="C64" i="2"/>
  <c r="D64" i="2"/>
  <c r="E64" i="2"/>
  <c r="F64" i="2"/>
  <c r="G64" i="2"/>
  <c r="H64" i="2"/>
  <c r="I64" i="2"/>
  <c r="J64" i="2"/>
  <c r="K64" i="2"/>
  <c r="L64" i="2"/>
  <c r="M64" i="2"/>
  <c r="N64" i="2"/>
  <c r="O64" i="2"/>
  <c r="P64" i="2"/>
  <c r="Q64" i="2"/>
  <c r="R64" i="2"/>
  <c r="S64" i="2"/>
  <c r="T64" i="2"/>
  <c r="U64" i="2"/>
  <c r="V64" i="2"/>
  <c r="W64" i="2"/>
  <c r="X64" i="2"/>
  <c r="Y64" i="2"/>
  <c r="Z64" i="2"/>
  <c r="AA64" i="2"/>
  <c r="AB64" i="2"/>
  <c r="AC64" i="2"/>
  <c r="AD64" i="2"/>
  <c r="AE64" i="2"/>
  <c r="AF64" i="2"/>
  <c r="AG64" i="2"/>
  <c r="AH64" i="2"/>
  <c r="AI64" i="2"/>
  <c r="C65" i="2"/>
  <c r="D65" i="2"/>
  <c r="E65" i="2"/>
  <c r="F65" i="2"/>
  <c r="G65" i="2"/>
  <c r="H65" i="2"/>
  <c r="I65" i="2"/>
  <c r="J65" i="2"/>
  <c r="K65" i="2"/>
  <c r="L65" i="2"/>
  <c r="M65" i="2"/>
  <c r="N65" i="2"/>
  <c r="O65" i="2"/>
  <c r="P65" i="2"/>
  <c r="Q65" i="2"/>
  <c r="R65" i="2"/>
  <c r="S65" i="2"/>
  <c r="T65" i="2"/>
  <c r="U65" i="2"/>
  <c r="V65" i="2"/>
  <c r="W65" i="2"/>
  <c r="X65" i="2"/>
  <c r="Y65" i="2"/>
  <c r="Z65" i="2"/>
  <c r="AA65" i="2"/>
  <c r="AB65" i="2"/>
  <c r="AC65" i="2"/>
  <c r="AD65" i="2"/>
  <c r="AE65" i="2"/>
  <c r="AF65" i="2"/>
  <c r="AG65" i="2"/>
  <c r="AH65" i="2"/>
  <c r="AI65" i="2"/>
  <c r="C66" i="2"/>
  <c r="D66" i="2"/>
  <c r="E66" i="2"/>
  <c r="F66" i="2"/>
  <c r="G66" i="2"/>
  <c r="H66" i="2"/>
  <c r="I66" i="2"/>
  <c r="J66" i="2"/>
  <c r="K66" i="2"/>
  <c r="L66" i="2"/>
  <c r="M66" i="2"/>
  <c r="N66" i="2"/>
  <c r="O66" i="2"/>
  <c r="P66" i="2"/>
  <c r="Q66" i="2"/>
  <c r="R66" i="2"/>
  <c r="S66" i="2"/>
  <c r="T66" i="2"/>
  <c r="U66" i="2"/>
  <c r="V66" i="2"/>
  <c r="W66" i="2"/>
  <c r="X66" i="2"/>
  <c r="Y66" i="2"/>
  <c r="Z66" i="2"/>
  <c r="AA66" i="2"/>
  <c r="AB66" i="2"/>
  <c r="AC66" i="2"/>
  <c r="AD66" i="2"/>
  <c r="AE66" i="2"/>
  <c r="AF66" i="2"/>
  <c r="AG66" i="2"/>
  <c r="AH66" i="2"/>
  <c r="AI66" i="2"/>
  <c r="C67" i="2"/>
  <c r="D67" i="2"/>
  <c r="E67" i="2"/>
  <c r="F67" i="2"/>
  <c r="G67" i="2"/>
  <c r="H67" i="2"/>
  <c r="I67" i="2"/>
  <c r="J67" i="2"/>
  <c r="K67" i="2"/>
  <c r="L67" i="2"/>
  <c r="M67" i="2"/>
  <c r="N67" i="2"/>
  <c r="O67" i="2"/>
  <c r="P67" i="2"/>
  <c r="Q67" i="2"/>
  <c r="R67" i="2"/>
  <c r="S67" i="2"/>
  <c r="T67" i="2"/>
  <c r="U67" i="2"/>
  <c r="V67" i="2"/>
  <c r="W67" i="2"/>
  <c r="X67" i="2"/>
  <c r="Y67" i="2"/>
  <c r="Z67" i="2"/>
  <c r="AA67" i="2"/>
  <c r="AB67" i="2"/>
  <c r="AC67" i="2"/>
  <c r="AD67" i="2"/>
  <c r="AE67" i="2"/>
  <c r="AF67" i="2"/>
  <c r="AG67" i="2"/>
  <c r="AH67" i="2"/>
  <c r="AI67" i="2"/>
  <c r="C68" i="2"/>
  <c r="D68" i="2"/>
  <c r="E68" i="2"/>
  <c r="F68" i="2"/>
  <c r="G68" i="2"/>
  <c r="H68" i="2"/>
  <c r="I68" i="2"/>
  <c r="J68" i="2"/>
  <c r="K68" i="2"/>
  <c r="L68" i="2"/>
  <c r="M68" i="2"/>
  <c r="N68" i="2"/>
  <c r="O68" i="2"/>
  <c r="P68" i="2"/>
  <c r="Q68" i="2"/>
  <c r="R68" i="2"/>
  <c r="S68" i="2"/>
  <c r="T68" i="2"/>
  <c r="U68" i="2"/>
  <c r="V68" i="2"/>
  <c r="W68" i="2"/>
  <c r="X68" i="2"/>
  <c r="Y68" i="2"/>
  <c r="Z68" i="2"/>
  <c r="AA68" i="2"/>
  <c r="AB68" i="2"/>
  <c r="AC68" i="2"/>
  <c r="AD68" i="2"/>
  <c r="AE68" i="2"/>
  <c r="AF68" i="2"/>
  <c r="AG68" i="2"/>
  <c r="AH68" i="2"/>
  <c r="AI68" i="2"/>
  <c r="C69" i="2"/>
  <c r="D69" i="2"/>
  <c r="E69" i="2"/>
  <c r="F69" i="2"/>
  <c r="G69" i="2"/>
  <c r="H69" i="2"/>
  <c r="I69" i="2"/>
  <c r="J69" i="2"/>
  <c r="K69" i="2"/>
  <c r="L69" i="2"/>
  <c r="M69" i="2"/>
  <c r="N69" i="2"/>
  <c r="O69" i="2"/>
  <c r="P69" i="2"/>
  <c r="Q69" i="2"/>
  <c r="R69" i="2"/>
  <c r="S69" i="2"/>
  <c r="T69" i="2"/>
  <c r="U69" i="2"/>
  <c r="V69" i="2"/>
  <c r="W69" i="2"/>
  <c r="X69" i="2"/>
  <c r="Y69" i="2"/>
  <c r="Z69" i="2"/>
  <c r="AA69" i="2"/>
  <c r="AB69" i="2"/>
  <c r="AC69" i="2"/>
  <c r="AD69" i="2"/>
  <c r="AE69" i="2"/>
  <c r="AF69" i="2"/>
  <c r="AG69" i="2"/>
  <c r="AH69" i="2"/>
  <c r="AI69" i="2"/>
  <c r="C70" i="2"/>
  <c r="D70" i="2"/>
  <c r="E70" i="2"/>
  <c r="F70" i="2"/>
  <c r="G70" i="2"/>
  <c r="H70" i="2"/>
  <c r="I70" i="2"/>
  <c r="J70" i="2"/>
  <c r="K70" i="2"/>
  <c r="L70" i="2"/>
  <c r="M70" i="2"/>
  <c r="N70" i="2"/>
  <c r="O70" i="2"/>
  <c r="P70" i="2"/>
  <c r="Q70" i="2"/>
  <c r="R70" i="2"/>
  <c r="S70" i="2"/>
  <c r="T70" i="2"/>
  <c r="U70" i="2"/>
  <c r="V70" i="2"/>
  <c r="W70" i="2"/>
  <c r="X70" i="2"/>
  <c r="Y70" i="2"/>
  <c r="Z70" i="2"/>
  <c r="AA70" i="2"/>
  <c r="AB70" i="2"/>
  <c r="AC70" i="2"/>
  <c r="AD70" i="2"/>
  <c r="AE70" i="2"/>
  <c r="AF70" i="2"/>
  <c r="AG70" i="2"/>
  <c r="AH70" i="2"/>
  <c r="AI70" i="2"/>
  <c r="C71" i="2"/>
  <c r="D71" i="2"/>
  <c r="E71" i="2"/>
  <c r="F71" i="2"/>
  <c r="G71" i="2"/>
  <c r="H71" i="2"/>
  <c r="I71" i="2"/>
  <c r="J71" i="2"/>
  <c r="K71" i="2"/>
  <c r="L71" i="2"/>
  <c r="M71" i="2"/>
  <c r="N71" i="2"/>
  <c r="O71" i="2"/>
  <c r="P71" i="2"/>
  <c r="Q71" i="2"/>
  <c r="R71" i="2"/>
  <c r="S71" i="2"/>
  <c r="T71" i="2"/>
  <c r="U71" i="2"/>
  <c r="V71" i="2"/>
  <c r="W71" i="2"/>
  <c r="X71" i="2"/>
  <c r="Y71" i="2"/>
  <c r="Z71" i="2"/>
  <c r="AA71" i="2"/>
  <c r="AB71" i="2"/>
  <c r="AC71" i="2"/>
  <c r="AD71" i="2"/>
  <c r="AE71" i="2"/>
  <c r="AF71" i="2"/>
  <c r="AG71" i="2"/>
  <c r="AH71" i="2"/>
  <c r="AI71" i="2"/>
  <c r="C72" i="2"/>
  <c r="D72" i="2"/>
  <c r="E72" i="2"/>
  <c r="F72" i="2"/>
  <c r="G72" i="2"/>
  <c r="H72" i="2"/>
  <c r="I72" i="2"/>
  <c r="J72" i="2"/>
  <c r="K72" i="2"/>
  <c r="L72" i="2"/>
  <c r="M72" i="2"/>
  <c r="N72" i="2"/>
  <c r="O72" i="2"/>
  <c r="P72" i="2"/>
  <c r="Q72" i="2"/>
  <c r="R72" i="2"/>
  <c r="S72" i="2"/>
  <c r="T72" i="2"/>
  <c r="U72" i="2"/>
  <c r="V72" i="2"/>
  <c r="W72" i="2"/>
  <c r="X72" i="2"/>
  <c r="Y72" i="2"/>
  <c r="Z72" i="2"/>
  <c r="AA72" i="2"/>
  <c r="AB72" i="2"/>
  <c r="AC72" i="2"/>
  <c r="AD72" i="2"/>
  <c r="AE72" i="2"/>
  <c r="AF72" i="2"/>
  <c r="AG72" i="2"/>
  <c r="AH72" i="2"/>
  <c r="AI72" i="2"/>
  <c r="C73" i="2"/>
  <c r="D73" i="2"/>
  <c r="E73" i="2"/>
  <c r="F73" i="2"/>
  <c r="G73" i="2"/>
  <c r="H73" i="2"/>
  <c r="I73" i="2"/>
  <c r="J73" i="2"/>
  <c r="K73" i="2"/>
  <c r="L73" i="2"/>
  <c r="M73" i="2"/>
  <c r="N73" i="2"/>
  <c r="O73" i="2"/>
  <c r="P73" i="2"/>
  <c r="Q73" i="2"/>
  <c r="R73" i="2"/>
  <c r="S73" i="2"/>
  <c r="T73" i="2"/>
  <c r="U73" i="2"/>
  <c r="V73" i="2"/>
  <c r="W73" i="2"/>
  <c r="X73" i="2"/>
  <c r="Y73" i="2"/>
  <c r="Z73" i="2"/>
  <c r="AA73" i="2"/>
  <c r="AB73" i="2"/>
  <c r="AC73" i="2"/>
  <c r="AD73" i="2"/>
  <c r="AE73" i="2"/>
  <c r="AF73" i="2"/>
  <c r="AG73" i="2"/>
  <c r="AH73" i="2"/>
  <c r="AI73" i="2"/>
  <c r="C74" i="2"/>
  <c r="D74" i="2"/>
  <c r="E74" i="2"/>
  <c r="F74" i="2"/>
  <c r="G74" i="2"/>
  <c r="H74" i="2"/>
  <c r="I74" i="2"/>
  <c r="J74" i="2"/>
  <c r="K74" i="2"/>
  <c r="L74" i="2"/>
  <c r="M74" i="2"/>
  <c r="N74" i="2"/>
  <c r="O74" i="2"/>
  <c r="P74" i="2"/>
  <c r="Q74" i="2"/>
  <c r="R74" i="2"/>
  <c r="S74" i="2"/>
  <c r="T74" i="2"/>
  <c r="U74" i="2"/>
  <c r="V74" i="2"/>
  <c r="W74" i="2"/>
  <c r="X74" i="2"/>
  <c r="Y74" i="2"/>
  <c r="Z74" i="2"/>
  <c r="AA74" i="2"/>
  <c r="AB74" i="2"/>
  <c r="AC74" i="2"/>
  <c r="AD74" i="2"/>
  <c r="AE74" i="2"/>
  <c r="AF74" i="2"/>
  <c r="AG74" i="2"/>
  <c r="AH74" i="2"/>
  <c r="AI74" i="2"/>
  <c r="C75" i="2"/>
  <c r="D75" i="2"/>
  <c r="E75" i="2"/>
  <c r="F75" i="2"/>
  <c r="G75" i="2"/>
  <c r="H75" i="2"/>
  <c r="I75" i="2"/>
  <c r="J75" i="2"/>
  <c r="K75" i="2"/>
  <c r="L75" i="2"/>
  <c r="M75" i="2"/>
  <c r="N75" i="2"/>
  <c r="O75" i="2"/>
  <c r="P75" i="2"/>
  <c r="Q75" i="2"/>
  <c r="R75" i="2"/>
  <c r="S75" i="2"/>
  <c r="T75" i="2"/>
  <c r="U75" i="2"/>
  <c r="V75" i="2"/>
  <c r="W75" i="2"/>
  <c r="X75" i="2"/>
  <c r="Y75" i="2"/>
  <c r="Z75" i="2"/>
  <c r="AA75" i="2"/>
  <c r="AB75" i="2"/>
  <c r="AC75" i="2"/>
  <c r="AD75" i="2"/>
  <c r="AE75" i="2"/>
  <c r="AF75" i="2"/>
  <c r="AG75" i="2"/>
  <c r="AH75" i="2"/>
  <c r="AI75" i="2"/>
  <c r="C76" i="2"/>
  <c r="D76" i="2"/>
  <c r="E76" i="2"/>
  <c r="F76" i="2"/>
  <c r="G76" i="2"/>
  <c r="H76" i="2"/>
  <c r="I76" i="2"/>
  <c r="J76" i="2"/>
  <c r="K76" i="2"/>
  <c r="L76" i="2"/>
  <c r="M76" i="2"/>
  <c r="N76" i="2"/>
  <c r="O76" i="2"/>
  <c r="P76" i="2"/>
  <c r="Q76" i="2"/>
  <c r="R76" i="2"/>
  <c r="S76" i="2"/>
  <c r="T76" i="2"/>
  <c r="U76" i="2"/>
  <c r="V76" i="2"/>
  <c r="W76" i="2"/>
  <c r="X76" i="2"/>
  <c r="Y76" i="2"/>
  <c r="Z76" i="2"/>
  <c r="AA76" i="2"/>
  <c r="AB76" i="2"/>
  <c r="AC76" i="2"/>
  <c r="AD76" i="2"/>
  <c r="AE76" i="2"/>
  <c r="AF76" i="2"/>
  <c r="AG76" i="2"/>
  <c r="AH76" i="2"/>
  <c r="AI76" i="2"/>
  <c r="C77" i="2"/>
  <c r="D77" i="2"/>
  <c r="E77" i="2"/>
  <c r="F77" i="2"/>
  <c r="G77" i="2"/>
  <c r="H77" i="2"/>
  <c r="I77" i="2"/>
  <c r="J77" i="2"/>
  <c r="K77" i="2"/>
  <c r="L77" i="2"/>
  <c r="M77" i="2"/>
  <c r="N77" i="2"/>
  <c r="O77" i="2"/>
  <c r="P77" i="2"/>
  <c r="Q77" i="2"/>
  <c r="R77" i="2"/>
  <c r="S77" i="2"/>
  <c r="T77" i="2"/>
  <c r="U77" i="2"/>
  <c r="V77" i="2"/>
  <c r="W77" i="2"/>
  <c r="X77" i="2"/>
  <c r="Y77" i="2"/>
  <c r="Z77" i="2"/>
  <c r="AA77" i="2"/>
  <c r="AB77" i="2"/>
  <c r="AC77" i="2"/>
  <c r="AD77" i="2"/>
  <c r="AE77" i="2"/>
  <c r="AF77" i="2"/>
  <c r="AG77" i="2"/>
  <c r="AH77" i="2"/>
  <c r="AI77" i="2"/>
  <c r="C78" i="2"/>
  <c r="D78" i="2"/>
  <c r="E78" i="2"/>
  <c r="F78" i="2"/>
  <c r="G78" i="2"/>
  <c r="H78" i="2"/>
  <c r="I78" i="2"/>
  <c r="J78" i="2"/>
  <c r="K78" i="2"/>
  <c r="L78" i="2"/>
  <c r="M78" i="2"/>
  <c r="N78" i="2"/>
  <c r="O78" i="2"/>
  <c r="P78" i="2"/>
  <c r="Q78" i="2"/>
  <c r="R78" i="2"/>
  <c r="S78" i="2"/>
  <c r="T78" i="2"/>
  <c r="U78" i="2"/>
  <c r="V78" i="2"/>
  <c r="W78" i="2"/>
  <c r="X78" i="2"/>
  <c r="Y78" i="2"/>
  <c r="Z78" i="2"/>
  <c r="AA78" i="2"/>
  <c r="AB78" i="2"/>
  <c r="AC78" i="2"/>
  <c r="AD78" i="2"/>
  <c r="AE78" i="2"/>
  <c r="AF78" i="2"/>
  <c r="AG78" i="2"/>
  <c r="AH78" i="2"/>
  <c r="AI78" i="2"/>
  <c r="C79" i="2"/>
  <c r="D79" i="2"/>
  <c r="E79" i="2"/>
  <c r="F79" i="2"/>
  <c r="G79" i="2"/>
  <c r="H79" i="2"/>
  <c r="I79" i="2"/>
  <c r="J79" i="2"/>
  <c r="K79" i="2"/>
  <c r="L79" i="2"/>
  <c r="M79" i="2"/>
  <c r="N79" i="2"/>
  <c r="O79" i="2"/>
  <c r="P79" i="2"/>
  <c r="Q79" i="2"/>
  <c r="R79" i="2"/>
  <c r="S79" i="2"/>
  <c r="T79" i="2"/>
  <c r="U79" i="2"/>
  <c r="V79" i="2"/>
  <c r="W79" i="2"/>
  <c r="X79" i="2"/>
  <c r="Y79" i="2"/>
  <c r="Z79" i="2"/>
  <c r="AA79" i="2"/>
  <c r="AB79" i="2"/>
  <c r="AC79" i="2"/>
  <c r="AD79" i="2"/>
  <c r="AE79" i="2"/>
  <c r="AF79" i="2"/>
  <c r="AG79" i="2"/>
  <c r="AH79" i="2"/>
  <c r="AI79"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2" i="2"/>
  <c r="C90" i="1"/>
  <c r="G81" i="1" l="1"/>
  <c r="H81" i="1"/>
  <c r="I81" i="1"/>
  <c r="J81" i="1"/>
  <c r="K81" i="1"/>
  <c r="L81" i="1"/>
  <c r="M81" i="1"/>
  <c r="N81" i="1"/>
  <c r="O81" i="1"/>
  <c r="P81" i="1"/>
  <c r="Q81" i="1"/>
  <c r="R81" i="1"/>
  <c r="S81" i="1"/>
  <c r="T81" i="1"/>
  <c r="U81" i="1"/>
  <c r="V81" i="1"/>
  <c r="W81" i="1"/>
  <c r="X81" i="1"/>
  <c r="Y81" i="1"/>
  <c r="Z81" i="1"/>
  <c r="AA81" i="1"/>
  <c r="AB81" i="1"/>
  <c r="AC81" i="1"/>
  <c r="AD81" i="1"/>
  <c r="AE81" i="1"/>
  <c r="AF81" i="1"/>
  <c r="AG81" i="1"/>
  <c r="AH81" i="1"/>
  <c r="F81" i="1"/>
  <c r="K10" i="19" l="1"/>
  <c r="J10" i="19"/>
  <c r="AD1" i="2"/>
  <c r="AE1" i="2"/>
  <c r="AF1" i="2"/>
  <c r="AG1" i="2"/>
  <c r="AH1" i="2"/>
  <c r="O1" i="2"/>
  <c r="P1" i="2"/>
  <c r="Q1" i="2"/>
  <c r="R1" i="2"/>
  <c r="S1" i="2"/>
  <c r="T1" i="2"/>
  <c r="U1" i="2"/>
  <c r="V1" i="2"/>
  <c r="W1" i="2"/>
  <c r="X1" i="2"/>
  <c r="Y1" i="2"/>
  <c r="Z1" i="2"/>
  <c r="AA1" i="2"/>
  <c r="AB1" i="2"/>
  <c r="AC1" i="2"/>
  <c r="C1" i="2"/>
  <c r="D1" i="2"/>
  <c r="E1" i="2"/>
  <c r="F1" i="2"/>
  <c r="G1" i="2"/>
  <c r="H1" i="2"/>
  <c r="I1" i="2"/>
  <c r="J1" i="2"/>
  <c r="K1" i="2"/>
  <c r="L1" i="2"/>
  <c r="M1" i="2"/>
  <c r="N1" i="2"/>
  <c r="B1" i="2"/>
  <c r="C91" i="1"/>
  <c r="C93" i="1"/>
  <c r="C102" i="1"/>
  <c r="C101" i="1"/>
  <c r="C100" i="1"/>
  <c r="P53" i="1"/>
  <c r="Q53" i="1"/>
  <c r="R53" i="1"/>
  <c r="S53" i="1"/>
  <c r="T53" i="1"/>
  <c r="U53" i="1"/>
  <c r="V53" i="1"/>
  <c r="W53" i="1"/>
  <c r="X53" i="1"/>
  <c r="Y53" i="1"/>
  <c r="Z53" i="1"/>
  <c r="AA53" i="1"/>
  <c r="AB53" i="1"/>
  <c r="AC53" i="1"/>
  <c r="AD53" i="1"/>
  <c r="AE53" i="1"/>
  <c r="AF53" i="1"/>
  <c r="AG53" i="1"/>
  <c r="AH53" i="1"/>
  <c r="G53" i="1"/>
  <c r="H53" i="1"/>
  <c r="I53" i="1"/>
  <c r="J53" i="1"/>
  <c r="K53" i="1"/>
  <c r="L53" i="1"/>
  <c r="M53" i="1"/>
  <c r="N53" i="1"/>
  <c r="O53" i="1"/>
  <c r="F53" i="1"/>
  <c r="C6" i="23"/>
  <c r="C8" i="23"/>
  <c r="C9" i="23"/>
  <c r="C3" i="23"/>
  <c r="B10" i="23"/>
  <c r="B4" i="23" s="1"/>
  <c r="B2" i="23"/>
  <c r="B5" i="23" s="1"/>
  <c r="C10" i="23"/>
  <c r="C2" i="23"/>
  <c r="C4" i="23" s="1"/>
  <c r="C5" i="23" l="1"/>
  <c r="B9" i="23"/>
  <c r="B7" i="23"/>
  <c r="B8" i="23"/>
  <c r="B6" i="23"/>
  <c r="B3" i="23"/>
  <c r="C7" i="23"/>
  <c r="G89" i="1"/>
  <c r="H89" i="1"/>
  <c r="I89" i="1"/>
  <c r="J89" i="1"/>
  <c r="K89" i="1"/>
  <c r="L89" i="1"/>
  <c r="M89" i="1"/>
  <c r="N89" i="1"/>
  <c r="O89" i="1"/>
  <c r="P89" i="1"/>
  <c r="Q89" i="1"/>
  <c r="R89" i="1"/>
  <c r="S89" i="1"/>
  <c r="T89" i="1"/>
  <c r="U89" i="1"/>
  <c r="V89" i="1"/>
  <c r="W89" i="1"/>
  <c r="X89" i="1"/>
  <c r="Y89" i="1"/>
  <c r="Z89" i="1"/>
  <c r="AA89" i="1"/>
  <c r="AB89" i="1"/>
  <c r="AC89" i="1"/>
  <c r="AD89" i="1"/>
  <c r="AE89" i="1"/>
  <c r="AF89" i="1"/>
  <c r="AG89" i="1"/>
  <c r="AH89" i="1"/>
  <c r="F89" i="1"/>
  <c r="G51" i="1"/>
  <c r="H51" i="1"/>
  <c r="I51" i="1"/>
  <c r="J51" i="1"/>
  <c r="K51" i="1"/>
  <c r="L51" i="1"/>
  <c r="M51" i="1"/>
  <c r="N51" i="1"/>
  <c r="O51" i="1"/>
  <c r="P51" i="1"/>
  <c r="Q51" i="1"/>
  <c r="R51" i="1"/>
  <c r="S51" i="1"/>
  <c r="T51" i="1"/>
  <c r="U51" i="1"/>
  <c r="V51" i="1"/>
  <c r="W51" i="1"/>
  <c r="X51" i="1"/>
  <c r="Y51" i="1"/>
  <c r="Z51" i="1"/>
  <c r="AA51" i="1"/>
  <c r="AB51" i="1"/>
  <c r="AC51" i="1"/>
  <c r="AD51" i="1"/>
  <c r="AE51" i="1"/>
  <c r="AF51" i="1"/>
  <c r="AG51" i="1"/>
  <c r="AH51" i="1"/>
  <c r="F51" i="1"/>
  <c r="BQ42" i="5"/>
  <c r="I10" i="19"/>
  <c r="K68" i="1" l="1"/>
  <c r="L68" i="1"/>
  <c r="M68" i="1"/>
  <c r="N68" i="1"/>
  <c r="O68" i="1"/>
  <c r="P68" i="1"/>
  <c r="Q68" i="1"/>
  <c r="R68" i="1"/>
  <c r="S68" i="1"/>
  <c r="T68" i="1"/>
  <c r="U68" i="1"/>
  <c r="V68" i="1"/>
  <c r="W68" i="1"/>
  <c r="X68" i="1"/>
  <c r="Y68" i="1"/>
  <c r="Z68" i="1"/>
  <c r="AA68" i="1"/>
  <c r="AB68" i="1"/>
  <c r="AC68" i="1"/>
  <c r="AD68" i="1"/>
  <c r="AE68" i="1"/>
  <c r="AF68" i="1"/>
  <c r="AG68" i="1"/>
  <c r="AH68" i="1"/>
  <c r="AI68" i="1"/>
  <c r="G68" i="1"/>
  <c r="H68" i="1"/>
  <c r="I68" i="1"/>
  <c r="J68" i="1"/>
  <c r="F68" i="1"/>
  <c r="AM3" i="1" l="1"/>
  <c r="AO3" i="1" s="1"/>
  <c r="AS3" i="1" l="1"/>
  <c r="AQ3" i="1"/>
  <c r="P9" i="12"/>
  <c r="N9" i="12"/>
  <c r="H4" i="12"/>
  <c r="G4" i="12"/>
  <c r="F4" i="12"/>
  <c r="F3" i="12"/>
  <c r="K3" i="12" s="1"/>
  <c r="N3" i="12" s="1"/>
  <c r="P3" i="12" s="1"/>
  <c r="P25" i="13"/>
  <c r="P24" i="13" s="1"/>
  <c r="L25" i="13"/>
  <c r="H25" i="13"/>
  <c r="H24" i="13" s="1"/>
  <c r="D25" i="13"/>
  <c r="D24" i="13" s="1"/>
  <c r="D3" i="13"/>
  <c r="H3" i="13" s="1"/>
  <c r="L3" i="13" s="1"/>
  <c r="P3" i="13" s="1"/>
  <c r="O25" i="12"/>
  <c r="O24" i="12" s="1"/>
  <c r="M25" i="12"/>
  <c r="M24" i="12" s="1"/>
  <c r="J25" i="12"/>
  <c r="J24" i="12" s="1"/>
  <c r="J3" i="12"/>
  <c r="M3" i="12" s="1"/>
  <c r="O3" i="12" s="1"/>
  <c r="E25" i="12"/>
  <c r="E24" i="12" s="1"/>
  <c r="E3" i="12"/>
  <c r="D20" i="12"/>
  <c r="D15" i="12"/>
  <c r="D10" i="12"/>
  <c r="D5" i="12"/>
  <c r="D3" i="12"/>
  <c r="C30" i="12"/>
  <c r="C25" i="12"/>
  <c r="C20" i="12"/>
  <c r="C7" i="12"/>
  <c r="C15" i="12"/>
  <c r="C3" i="12"/>
  <c r="AD18" i="17"/>
  <c r="AD8" i="17"/>
  <c r="P20" i="17"/>
  <c r="P8" i="17"/>
  <c r="H20" i="17"/>
  <c r="H8" i="17"/>
  <c r="H4" i="17"/>
  <c r="P4" i="17" s="1"/>
  <c r="AD4" i="17" s="1"/>
  <c r="H3" i="17"/>
  <c r="P3" i="17" s="1"/>
  <c r="AD3" i="17" s="1"/>
  <c r="AC40" i="17"/>
  <c r="AC15" i="17"/>
  <c r="V40" i="17"/>
  <c r="V15" i="17"/>
  <c r="O40" i="17"/>
  <c r="O15" i="17"/>
  <c r="G40" i="17"/>
  <c r="G15" i="17"/>
  <c r="G3" i="17"/>
  <c r="O3" i="17" s="1"/>
  <c r="V3" i="17" s="1"/>
  <c r="AC3" i="17" s="1"/>
  <c r="AN66" i="5"/>
  <c r="AN67" i="5"/>
  <c r="AN65" i="5"/>
  <c r="AM67" i="5"/>
  <c r="AM66" i="5"/>
  <c r="AM65" i="5"/>
  <c r="I66" i="12" l="1"/>
  <c r="G3" i="12"/>
  <c r="H3" i="12" s="1"/>
  <c r="AR61" i="5"/>
  <c r="D6" i="21"/>
  <c r="F8" i="12" s="1"/>
  <c r="E6" i="21"/>
  <c r="F10" i="12" s="1"/>
  <c r="F6" i="21"/>
  <c r="F15" i="12" s="1"/>
  <c r="G6" i="21"/>
  <c r="F20" i="12" s="1"/>
  <c r="H6" i="21"/>
  <c r="F40" i="12" s="1"/>
  <c r="D7" i="21"/>
  <c r="H8" i="12" s="1"/>
  <c r="E7" i="21"/>
  <c r="H10" i="12" s="1"/>
  <c r="F7" i="21"/>
  <c r="H15" i="12" s="1"/>
  <c r="G7" i="21"/>
  <c r="H20" i="12" s="1"/>
  <c r="H7" i="21"/>
  <c r="H40" i="12" s="1"/>
  <c r="E5" i="21"/>
  <c r="G10" i="12" s="1"/>
  <c r="F5" i="21"/>
  <c r="G15" i="12" s="1"/>
  <c r="G5" i="21"/>
  <c r="G20" i="12" s="1"/>
  <c r="H5" i="21"/>
  <c r="G40" i="12" s="1"/>
  <c r="D5" i="21"/>
  <c r="G8" i="12" s="1"/>
  <c r="D13" i="21"/>
  <c r="K9" i="12" s="1"/>
  <c r="K8" i="12" s="1"/>
  <c r="C13" i="21"/>
  <c r="B13" i="21"/>
  <c r="X55" i="5"/>
  <c r="X54" i="5"/>
  <c r="AQ41" i="5"/>
  <c r="C5" i="3"/>
  <c r="AM59" i="5" s="1"/>
  <c r="AM60" i="5" l="1"/>
  <c r="AM34" i="5"/>
  <c r="AM56" i="5"/>
  <c r="AM35" i="5"/>
  <c r="AM58" i="5"/>
  <c r="AM57" i="5"/>
  <c r="AM48" i="5"/>
  <c r="AS41" i="5"/>
  <c r="AB40" i="17"/>
  <c r="AB20" i="17"/>
  <c r="AB7" i="17"/>
  <c r="AB3" i="17"/>
  <c r="N40" i="17"/>
  <c r="N20" i="17"/>
  <c r="N7" i="17"/>
  <c r="F40" i="17"/>
  <c r="F20" i="17"/>
  <c r="F7" i="17"/>
  <c r="F4" i="17"/>
  <c r="N4" i="17" s="1"/>
  <c r="AB4" i="17" s="1"/>
  <c r="F3" i="17"/>
  <c r="E7" i="19"/>
  <c r="F7" i="19"/>
  <c r="D7" i="19"/>
  <c r="Y40" i="17" l="1"/>
  <c r="Y20" i="17"/>
  <c r="Y10" i="17"/>
  <c r="S40" i="17"/>
  <c r="S20" i="17"/>
  <c r="S10" i="17"/>
  <c r="K40" i="17"/>
  <c r="K20" i="17"/>
  <c r="K10" i="17"/>
  <c r="C4" i="17"/>
  <c r="Y4" i="17" s="1"/>
  <c r="C3" i="17"/>
  <c r="W66" i="17" s="1"/>
  <c r="AE8" i="17"/>
  <c r="AE7" i="17" s="1"/>
  <c r="Q8" i="17"/>
  <c r="Q7" i="17" s="1"/>
  <c r="I8" i="17"/>
  <c r="I7" i="17" s="1"/>
  <c r="I4" i="17"/>
  <c r="B4" i="17"/>
  <c r="X4" i="17" s="1"/>
  <c r="E40" i="17"/>
  <c r="E20" i="17"/>
  <c r="E10" i="17"/>
  <c r="I3" i="17"/>
  <c r="W3" i="17" s="1"/>
  <c r="E3" i="17"/>
  <c r="M3" i="17" s="1"/>
  <c r="AA3" i="17" s="1"/>
  <c r="Z4" i="17"/>
  <c r="T15" i="17"/>
  <c r="T7" i="17"/>
  <c r="L15" i="17"/>
  <c r="L7" i="17"/>
  <c r="D15" i="17"/>
  <c r="D7" i="17"/>
  <c r="D3" i="17"/>
  <c r="T3" i="17" s="1"/>
  <c r="X40" i="17"/>
  <c r="X20" i="17"/>
  <c r="X10" i="17"/>
  <c r="J40" i="17"/>
  <c r="J20" i="17"/>
  <c r="J10" i="17"/>
  <c r="B40" i="17"/>
  <c r="B20" i="17"/>
  <c r="B10" i="17"/>
  <c r="B3" i="17"/>
  <c r="R3" i="17" s="1"/>
  <c r="AD33" i="5"/>
  <c r="C40" i="17" s="1"/>
  <c r="AI13" i="5"/>
  <c r="Z15" i="17" s="1"/>
  <c r="AI12" i="5"/>
  <c r="Z7" i="17" s="1"/>
  <c r="K5" i="13"/>
  <c r="O40" i="13"/>
  <c r="O20" i="13"/>
  <c r="O10" i="13"/>
  <c r="G40" i="13"/>
  <c r="G20" i="13"/>
  <c r="G10" i="13"/>
  <c r="C4" i="13"/>
  <c r="K4" i="13" s="1"/>
  <c r="C3" i="13"/>
  <c r="O3" i="13" s="1"/>
  <c r="N10" i="13"/>
  <c r="N20" i="13" s="1"/>
  <c r="F40" i="13"/>
  <c r="F20" i="13"/>
  <c r="F10" i="13"/>
  <c r="B4" i="13"/>
  <c r="F4" i="13" s="1"/>
  <c r="B40" i="13"/>
  <c r="B20" i="13"/>
  <c r="B10" i="13"/>
  <c r="B3" i="13"/>
  <c r="N3" i="13" s="1"/>
  <c r="D5" i="15"/>
  <c r="C40" i="15"/>
  <c r="C30" i="15"/>
  <c r="C20" i="15"/>
  <c r="C10" i="15"/>
  <c r="C5" i="15"/>
  <c r="B40" i="15"/>
  <c r="B30" i="15"/>
  <c r="B20" i="15"/>
  <c r="B10" i="15"/>
  <c r="B5" i="15"/>
  <c r="B4" i="15"/>
  <c r="D4" i="15" s="1"/>
  <c r="B3" i="15"/>
  <c r="D66" i="15" s="1"/>
  <c r="L5" i="12"/>
  <c r="B3" i="12"/>
  <c r="L3" i="12" s="1"/>
  <c r="C40" i="11"/>
  <c r="C20" i="11"/>
  <c r="C10" i="11"/>
  <c r="E40" i="11"/>
  <c r="E20" i="11"/>
  <c r="E10" i="11"/>
  <c r="G5" i="11"/>
  <c r="F5" i="11"/>
  <c r="D40" i="11"/>
  <c r="D30" i="11"/>
  <c r="D20" i="11"/>
  <c r="D10" i="11"/>
  <c r="D5" i="11"/>
  <c r="B40" i="11"/>
  <c r="B30" i="11"/>
  <c r="B20" i="11"/>
  <c r="B10" i="11"/>
  <c r="B5" i="11"/>
  <c r="B4" i="11"/>
  <c r="F4" i="11" s="1"/>
  <c r="G3" i="11"/>
  <c r="F3" i="11"/>
  <c r="E3" i="11"/>
  <c r="D3" i="11"/>
  <c r="C3" i="11"/>
  <c r="B3" i="11"/>
  <c r="G66" i="11" s="1"/>
  <c r="E3" i="14"/>
  <c r="D3" i="14"/>
  <c r="G5" i="14"/>
  <c r="G3" i="14"/>
  <c r="E40" i="14"/>
  <c r="E20" i="14"/>
  <c r="E10" i="14"/>
  <c r="C40" i="14"/>
  <c r="C20" i="14"/>
  <c r="C10" i="14"/>
  <c r="C3" i="14"/>
  <c r="F5" i="14"/>
  <c r="F4" i="14"/>
  <c r="F3" i="14"/>
  <c r="D40" i="14"/>
  <c r="D30" i="14"/>
  <c r="D20" i="14"/>
  <c r="D10" i="14"/>
  <c r="D5" i="14"/>
  <c r="D4" i="14"/>
  <c r="B5" i="14"/>
  <c r="B40" i="14"/>
  <c r="B30" i="14"/>
  <c r="B20" i="14"/>
  <c r="B10" i="14"/>
  <c r="B4" i="14"/>
  <c r="C4" i="10"/>
  <c r="I4" i="10" s="1"/>
  <c r="B3" i="14"/>
  <c r="G66" i="14" s="1"/>
  <c r="J3" i="10"/>
  <c r="J5" i="10"/>
  <c r="I5" i="10"/>
  <c r="I3" i="10"/>
  <c r="H5" i="10"/>
  <c r="H3" i="10"/>
  <c r="G40" i="10"/>
  <c r="G21" i="10"/>
  <c r="G10" i="10"/>
  <c r="G3" i="10"/>
  <c r="D40" i="10"/>
  <c r="D20" i="10"/>
  <c r="D10" i="10"/>
  <c r="C3" i="10"/>
  <c r="G67" i="10" s="1"/>
  <c r="D3" i="10"/>
  <c r="F3" i="10"/>
  <c r="F40" i="10"/>
  <c r="F30" i="10"/>
  <c r="F21" i="10"/>
  <c r="F10" i="10"/>
  <c r="F5" i="10"/>
  <c r="C40" i="10"/>
  <c r="C30" i="10"/>
  <c r="C20" i="10"/>
  <c r="C5" i="10"/>
  <c r="C10" i="10"/>
  <c r="E3" i="10"/>
  <c r="B3" i="10"/>
  <c r="E7" i="6"/>
  <c r="B10" i="12" s="1"/>
  <c r="F7" i="6"/>
  <c r="F9" i="6" s="1"/>
  <c r="I11" i="12" s="1"/>
  <c r="G7" i="6"/>
  <c r="G9" i="6" s="1"/>
  <c r="I12" i="12" s="1"/>
  <c r="H7" i="6"/>
  <c r="B13" i="12" s="1"/>
  <c r="I7" i="6"/>
  <c r="B14" i="12" s="1"/>
  <c r="J7" i="6"/>
  <c r="J9" i="6" s="1"/>
  <c r="I15" i="12" s="1"/>
  <c r="K7" i="6"/>
  <c r="K9" i="6" s="1"/>
  <c r="I16" i="12" s="1"/>
  <c r="L7" i="6"/>
  <c r="B17" i="12" s="1"/>
  <c r="M7" i="6"/>
  <c r="B18" i="12" s="1"/>
  <c r="N7" i="6"/>
  <c r="N9" i="6" s="1"/>
  <c r="I19" i="12" s="1"/>
  <c r="O7" i="6"/>
  <c r="B20" i="12" s="1"/>
  <c r="P7" i="6"/>
  <c r="B21" i="12" s="1"/>
  <c r="Q7" i="6"/>
  <c r="B22" i="12" s="1"/>
  <c r="R7" i="6"/>
  <c r="R9" i="6" s="1"/>
  <c r="I23" i="12" s="1"/>
  <c r="S7" i="6"/>
  <c r="B24" i="12" s="1"/>
  <c r="T7" i="6"/>
  <c r="B25" i="12" s="1"/>
  <c r="U7" i="6"/>
  <c r="B26" i="12" s="1"/>
  <c r="V7" i="6"/>
  <c r="V9" i="6" s="1"/>
  <c r="I27" i="12" s="1"/>
  <c r="W7" i="6"/>
  <c r="B28" i="12" s="1"/>
  <c r="X7" i="6"/>
  <c r="B29" i="12" s="1"/>
  <c r="Y7" i="6"/>
  <c r="B30" i="12" s="1"/>
  <c r="Z7" i="6"/>
  <c r="Z9" i="6" s="1"/>
  <c r="I31" i="12" s="1"/>
  <c r="AA7" i="6"/>
  <c r="B32" i="12" s="1"/>
  <c r="AB7" i="6"/>
  <c r="B33" i="12" s="1"/>
  <c r="AC7" i="6"/>
  <c r="B34" i="12" s="1"/>
  <c r="AD7" i="6"/>
  <c r="AD9" i="6" s="1"/>
  <c r="I35" i="12" s="1"/>
  <c r="AE7" i="6"/>
  <c r="B36" i="12" s="1"/>
  <c r="AF7" i="6"/>
  <c r="B37" i="12" s="1"/>
  <c r="AG7" i="6"/>
  <c r="B38" i="12" s="1"/>
  <c r="AH7" i="6"/>
  <c r="B39" i="12" s="1"/>
  <c r="AI7" i="6"/>
  <c r="B40" i="12" s="1"/>
  <c r="D7" i="6"/>
  <c r="D9" i="6" s="1"/>
  <c r="I9" i="12" s="1"/>
  <c r="AH3" i="6"/>
  <c r="B39" i="10" s="1"/>
  <c r="AI3" i="6"/>
  <c r="B40" i="10" s="1"/>
  <c r="E3" i="6"/>
  <c r="B10" i="10" s="1"/>
  <c r="F3" i="6"/>
  <c r="B11" i="10" s="1"/>
  <c r="G3" i="6"/>
  <c r="B12" i="10" s="1"/>
  <c r="H3" i="6"/>
  <c r="B13" i="10" s="1"/>
  <c r="I3" i="6"/>
  <c r="I5" i="6" s="1"/>
  <c r="E14" i="10" s="1"/>
  <c r="J3" i="6"/>
  <c r="B15" i="10" s="1"/>
  <c r="K3" i="6"/>
  <c r="B16" i="10" s="1"/>
  <c r="L3" i="6"/>
  <c r="B17" i="10" s="1"/>
  <c r="M3" i="6"/>
  <c r="B18" i="10" s="1"/>
  <c r="N3" i="6"/>
  <c r="B19" i="10" s="1"/>
  <c r="O3" i="6"/>
  <c r="B20" i="10" s="1"/>
  <c r="P3" i="6"/>
  <c r="B21" i="10" s="1"/>
  <c r="Q3" i="6"/>
  <c r="B22" i="10" s="1"/>
  <c r="R3" i="6"/>
  <c r="B23" i="10" s="1"/>
  <c r="S3" i="6"/>
  <c r="B24" i="10" s="1"/>
  <c r="T3" i="6"/>
  <c r="B25" i="10" s="1"/>
  <c r="U3" i="6"/>
  <c r="B26" i="10" s="1"/>
  <c r="V3" i="6"/>
  <c r="B27" i="10" s="1"/>
  <c r="W3" i="6"/>
  <c r="B28" i="10" s="1"/>
  <c r="X3" i="6"/>
  <c r="B29" i="10" s="1"/>
  <c r="Y3" i="6"/>
  <c r="B30" i="10" s="1"/>
  <c r="Z3" i="6"/>
  <c r="B31" i="10" s="1"/>
  <c r="AA3" i="6"/>
  <c r="B32" i="10" s="1"/>
  <c r="AB3" i="6"/>
  <c r="B33" i="10" s="1"/>
  <c r="AC3" i="6"/>
  <c r="B34" i="10" s="1"/>
  <c r="AD3" i="6"/>
  <c r="B35" i="10" s="1"/>
  <c r="AE3" i="6"/>
  <c r="B36" i="10" s="1"/>
  <c r="AF3" i="6"/>
  <c r="B37" i="10" s="1"/>
  <c r="AG3" i="6"/>
  <c r="B38" i="10" s="1"/>
  <c r="D3" i="6"/>
  <c r="B9" i="10" s="1"/>
  <c r="E9" i="6" l="1"/>
  <c r="I10" i="12" s="1"/>
  <c r="Q9" i="6"/>
  <c r="I22" i="12" s="1"/>
  <c r="M9" i="6"/>
  <c r="I18" i="12" s="1"/>
  <c r="I9" i="6"/>
  <c r="I14" i="12" s="1"/>
  <c r="AH9" i="6"/>
  <c r="I39" i="12" s="1"/>
  <c r="AG9" i="6"/>
  <c r="I38" i="12" s="1"/>
  <c r="AC9" i="6"/>
  <c r="I34" i="12" s="1"/>
  <c r="Y9" i="6"/>
  <c r="I30" i="12" s="1"/>
  <c r="U9" i="6"/>
  <c r="I26" i="12" s="1"/>
  <c r="AG5" i="6"/>
  <c r="E38" i="10" s="1"/>
  <c r="Y5" i="6"/>
  <c r="E30" i="10" s="1"/>
  <c r="Q5" i="6"/>
  <c r="E22" i="10" s="1"/>
  <c r="AB5" i="6"/>
  <c r="E33" i="10" s="1"/>
  <c r="T5" i="6"/>
  <c r="E25" i="10" s="1"/>
  <c r="AI5" i="6"/>
  <c r="E40" i="10" s="1"/>
  <c r="AE5" i="6"/>
  <c r="E36" i="10" s="1"/>
  <c r="AA5" i="6"/>
  <c r="E32" i="10" s="1"/>
  <c r="W5" i="6"/>
  <c r="E28" i="10" s="1"/>
  <c r="S5" i="6"/>
  <c r="E24" i="10" s="1"/>
  <c r="O5" i="6"/>
  <c r="E20" i="10" s="1"/>
  <c r="K5" i="6"/>
  <c r="E16" i="10" s="1"/>
  <c r="G5" i="6"/>
  <c r="E12" i="10" s="1"/>
  <c r="AH5" i="6"/>
  <c r="E39" i="10" s="1"/>
  <c r="AF9" i="6"/>
  <c r="I37" i="12" s="1"/>
  <c r="AB9" i="6"/>
  <c r="I33" i="12" s="1"/>
  <c r="X9" i="6"/>
  <c r="I29" i="12" s="1"/>
  <c r="T9" i="6"/>
  <c r="I25" i="12" s="1"/>
  <c r="P9" i="6"/>
  <c r="I21" i="12" s="1"/>
  <c r="L9" i="6"/>
  <c r="I17" i="12" s="1"/>
  <c r="H9" i="6"/>
  <c r="I13" i="12" s="1"/>
  <c r="B16" i="12"/>
  <c r="B12" i="12"/>
  <c r="B35" i="12"/>
  <c r="B31" i="12"/>
  <c r="B27" i="12"/>
  <c r="B23" i="12"/>
  <c r="B9" i="12"/>
  <c r="AC5" i="6"/>
  <c r="E34" i="10" s="1"/>
  <c r="U5" i="6"/>
  <c r="E26" i="10" s="1"/>
  <c r="M5" i="6"/>
  <c r="E18" i="10" s="1"/>
  <c r="E5" i="6"/>
  <c r="E10" i="10" s="1"/>
  <c r="X5" i="6"/>
  <c r="E29" i="10" s="1"/>
  <c r="P5" i="6"/>
  <c r="E21" i="10" s="1"/>
  <c r="H5" i="6"/>
  <c r="E13" i="10" s="1"/>
  <c r="D5" i="6"/>
  <c r="E9" i="10" s="1"/>
  <c r="AD5" i="6"/>
  <c r="E35" i="10" s="1"/>
  <c r="Z5" i="6"/>
  <c r="E31" i="10" s="1"/>
  <c r="V5" i="6"/>
  <c r="E27" i="10" s="1"/>
  <c r="R5" i="6"/>
  <c r="E23" i="10" s="1"/>
  <c r="N5" i="6"/>
  <c r="E19" i="10" s="1"/>
  <c r="J5" i="6"/>
  <c r="E15" i="10" s="1"/>
  <c r="F5" i="6"/>
  <c r="E11" i="10" s="1"/>
  <c r="AI9" i="6"/>
  <c r="I40" i="12" s="1"/>
  <c r="AE9" i="6"/>
  <c r="I36" i="12" s="1"/>
  <c r="AA9" i="6"/>
  <c r="I32" i="12" s="1"/>
  <c r="W9" i="6"/>
  <c r="I28" i="12" s="1"/>
  <c r="S9" i="6"/>
  <c r="I24" i="12" s="1"/>
  <c r="O9" i="6"/>
  <c r="I20" i="12" s="1"/>
  <c r="B19" i="12"/>
  <c r="B15" i="12"/>
  <c r="B11" i="12"/>
  <c r="B14" i="10"/>
  <c r="F4" i="10"/>
  <c r="D4" i="11"/>
  <c r="C3" i="15"/>
  <c r="C4" i="15"/>
  <c r="AF5" i="6"/>
  <c r="E37" i="10" s="1"/>
  <c r="L5" i="6"/>
  <c r="E17" i="10" s="1"/>
  <c r="D3" i="15"/>
  <c r="J3" i="13"/>
  <c r="N40" i="13"/>
  <c r="J4" i="13"/>
  <c r="K66" i="13"/>
  <c r="O66" i="13"/>
  <c r="K4" i="17"/>
  <c r="S3" i="17"/>
  <c r="K3" i="17"/>
  <c r="Y3" i="17" s="1"/>
  <c r="S4" i="17"/>
  <c r="T66" i="17"/>
  <c r="J4" i="17"/>
  <c r="R4" i="17"/>
  <c r="U3" i="17"/>
  <c r="Q3" i="17"/>
  <c r="AE3" i="17" s="1"/>
  <c r="L3" i="17"/>
  <c r="Z3" i="17" s="1"/>
  <c r="F3" i="13"/>
  <c r="N4" i="13"/>
  <c r="J3" i="17"/>
  <c r="X3" i="17" s="1"/>
  <c r="G3" i="13"/>
  <c r="G4" i="13"/>
  <c r="K3" i="13"/>
  <c r="O4" i="13"/>
  <c r="I3" i="12"/>
  <c r="AM39" i="5"/>
  <c r="AN38" i="5"/>
  <c r="AM38" i="5"/>
  <c r="AM37" i="5"/>
  <c r="AJ8" i="1" l="1"/>
  <c r="AJ7" i="1"/>
  <c r="BA33" i="5" l="1"/>
  <c r="BA32" i="5"/>
  <c r="BA31" i="5"/>
  <c r="AM31" i="5"/>
  <c r="C40" i="13"/>
  <c r="AD32" i="5"/>
  <c r="AD31" i="5"/>
  <c r="X31" i="5"/>
  <c r="Y31" i="5"/>
  <c r="C10" i="13" l="1"/>
  <c r="C10" i="17"/>
  <c r="C20" i="13"/>
  <c r="C20" i="17"/>
  <c r="P27" i="5" l="1"/>
  <c r="Q27" i="5" s="1"/>
  <c r="X27" i="5"/>
  <c r="Y27" i="5" s="1"/>
  <c r="X26" i="5"/>
  <c r="P26" i="5"/>
  <c r="X25" i="5"/>
  <c r="Y25" i="5" s="1"/>
  <c r="G24" i="5"/>
  <c r="Q24" i="5"/>
  <c r="P21" i="5"/>
  <c r="Q21" i="5" s="1"/>
  <c r="Y23" i="5" l="1"/>
  <c r="Y22" i="5"/>
  <c r="X23" i="5"/>
  <c r="F23" i="5"/>
  <c r="G23" i="5" s="1"/>
  <c r="F22" i="5"/>
  <c r="G22" i="5" s="1"/>
  <c r="K21" i="5"/>
  <c r="J21" i="5"/>
  <c r="U21" i="5"/>
  <c r="X22" i="5"/>
  <c r="Q16" i="5"/>
  <c r="AE16" i="5"/>
  <c r="AD14" i="5"/>
  <c r="AD15" i="5"/>
  <c r="M7" i="5"/>
  <c r="K7" i="5"/>
  <c r="J7" i="5"/>
  <c r="AJ100" i="1" l="1"/>
  <c r="AJ101" i="1"/>
  <c r="AJ1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tc={5976EDCB-3FB0-D14A-8FCC-C18A3D8F1592}</author>
  </authors>
  <commentList>
    <comment ref="C30" authorId="0" shapeId="0" xr:uid="{5976EDCB-3FB0-D14A-8FCC-C18A3D8F1592}">
      <text>
        <t>[Threaded comment]
Your version of Excel allows you to read this threaded comment; however, any edits to it will get removed if the file is opened in a newer version of Excel. Learn more: https://go.microsoft.com/fwlink/?linkid=870924
Comment:
    Is that currently used? IF so, for what?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tc={3F1903C2-B329-B140-85F5-3AFDF32F65BB}</author>
  </authors>
  <commentList>
    <comment ref="P3" authorId="0" shapeId="0" xr:uid="{3F1903C2-B329-B140-85F5-3AFDF32F65BB}">
      <text>
        <t>[Threaded comment]
Your version of Excel allows you to read this threaded comment; however, any edits to it will get removed if the file is opened in a newer version of Excel. Learn more: https://go.microsoft.com/fwlink/?linkid=870924
Comment:
    be careful: module prices vs. system prices!</t>
      </text>
    </comment>
  </commentList>
</comments>
</file>

<file path=xl/sharedStrings.xml><?xml version="1.0" encoding="utf-8"?>
<sst xmlns="http://schemas.openxmlformats.org/spreadsheetml/2006/main" count="1211" uniqueCount="552">
  <si>
    <t>include efficiency (leakage)?</t>
  </si>
  <si>
    <t>J/kg</t>
  </si>
  <si>
    <t>[EUR/kW rated]</t>
  </si>
  <si>
    <t>Fraction of CAPEX p.a.</t>
  </si>
  <si>
    <t>years</t>
  </si>
  <si>
    <t/>
  </si>
  <si>
    <t>kWp/m^2</t>
  </si>
  <si>
    <t>[EUR/kWp]</t>
  </si>
  <si>
    <t>[EUR/kWh]</t>
  </si>
  <si>
    <t>1/hours</t>
  </si>
  <si>
    <t>Fraction of rated electricity input power</t>
  </si>
  <si>
    <t>[EUR/bpd (barrels per day)]</t>
  </si>
  <si>
    <t>[energy efficiency - kWh hydrogen to kWh fuel mix]</t>
  </si>
  <si>
    <t>Fraction of rated jet fuel output</t>
  </si>
  <si>
    <t>Units</t>
  </si>
  <si>
    <t>Comments</t>
  </si>
  <si>
    <t>Variable Name</t>
  </si>
  <si>
    <t>meters of spacing per meter of rotor diameter</t>
  </si>
  <si>
    <t>Sources</t>
  </si>
  <si>
    <t>Specification</t>
  </si>
  <si>
    <t xml:space="preserve">turbine spacing </t>
  </si>
  <si>
    <t xml:space="preserve">PV peak per area  </t>
  </si>
  <si>
    <t xml:space="preserve">cycle efficiency </t>
  </si>
  <si>
    <t xml:space="preserve">c rate           </t>
  </si>
  <si>
    <t xml:space="preserve">electrolyzer baseload   </t>
  </si>
  <si>
    <t xml:space="preserve">electrolyzer efficiency </t>
  </si>
  <si>
    <t xml:space="preserve">H2tL efficiency </t>
  </si>
  <si>
    <t xml:space="preserve">H2tL baseload   </t>
  </si>
  <si>
    <t xml:space="preserve">kerosene vol fraction </t>
  </si>
  <si>
    <t xml:space="preserve">naphtha vol fraction </t>
  </si>
  <si>
    <t xml:space="preserve">diesel vol fraction </t>
  </si>
  <si>
    <t xml:space="preserve">kerosene LHV      </t>
  </si>
  <si>
    <t xml:space="preserve">diesel LHV        </t>
  </si>
  <si>
    <t xml:space="preserve">CAPEX       </t>
  </si>
  <si>
    <t xml:space="preserve">OPEX        </t>
  </si>
  <si>
    <t xml:space="preserve">lifetime    </t>
  </si>
  <si>
    <t xml:space="preserve">CAPEX           </t>
  </si>
  <si>
    <t xml:space="preserve">OPEX            </t>
  </si>
  <si>
    <t xml:space="preserve">lifetime        </t>
  </si>
  <si>
    <t xml:space="preserve">CAPEX     </t>
  </si>
  <si>
    <t xml:space="preserve">OPEX      </t>
  </si>
  <si>
    <t>CAPEX</t>
  </si>
  <si>
    <t>OPEX</t>
  </si>
  <si>
    <t>PV_peak_per_area</t>
  </si>
  <si>
    <t>electrolyzer_baseload</t>
  </si>
  <si>
    <t>electrolyzer_efficiency</t>
  </si>
  <si>
    <t>H2tL_baseload</t>
  </si>
  <si>
    <t>kerosene_LHV</t>
  </si>
  <si>
    <t>diesel_LHV</t>
  </si>
  <si>
    <t>specification</t>
  </si>
  <si>
    <t>units</t>
  </si>
  <si>
    <t>https://www.engineeringtoolbox.com/fuels-higher-calorific-values-d_169.html</t>
  </si>
  <si>
    <t>Matute, 2019</t>
  </si>
  <si>
    <t>Bryer, 2012</t>
  </si>
  <si>
    <t>[EUR/kWel]</t>
  </si>
  <si>
    <t>Fuel characteristics</t>
  </si>
  <si>
    <t>Economics</t>
  </si>
  <si>
    <t>discount rate</t>
  </si>
  <si>
    <t>discount_rate</t>
  </si>
  <si>
    <t>CAPEX bpd</t>
  </si>
  <si>
    <t>barrel</t>
  </si>
  <si>
    <t>gallon</t>
  </si>
  <si>
    <t>convert_from</t>
  </si>
  <si>
    <t>convert_to</t>
  </si>
  <si>
    <t>conversion</t>
  </si>
  <si>
    <t>Conversions</t>
  </si>
  <si>
    <t>name</t>
  </si>
  <si>
    <t>barrels/gal</t>
  </si>
  <si>
    <t>[EUR/kW fuel output]</t>
  </si>
  <si>
    <t>Fasihi, 2016</t>
  </si>
  <si>
    <t>Gil?</t>
  </si>
  <si>
    <t>lifetime</t>
  </si>
  <si>
    <t>https://www.tesla.com/en_AU/blog/introducing-megapack-utility-scale-energy-storage</t>
  </si>
  <si>
    <t>1.5 MW power / 3 MWh energy</t>
  </si>
  <si>
    <t>electrolyzer lifetime</t>
  </si>
  <si>
    <t>kerosene_energy_fraction</t>
  </si>
  <si>
    <t>diesel_energy_fraction</t>
  </si>
  <si>
    <t>kerosene energy fraction</t>
  </si>
  <si>
    <t>diesel energy fraction</t>
  </si>
  <si>
    <t>kW</t>
  </si>
  <si>
    <t>unit generation capacity</t>
  </si>
  <si>
    <t>unit electricity input capacity</t>
  </si>
  <si>
    <t>unit electricity storage capacity</t>
  </si>
  <si>
    <t>kWh</t>
  </si>
  <si>
    <t>unit hydrogen storage capacity</t>
  </si>
  <si>
    <t>kW jet fuel output</t>
  </si>
  <si>
    <t>unit jet fuel output capacity</t>
  </si>
  <si>
    <t>Solar PV plant</t>
  </si>
  <si>
    <t>Battery</t>
  </si>
  <si>
    <t>Hydrogen storage</t>
  </si>
  <si>
    <t>Hydrogen-to-liquid</t>
  </si>
  <si>
    <t>required_fuel</t>
  </si>
  <si>
    <t>GWh</t>
  </si>
  <si>
    <t>entire plant lifetime</t>
  </si>
  <si>
    <t>kerosene output of plant</t>
  </si>
  <si>
    <t>On-shore wind plant</t>
  </si>
  <si>
    <t>Off-shore wind plant</t>
  </si>
  <si>
    <t>Maienza, 2020</t>
  </si>
  <si>
    <t>25-30</t>
  </si>
  <si>
    <t>Crivellari, 2020</t>
  </si>
  <si>
    <t>Crivellari, 2020 has also data on H2 compression, CO2 capture and compression and others</t>
  </si>
  <si>
    <t>Baldinelli, 2020</t>
  </si>
  <si>
    <t>DECEX</t>
  </si>
  <si>
    <t>reference</t>
  </si>
  <si>
    <t>comment</t>
  </si>
  <si>
    <t xml:space="preserve">variable -&gt; </t>
  </si>
  <si>
    <t>unit -&gt;</t>
  </si>
  <si>
    <t>year of data</t>
  </si>
  <si>
    <t>?</t>
  </si>
  <si>
    <t>Blanco, 2009</t>
  </si>
  <si>
    <t>Krohn, 2009</t>
  </si>
  <si>
    <t>van Zuijlen, 2019</t>
  </si>
  <si>
    <t>TCR instead of CAPEX; based on Siemens projections</t>
  </si>
  <si>
    <t>Böhm, 2020</t>
  </si>
  <si>
    <t xml:space="preserve"> </t>
  </si>
  <si>
    <t>Zappa, 2019</t>
  </si>
  <si>
    <t>CSP plant</t>
  </si>
  <si>
    <t>based on other data sources (JRC, 2014)</t>
  </si>
  <si>
    <t>﻿1320</t>
  </si>
  <si>
    <t>based on other data sources (from 2014)</t>
  </si>
  <si>
    <t>﻿U.S. Energy Information Administration, 2020</t>
  </si>
  <si>
    <t>US data</t>
  </si>
  <si>
    <t>dollar</t>
  </si>
  <si>
    <t>euro</t>
  </si>
  <si>
    <t>EUR/USD</t>
  </si>
  <si>
    <t>US data: large plant</t>
  </si>
  <si>
    <t>US data: small plant</t>
  </si>
  <si>
    <t>wind_turbine_spacing</t>
  </si>
  <si>
    <t>battery_cycle_efficiency</t>
  </si>
  <si>
    <t>battery_c_rate</t>
  </si>
  <si>
    <t>wind_lifetime</t>
  </si>
  <si>
    <t>PV_OPEX</t>
  </si>
  <si>
    <t>PV_CAPEX</t>
  </si>
  <si>
    <t>PV_lifetime</t>
  </si>
  <si>
    <t>battery_CAPEX</t>
  </si>
  <si>
    <t>battery_OPEX</t>
  </si>
  <si>
    <t>battery_lifetime</t>
  </si>
  <si>
    <t>electrolyzer_CAPEX</t>
  </si>
  <si>
    <t>electrolyzer_OPEX</t>
  </si>
  <si>
    <t>electrolyzer_lifetime</t>
  </si>
  <si>
    <t>H2tL_CAPEX</t>
  </si>
  <si>
    <t>H2tL_OPEX</t>
  </si>
  <si>
    <t>Gupta, 2020</t>
  </si>
  <si>
    <t>data from other sources, for Switzerland</t>
  </si>
  <si>
    <t>Lai, 2017</t>
  </si>
  <si>
    <t>data from other sources</t>
  </si>
  <si>
    <t>5-15</t>
  </si>
  <si>
    <t>0.85-0.95</t>
  </si>
  <si>
    <t>Tian, 2020</t>
  </si>
  <si>
    <t>﻿Luerssen, 2020</t>
  </si>
  <si>
    <t>PSI, 2019</t>
  </si>
  <si>
    <t>data for Switzerland</t>
  </si>
  <si>
    <t>Buttler, 2018</t>
  </si>
  <si>
    <t>Electrolyzer</t>
  </si>
  <si>
    <t>﻿2019</t>
  </si>
  <si>
    <t>PV</t>
  </si>
  <si>
    <t>€/Wp</t>
  </si>
  <si>
    <t>€/kWp/a</t>
  </si>
  <si>
    <t>€/Wh</t>
  </si>
  <si>
    <t>€/kWh/a</t>
  </si>
  <si>
    <t>﻿Kost, 2018</t>
  </si>
  <si>
    <t>﻿600</t>
  </si>
  <si>
    <t>﻿1500</t>
  </si>
  <si>
    <t>﻿3100</t>
  </si>
  <si>
    <t>﻿2020</t>
  </si>
  <si>
    <t>on-shore wind</t>
  </si>
  <si>
    <t>off-shore wind</t>
  </si>
  <si>
    <t>CSP</t>
  </si>
  <si>
    <t>+ JRC, 2018</t>
  </si>
  <si>
    <t>+ Vartiainen, 2020</t>
  </si>
  <si>
    <t>Data for scenario "ProRES"</t>
  </si>
  <si>
    <t>﻿The "ProRES" scenario results are the most ambitious in terms of capacity additions of RES-E technologies. In this scenario the world moves towards decarbonisation by significantly reducing fossil fuel use, however, in parallel with rapid phase out of nuclear power. CCS does not become commercial and is not an available mitigation option. Deep emission reduction is achieved with high deployment of RES, electrification of transport and heat, and high efficiency gains. It is based on the 2015 "Energy Revolution" scenario of Greenpeace [11]. Primary energy consumption is about 430 EJ, renewables supply 93 % of electricity demand and global CO2 emissions are about 4.5 GtCO2 in 2050.</t>
  </si>
  <si>
    <t>on-shore, low specific capacity, high hub height</t>
  </si>
  <si>
    <t>€/kW</t>
  </si>
  <si>
    <t>% of CAPEX p.a.</t>
  </si>
  <si>
    <t>on-shore, medium specific capacity, medium hub height</t>
  </si>
  <si>
    <t>on-shore, high specific capacity, low hub height</t>
  </si>
  <si>
    <t>off-shore, monopole, medium distance to shore</t>
  </si>
  <si>
    <t>off-shore, jacket, medium distance to shore</t>
  </si>
  <si>
    <t>off-shore, floating, long distance to shore</t>
  </si>
  <si>
    <t>utility-scale PV with one-axis tracking</t>
  </si>
  <si>
    <t>utility-scale PV without tracking</t>
  </si>
  <si>
    <t>commercial-scale PV flat surface</t>
  </si>
  <si>
    <t>CSP, parabolic trough with storage</t>
  </si>
  <si>
    <t>CSP, solar tower with storage</t>
  </si>
  <si>
    <t>two learning rate-based approaches for Europe (see extra sheets)</t>
  </si>
  <si>
    <t>Vartiainen, 2020</t>
  </si>
  <si>
    <t>kg hydrogen</t>
  </si>
  <si>
    <t>kWh hydrogen (HHV)</t>
  </si>
  <si>
    <t>CO2_CAPEX</t>
  </si>
  <si>
    <t>CO2_OPEX</t>
  </si>
  <si>
    <t>CO2_el_efficiency</t>
  </si>
  <si>
    <t>CO2 Production</t>
  </si>
  <si>
    <t>CO2 Storage</t>
  </si>
  <si>
    <t>electrical efficiency</t>
  </si>
  <si>
    <t>[EUR/ton*yr]</t>
  </si>
  <si>
    <t>baseload</t>
  </si>
  <si>
    <t>efficiency</t>
  </si>
  <si>
    <t>CO2_lifetime</t>
  </si>
  <si>
    <t>IEA, 2019</t>
  </si>
  <si>
    <t>today</t>
  </si>
  <si>
    <t>Gorre, 2020</t>
  </si>
  <si>
    <t>IRENA, 2018</t>
  </si>
  <si>
    <t>kgCO2/hr</t>
  </si>
  <si>
    <t>EUR/t</t>
  </si>
  <si>
    <t>H2tL_required_CO2</t>
  </si>
  <si>
    <t>Ratio of CO2 to H2 as input required</t>
  </si>
  <si>
    <t>CO2stor_CAPEX</t>
  </si>
  <si>
    <t>CO2stor_OPEX</t>
  </si>
  <si>
    <t>H2stor_CAPEX</t>
  </si>
  <si>
    <t>H2stor_OPEX</t>
  </si>
  <si>
    <t>wind_max_units</t>
  </si>
  <si>
    <t>wind_min_units</t>
  </si>
  <si>
    <t>maximum units</t>
  </si>
  <si>
    <t>minimum units</t>
  </si>
  <si>
    <t>FT synthesis (incl. RWGS)</t>
  </si>
  <si>
    <t>MWh_PtL/MWh_H2</t>
  </si>
  <si>
    <t>CAPEX (lower end estimate)</t>
  </si>
  <si>
    <t>Note</t>
  </si>
  <si>
    <t>Electrolysis values would be available as well!</t>
  </si>
  <si>
    <t>Bossmann, 2018</t>
  </si>
  <si>
    <t>DNV GL,2019</t>
  </si>
  <si>
    <t>compressed pressure vessel, 700 bar, typical capacity 10 GJ, 365 cycles per year (﻿excluding compression energy)</t>
  </si>
  <si>
    <t>c﻿ompressed depleted gas field, 250 bar, typical capacity 10 PJ, 2 cycles per year (﻿excluding compression energy)</t>
  </si>
  <si>
    <t>liquefied cryogenic vessel, 1 bar, 20K, typical capacity 3 TJ, 52 cycles per year (﻿excluding compression energy)</t>
  </si>
  <si>
    <t>Li-ion</t>
  </si>
  <si>
    <t>% of CAPEX</t>
  </si>
  <si>
    <t>ALL DATA FOR REF. SCEN.</t>
  </si>
  <si>
    <t>€/kW_el.</t>
  </si>
  <si>
    <t>efficiency (LHV)</t>
  </si>
  <si>
    <t>€/kW_PtL</t>
  </si>
  <si>
    <t>values from Agora, 2019</t>
  </si>
  <si>
    <t>-</t>
  </si>
  <si>
    <t>energy consumption</t>
  </si>
  <si>
    <t>kWh_el./kg gas</t>
  </si>
  <si>
    <t>+ Agora, 2020</t>
  </si>
  <si>
    <t>+ EUC, 2018</t>
  </si>
  <si>
    <t>liquid fuel conversion: methanol synthesis OR FT (same costs, FT incl. RWGS)</t>
  </si>
  <si>
    <t>presssure vessel, 200 bar; 44€/m3</t>
  </si>
  <si>
    <t>utility-scale PV system</t>
  </si>
  <si>
    <t>Battery system</t>
  </si>
  <si>
    <t>€/kWp</t>
  </si>
  <si>
    <t>€/kWh</t>
  </si>
  <si>
    <t>OPEX (lower end estimate)</t>
  </si>
  <si>
    <t>excluded because…</t>
  </si>
  <si>
    <t>TCR instead of CAPEX</t>
  </si>
  <si>
    <t>US data, not suitable for EU</t>
  </si>
  <si>
    <t>secondary literature</t>
  </si>
  <si>
    <t>prices for CH</t>
  </si>
  <si>
    <t>only conference paper</t>
  </si>
  <si>
    <t>old</t>
  </si>
  <si>
    <t>references</t>
  </si>
  <si>
    <t>reference:</t>
  </si>
  <si>
    <t>Agora, 2019 (reference scenario)</t>
  </si>
  <si>
    <t>CAPEX in EUR/kWp</t>
  </si>
  <si>
    <t>OPEX in % of CAPEX p.a.</t>
  </si>
  <si>
    <t>Tsiropoulos, 2018 (ProRES scenario)</t>
  </si>
  <si>
    <t>weird numbers for OPEX for wind..</t>
  </si>
  <si>
    <t>old and se ondary literature</t>
  </si>
  <si>
    <t>lifetime in years</t>
  </si>
  <si>
    <t>notes</t>
  </si>
  <si>
    <t>Conclusion:</t>
  </si>
  <si>
    <t>Considerations:</t>
  </si>
  <si>
    <t>Reference to proceed with:</t>
  </si>
  <si>
    <t>For wind power, we chose EU-JRC (Tsiropoulos, 2018) values. They also represent the medium scenario here. We proceed with EU-JRC (Tsiropoulos, 2018) values and take the other two as high/low values for sensitivity analysis.</t>
  </si>
  <si>
    <t>The two scenarios are very close to each other. EU-JRC (Tsiropoulos, 2018) values, however, are given for three different on-shore wind power plant types.</t>
  </si>
  <si>
    <t>unit unclear (cost per kW or kWh)</t>
  </si>
  <si>
    <t>Only one source with a time dimension. We take this.</t>
  </si>
  <si>
    <t>long-term</t>
  </si>
  <si>
    <t>MWh_PtL/MWh_H2 (most likely LHV based)</t>
  </si>
  <si>
    <t>efficiency in kWh_liquid_HC/kWh_H2 (LHV)</t>
  </si>
  <si>
    <t>tbd</t>
  </si>
  <si>
    <t>based on existing plants, data for PEMEL, lower-end estimate for costs, higher-end estimate for efficiency</t>
  </si>
  <si>
    <t>PEMEL, 2017</t>
  </si>
  <si>
    <t>PEMEL, 2025</t>
  </si>
  <si>
    <t>operation hours</t>
  </si>
  <si>
    <t>kWh_H2/kWh_el (unclear whether HHV or LHV)</t>
  </si>
  <si>
    <t>too little plant</t>
  </si>
  <si>
    <t>100 MW plant, no information on electrolysis type</t>
  </si>
  <si>
    <t>too little information given</t>
  </si>
  <si>
    <t>10 MW plant, no information on electrolysis type</t>
  </si>
  <si>
    <t>PEMEL, for plant of 5 MW_el</t>
  </si>
  <si>
    <t>no future projections</t>
  </si>
  <si>
    <t>efficiency in kWh_H2/kWh_el (LHV)</t>
  </si>
  <si>
    <t>electrolysis (LT, no differentiation between AEL and PEMEL, cost estimates based on large plants)</t>
  </si>
  <si>
    <t>[(kWh H2 (LHV)) / (kWh el) ]</t>
  </si>
  <si>
    <t>'today' assumed to be 2020, 'long-term' assumed to be 2050, unclear whether FT is with or without RWGS, FT efficeincy values LHV-based, no information on electrolysis type</t>
  </si>
  <si>
    <t>CAPEX in EUR/kWh</t>
  </si>
  <si>
    <t>CAPEX in EUR/kW_el</t>
  </si>
  <si>
    <t>CAPEX in EUR/kW_liquid_HC</t>
  </si>
  <si>
    <t>Buttler, 2018 and Böhm, 2020 include a review of existing plants. We assume that they are closer to reality in the short-term. In the mid-term, Böhm, 2020 and IEA/Agora studies report similar values. For the long-term, Böhm, 2020 even outpaces the IEA/Agora studies.</t>
  </si>
  <si>
    <t>Rest:</t>
  </si>
  <si>
    <t>CAPEX:</t>
  </si>
  <si>
    <t>storage type</t>
  </si>
  <si>
    <t>pressure vessel</t>
  </si>
  <si>
    <t>liquefied vessel</t>
  </si>
  <si>
    <t>depleted gas field</t>
  </si>
  <si>
    <t>excluded since we also have jet fuel production sites where not depleted gas field is</t>
  </si>
  <si>
    <t>excluded since it is rather a mid-term storage, not short-term</t>
  </si>
  <si>
    <t>ICCT study, H2 compression to 30-150 bar</t>
  </si>
  <si>
    <t>﻿Christensen, 2020</t>
  </si>
  <si>
    <t>no information given, assumed to be a depleted gas field (otw we do not see how you could get such low costs)</t>
  </si>
  <si>
    <t>[EUR/kWh_H2]</t>
  </si>
  <si>
    <t>We take Agora, 2019 values since we are rather sure that they have the whole fuel conversion incl. RWGS.</t>
  </si>
  <si>
    <t>Lifetime:</t>
  </si>
  <si>
    <t>Costs + efficiency:</t>
  </si>
  <si>
    <t>Gorre, 2019</t>
  </si>
  <si>
    <t>kg/m^3</t>
  </si>
  <si>
    <t>m^3 hydrogen</t>
  </si>
  <si>
    <t>electrolyser</t>
  </si>
  <si>
    <t>H2 storage</t>
  </si>
  <si>
    <t>CO2 storage</t>
  </si>
  <si>
    <t>CO2 compressor</t>
  </si>
  <si>
    <t>more extensive datasets (see extra sheets)</t>
  </si>
  <si>
    <t>+ Gorre, 2019</t>
  </si>
  <si>
    <t>€/m^3_H2</t>
  </si>
  <si>
    <t>€/kg_H2</t>
  </si>
  <si>
    <t>electrolyser (2017 (2030 and 2050) for 1 (10) MW electrical input of electrolyser)</t>
  </si>
  <si>
    <t>€/m^3_CO2</t>
  </si>
  <si>
    <t>€/kg_CO2</t>
  </si>
  <si>
    <t>Important note: "The lifetime of the electrolysis stacks is only 10 years and has
to be replaced during lifetime."</t>
  </si>
  <si>
    <t>%</t>
  </si>
  <si>
    <t>stack lifetime</t>
  </si>
  <si>
    <t>Element Energy, 2018</t>
  </si>
  <si>
    <t>EUR/GBP</t>
  </si>
  <si>
    <t>british pound</t>
  </si>
  <si>
    <t>[EUR/tCO2]</t>
  </si>
  <si>
    <t>review of many different studies, assumed lifetime for all project components, snensitivity analyses of 10-40 years</t>
  </si>
  <si>
    <t>﻿IEA, 2019b</t>
  </si>
  <si>
    <t>2017, four-hour battery system</t>
  </si>
  <si>
    <t>2025, four-hour battery system</t>
  </si>
  <si>
    <t>2030, four-hour battery system</t>
  </si>
  <si>
    <t>2035, four-hour battery system</t>
  </si>
  <si>
    <t>2040, four-hour battery system</t>
  </si>
  <si>
    <t>Runge, 2020</t>
  </si>
  <si>
    <t>kg/kWh_LHV</t>
  </si>
  <si>
    <t>presssure vessel, 50 bar; 33€/m3</t>
  </si>
  <si>
    <t>H2 compressor</t>
  </si>
  <si>
    <t>[EUR/kg_H2]</t>
  </si>
  <si>
    <t>[EUR/kW_el.]</t>
  </si>
  <si>
    <t>xxx</t>
  </si>
  <si>
    <t>﻿224615</t>
  </si>
  <si>
    <t>[EUR/(tCO2*h)]</t>
  </si>
  <si>
    <t>Direct Air Capture</t>
  </si>
  <si>
    <t>﻿2522880</t>
  </si>
  <si>
    <t xml:space="preserve">electricity demand </t>
  </si>
  <si>
    <t>heat demand</t>
  </si>
  <si>
    <t>MWh_el./t_CO2</t>
  </si>
  <si>
    <t>MWh_th./t_CO2</t>
  </si>
  <si>
    <t>minimum part load</t>
  </si>
  <si>
    <t>pressure</t>
  </si>
  <si>
    <t>bar</t>
  </si>
  <si>
    <t>electricity demand</t>
  </si>
  <si>
    <t>0.39 kWh_el./kg_H2</t>
  </si>
  <si>
    <t>Hank, 2018</t>
  </si>
  <si>
    <t>BATSTROM, 2018</t>
  </si>
  <si>
    <t>Mongird, 2018</t>
  </si>
  <si>
    <t>values for US</t>
  </si>
  <si>
    <t>Cole, 2019</t>
  </si>
  <si>
    <t>+ Cole, 2019</t>
  </si>
  <si>
    <t>mid cost</t>
  </si>
  <si>
    <t>high cost</t>
  </si>
  <si>
    <t>low cost</t>
  </si>
  <si>
    <t>battery system costs for 4-hour Li-Ion systems</t>
  </si>
  <si>
    <t>round-trip efficiency</t>
  </si>
  <si>
    <t>low</t>
  </si>
  <si>
    <t>high</t>
  </si>
  <si>
    <t>selected</t>
  </si>
  <si>
    <t>$/kWh</t>
  </si>
  <si>
    <t>﻿van Leeuwen, 2018</t>
  </si>
  <si>
    <t>Carr, 2014</t>
  </si>
  <si>
    <t>Schuster, 2017</t>
  </si>
  <si>
    <t>Michalski, 2017</t>
  </si>
  <si>
    <t>[EUR/kW_H2]</t>
  </si>
  <si>
    <t>kWh_el./kg_H2</t>
  </si>
  <si>
    <t>Ajanovic, 2019</t>
  </si>
  <si>
    <t>provide CAPEX curves (2015-2050) for H2 storage (in EUR/kWh_el.)</t>
  </si>
  <si>
    <t>Element Energy, 2018b</t>
  </si>
  <si>
    <t>EUR/kWh_H2 (HHV), high pressure vessels, 5-8 Mpa</t>
  </si>
  <si>
    <t>High pressure’ steel or composite cylinders / torpedo tube banks, 43-50 Mpa</t>
  </si>
  <si>
    <t>now</t>
  </si>
  <si>
    <t>future</t>
  </si>
  <si>
    <t>Caveats:</t>
  </si>
  <si>
    <t>always choose system costs, not module costs</t>
  </si>
  <si>
    <t>double-check LHV / HHV-based values</t>
  </si>
  <si>
    <t>double-check units (EUR per kW/kg/m^3/kWh_el/kWh_chem)</t>
  </si>
  <si>
    <t>high-pressure steel tanks</t>
  </si>
  <si>
    <t>low-cost</t>
  </si>
  <si>
    <t>base-cost</t>
  </si>
  <si>
    <t>high-cost</t>
  </si>
  <si>
    <t>200 bar cylinders</t>
  </si>
  <si>
    <t>PEMEL @ 80 bar, all values are forecasts for 2035</t>
  </si>
  <si>
    <t>25-80 bar buffer tank</t>
  </si>
  <si>
    <t>lower-end-estimates for costs, medium-estimates for efficiencies, FT costs for 5MW plant</t>
  </si>
  <si>
    <t>electrolyzer efficiency</t>
  </si>
  <si>
    <t>Brynolf, 2018</t>
  </si>
  <si>
    <t>cycle efficiency</t>
  </si>
  <si>
    <t>see comment in column C</t>
  </si>
  <si>
    <t>mid</t>
  </si>
  <si>
    <t>Cole, 2019 provides low, nedium and high values that also reflect the other references.</t>
  </si>
  <si>
    <t>EUR/(t_CO2*a)</t>
  </si>
  <si>
    <t>Fasihi, 2019</t>
  </si>
  <si>
    <t>Low-temperature DAC (conservative scenario)</t>
  </si>
  <si>
    <t>kWh_el./t_CO2</t>
  </si>
  <si>
    <t>low-temp. Heat demand</t>
  </si>
  <si>
    <t>kWh_th./t_CO2</t>
  </si>
  <si>
    <t>Note: They also provide a "base case" with lower costs - we could include those as well.</t>
  </si>
  <si>
    <t>include de Vita + Realmonte + Store&amp;Go papers!</t>
  </si>
  <si>
    <t>+ Fasihi, 2019</t>
  </si>
  <si>
    <t>kg/year</t>
  </si>
  <si>
    <t>gal/year</t>
  </si>
  <si>
    <t>barrels/year</t>
  </si>
  <si>
    <t>liters/year</t>
  </si>
  <si>
    <t>wind_monopole_CAPEX</t>
  </si>
  <si>
    <t>wind_jacket_CAPEX</t>
  </si>
  <si>
    <t>wind_floating_CAPEX</t>
  </si>
  <si>
    <t>wind_monopole_OPEX</t>
  </si>
  <si>
    <t>wind_jacket_OPEX</t>
  </si>
  <si>
    <t>wind_floating_OPEX</t>
  </si>
  <si>
    <t>wind_lo_OPEX</t>
  </si>
  <si>
    <t>wind_mid_CAPEX</t>
  </si>
  <si>
    <t>wind_mid_OPEX</t>
  </si>
  <si>
    <t>wind_hi_CAPEX</t>
  </si>
  <si>
    <t>wind_hi_OPEX</t>
  </si>
  <si>
    <t>wind_lo_CAPEX</t>
  </si>
  <si>
    <t>PV_max_capacity</t>
  </si>
  <si>
    <t>battery_max_capacity</t>
  </si>
  <si>
    <t>electrolyzer_max_capacity</t>
  </si>
  <si>
    <t>H2stor_max_capacity</t>
  </si>
  <si>
    <t>CO2_max_capacity</t>
  </si>
  <si>
    <t>CO2stor_max_capacity</t>
  </si>
  <si>
    <t>H2tL_max_capacity</t>
  </si>
  <si>
    <t>PV_min_capacity</t>
  </si>
  <si>
    <t>battery_min_capacity</t>
  </si>
  <si>
    <t>electrolyzer_min_capacity</t>
  </si>
  <si>
    <t>H2stor_min_capacity</t>
  </si>
  <si>
    <t>CO2_min_capacity</t>
  </si>
  <si>
    <t>CO2stor_min_capacity</t>
  </si>
  <si>
    <t>H2tL_min_capacity</t>
  </si>
  <si>
    <t>kgCO2</t>
  </si>
  <si>
    <t>König, 2015</t>
  </si>
  <si>
    <t>gasoline_LHV</t>
  </si>
  <si>
    <t>gasoline_energy_fraction</t>
  </si>
  <si>
    <t xml:space="preserve">gasoline LHV       </t>
  </si>
  <si>
    <t>gasoline energy fraction</t>
  </si>
  <si>
    <t>H2tL_el_efficiency</t>
  </si>
  <si>
    <t xml:space="preserve">H2tL electrical efficiency </t>
  </si>
  <si>
    <t>NEEDS REVIEW</t>
  </si>
  <si>
    <t>H2tL_chem_efficiency</t>
  </si>
  <si>
    <t>H2tL chemical energy conversion efficiency</t>
  </si>
  <si>
    <t>H2tL heat output</t>
  </si>
  <si>
    <t>H2tL_heat_output</t>
  </si>
  <si>
    <t>kWh fuel mix output/kWh hydrogen</t>
  </si>
  <si>
    <t>kWh fuel mix output/kWh electricty</t>
  </si>
  <si>
    <t>kWh heat / kWh fuel mix</t>
  </si>
  <si>
    <t>thermal efficiency</t>
  </si>
  <si>
    <t>CO2_th_efficiency</t>
  </si>
  <si>
    <t>kWhel/kgCO2</t>
  </si>
  <si>
    <t>kWh/kgCO2</t>
  </si>
  <si>
    <t>Electrical Boiler</t>
  </si>
  <si>
    <t>heat_max_capacity</t>
  </si>
  <si>
    <t>heat_min_capacity</t>
  </si>
  <si>
    <t>heat_CAPEX</t>
  </si>
  <si>
    <t>heat_OPEX</t>
  </si>
  <si>
    <t>heat_el_efficiency</t>
  </si>
  <si>
    <t>heat_lifetime</t>
  </si>
  <si>
    <t>maximum capacity</t>
  </si>
  <si>
    <t>minimum capacity</t>
  </si>
  <si>
    <t>kWth/kWel</t>
  </si>
  <si>
    <t>sensitivity_max</t>
  </si>
  <si>
    <t>sensitivity_min</t>
  </si>
  <si>
    <t>value_2020</t>
  </si>
  <si>
    <t>value_2021</t>
  </si>
  <si>
    <t>value_2022</t>
  </si>
  <si>
    <t>value_2023</t>
  </si>
  <si>
    <t>value_2024</t>
  </si>
  <si>
    <t>value_2025</t>
  </si>
  <si>
    <t>value_2026</t>
  </si>
  <si>
    <t>value_2027</t>
  </si>
  <si>
    <t>value_2028</t>
  </si>
  <si>
    <t>value_2029</t>
  </si>
  <si>
    <t>value_2030</t>
  </si>
  <si>
    <t>value_2031</t>
  </si>
  <si>
    <t>value_2032</t>
  </si>
  <si>
    <t>value_2033</t>
  </si>
  <si>
    <t>value_2034</t>
  </si>
  <si>
    <t>value_2035</t>
  </si>
  <si>
    <t>value_2036</t>
  </si>
  <si>
    <t>value_2037</t>
  </si>
  <si>
    <t>value_2038</t>
  </si>
  <si>
    <t>value_2039</t>
  </si>
  <si>
    <t>value_2040</t>
  </si>
  <si>
    <t>value_2041</t>
  </si>
  <si>
    <t>value_2042</t>
  </si>
  <si>
    <t>value_2043</t>
  </si>
  <si>
    <t>value_2044</t>
  </si>
  <si>
    <t>value_2045</t>
  </si>
  <si>
    <t>value_2046</t>
  </si>
  <si>
    <t>value_2047</t>
  </si>
  <si>
    <t>value_2048</t>
  </si>
  <si>
    <t>value_2049</t>
  </si>
  <si>
    <t>value_2050</t>
  </si>
  <si>
    <t>Richard2017, Howland2019, Maienza2020</t>
  </si>
  <si>
    <t>2020 and 2050 value from Tsiropoulos2018, own interpolation in between</t>
  </si>
  <si>
    <t>Tsiropoulos2018, Agora2019</t>
  </si>
  <si>
    <t>Tsiropoulos2018</t>
  </si>
  <si>
    <t>Electrolyzer (Low-Temp.)</t>
  </si>
  <si>
    <t>Vartiainen2020, Tsiropoulos2018, Agora2019</t>
  </si>
  <si>
    <t>Vartiainen2020, Runge2020</t>
  </si>
  <si>
    <t>Vartiainen2020, IEA2019, Batstorm2018, Runge2020, Cole2019</t>
  </si>
  <si>
    <t>IEA2019, Michalski2017</t>
  </si>
  <si>
    <t>Agora2019, IEA2019, Matute2019, Bohm2020, Gorre2019, Michalski2017, Brynolf2018, Buttler2018</t>
  </si>
  <si>
    <t>Fasihi2019</t>
  </si>
  <si>
    <t>Beuttler2019</t>
  </si>
  <si>
    <t>Agora2019, IEA2019</t>
  </si>
  <si>
    <t>IEA2019</t>
  </si>
  <si>
    <t>UN_LHV2014</t>
  </si>
  <si>
    <t>previously</t>
  </si>
  <si>
    <t>Lehtveer2019, Brynolf2018</t>
  </si>
  <si>
    <t>(0.07 from Gorre 2020, 0.08 from IEA, 2019)</t>
  </si>
  <si>
    <t>kg CO2</t>
  </si>
  <si>
    <t>m^3 CO2</t>
  </si>
  <si>
    <t>€/t_CO2</t>
  </si>
  <si>
    <t>stack_lifetime</t>
  </si>
  <si>
    <t>Runge2020, DNVGL2019, Gorre2020, vanLeeuwen2018</t>
  </si>
  <si>
    <t>ElementEnergy2018, Runge2020, Gorre2019</t>
  </si>
  <si>
    <t>Runge2020, Gorre2020, vanLeeuwen2018</t>
  </si>
  <si>
    <t>own assumption</t>
  </si>
  <si>
    <t>Agora2019, Matute2019, Gorre2019, Brynolf2018, IEA2019, Buttler2018, Michalski2017</t>
  </si>
  <si>
    <t>[kWh_syncrude/kWh_H2] (LHV basis)</t>
  </si>
  <si>
    <t>[kWh_H2/kWh_el] (LHV basis)</t>
  </si>
  <si>
    <t>Schimpe2018, Peralta2019, Mongird2019, Beuse2020</t>
  </si>
  <si>
    <t>[EUR/kW_el]</t>
  </si>
  <si>
    <t>Sperber2014</t>
  </si>
  <si>
    <t>Vartiainen2020, Runge2020, Cole2019, Beuse2020</t>
  </si>
  <si>
    <t>Saxena2019</t>
  </si>
  <si>
    <t>Gorre2019, ﻿Bohm2020, Buttler2018</t>
  </si>
  <si>
    <t>Hank2018, Brynolf2018</t>
  </si>
  <si>
    <t>stack_replacement_CAPEX</t>
  </si>
  <si>
    <t>﻿IRENA2018</t>
  </si>
  <si>
    <t>﻿Matute2019</t>
  </si>
  <si>
    <t>fraction of electrolyzer CAPEX</t>
  </si>
  <si>
    <t>IRENA2018, Matute2019, own extrapolation</t>
  </si>
  <si>
    <t>Konig2015</t>
  </si>
  <si>
    <t>[kWh_heat / kWh_syncrude]</t>
  </si>
  <si>
    <t>assuming a pressure of 80 bars:</t>
  </si>
  <si>
    <t>ElementEnergy2018</t>
  </si>
  <si>
    <t>electrolyzer_stack_lifetime</t>
  </si>
  <si>
    <t>electrolyzer_stack_CAPEX</t>
  </si>
  <si>
    <t>[kWh_syncrude/kWh_el]</t>
  </si>
  <si>
    <t>kg_CO2/kWh_H2</t>
  </si>
  <si>
    <t>H2tL_lifetime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</si>
</sst>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00"/>
    <numFmt numFmtId="165" formatCode="0.0"/>
    <numFmt numFmtId="166" formatCode="0.0%"/>
  </numFmts>
  <fonts count="12" x14ac:knownFonts="1">
    <font>
      <sz val="12"/>
      <color theme="1"/>
      <name val="Calibri"/>
      <family val="2"/>
      <scheme val="minor"/>
    </font>
    <font>
      <b/>
      <sz val="12"/>
      <color theme="1"/>
      <name val="Calibri"/>
      <family val="2"/>
      <scheme val="minor"/>
    </font>
    <font>
      <sz val="12"/>
      <color rgb="FF000000"/>
      <name val="Calibri"/>
      <family val="2"/>
      <scheme val="minor"/>
    </font>
    <font>
      <sz val="12"/>
      <color theme="1"/>
      <name val="Calibri"/>
      <family val="2"/>
      <scheme val="minor"/>
    </font>
    <font>
      <sz val="12"/>
      <color theme="0" tint="-0.249977111117893"/>
      <name val="Calibri"/>
      <family val="2"/>
      <scheme val="minor"/>
    </font>
    <font>
      <b/>
      <sz val="16"/>
      <color theme="1"/>
      <name val="Calibri"/>
      <family val="2"/>
      <scheme val="minor"/>
    </font>
    <font>
      <sz val="12"/>
      <color theme="1" tint="0.499984740745262"/>
      <name val="Calibri"/>
      <family val="2"/>
      <scheme val="minor"/>
    </font>
    <font>
      <sz val="12"/>
      <color theme="0" tint="-0.499984740745262"/>
      <name val="Calibri"/>
      <family val="2"/>
      <scheme val="minor"/>
    </font>
    <font>
      <b/>
      <sz val="12"/>
      <color theme="0"/>
      <name val="Calibri"/>
      <family val="2"/>
      <scheme val="minor"/>
    </font>
    <font>
      <sz val="12"/>
      <color theme="0"/>
      <name val="Calibri"/>
      <family val="2"/>
      <scheme val="minor"/>
    </font>
    <font>
      <sz val="11"/>
      <color rgb="FF000000"/>
      <name val="Calibri"/>
      <family val="2"/>
      <scheme val="minor"/>
    </font>
    <font>
      <sz val="12"/>
      <color theme="4" tint="0.59999389629810485"/>
      <name val="Calibri"/>
      <family val="2"/>
      <scheme val="minor"/>
    </font>
  </fonts>
  <fills count="9">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theme="6"/>
        <bgColor indexed="64"/>
      </patternFill>
    </fill>
    <fill>
      <patternFill patternType="solid">
        <fgColor theme="9"/>
        <bgColor indexed="64"/>
      </patternFill>
    </fill>
    <fill>
      <patternFill patternType="solid">
        <fgColor rgb="FFA5A5A5"/>
        <bgColor indexed="64"/>
      </patternFill>
    </fill>
    <fill>
      <patternFill patternType="solid">
        <fgColor rgb="FFDBFF91"/>
        <bgColor indexed="64"/>
      </patternFill>
    </fill>
    <fill>
      <patternFill patternType="solid">
        <fgColor rgb="FFC00000"/>
        <bgColor indexed="64"/>
      </patternFill>
    </fill>
  </fills>
  <borders count="26">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top style="medium">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s>
  <cellStyleXfs count="3">
    <xf numFmtId="0" fontId="0" fillId="0" borderId="0"/>
    <xf numFmtId="9" fontId="3" fillId="0" borderId="0" applyFont="0" applyFill="0" applyBorder="0" applyAlignment="0" applyProtection="0"/>
    <xf numFmtId="43" fontId="3" fillId="0" borderId="0" applyFont="0" applyFill="0" applyBorder="0" applyAlignment="0" applyProtection="0"/>
  </cellStyleXfs>
  <cellXfs count="195">
    <xf numFmtId="0" fontId="0" fillId="0" borderId="0" xfId="0"/>
    <xf numFmtId="0" fontId="1" fillId="0" borderId="0" xfId="0" applyFont="1"/>
    <xf numFmtId="0" fontId="2" fillId="0" borderId="0" xfId="0" applyFont="1"/>
    <xf numFmtId="0" fontId="0" fillId="0" borderId="1" xfId="0" applyBorder="1"/>
    <xf numFmtId="0" fontId="0" fillId="0" borderId="0" xfId="0" applyFill="1" applyBorder="1"/>
    <xf numFmtId="0" fontId="1" fillId="0" borderId="1" xfId="0" applyFont="1" applyBorder="1"/>
    <xf numFmtId="0" fontId="0" fillId="3" borderId="0" xfId="0" applyFill="1"/>
    <xf numFmtId="0" fontId="0" fillId="2" borderId="0" xfId="0" applyFill="1"/>
    <xf numFmtId="0" fontId="0" fillId="0" borderId="0" xfId="0" applyBorder="1"/>
    <xf numFmtId="0" fontId="0" fillId="4" borderId="0" xfId="0" applyFill="1" applyBorder="1"/>
    <xf numFmtId="0" fontId="1" fillId="0" borderId="0" xfId="0" applyFont="1" applyBorder="1"/>
    <xf numFmtId="0" fontId="0" fillId="0" borderId="0" xfId="0" applyFont="1" applyBorder="1"/>
    <xf numFmtId="0" fontId="0" fillId="4" borderId="0" xfId="0" applyFont="1" applyFill="1" applyBorder="1"/>
    <xf numFmtId="0" fontId="0" fillId="3" borderId="0" xfId="0" applyFont="1" applyFill="1"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6" xfId="0" applyFill="1" applyBorder="1"/>
    <xf numFmtId="0" fontId="0" fillId="0" borderId="14" xfId="0" applyBorder="1"/>
    <xf numFmtId="0" fontId="0" fillId="0" borderId="3" xfId="0" applyBorder="1"/>
    <xf numFmtId="0" fontId="0" fillId="0" borderId="4" xfId="0" applyBorder="1"/>
    <xf numFmtId="0" fontId="0" fillId="0" borderId="5" xfId="0" applyBorder="1"/>
    <xf numFmtId="0" fontId="0" fillId="0" borderId="4" xfId="0" applyFill="1" applyBorder="1"/>
    <xf numFmtId="0" fontId="0" fillId="0" borderId="3" xfId="0" applyFill="1" applyBorder="1"/>
    <xf numFmtId="0" fontId="0" fillId="0" borderId="0" xfId="0" applyAlignment="1">
      <alignment wrapText="1"/>
    </xf>
    <xf numFmtId="0" fontId="0" fillId="0" borderId="2"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9" xfId="0" applyFill="1" applyBorder="1" applyAlignment="1">
      <alignment wrapText="1"/>
    </xf>
    <xf numFmtId="0" fontId="0" fillId="0" borderId="8" xfId="0" applyFill="1" applyBorder="1" applyAlignment="1">
      <alignment wrapText="1"/>
    </xf>
    <xf numFmtId="0" fontId="0" fillId="0" borderId="7" xfId="0" applyFill="1" applyBorder="1"/>
    <xf numFmtId="0" fontId="2" fillId="0" borderId="0" xfId="0" applyFont="1" applyFill="1" applyBorder="1"/>
    <xf numFmtId="0" fontId="0" fillId="4" borderId="3" xfId="0" applyFill="1" applyBorder="1"/>
    <xf numFmtId="0" fontId="0" fillId="2" borderId="15" xfId="0" applyFill="1" applyBorder="1"/>
    <xf numFmtId="0" fontId="0" fillId="2" borderId="4" xfId="0" applyFill="1" applyBorder="1"/>
    <xf numFmtId="0" fontId="0" fillId="0" borderId="0" xfId="0" applyFill="1" applyBorder="1" applyAlignment="1">
      <alignment horizontal="right"/>
    </xf>
    <xf numFmtId="0" fontId="0" fillId="0" borderId="0" xfId="0" quotePrefix="1"/>
    <xf numFmtId="0" fontId="0" fillId="0" borderId="16" xfId="0" applyBorder="1"/>
    <xf numFmtId="0" fontId="1" fillId="0" borderId="0" xfId="0" applyFont="1" applyAlignment="1">
      <alignment horizontal="right"/>
    </xf>
    <xf numFmtId="0" fontId="1" fillId="5" borderId="0" xfId="0" applyFont="1" applyFill="1"/>
    <xf numFmtId="0" fontId="0" fillId="5" borderId="0" xfId="0" applyFill="1"/>
    <xf numFmtId="0" fontId="0" fillId="5" borderId="0" xfId="0" quotePrefix="1" applyFill="1"/>
    <xf numFmtId="0" fontId="2" fillId="0" borderId="1" xfId="0" applyFont="1" applyBorder="1"/>
    <xf numFmtId="11" fontId="0" fillId="6" borderId="0" xfId="0" applyNumberFormat="1" applyFill="1" applyBorder="1"/>
    <xf numFmtId="0" fontId="0" fillId="6" borderId="0" xfId="0" applyFill="1" applyBorder="1"/>
    <xf numFmtId="0" fontId="1" fillId="0" borderId="11" xfId="0" applyFont="1" applyBorder="1" applyAlignment="1">
      <alignment horizontal="center"/>
    </xf>
    <xf numFmtId="164" fontId="0" fillId="0" borderId="0" xfId="0" applyNumberFormat="1"/>
    <xf numFmtId="164" fontId="0" fillId="0" borderId="1" xfId="0" applyNumberFormat="1" applyBorder="1"/>
    <xf numFmtId="0" fontId="4" fillId="0" borderId="0" xfId="0" applyFont="1" applyFill="1" applyBorder="1"/>
    <xf numFmtId="0" fontId="4" fillId="0" borderId="0" xfId="0" applyFont="1"/>
    <xf numFmtId="0" fontId="4" fillId="0" borderId="6" xfId="0" applyFont="1" applyFill="1" applyBorder="1"/>
    <xf numFmtId="0" fontId="4" fillId="0" borderId="7" xfId="0" applyFont="1" applyFill="1" applyBorder="1"/>
    <xf numFmtId="164" fontId="4" fillId="0" borderId="0" xfId="0" applyNumberFormat="1" applyFont="1" applyFill="1" applyBorder="1"/>
    <xf numFmtId="49" fontId="4" fillId="0" borderId="0" xfId="0" applyNumberFormat="1" applyFont="1" applyFill="1" applyBorder="1"/>
    <xf numFmtId="165" fontId="4" fillId="0" borderId="0" xfId="0" applyNumberFormat="1" applyFont="1"/>
    <xf numFmtId="0" fontId="0" fillId="0" borderId="0" xfId="0" applyFont="1"/>
    <xf numFmtId="9" fontId="0" fillId="0" borderId="0" xfId="1" applyFont="1"/>
    <xf numFmtId="166" fontId="0" fillId="0" borderId="0" xfId="1" applyNumberFormat="1" applyFont="1"/>
    <xf numFmtId="0" fontId="4" fillId="0" borderId="6" xfId="0" applyFont="1" applyFill="1" applyBorder="1" applyAlignment="1">
      <alignment wrapText="1"/>
    </xf>
    <xf numFmtId="0" fontId="4" fillId="0" borderId="0" xfId="0" applyFont="1" applyFill="1" applyBorder="1" applyAlignment="1">
      <alignment wrapText="1"/>
    </xf>
    <xf numFmtId="0" fontId="4" fillId="0" borderId="0" xfId="0" applyFont="1" applyFill="1" applyBorder="1" applyAlignment="1">
      <alignment horizontal="right" wrapText="1"/>
    </xf>
    <xf numFmtId="0" fontId="4" fillId="0" borderId="7" xfId="0" applyFont="1" applyFill="1" applyBorder="1" applyAlignment="1">
      <alignment wrapText="1"/>
    </xf>
    <xf numFmtId="0" fontId="0" fillId="0" borderId="17" xfId="0" applyBorder="1"/>
    <xf numFmtId="166" fontId="0" fillId="0" borderId="17" xfId="1" applyNumberFormat="1" applyFont="1" applyBorder="1"/>
    <xf numFmtId="1" fontId="0" fillId="0" borderId="17" xfId="1" applyNumberFormat="1" applyFont="1" applyBorder="1"/>
    <xf numFmtId="1" fontId="0" fillId="0" borderId="0" xfId="1" applyNumberFormat="1" applyFont="1" applyBorder="1"/>
    <xf numFmtId="1" fontId="0" fillId="0" borderId="0" xfId="0" applyNumberFormat="1" applyBorder="1"/>
    <xf numFmtId="166" fontId="0" fillId="0" borderId="0" xfId="1" applyNumberFormat="1" applyFont="1" applyBorder="1"/>
    <xf numFmtId="0" fontId="1" fillId="0" borderId="19" xfId="0" applyFont="1" applyBorder="1" applyAlignment="1">
      <alignment horizontal="center"/>
    </xf>
    <xf numFmtId="0" fontId="1" fillId="0" borderId="15" xfId="0" applyFont="1" applyBorder="1"/>
    <xf numFmtId="0" fontId="1" fillId="0" borderId="4" xfId="0" applyFont="1" applyBorder="1"/>
    <xf numFmtId="0" fontId="0" fillId="0" borderId="1" xfId="0" applyFont="1" applyBorder="1"/>
    <xf numFmtId="0" fontId="0" fillId="0" borderId="18" xfId="0" applyFont="1" applyBorder="1"/>
    <xf numFmtId="0" fontId="1" fillId="0" borderId="3" xfId="0" applyFont="1" applyBorder="1"/>
    <xf numFmtId="0" fontId="1" fillId="0" borderId="14" xfId="0" applyFont="1" applyBorder="1"/>
    <xf numFmtId="0" fontId="0" fillId="0" borderId="20" xfId="0" applyBorder="1" applyAlignment="1">
      <alignment vertical="top" wrapText="1"/>
    </xf>
    <xf numFmtId="0" fontId="4" fillId="0" borderId="6" xfId="0" applyFont="1" applyBorder="1"/>
    <xf numFmtId="0" fontId="4" fillId="0" borderId="0" xfId="0" applyFont="1" applyBorder="1"/>
    <xf numFmtId="0" fontId="4" fillId="0" borderId="7" xfId="0" applyFont="1" applyBorder="1"/>
    <xf numFmtId="9" fontId="0" fillId="0" borderId="17" xfId="1" applyFont="1" applyBorder="1"/>
    <xf numFmtId="9" fontId="0" fillId="0" borderId="0" xfId="1" applyFont="1" applyBorder="1"/>
    <xf numFmtId="0" fontId="0" fillId="0" borderId="0" xfId="0" applyFont="1" applyFill="1" applyBorder="1"/>
    <xf numFmtId="0" fontId="0" fillId="0" borderId="6" xfId="0" applyFont="1" applyFill="1" applyBorder="1"/>
    <xf numFmtId="0" fontId="0" fillId="0" borderId="7" xfId="0" applyFont="1" applyFill="1" applyBorder="1"/>
    <xf numFmtId="9" fontId="0" fillId="0" borderId="0" xfId="1" applyFont="1" applyFill="1" applyBorder="1"/>
    <xf numFmtId="1" fontId="4" fillId="0" borderId="0" xfId="0" applyNumberFormat="1" applyFont="1" applyFill="1" applyBorder="1"/>
    <xf numFmtId="9" fontId="0" fillId="2" borderId="4" xfId="1" applyFont="1" applyFill="1" applyBorder="1"/>
    <xf numFmtId="9" fontId="0" fillId="0" borderId="5" xfId="1" applyFont="1" applyBorder="1"/>
    <xf numFmtId="9" fontId="4" fillId="0" borderId="0" xfId="1" applyFont="1" applyFill="1" applyBorder="1"/>
    <xf numFmtId="9" fontId="4" fillId="0" borderId="7" xfId="1" applyFont="1" applyFill="1" applyBorder="1"/>
    <xf numFmtId="9" fontId="0" fillId="0" borderId="7" xfId="1" applyFont="1" applyFill="1" applyBorder="1"/>
    <xf numFmtId="9" fontId="0" fillId="0" borderId="7" xfId="1" applyFont="1" applyBorder="1"/>
    <xf numFmtId="9" fontId="4" fillId="0" borderId="0" xfId="1" applyFont="1" applyBorder="1"/>
    <xf numFmtId="9" fontId="4" fillId="0" borderId="7" xfId="1" applyFont="1" applyBorder="1"/>
    <xf numFmtId="9" fontId="0" fillId="0" borderId="9" xfId="1" applyFont="1" applyBorder="1"/>
    <xf numFmtId="9" fontId="0" fillId="0" borderId="10" xfId="1" applyFont="1" applyBorder="1"/>
    <xf numFmtId="0" fontId="0" fillId="0" borderId="1" xfId="0" applyFont="1" applyBorder="1" applyAlignment="1">
      <alignment wrapText="1"/>
    </xf>
    <xf numFmtId="0" fontId="0" fillId="0" borderId="1" xfId="0" applyFont="1" applyBorder="1" applyAlignment="1"/>
    <xf numFmtId="166" fontId="4" fillId="0" borderId="0" xfId="1" applyNumberFormat="1" applyFont="1" applyBorder="1"/>
    <xf numFmtId="0" fontId="1" fillId="0" borderId="9" xfId="0" applyFont="1" applyBorder="1"/>
    <xf numFmtId="0" fontId="1" fillId="0" borderId="8" xfId="0" applyFont="1" applyBorder="1"/>
    <xf numFmtId="165" fontId="0" fillId="0" borderId="0" xfId="0" applyNumberFormat="1" applyBorder="1"/>
    <xf numFmtId="164" fontId="4" fillId="0" borderId="0" xfId="0" applyNumberFormat="1" applyFont="1" applyBorder="1"/>
    <xf numFmtId="0" fontId="0" fillId="0" borderId="18" xfId="0" applyFont="1" applyBorder="1" applyAlignment="1">
      <alignment wrapText="1"/>
    </xf>
    <xf numFmtId="0" fontId="0" fillId="0" borderId="18" xfId="0" applyFont="1" applyBorder="1" applyAlignment="1"/>
    <xf numFmtId="0" fontId="1" fillId="0" borderId="8" xfId="0" applyFont="1" applyBorder="1" applyAlignment="1">
      <alignment vertical="top" wrapText="1"/>
    </xf>
    <xf numFmtId="0" fontId="0" fillId="0" borderId="6" xfId="0" applyFont="1" applyBorder="1"/>
    <xf numFmtId="0" fontId="0" fillId="0" borderId="7" xfId="0" applyFont="1" applyBorder="1"/>
    <xf numFmtId="164" fontId="0" fillId="0" borderId="0" xfId="0" applyNumberFormat="1" applyFont="1" applyBorder="1"/>
    <xf numFmtId="165" fontId="0" fillId="0" borderId="0" xfId="0" applyNumberFormat="1"/>
    <xf numFmtId="0" fontId="1" fillId="0" borderId="12" xfId="0" applyFont="1" applyBorder="1" applyAlignment="1">
      <alignment horizontal="center"/>
    </xf>
    <xf numFmtId="0" fontId="0" fillId="0" borderId="8" xfId="0" applyFont="1" applyBorder="1"/>
    <xf numFmtId="0" fontId="0" fillId="0" borderId="9" xfId="0" applyFont="1" applyBorder="1"/>
    <xf numFmtId="0" fontId="0" fillId="0" borderId="10" xfId="0" applyFont="1" applyBorder="1"/>
    <xf numFmtId="1" fontId="0" fillId="0" borderId="0" xfId="0" applyNumberFormat="1" applyFont="1" applyBorder="1"/>
    <xf numFmtId="2" fontId="0" fillId="0" borderId="0" xfId="0" applyNumberFormat="1" applyBorder="1"/>
    <xf numFmtId="1" fontId="0" fillId="0" borderId="6" xfId="0" applyNumberFormat="1" applyFont="1" applyBorder="1"/>
    <xf numFmtId="2" fontId="0" fillId="0" borderId="6" xfId="0" applyNumberFormat="1" applyFont="1" applyBorder="1" applyAlignment="1">
      <alignment horizontal="right"/>
    </xf>
    <xf numFmtId="2" fontId="0" fillId="0" borderId="0" xfId="0" applyNumberFormat="1" applyFont="1" applyBorder="1" applyAlignment="1">
      <alignment horizontal="right"/>
    </xf>
    <xf numFmtId="9" fontId="0" fillId="0" borderId="0" xfId="0" applyNumberFormat="1" applyFont="1" applyFill="1" applyBorder="1"/>
    <xf numFmtId="2" fontId="0" fillId="0" borderId="0" xfId="0" applyNumberFormat="1"/>
    <xf numFmtId="0" fontId="6" fillId="0" borderId="0" xfId="0" applyFont="1"/>
    <xf numFmtId="1" fontId="0" fillId="0" borderId="0" xfId="0" applyNumberFormat="1"/>
    <xf numFmtId="1" fontId="1" fillId="0" borderId="0" xfId="0" applyNumberFormat="1" applyFont="1"/>
    <xf numFmtId="2" fontId="1" fillId="0" borderId="0" xfId="0" applyNumberFormat="1" applyFont="1"/>
    <xf numFmtId="2" fontId="0" fillId="0" borderId="0" xfId="0" applyNumberFormat="1" applyFont="1" applyBorder="1"/>
    <xf numFmtId="165" fontId="0" fillId="0" borderId="0" xfId="0" applyNumberFormat="1" applyFont="1" applyBorder="1"/>
    <xf numFmtId="0" fontId="0" fillId="0" borderId="0" xfId="0" applyBorder="1" applyAlignment="1">
      <alignment vertical="top" wrapText="1"/>
    </xf>
    <xf numFmtId="0" fontId="1" fillId="0" borderId="22" xfId="0" applyFont="1" applyBorder="1"/>
    <xf numFmtId="0" fontId="0" fillId="0" borderId="23" xfId="0" applyFont="1" applyBorder="1"/>
    <xf numFmtId="0" fontId="0" fillId="0" borderId="24" xfId="0" applyBorder="1"/>
    <xf numFmtId="0" fontId="1" fillId="0" borderId="17" xfId="0" applyFont="1" applyBorder="1"/>
    <xf numFmtId="0" fontId="7" fillId="0" borderId="0" xfId="0" applyFont="1" applyFill="1" applyBorder="1"/>
    <xf numFmtId="0" fontId="7" fillId="0" borderId="0" xfId="0" applyFont="1"/>
    <xf numFmtId="0" fontId="7" fillId="0" borderId="6" xfId="0" applyFont="1" applyBorder="1"/>
    <xf numFmtId="0" fontId="7" fillId="0" borderId="0" xfId="0" applyFont="1" applyBorder="1"/>
    <xf numFmtId="0" fontId="7" fillId="0" borderId="7" xfId="0" applyFont="1" applyBorder="1"/>
    <xf numFmtId="1" fontId="7" fillId="0" borderId="0" xfId="0" applyNumberFormat="1" applyFont="1"/>
    <xf numFmtId="9" fontId="7" fillId="0" borderId="0" xfId="1" applyFont="1" applyBorder="1"/>
    <xf numFmtId="9" fontId="7" fillId="0" borderId="7" xfId="1" applyFont="1" applyBorder="1"/>
    <xf numFmtId="0" fontId="4" fillId="0" borderId="24" xfId="0" applyFont="1" applyBorder="1"/>
    <xf numFmtId="0" fontId="1" fillId="0" borderId="0" xfId="0" applyFont="1" applyBorder="1" applyAlignment="1">
      <alignment horizontal="center"/>
    </xf>
    <xf numFmtId="0" fontId="4" fillId="0" borderId="17" xfId="0" applyFont="1" applyBorder="1"/>
    <xf numFmtId="0" fontId="0" fillId="0" borderId="25" xfId="0" applyBorder="1"/>
    <xf numFmtId="9" fontId="4" fillId="0" borderId="0" xfId="0" applyNumberFormat="1" applyFont="1"/>
    <xf numFmtId="166" fontId="4" fillId="0" borderId="0" xfId="1" applyNumberFormat="1" applyFont="1"/>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2" fontId="4" fillId="0" borderId="0" xfId="0" applyNumberFormat="1" applyFont="1" applyBorder="1"/>
    <xf numFmtId="1" fontId="4" fillId="0" borderId="0" xfId="0" applyNumberFormat="1" applyFont="1" applyBorder="1"/>
    <xf numFmtId="0" fontId="0" fillId="3" borderId="0" xfId="0" applyFont="1" applyFill="1"/>
    <xf numFmtId="0" fontId="8" fillId="2" borderId="0" xfId="0" applyFont="1" applyFill="1" applyBorder="1"/>
    <xf numFmtId="11" fontId="0" fillId="0" borderId="0" xfId="0" applyNumberFormat="1"/>
    <xf numFmtId="11" fontId="0" fillId="0" borderId="0" xfId="2" applyNumberFormat="1" applyFont="1"/>
    <xf numFmtId="0" fontId="0" fillId="0" borderId="0" xfId="0" applyFill="1" applyAlignment="1">
      <alignment wrapText="1"/>
    </xf>
    <xf numFmtId="0" fontId="1" fillId="0" borderId="1" xfId="0" applyFont="1" applyFill="1" applyBorder="1"/>
    <xf numFmtId="0" fontId="1" fillId="0" borderId="0" xfId="0" applyFont="1" applyFill="1" applyBorder="1"/>
    <xf numFmtId="0" fontId="0" fillId="0" borderId="1" xfId="0" applyFill="1" applyBorder="1"/>
    <xf numFmtId="0" fontId="0" fillId="0" borderId="0" xfId="0" applyFill="1"/>
    <xf numFmtId="11" fontId="0" fillId="0" borderId="0" xfId="0" applyNumberFormat="1" applyFill="1" applyBorder="1"/>
    <xf numFmtId="0" fontId="0" fillId="0" borderId="0" xfId="0" applyFill="1" applyAlignment="1">
      <alignment horizontal="right" wrapText="1"/>
    </xf>
    <xf numFmtId="164" fontId="0" fillId="0" borderId="0" xfId="0" applyNumberFormat="1" applyFill="1"/>
    <xf numFmtId="2" fontId="0" fillId="0" borderId="0" xfId="0" applyNumberFormat="1" applyFill="1"/>
    <xf numFmtId="0" fontId="2" fillId="0" borderId="0" xfId="0" applyFont="1" applyFill="1"/>
    <xf numFmtId="0" fontId="2" fillId="0" borderId="1" xfId="0" applyFont="1" applyFill="1" applyBorder="1"/>
    <xf numFmtId="1" fontId="0" fillId="0" borderId="0" xfId="0" applyNumberFormat="1" applyFill="1"/>
    <xf numFmtId="11" fontId="0" fillId="0" borderId="0" xfId="0" applyNumberFormat="1" applyFill="1"/>
    <xf numFmtId="164" fontId="0" fillId="0" borderId="0" xfId="1" applyNumberFormat="1" applyFont="1" applyFill="1"/>
    <xf numFmtId="0" fontId="0" fillId="7" borderId="0" xfId="0" applyFill="1"/>
    <xf numFmtId="0" fontId="10" fillId="0" borderId="0" xfId="0" applyFont="1"/>
    <xf numFmtId="1" fontId="10" fillId="0" borderId="0" xfId="0" applyNumberFormat="1" applyFont="1"/>
    <xf numFmtId="0" fontId="9" fillId="8" borderId="0" xfId="0" applyFont="1" applyFill="1"/>
    <xf numFmtId="0" fontId="9" fillId="0" borderId="0" xfId="0" applyFont="1"/>
    <xf numFmtId="0" fontId="9" fillId="2" borderId="0" xfId="0" applyFont="1" applyFill="1"/>
    <xf numFmtId="164" fontId="4" fillId="0" borderId="0" xfId="0" applyNumberFormat="1" applyFont="1"/>
    <xf numFmtId="164" fontId="11" fillId="0" borderId="0" xfId="0" applyNumberFormat="1" applyFont="1"/>
    <xf numFmtId="0" fontId="1" fillId="0" borderId="11" xfId="0" applyFont="1" applyBorder="1" applyAlignment="1">
      <alignment horizontal="center"/>
    </xf>
    <xf numFmtId="0" fontId="1" fillId="0" borderId="12" xfId="0" applyFont="1" applyBorder="1" applyAlignment="1">
      <alignment horizontal="center"/>
    </xf>
    <xf numFmtId="0" fontId="1" fillId="0" borderId="13" xfId="0" applyFont="1" applyBorder="1" applyAlignment="1">
      <alignment horizontal="center"/>
    </xf>
    <xf numFmtId="0" fontId="4" fillId="0" borderId="0" xfId="0" applyFont="1" applyBorder="1" applyAlignment="1">
      <alignment horizontal="center"/>
    </xf>
    <xf numFmtId="0" fontId="0" fillId="0" borderId="0" xfId="0" applyAlignment="1">
      <alignment horizontal="center" wrapText="1"/>
    </xf>
    <xf numFmtId="0" fontId="1" fillId="0" borderId="19"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5" fillId="0" borderId="13" xfId="0" applyFont="1" applyBorder="1" applyAlignment="1">
      <alignment horizont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5" fillId="0" borderId="6" xfId="0" applyFont="1" applyBorder="1" applyAlignment="1">
      <alignment horizontal="center"/>
    </xf>
    <xf numFmtId="0" fontId="5" fillId="0" borderId="0" xfId="0" applyFont="1" applyBorder="1" applyAlignment="1">
      <alignment horizontal="center"/>
    </xf>
    <xf numFmtId="0" fontId="1" fillId="0" borderId="21" xfId="0" applyFont="1" applyBorder="1" applyAlignment="1">
      <alignment horizontal="center"/>
    </xf>
  </cellXfs>
  <cellStyles count="3">
    <cellStyle name="Comma" xfId="2" builtinId="3"/>
    <cellStyle name="Normal" xfId="0" builtinId="0"/>
    <cellStyle name="Percent" xfId="1" builtinId="5"/>
  </cellStyles>
  <dxfs count="0"/>
  <tableStyles count="0" defaultTableStyle="TableStyleMedium2" defaultPivotStyle="PivotStyleLight16"/>
  <colors>
    <mruColors>
      <color rgb="FFDBFF91"/>
      <color rgb="FFA5A5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CAPEX in EUR/kWp:</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PV!$B$3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PV!$B$5:$B$40</c:f>
              <c:numCache>
                <c:formatCode>General</c:formatCode>
                <c:ptCount val="36"/>
                <c:pt idx="4">
                  <c:v>462</c:v>
                </c:pt>
                <c:pt idx="5">
                  <c:v>431</c:v>
                </c:pt>
                <c:pt idx="6">
                  <c:v>406</c:v>
                </c:pt>
                <c:pt idx="7">
                  <c:v>384</c:v>
                </c:pt>
                <c:pt idx="8">
                  <c:v>365</c:v>
                </c:pt>
                <c:pt idx="9">
                  <c:v>348</c:v>
                </c:pt>
                <c:pt idx="10">
                  <c:v>333</c:v>
                </c:pt>
                <c:pt idx="11">
                  <c:v>319</c:v>
                </c:pt>
                <c:pt idx="12">
                  <c:v>307</c:v>
                </c:pt>
                <c:pt idx="13">
                  <c:v>296</c:v>
                </c:pt>
                <c:pt idx="14">
                  <c:v>285</c:v>
                </c:pt>
                <c:pt idx="15">
                  <c:v>275</c:v>
                </c:pt>
                <c:pt idx="16">
                  <c:v>266</c:v>
                </c:pt>
                <c:pt idx="17">
                  <c:v>257</c:v>
                </c:pt>
                <c:pt idx="18">
                  <c:v>249</c:v>
                </c:pt>
                <c:pt idx="19">
                  <c:v>242</c:v>
                </c:pt>
                <c:pt idx="20">
                  <c:v>235</c:v>
                </c:pt>
                <c:pt idx="21">
                  <c:v>228</c:v>
                </c:pt>
                <c:pt idx="22">
                  <c:v>221</c:v>
                </c:pt>
                <c:pt idx="23">
                  <c:v>215</c:v>
                </c:pt>
                <c:pt idx="24">
                  <c:v>209</c:v>
                </c:pt>
                <c:pt idx="25">
                  <c:v>204</c:v>
                </c:pt>
                <c:pt idx="26">
                  <c:v>199</c:v>
                </c:pt>
                <c:pt idx="27">
                  <c:v>194</c:v>
                </c:pt>
                <c:pt idx="28">
                  <c:v>189</c:v>
                </c:pt>
                <c:pt idx="29">
                  <c:v>185</c:v>
                </c:pt>
                <c:pt idx="30">
                  <c:v>181</c:v>
                </c:pt>
                <c:pt idx="31">
                  <c:v>177</c:v>
                </c:pt>
                <c:pt idx="32">
                  <c:v>174</c:v>
                </c:pt>
                <c:pt idx="33">
                  <c:v>170</c:v>
                </c:pt>
                <c:pt idx="34">
                  <c:v>167</c:v>
                </c:pt>
                <c:pt idx="35">
                  <c:v>164</c:v>
                </c:pt>
              </c:numCache>
            </c:numRef>
          </c:val>
          <c:smooth val="0"/>
          <c:extLst>
            <c:ext xmlns:c16="http://schemas.microsoft.com/office/drawing/2014/chart" uri="{C3380CC4-5D6E-409C-BE32-E72D297353CC}">
              <c16:uniqueId val="{00000000-38DC-AE42-97AB-895E274DDA9C}"/>
            </c:ext>
          </c:extLst>
        </c:ser>
        <c:ser>
          <c:idx val="2"/>
          <c:order val="1"/>
          <c:tx>
            <c:strRef>
              <c:f>PV!$C$3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PV!$C$5:$C$40</c:f>
              <c:numCache>
                <c:formatCode>General</c:formatCode>
                <c:ptCount val="36"/>
                <c:pt idx="0">
                  <c:v>1020</c:v>
                </c:pt>
                <c:pt idx="5">
                  <c:v>690</c:v>
                </c:pt>
                <c:pt idx="15">
                  <c:v>450</c:v>
                </c:pt>
                <c:pt idx="25">
                  <c:v>370</c:v>
                </c:pt>
                <c:pt idx="35">
                  <c:v>320</c:v>
                </c:pt>
              </c:numCache>
            </c:numRef>
          </c:val>
          <c:smooth val="0"/>
          <c:extLst>
            <c:ext xmlns:c16="http://schemas.microsoft.com/office/drawing/2014/chart" uri="{C3380CC4-5D6E-409C-BE32-E72D297353CC}">
              <c16:uniqueId val="{00000002-38DC-AE42-97AB-895E274DDA9C}"/>
            </c:ext>
          </c:extLst>
        </c:ser>
        <c:ser>
          <c:idx val="3"/>
          <c:order val="2"/>
          <c:tx>
            <c:strRef>
              <c:f>PV!$D$3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PV!$D$5:$D$40</c:f>
              <c:numCache>
                <c:formatCode>General</c:formatCode>
                <c:ptCount val="36"/>
                <c:pt idx="5">
                  <c:v>908</c:v>
                </c:pt>
                <c:pt idx="15">
                  <c:v>718</c:v>
                </c:pt>
                <c:pt idx="35">
                  <c:v>486</c:v>
                </c:pt>
              </c:numCache>
            </c:numRef>
          </c:val>
          <c:smooth val="0"/>
          <c:extLst>
            <c:ext xmlns:c16="http://schemas.microsoft.com/office/drawing/2014/chart" uri="{C3380CC4-5D6E-409C-BE32-E72D297353CC}">
              <c16:uniqueId val="{00000003-38DC-AE42-97AB-895E274DDA9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5300-1942-AC42-7B41130B53D0}"/>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5300-1942-AC42-7B41130B53D0}"/>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5300-1942-AC42-7B41130B53D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4BE-F047-A7DF-B1045DD0DAD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4BE-F047-A7DF-B1045DD0DAD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4BE-F047-A7DF-B1045DD0DAD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'on-shore_wind'!$B$3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'on-shore_wind'!$B$5:$B$40</c:f>
              <c:numCache>
                <c:formatCode>General</c:formatCode>
                <c:ptCount val="36"/>
                <c:pt idx="0">
                  <c:v>1350</c:v>
                </c:pt>
                <c:pt idx="5">
                  <c:v>1290</c:v>
                </c:pt>
                <c:pt idx="15">
                  <c:v>1190</c:v>
                </c:pt>
                <c:pt idx="25">
                  <c:v>1140</c:v>
                </c:pt>
                <c:pt idx="35">
                  <c:v>1110</c:v>
                </c:pt>
              </c:numCache>
            </c:numRef>
          </c:val>
          <c:smooth val="0"/>
          <c:extLst>
            <c:ext xmlns:c16="http://schemas.microsoft.com/office/drawing/2014/chart" uri="{C3380CC4-5D6E-409C-BE32-E72D297353CC}">
              <c16:uniqueId val="{00000000-1D0E-294F-8706-7B3E4E7827A1}"/>
            </c:ext>
          </c:extLst>
        </c:ser>
        <c:ser>
          <c:idx val="1"/>
          <c:order val="1"/>
          <c:tx>
            <c:strRef>
              <c:f>'on-shore_wind'!$C$3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'on-shore_wind'!$C$5:$C$40</c:f>
              <c:numCache>
                <c:formatCode>General</c:formatCode>
                <c:ptCount val="36"/>
                <c:pt idx="5">
                  <c:v>1526</c:v>
                </c:pt>
                <c:pt idx="15">
                  <c:v>1260</c:v>
                </c:pt>
                <c:pt idx="35">
                  <c:v>1078</c:v>
                </c:pt>
              </c:numCache>
            </c:numRef>
          </c:val>
          <c:smooth val="0"/>
          <c:extLst>
            <c:ext xmlns:c16="http://schemas.microsoft.com/office/drawing/2014/chart" uri="{C3380CC4-5D6E-409C-BE32-E72D297353CC}">
              <c16:uniqueId val="{00000003-1D0E-294F-8706-7B3E4E7827A1}"/>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2E61-8047-B913-44FA002384D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2E61-8047-B913-44FA002384D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2E61-8047-B913-44FA002384D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0786-EA41-A5CF-4FD3E116C95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0786-EA41-A5CF-4FD3E116C95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0786-EA41-A5CF-4FD3E116C95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'on-shore_wind'!$D$3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'on-shore_wind'!$D$5:$D$40</c:f>
              <c:numCache>
                <c:formatCode>0.0%</c:formatCode>
                <c:ptCount val="36"/>
                <c:pt idx="0">
                  <c:v>0.03</c:v>
                </c:pt>
                <c:pt idx="5">
                  <c:v>0.03</c:v>
                </c:pt>
                <c:pt idx="15">
                  <c:v>0.03</c:v>
                </c:pt>
                <c:pt idx="25">
                  <c:v>0.03</c:v>
                </c:pt>
                <c:pt idx="35">
                  <c:v>0.03</c:v>
                </c:pt>
              </c:numCache>
            </c:numRef>
          </c:val>
          <c:smooth val="0"/>
          <c:extLst>
            <c:ext xmlns:c16="http://schemas.microsoft.com/office/drawing/2014/chart" uri="{C3380CC4-5D6E-409C-BE32-E72D297353CC}">
              <c16:uniqueId val="{00000000-155E-224D-BA30-CEF4E31067E0}"/>
            </c:ext>
          </c:extLst>
        </c:ser>
        <c:ser>
          <c:idx val="1"/>
          <c:order val="1"/>
          <c:tx>
            <c:strRef>
              <c:f>'on-shore_wind'!$E$3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'on-shore_wind'!$E$5:$E$40</c:f>
              <c:numCache>
                <c:formatCode>0.0%</c:formatCode>
                <c:ptCount val="36"/>
                <c:pt idx="5">
                  <c:v>2.5000000000000001E-2</c:v>
                </c:pt>
                <c:pt idx="15">
                  <c:v>2.5000000000000001E-2</c:v>
                </c:pt>
                <c:pt idx="35">
                  <c:v>2.5000000000000001E-2</c:v>
                </c:pt>
              </c:numCache>
            </c:numRef>
          </c:val>
          <c:smooth val="0"/>
          <c:extLst>
            <c:ext xmlns:c16="http://schemas.microsoft.com/office/drawing/2014/chart" uri="{C3380CC4-5D6E-409C-BE32-E72D297353CC}">
              <c16:uniqueId val="{00000003-155E-224D-BA30-CEF4E31067E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'on-shore_wind'!$F$3</c:f>
              <c:strCache>
                <c:ptCount val="1"/>
                <c:pt idx="0">
                  <c:v>Tsiropoulos, 2018 (ProRES scenario)</c:v>
                </c:pt>
              </c:strCache>
            </c:strRef>
          </c:tx>
          <c:spPr>
            <a:solidFill>
              <a:schemeClr val="accent1"/>
            </a:solidFill>
            <a:ln>
              <a:noFill/>
            </a:ln>
            <a:effectLst/>
          </c:spPr>
          <c:invertIfNegative val="0"/>
          <c:val>
            <c:numRef>
              <c:f>'on-shore_wind'!$F$5</c:f>
              <c:numCache>
                <c:formatCode>0</c:formatCode>
                <c:ptCount val="1"/>
                <c:pt idx="0">
                  <c:v>25</c:v>
                </c:pt>
              </c:numCache>
            </c:numRef>
          </c:val>
          <c:extLst>
            <c:ext xmlns:c16="http://schemas.microsoft.com/office/drawing/2014/chart" uri="{C3380CC4-5D6E-409C-BE32-E72D297353CC}">
              <c16:uniqueId val="{00000000-2B87-FF4E-8BC9-5EF12010203A}"/>
            </c:ext>
          </c:extLst>
        </c:ser>
        <c:ser>
          <c:idx val="2"/>
          <c:order val="1"/>
          <c:tx>
            <c:strRef>
              <c:f>'on-shore_wind'!$G$3</c:f>
              <c:strCache>
                <c:ptCount val="1"/>
                <c:pt idx="0">
                  <c:v>Agora, 2019 (reference scenario)</c:v>
                </c:pt>
              </c:strCache>
            </c:strRef>
          </c:tx>
          <c:spPr>
            <a:solidFill>
              <a:schemeClr val="accent2"/>
            </a:solidFill>
            <a:ln>
              <a:noFill/>
            </a:ln>
            <a:effectLst/>
          </c:spPr>
          <c:invertIfNegative val="0"/>
          <c:val>
            <c:numRef>
              <c:f>'on-shore_wind'!$G$5</c:f>
              <c:numCache>
                <c:formatCode>0</c:formatCode>
                <c:ptCount val="1"/>
                <c:pt idx="0">
                  <c:v>20</c:v>
                </c:pt>
              </c:numCache>
            </c:numRef>
          </c:val>
          <c:extLst>
            <c:ext xmlns:c16="http://schemas.microsoft.com/office/drawing/2014/chart" uri="{C3380CC4-5D6E-409C-BE32-E72D297353CC}">
              <c16:uniqueId val="{00000001-2B87-FF4E-8BC9-5EF12010203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BEF0-5F4C-9E7A-B49520EBC7A7}"/>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3-BEF0-5F4C-9E7A-B49520EBC7A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01-7B4F-925F-58AFC01EF274}"/>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01-7B4F-925F-58AFC01EF274}"/>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01-7B4F-925F-58AFC01EF274}"/>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C8E1-6247-8AAD-79DEA2184DBF}"/>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C8E1-6247-8AAD-79DEA2184DBF}"/>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C8E1-6247-8AAD-79DEA2184DBF}"/>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978-3A41-9ADD-EF4C32A7EA7C}"/>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2-2978-3A41-9ADD-EF4C32A7EA7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478D-C24D-8568-234EF428E4A3}"/>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2-478D-C24D-8568-234EF428E4A3}"/>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2370-8D4E-A838-38258966CE7E}"/>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2370-8D4E-A838-38258966CE7E}"/>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76-C24A-95B5-FAD38BBC0C8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76-C24A-95B5-FAD38BBC0C8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76-C24A-95B5-FAD38BBC0C8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867E-684C-A863-68BE6CF84248}"/>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867E-684C-A863-68BE6CF84248}"/>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867E-684C-A863-68BE6CF84248}"/>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E108-9542-8C45-05E4578CF902}"/>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E108-9542-8C45-05E4578CF90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3745-5A49-89E8-0C9DE5BF4F65}"/>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3745-5A49-89E8-0C9DE5BF4F65}"/>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CAPEX in EUR/kWh</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battery!$B$3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battery!$B$5:$B$40</c:f>
              <c:numCache>
                <c:formatCode>General</c:formatCode>
                <c:ptCount val="36"/>
                <c:pt idx="4">
                  <c:v>275</c:v>
                </c:pt>
                <c:pt idx="5">
                  <c:v>251</c:v>
                </c:pt>
                <c:pt idx="6">
                  <c:v>229</c:v>
                </c:pt>
                <c:pt idx="7">
                  <c:v>209</c:v>
                </c:pt>
                <c:pt idx="8">
                  <c:v>192</c:v>
                </c:pt>
                <c:pt idx="9">
                  <c:v>176</c:v>
                </c:pt>
                <c:pt idx="10">
                  <c:v>163</c:v>
                </c:pt>
                <c:pt idx="11">
                  <c:v>151</c:v>
                </c:pt>
                <c:pt idx="12">
                  <c:v>141</c:v>
                </c:pt>
                <c:pt idx="13">
                  <c:v>132</c:v>
                </c:pt>
                <c:pt idx="14">
                  <c:v>124</c:v>
                </c:pt>
                <c:pt idx="15">
                  <c:v>117</c:v>
                </c:pt>
                <c:pt idx="16">
                  <c:v>112</c:v>
                </c:pt>
                <c:pt idx="17">
                  <c:v>106</c:v>
                </c:pt>
                <c:pt idx="18">
                  <c:v>102</c:v>
                </c:pt>
                <c:pt idx="19">
                  <c:v>98</c:v>
                </c:pt>
                <c:pt idx="20">
                  <c:v>94</c:v>
                </c:pt>
                <c:pt idx="21">
                  <c:v>91</c:v>
                </c:pt>
                <c:pt idx="22">
                  <c:v>88</c:v>
                </c:pt>
                <c:pt idx="23">
                  <c:v>85</c:v>
                </c:pt>
                <c:pt idx="24">
                  <c:v>82</c:v>
                </c:pt>
                <c:pt idx="25">
                  <c:v>80</c:v>
                </c:pt>
                <c:pt idx="26">
                  <c:v>78</c:v>
                </c:pt>
                <c:pt idx="27">
                  <c:v>76</c:v>
                </c:pt>
                <c:pt idx="28">
                  <c:v>74</c:v>
                </c:pt>
                <c:pt idx="29">
                  <c:v>73</c:v>
                </c:pt>
                <c:pt idx="30">
                  <c:v>71</c:v>
                </c:pt>
                <c:pt idx="31">
                  <c:v>70</c:v>
                </c:pt>
                <c:pt idx="32">
                  <c:v>69</c:v>
                </c:pt>
                <c:pt idx="33">
                  <c:v>67</c:v>
                </c:pt>
                <c:pt idx="34">
                  <c:v>66</c:v>
                </c:pt>
                <c:pt idx="35">
                  <c:v>65</c:v>
                </c:pt>
              </c:numCache>
            </c:numRef>
          </c:val>
          <c:smooth val="0"/>
          <c:extLst>
            <c:ext xmlns:c16="http://schemas.microsoft.com/office/drawing/2014/chart" uri="{C3380CC4-5D6E-409C-BE32-E72D297353CC}">
              <c16:uniqueId val="{00000000-8685-6443-9D0F-54B218B6EA15}"/>
            </c:ext>
          </c:extLst>
        </c:ser>
        <c:ser>
          <c:idx val="1"/>
          <c:order val="1"/>
          <c:tx>
            <c:strRef>
              <c:f>battery!$C$3</c:f>
              <c:strCache>
                <c:ptCount val="1"/>
                <c:pt idx="0">
                  <c:v>﻿IEA, 2019b</c:v>
                </c:pt>
              </c:strCache>
            </c:strRef>
          </c:tx>
          <c:spPr>
            <a:ln w="28575"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battery!$C$5:$C$40</c:f>
              <c:numCache>
                <c:formatCode>General</c:formatCode>
                <c:ptCount val="36"/>
                <c:pt idx="2">
                  <c:v>402</c:v>
                </c:pt>
                <c:pt idx="10">
                  <c:v>268</c:v>
                </c:pt>
                <c:pt idx="15">
                  <c:v>243</c:v>
                </c:pt>
                <c:pt idx="20">
                  <c:v>228</c:v>
                </c:pt>
                <c:pt idx="25">
                  <c:v>218</c:v>
                </c:pt>
              </c:numCache>
            </c:numRef>
          </c:val>
          <c:smooth val="0"/>
          <c:extLst>
            <c:ext xmlns:c16="http://schemas.microsoft.com/office/drawing/2014/chart" uri="{C3380CC4-5D6E-409C-BE32-E72D297353CC}">
              <c16:uniqueId val="{00000000-3A87-3541-8951-498405920259}"/>
            </c:ext>
          </c:extLst>
        </c:ser>
        <c:ser>
          <c:idx val="2"/>
          <c:order val="2"/>
          <c:tx>
            <c:strRef>
              <c:f>battery!$D$3</c:f>
              <c:strCache>
                <c:ptCount val="1"/>
                <c:pt idx="0">
                  <c:v>BATSTROM, 2018</c:v>
                </c:pt>
              </c:strCache>
            </c:strRef>
          </c:tx>
          <c:spPr>
            <a:ln w="28575"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battery!$D$5:$D$40</c:f>
              <c:numCache>
                <c:formatCode>General</c:formatCode>
                <c:ptCount val="36"/>
                <c:pt idx="0">
                  <c:v>605</c:v>
                </c:pt>
                <c:pt idx="5">
                  <c:v>455</c:v>
                </c:pt>
                <c:pt idx="10">
                  <c:v>345</c:v>
                </c:pt>
                <c:pt idx="15">
                  <c:v>260</c:v>
                </c:pt>
              </c:numCache>
            </c:numRef>
          </c:val>
          <c:smooth val="0"/>
          <c:extLst>
            <c:ext xmlns:c16="http://schemas.microsoft.com/office/drawing/2014/chart" uri="{C3380CC4-5D6E-409C-BE32-E72D297353CC}">
              <c16:uniqueId val="{00000001-3A87-3541-8951-498405920259}"/>
            </c:ext>
          </c:extLst>
        </c:ser>
        <c:ser>
          <c:idx val="3"/>
          <c:order val="3"/>
          <c:tx>
            <c:strRef>
              <c:f>battery!$E$3</c:f>
              <c:strCache>
                <c:ptCount val="1"/>
                <c:pt idx="0">
                  <c:v>Runge, 2020</c:v>
                </c:pt>
              </c:strCache>
            </c:strRef>
          </c:tx>
          <c:spPr>
            <a:ln w="28575" cap="rnd">
              <a:solidFill>
                <a:schemeClr val="accent4"/>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battery!$E$5:$E$40</c:f>
              <c:numCache>
                <c:formatCode>General</c:formatCode>
                <c:ptCount val="36"/>
                <c:pt idx="19">
                  <c:v>125</c:v>
                </c:pt>
                <c:pt idx="20">
                  <c:v>125</c:v>
                </c:pt>
              </c:numCache>
            </c:numRef>
          </c:val>
          <c:smooth val="0"/>
          <c:extLst>
            <c:ext xmlns:c16="http://schemas.microsoft.com/office/drawing/2014/chart" uri="{C3380CC4-5D6E-409C-BE32-E72D297353CC}">
              <c16:uniqueId val="{00000002-3A87-3541-8951-498405920259}"/>
            </c:ext>
          </c:extLst>
        </c:ser>
        <c:ser>
          <c:idx val="4"/>
          <c:order val="4"/>
          <c:tx>
            <c:strRef>
              <c:f>battery!$F$3</c:f>
              <c:strCache>
                <c:ptCount val="1"/>
                <c:pt idx="0">
                  <c:v>Cole, 2019</c:v>
                </c:pt>
              </c:strCache>
            </c:strRef>
          </c:tx>
          <c:spPr>
            <a:ln w="28575" cap="rnd">
              <a:solidFill>
                <a:schemeClr val="accent5"/>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battery!$F$5:$F$40</c:f>
              <c:numCache>
                <c:formatCode>General</c:formatCode>
                <c:ptCount val="36"/>
                <c:pt idx="3" formatCode="0">
                  <c:v>342</c:v>
                </c:pt>
                <c:pt idx="5" formatCode="0">
                  <c:v>297</c:v>
                </c:pt>
                <c:pt idx="10" formatCode="0">
                  <c:v>223.20000000000002</c:v>
                </c:pt>
                <c:pt idx="15" formatCode="0">
                  <c:v>186.3</c:v>
                </c:pt>
                <c:pt idx="35" formatCode="0">
                  <c:v>142.20000000000002</c:v>
                </c:pt>
              </c:numCache>
            </c:numRef>
          </c:val>
          <c:smooth val="0"/>
          <c:extLst>
            <c:ext xmlns:c16="http://schemas.microsoft.com/office/drawing/2014/chart" uri="{C3380CC4-5D6E-409C-BE32-E72D297353CC}">
              <c16:uniqueId val="{00000003-3A87-3541-8951-498405920259}"/>
            </c:ext>
          </c:extLst>
        </c:ser>
        <c:ser>
          <c:idx val="5"/>
          <c:order val="5"/>
          <c:tx>
            <c:strRef>
              <c:f>battery!$G$3</c:f>
              <c:strCache>
                <c:ptCount val="1"/>
                <c:pt idx="0">
                  <c:v>Cole, 2019</c:v>
                </c:pt>
              </c:strCache>
            </c:strRef>
          </c:tx>
          <c:spPr>
            <a:ln w="28575" cap="rnd">
              <a:solidFill>
                <a:schemeClr val="accent6"/>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battery!$G$5:$G$40</c:f>
              <c:numCache>
                <c:formatCode>General</c:formatCode>
                <c:ptCount val="36"/>
                <c:pt idx="3" formatCode="0">
                  <c:v>342</c:v>
                </c:pt>
                <c:pt idx="5" formatCode="0">
                  <c:v>323.10000000000002</c:v>
                </c:pt>
                <c:pt idx="10" formatCode="0">
                  <c:v>297</c:v>
                </c:pt>
                <c:pt idx="15" formatCode="0">
                  <c:v>270.90000000000003</c:v>
                </c:pt>
                <c:pt idx="35" formatCode="0">
                  <c:v>238.5</c:v>
                </c:pt>
              </c:numCache>
            </c:numRef>
          </c:val>
          <c:smooth val="0"/>
          <c:extLst>
            <c:ext xmlns:c16="http://schemas.microsoft.com/office/drawing/2014/chart" uri="{C3380CC4-5D6E-409C-BE32-E72D297353CC}">
              <c16:uniqueId val="{00000004-3A87-3541-8951-498405920259}"/>
            </c:ext>
          </c:extLst>
        </c:ser>
        <c:ser>
          <c:idx val="6"/>
          <c:order val="6"/>
          <c:tx>
            <c:strRef>
              <c:f>battery!$H$3</c:f>
              <c:strCache>
                <c:ptCount val="1"/>
                <c:pt idx="0">
                  <c:v>Cole, 2019</c:v>
                </c:pt>
              </c:strCache>
            </c:strRef>
          </c:tx>
          <c:spPr>
            <a:ln w="28575" cap="rnd">
              <a:solidFill>
                <a:schemeClr val="accent1">
                  <a:lumMod val="60000"/>
                </a:schemeClr>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battery!$H$5:$H$40</c:f>
              <c:numCache>
                <c:formatCode>General</c:formatCode>
                <c:ptCount val="36"/>
                <c:pt idx="3" formatCode="0">
                  <c:v>342</c:v>
                </c:pt>
                <c:pt idx="5" formatCode="0">
                  <c:v>267.3</c:v>
                </c:pt>
                <c:pt idx="10" formatCode="0">
                  <c:v>165.6</c:v>
                </c:pt>
                <c:pt idx="15" formatCode="0">
                  <c:v>111.60000000000001</c:v>
                </c:pt>
                <c:pt idx="35" formatCode="0">
                  <c:v>70.2</c:v>
                </c:pt>
              </c:numCache>
            </c:numRef>
          </c:val>
          <c:smooth val="0"/>
          <c:extLst>
            <c:ext xmlns:c16="http://schemas.microsoft.com/office/drawing/2014/chart" uri="{C3380CC4-5D6E-409C-BE32-E72D297353CC}">
              <c16:uniqueId val="{00000005-3A87-3541-8951-498405920259}"/>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4FC9-B84B-841D-136BA122675C}"/>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4FC9-B84B-841D-136BA122675C}"/>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4FC9-B84B-841D-136BA122675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245C-2245-BFC4-89E0A68F919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245C-2245-BFC4-89E0A68F919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245C-2245-BFC4-89E0A68F919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battery!$I$3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battery!$I$5:$I$40</c:f>
              <c:numCache>
                <c:formatCode>General</c:formatCode>
                <c:ptCount val="36"/>
                <c:pt idx="4">
                  <c:v>1.4909090909090908E-2</c:v>
                </c:pt>
                <c:pt idx="5">
                  <c:v>1.5537848605577689E-2</c:v>
                </c:pt>
                <c:pt idx="6">
                  <c:v>1.6157205240174673E-2</c:v>
                </c:pt>
                <c:pt idx="7">
                  <c:v>1.7224880382775119E-2</c:v>
                </c:pt>
                <c:pt idx="8">
                  <c:v>1.7708333333333333E-2</c:v>
                </c:pt>
                <c:pt idx="9">
                  <c:v>1.8749999999999999E-2</c:v>
                </c:pt>
                <c:pt idx="10">
                  <c:v>1.9631901840490799E-2</c:v>
                </c:pt>
                <c:pt idx="11">
                  <c:v>1.9867549668874173E-2</c:v>
                </c:pt>
                <c:pt idx="12">
                  <c:v>2.0567375886524821E-2</c:v>
                </c:pt>
                <c:pt idx="13">
                  <c:v>2.1969696969696969E-2</c:v>
                </c:pt>
                <c:pt idx="14">
                  <c:v>2.2580645161290321E-2</c:v>
                </c:pt>
                <c:pt idx="15">
                  <c:v>2.3076923076923078E-2</c:v>
                </c:pt>
                <c:pt idx="16">
                  <c:v>2.3214285714285715E-2</c:v>
                </c:pt>
                <c:pt idx="17">
                  <c:v>2.4528301886792454E-2</c:v>
                </c:pt>
                <c:pt idx="18">
                  <c:v>2.4509803921568627E-2</c:v>
                </c:pt>
                <c:pt idx="19">
                  <c:v>2.5510204081632654E-2</c:v>
                </c:pt>
                <c:pt idx="20">
                  <c:v>2.553191489361702E-2</c:v>
                </c:pt>
                <c:pt idx="21">
                  <c:v>2.6373626373626374E-2</c:v>
                </c:pt>
                <c:pt idx="22">
                  <c:v>2.6136363636363635E-2</c:v>
                </c:pt>
                <c:pt idx="23">
                  <c:v>2.7058823529411764E-2</c:v>
                </c:pt>
                <c:pt idx="24">
                  <c:v>2.8048780487804875E-2</c:v>
                </c:pt>
                <c:pt idx="25">
                  <c:v>2.7500000000000004E-2</c:v>
                </c:pt>
                <c:pt idx="26">
                  <c:v>2.8205128205128209E-2</c:v>
                </c:pt>
                <c:pt idx="27">
                  <c:v>2.8947368421052635E-2</c:v>
                </c:pt>
                <c:pt idx="28">
                  <c:v>2.9729729729729731E-2</c:v>
                </c:pt>
                <c:pt idx="29">
                  <c:v>2.8767123287671233E-2</c:v>
                </c:pt>
                <c:pt idx="30">
                  <c:v>2.9577464788732397E-2</c:v>
                </c:pt>
                <c:pt idx="31">
                  <c:v>3.0000000000000002E-2</c:v>
                </c:pt>
                <c:pt idx="32">
                  <c:v>3.0434782608695653E-2</c:v>
                </c:pt>
                <c:pt idx="33">
                  <c:v>3.1343283582089557E-2</c:v>
                </c:pt>
                <c:pt idx="34">
                  <c:v>3.0303030303030304E-2</c:v>
                </c:pt>
                <c:pt idx="35">
                  <c:v>3.0769230769230771E-2</c:v>
                </c:pt>
              </c:numCache>
            </c:numRef>
          </c:val>
          <c:smooth val="0"/>
          <c:extLst>
            <c:ext xmlns:c16="http://schemas.microsoft.com/office/drawing/2014/chart" uri="{C3380CC4-5D6E-409C-BE32-E72D297353CC}">
              <c16:uniqueId val="{00000000-BCAB-C04B-AC40-151299247841}"/>
            </c:ext>
          </c:extLst>
        </c:ser>
        <c:ser>
          <c:idx val="1"/>
          <c:order val="1"/>
          <c:tx>
            <c:strRef>
              <c:f>battery!$J$3</c:f>
              <c:strCache>
                <c:ptCount val="1"/>
                <c:pt idx="0">
                  <c:v>Runge, 2020</c:v>
                </c:pt>
              </c:strCache>
            </c:strRef>
          </c:tx>
          <c:spPr>
            <a:ln w="38100"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battery!$J$5:$J$40</c:f>
              <c:numCache>
                <c:formatCode>General</c:formatCode>
                <c:ptCount val="36"/>
                <c:pt idx="19">
                  <c:v>0.03</c:v>
                </c:pt>
                <c:pt idx="20">
                  <c:v>0.03</c:v>
                </c:pt>
              </c:numCache>
            </c:numRef>
          </c:val>
          <c:smooth val="0"/>
          <c:extLst>
            <c:ext xmlns:c16="http://schemas.microsoft.com/office/drawing/2014/chart" uri="{C3380CC4-5D6E-409C-BE32-E72D297353CC}">
              <c16:uniqueId val="{00000001-17BC-064E-8016-C9023FC4258D}"/>
            </c:ext>
          </c:extLst>
        </c:ser>
        <c:ser>
          <c:idx val="2"/>
          <c:order val="2"/>
          <c:tx>
            <c:strRef>
              <c:f>battery!$K$3</c:f>
              <c:strCache>
                <c:ptCount val="1"/>
                <c:pt idx="0">
                  <c:v>Cole, 2019</c:v>
                </c:pt>
              </c:strCache>
            </c:strRef>
          </c:tx>
          <c:spPr>
            <a:ln w="38100"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battery!$K$5:$K$40</c:f>
              <c:numCache>
                <c:formatCode>General</c:formatCode>
                <c:ptCount val="36"/>
                <c:pt idx="3" formatCode="0.00">
                  <c:v>3.9473684210526314E-2</c:v>
                </c:pt>
                <c:pt idx="4" formatCode="0.00">
                  <c:v>3.9473684210526314E-2</c:v>
                </c:pt>
              </c:numCache>
            </c:numRef>
          </c:val>
          <c:smooth val="0"/>
          <c:extLst>
            <c:ext xmlns:c16="http://schemas.microsoft.com/office/drawing/2014/chart" uri="{C3380CC4-5D6E-409C-BE32-E72D297353CC}">
              <c16:uniqueId val="{00000002-17BC-064E-8016-C9023FC4258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battery!$L$3</c:f>
              <c:strCache>
                <c:ptCount val="1"/>
                <c:pt idx="0">
                  <c:v>Vartiainen, 2020</c:v>
                </c:pt>
              </c:strCache>
            </c:strRef>
          </c:tx>
          <c:spPr>
            <a:solidFill>
              <a:schemeClr val="accent1"/>
            </a:solidFill>
            <a:ln>
              <a:noFill/>
            </a:ln>
            <a:effectLst/>
          </c:spPr>
          <c:invertIfNegative val="0"/>
          <c:val>
            <c:numRef>
              <c:f>battery!$L$5</c:f>
              <c:numCache>
                <c:formatCode>General</c:formatCode>
                <c:ptCount val="1"/>
                <c:pt idx="0">
                  <c:v>15</c:v>
                </c:pt>
              </c:numCache>
            </c:numRef>
          </c:val>
          <c:extLst>
            <c:ext xmlns:c16="http://schemas.microsoft.com/office/drawing/2014/chart" uri="{C3380CC4-5D6E-409C-BE32-E72D297353CC}">
              <c16:uniqueId val="{00000000-D5E1-D844-8847-159166ECFE4F}"/>
            </c:ext>
          </c:extLst>
        </c:ser>
        <c:ser>
          <c:idx val="1"/>
          <c:order val="1"/>
          <c:tx>
            <c:strRef>
              <c:f>battery!$M$3</c:f>
              <c:strCache>
                <c:ptCount val="1"/>
                <c:pt idx="0">
                  <c:v>Runge, 2020</c:v>
                </c:pt>
              </c:strCache>
            </c:strRef>
          </c:tx>
          <c:spPr>
            <a:solidFill>
              <a:schemeClr val="accent2"/>
            </a:solidFill>
            <a:ln>
              <a:noFill/>
            </a:ln>
            <a:effectLst/>
          </c:spPr>
          <c:invertIfNegative val="0"/>
          <c:val>
            <c:numRef>
              <c:f>battery!$M$25</c:f>
              <c:numCache>
                <c:formatCode>General</c:formatCode>
                <c:ptCount val="1"/>
                <c:pt idx="0">
                  <c:v>20</c:v>
                </c:pt>
              </c:numCache>
            </c:numRef>
          </c:val>
          <c:extLst>
            <c:ext xmlns:c16="http://schemas.microsoft.com/office/drawing/2014/chart" uri="{C3380CC4-5D6E-409C-BE32-E72D297353CC}">
              <c16:uniqueId val="{00000000-4336-6845-8435-E61C4CCCE46C}"/>
            </c:ext>
          </c:extLst>
        </c:ser>
        <c:ser>
          <c:idx val="2"/>
          <c:order val="2"/>
          <c:tx>
            <c:strRef>
              <c:f>battery!$N$3</c:f>
              <c:strCache>
                <c:ptCount val="1"/>
                <c:pt idx="0">
                  <c:v>Cole, 2019</c:v>
                </c:pt>
              </c:strCache>
            </c:strRef>
          </c:tx>
          <c:spPr>
            <a:solidFill>
              <a:schemeClr val="accent3"/>
            </a:solidFill>
            <a:ln>
              <a:noFill/>
            </a:ln>
            <a:effectLst/>
          </c:spPr>
          <c:invertIfNegative val="0"/>
          <c:val>
            <c:numRef>
              <c:f>battery!$N$9</c:f>
              <c:numCache>
                <c:formatCode>0</c:formatCode>
                <c:ptCount val="1"/>
                <c:pt idx="0">
                  <c:v>15</c:v>
                </c:pt>
              </c:numCache>
            </c:numRef>
          </c:val>
          <c:extLst>
            <c:ext xmlns:c16="http://schemas.microsoft.com/office/drawing/2014/chart" uri="{C3380CC4-5D6E-409C-BE32-E72D297353CC}">
              <c16:uniqueId val="{00000001-4336-6845-8435-E61C4CCCE46C}"/>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cycle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battery!$O$3</c:f>
              <c:strCache>
                <c:ptCount val="1"/>
                <c:pt idx="0">
                  <c:v>Runge, 2020</c:v>
                </c:pt>
              </c:strCache>
            </c:strRef>
          </c:tx>
          <c:spPr>
            <a:solidFill>
              <a:schemeClr val="accent1"/>
            </a:solidFill>
            <a:ln>
              <a:noFill/>
            </a:ln>
            <a:effectLst/>
          </c:spPr>
          <c:invertIfNegative val="0"/>
          <c:val>
            <c:numRef>
              <c:f>battery!$O$25</c:f>
              <c:numCache>
                <c:formatCode>General</c:formatCode>
                <c:ptCount val="1"/>
                <c:pt idx="0">
                  <c:v>0.97</c:v>
                </c:pt>
              </c:numCache>
            </c:numRef>
          </c:val>
          <c:extLst>
            <c:ext xmlns:c16="http://schemas.microsoft.com/office/drawing/2014/chart" uri="{C3380CC4-5D6E-409C-BE32-E72D297353CC}">
              <c16:uniqueId val="{00000000-BAA1-B44A-A8CA-4308C705C58B}"/>
            </c:ext>
          </c:extLst>
        </c:ser>
        <c:ser>
          <c:idx val="1"/>
          <c:order val="1"/>
          <c:tx>
            <c:strRef>
              <c:f>battery!$P$3</c:f>
              <c:strCache>
                <c:ptCount val="1"/>
                <c:pt idx="0">
                  <c:v>Cole, 2019</c:v>
                </c:pt>
              </c:strCache>
            </c:strRef>
          </c:tx>
          <c:spPr>
            <a:solidFill>
              <a:schemeClr val="accent2"/>
            </a:solidFill>
            <a:ln>
              <a:noFill/>
            </a:ln>
            <a:effectLst/>
          </c:spPr>
          <c:invertIfNegative val="0"/>
          <c:val>
            <c:numRef>
              <c:f>battery!$P$9</c:f>
              <c:numCache>
                <c:formatCode>General</c:formatCode>
                <c:ptCount val="1"/>
                <c:pt idx="0">
                  <c:v>0.85</c:v>
                </c:pt>
              </c:numCache>
            </c:numRef>
          </c:val>
          <c:extLst>
            <c:ext xmlns:c16="http://schemas.microsoft.com/office/drawing/2014/chart" uri="{C3380CC4-5D6E-409C-BE32-E72D297353CC}">
              <c16:uniqueId val="{00000001-BAA1-B44A-A8CA-4308C705C58B}"/>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5954-414B-ADCA-16411ABB9D4C}"/>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5954-414B-ADCA-16411ABB9D4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F22-2148-A8B9-62E776C8B44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F22-2148-A8B9-62E776C8B44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F22-2148-A8B9-62E776C8B44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3F63-C540-8C4D-B54D22B7657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3F63-C540-8C4D-B54D22B7657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3F63-C540-8C4D-B54D22B7657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D48-FB46-8DD9-A9B6F458C5EB}"/>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2D48-FB46-8DD9-A9B6F458C5E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04BA-E947-A3CA-72D96C2CFBE4}"/>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04BA-E947-A3CA-72D96C2CFBE4}"/>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CSP!$B$3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CSP!$B$5:$B$40</c:f>
              <c:numCache>
                <c:formatCode>General</c:formatCode>
                <c:ptCount val="36"/>
                <c:pt idx="0">
                  <c:v>5280</c:v>
                </c:pt>
                <c:pt idx="5">
                  <c:v>4330</c:v>
                </c:pt>
                <c:pt idx="15">
                  <c:v>3310</c:v>
                </c:pt>
                <c:pt idx="25">
                  <c:v>3010</c:v>
                </c:pt>
                <c:pt idx="35">
                  <c:v>2880</c:v>
                </c:pt>
              </c:numCache>
            </c:numRef>
          </c:val>
          <c:smooth val="0"/>
          <c:extLst>
            <c:ext xmlns:c16="http://schemas.microsoft.com/office/drawing/2014/chart" uri="{C3380CC4-5D6E-409C-BE32-E72D297353CC}">
              <c16:uniqueId val="{00000000-3296-1B4D-BDA7-25A41E8D4D0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1AA-B846-9F7A-4F79E176994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1AA-B846-9F7A-4F79E176994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1AA-B846-9F7A-4F79E176994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E44-A94A-91F9-AA1CBF2B0AB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E44-A94A-91F9-AA1CBF2B0AB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E44-A94A-91F9-AA1CBF2B0AB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CSP!$C$3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CSP!$C$5:$C$40</c:f>
              <c:numCache>
                <c:formatCode>0.0%</c:formatCode>
                <c:ptCount val="36"/>
                <c:pt idx="0">
                  <c:v>1.7000000000000001E-2</c:v>
                </c:pt>
                <c:pt idx="5">
                  <c:v>1.7000000000000001E-2</c:v>
                </c:pt>
                <c:pt idx="15">
                  <c:v>1.7000000000000001E-2</c:v>
                </c:pt>
                <c:pt idx="25">
                  <c:v>1.7000000000000001E-2</c:v>
                </c:pt>
                <c:pt idx="35">
                  <c:v>1.7000000000000001E-2</c:v>
                </c:pt>
              </c:numCache>
            </c:numRef>
          </c:val>
          <c:smooth val="0"/>
          <c:extLst>
            <c:ext xmlns:c16="http://schemas.microsoft.com/office/drawing/2014/chart" uri="{C3380CC4-5D6E-409C-BE32-E72D297353CC}">
              <c16:uniqueId val="{00000000-7F3E-C549-ACCE-55ED7BBF77B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CSP!$D$3</c:f>
              <c:strCache>
                <c:ptCount val="1"/>
                <c:pt idx="0">
                  <c:v>Tsiropoulos, 2018 (ProRES scenario)</c:v>
                </c:pt>
              </c:strCache>
            </c:strRef>
          </c:tx>
          <c:spPr>
            <a:solidFill>
              <a:schemeClr val="accent1"/>
            </a:solidFill>
            <a:ln>
              <a:noFill/>
            </a:ln>
            <a:effectLst/>
          </c:spPr>
          <c:invertIfNegative val="0"/>
          <c:val>
            <c:numRef>
              <c:f>CSP!$D$5</c:f>
              <c:numCache>
                <c:formatCode>0</c:formatCode>
                <c:ptCount val="1"/>
                <c:pt idx="0">
                  <c:v>30</c:v>
                </c:pt>
              </c:numCache>
            </c:numRef>
          </c:val>
          <c:extLst>
            <c:ext xmlns:c16="http://schemas.microsoft.com/office/drawing/2014/chart" uri="{C3380CC4-5D6E-409C-BE32-E72D297353CC}">
              <c16:uniqueId val="{00000000-BC3A-B643-9BED-27BC2B96488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a:t>
            </a:r>
            <a:r>
              <a:rPr lang="de-DE" baseline="0"/>
              <a:t> </a:t>
            </a:r>
            <a:r>
              <a:rPr lang="de-DE"/>
              <a:t>CAPEX in EUR/kW_el</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BA71-794E-A5DF-E1C3DEE5CC15}"/>
            </c:ext>
          </c:extLst>
        </c:ser>
        <c:ser>
          <c:idx val="1"/>
          <c:order val="1"/>
          <c:tx>
            <c:strRef>
              <c:f>electrolyser!$C$3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BA71-794E-A5DF-E1C3DEE5CC15}"/>
            </c:ext>
          </c:extLst>
        </c:ser>
        <c:ser>
          <c:idx val="2"/>
          <c:order val="2"/>
          <c:tx>
            <c:strRef>
              <c:f>electrolyser!$D$3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electrolyser!$D$5:$D$40</c:f>
              <c:numCache>
                <c:formatCode>General</c:formatCode>
                <c:ptCount val="36"/>
                <c:pt idx="2">
                  <c:v>1300</c:v>
                </c:pt>
                <c:pt idx="10">
                  <c:v>900</c:v>
                </c:pt>
              </c:numCache>
            </c:numRef>
          </c:val>
          <c:smooth val="0"/>
          <c:extLst>
            <c:ext xmlns:c16="http://schemas.microsoft.com/office/drawing/2014/chart" uri="{C3380CC4-5D6E-409C-BE32-E72D297353CC}">
              <c16:uniqueId val="{00000003-BA71-794E-A5DF-E1C3DEE5CC15}"/>
            </c:ext>
          </c:extLst>
        </c:ser>
        <c:ser>
          <c:idx val="3"/>
          <c:order val="3"/>
          <c:tx>
            <c:strRef>
              <c:f>electrolyser!$E$3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electrolyser!$E$5:$E$40</c:f>
              <c:numCache>
                <c:formatCode>General</c:formatCode>
                <c:ptCount val="36"/>
                <c:pt idx="5">
                  <c:v>1188</c:v>
                </c:pt>
                <c:pt idx="15">
                  <c:v>701</c:v>
                </c:pt>
                <c:pt idx="35">
                  <c:v>308</c:v>
                </c:pt>
              </c:numCache>
            </c:numRef>
          </c:val>
          <c:smooth val="0"/>
          <c:extLst>
            <c:ext xmlns:c16="http://schemas.microsoft.com/office/drawing/2014/chart" uri="{C3380CC4-5D6E-409C-BE32-E72D297353CC}">
              <c16:uniqueId val="{00000004-BA71-794E-A5DF-E1C3DEE5CC15}"/>
            </c:ext>
          </c:extLst>
        </c:ser>
        <c:ser>
          <c:idx val="4"/>
          <c:order val="4"/>
          <c:tx>
            <c:strRef>
              <c:f>electrolyser!$I$3</c:f>
              <c:strCache>
                <c:ptCount val="1"/>
                <c:pt idx="0">
                  <c:v>Buttler, 2018</c:v>
                </c:pt>
              </c:strCache>
            </c:strRef>
          </c:tx>
          <c:spPr>
            <a:ln w="28575" cap="rnd">
              <a:solidFill>
                <a:schemeClr val="accent6"/>
              </a:solidFill>
              <a:round/>
            </a:ln>
            <a:effectLst/>
          </c:spPr>
          <c:marker>
            <c:symbol val="none"/>
          </c:marker>
          <c:dPt>
            <c:idx val="3"/>
            <c:marker>
              <c:symbol val="none"/>
            </c:marker>
            <c:bubble3D val="0"/>
            <c:spPr>
              <a:ln w="38100" cap="rnd">
                <a:solidFill>
                  <a:schemeClr val="accent6"/>
                </a:solidFill>
                <a:round/>
              </a:ln>
              <a:effectLst/>
            </c:spPr>
            <c:extLst>
              <c:ext xmlns:c16="http://schemas.microsoft.com/office/drawing/2014/chart" uri="{C3380CC4-5D6E-409C-BE32-E72D297353CC}">
                <c16:uniqueId val="{00000006-BA71-794E-A5DF-E1C3DEE5CC15}"/>
              </c:ext>
            </c:extLst>
          </c:dPt>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electrolyser!$I$5:$I$40</c:f>
              <c:numCache>
                <c:formatCode>General</c:formatCode>
                <c:ptCount val="36"/>
                <c:pt idx="2">
                  <c:v>1400</c:v>
                </c:pt>
                <c:pt idx="3">
                  <c:v>1400</c:v>
                </c:pt>
              </c:numCache>
            </c:numRef>
          </c:val>
          <c:smooth val="0"/>
          <c:extLst>
            <c:ext xmlns:c16="http://schemas.microsoft.com/office/drawing/2014/chart" uri="{C3380CC4-5D6E-409C-BE32-E72D297353CC}">
              <c16:uniqueId val="{00000005-BA71-794E-A5DF-E1C3DEE5CC15}"/>
            </c:ext>
          </c:extLst>
        </c:ser>
        <c:ser>
          <c:idx val="5"/>
          <c:order val="5"/>
          <c:tx>
            <c:strRef>
              <c:f>electrolyser!$F$3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electrolyser!$F$5:$F$40</c:f>
              <c:numCache>
                <c:formatCode>General</c:formatCode>
                <c:ptCount val="36"/>
                <c:pt idx="2">
                  <c:v>1180</c:v>
                </c:pt>
                <c:pt idx="15">
                  <c:v>470</c:v>
                </c:pt>
                <c:pt idx="35">
                  <c:v>245</c:v>
                </c:pt>
              </c:numCache>
            </c:numRef>
          </c:val>
          <c:smooth val="0"/>
          <c:extLst>
            <c:ext xmlns:c16="http://schemas.microsoft.com/office/drawing/2014/chart" uri="{C3380CC4-5D6E-409C-BE32-E72D297353CC}">
              <c16:uniqueId val="{00000002-009C-A44E-B7C3-E318E82E9B1B}"/>
            </c:ext>
          </c:extLst>
        </c:ser>
        <c:ser>
          <c:idx val="6"/>
          <c:order val="6"/>
          <c:tx>
            <c:strRef>
              <c:f>electrolyser!$G$3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electrolyser!$G$5:$G$40</c:f>
              <c:numCache>
                <c:formatCode>General</c:formatCode>
                <c:ptCount val="36"/>
                <c:pt idx="10">
                  <c:v>932</c:v>
                </c:pt>
                <c:pt idx="35">
                  <c:v>334</c:v>
                </c:pt>
              </c:numCache>
            </c:numRef>
          </c:val>
          <c:smooth val="0"/>
          <c:extLst>
            <c:ext xmlns:c16="http://schemas.microsoft.com/office/drawing/2014/chart" uri="{C3380CC4-5D6E-409C-BE32-E72D297353CC}">
              <c16:uniqueId val="{00000002-FA93-9145-A7AF-F17C61EF125B}"/>
            </c:ext>
          </c:extLst>
        </c:ser>
        <c:ser>
          <c:idx val="7"/>
          <c:order val="7"/>
          <c:tx>
            <c:strRef>
              <c:f>electrolyser!$H$3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electrolyser!$H$5:$H$40</c:f>
              <c:numCache>
                <c:formatCode>General</c:formatCode>
                <c:ptCount val="36"/>
                <c:pt idx="3">
                  <c:v>1900</c:v>
                </c:pt>
                <c:pt idx="15">
                  <c:v>300</c:v>
                </c:pt>
              </c:numCache>
            </c:numRef>
          </c:val>
          <c:smooth val="0"/>
          <c:extLst>
            <c:ext xmlns:c16="http://schemas.microsoft.com/office/drawing/2014/chart" uri="{C3380CC4-5D6E-409C-BE32-E72D297353CC}">
              <c16:uniqueId val="{00000003-FA93-9145-A7AF-F17C61EF125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9E6-D745-B48D-7E8C6C66C70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9E6-D745-B48D-7E8C6C66C70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9E6-D745-B48D-7E8C6C66C70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386-2249-A506-0E590E6D45C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386-2249-A506-0E590E6D45C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386-2249-A506-0E590E6D45C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3097-A446-97C1-165BA4B368DA}"/>
            </c:ext>
          </c:extLst>
        </c:ser>
        <c:ser>
          <c:idx val="1"/>
          <c:order val="1"/>
          <c:tx>
            <c:strRef>
              <c:f>electrolyser!$K$3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electrolyser!$K$5:$K$40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3097-A446-97C1-165BA4B368DA}"/>
            </c:ext>
          </c:extLst>
        </c:ser>
        <c:ser>
          <c:idx val="2"/>
          <c:order val="2"/>
          <c:tx>
            <c:strRef>
              <c:f>electrolyser!$L$3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electrolyser!$L$5:$L$40</c:f>
              <c:numCache>
                <c:formatCode>0.0%</c:formatCode>
                <c:ptCount val="36"/>
                <c:pt idx="2">
                  <c:v>0.03</c:v>
                </c:pt>
                <c:pt idx="10">
                  <c:v>0.03</c:v>
                </c:pt>
              </c:numCache>
            </c:numRef>
          </c:val>
          <c:smooth val="0"/>
          <c:extLst>
            <c:ext xmlns:c16="http://schemas.microsoft.com/office/drawing/2014/chart" uri="{C3380CC4-5D6E-409C-BE32-E72D297353CC}">
              <c16:uniqueId val="{00000003-3097-A446-97C1-165BA4B368DA}"/>
            </c:ext>
          </c:extLst>
        </c:ser>
        <c:ser>
          <c:idx val="3"/>
          <c:order val="3"/>
          <c:tx>
            <c:strRef>
              <c:f>electrolyser!$M$3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electrolyser!$M$5:$M$40</c:f>
              <c:numCache>
                <c:formatCode>0.0%</c:formatCode>
                <c:ptCount val="36"/>
              </c:numCache>
            </c:numRef>
          </c:val>
          <c:smooth val="0"/>
          <c:extLst>
            <c:ext xmlns:c16="http://schemas.microsoft.com/office/drawing/2014/chart" uri="{C3380CC4-5D6E-409C-BE32-E72D297353CC}">
              <c16:uniqueId val="{00000004-3097-A446-97C1-165BA4B368DA}"/>
            </c:ext>
          </c:extLst>
        </c:ser>
        <c:ser>
          <c:idx val="4"/>
          <c:order val="4"/>
          <c:tx>
            <c:strRef>
              <c:f>electrolyser!$Q$3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electrolyser!$Q$5:$Q$40</c:f>
              <c:numCache>
                <c:formatCode>0.0%</c:formatCode>
                <c:ptCount val="36"/>
                <c:pt idx="2">
                  <c:v>0.03</c:v>
                </c:pt>
                <c:pt idx="3">
                  <c:v>0.03</c:v>
                </c:pt>
              </c:numCache>
            </c:numRef>
          </c:val>
          <c:smooth val="0"/>
          <c:extLst>
            <c:ext xmlns:c16="http://schemas.microsoft.com/office/drawing/2014/chart" uri="{C3380CC4-5D6E-409C-BE32-E72D297353CC}">
              <c16:uniqueId val="{00000005-3097-A446-97C1-165BA4B368DA}"/>
            </c:ext>
          </c:extLst>
        </c:ser>
        <c:ser>
          <c:idx val="5"/>
          <c:order val="5"/>
          <c:tx>
            <c:strRef>
              <c:f>electrolyser!$N$3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electrolyser!$N$5:$N$40</c:f>
              <c:numCache>
                <c:formatCode>0.0%</c:formatCode>
                <c:ptCount val="36"/>
                <c:pt idx="2">
                  <c:v>0.04</c:v>
                </c:pt>
                <c:pt idx="15">
                  <c:v>0.03</c:v>
                </c:pt>
                <c:pt idx="35">
                  <c:v>0.02</c:v>
                </c:pt>
              </c:numCache>
            </c:numRef>
          </c:val>
          <c:smooth val="0"/>
          <c:extLst>
            <c:ext xmlns:c16="http://schemas.microsoft.com/office/drawing/2014/chart" uri="{C3380CC4-5D6E-409C-BE32-E72D297353CC}">
              <c16:uniqueId val="{00000002-2369-DE43-938A-4BAF9DD24AB6}"/>
            </c:ext>
          </c:extLst>
        </c:ser>
        <c:ser>
          <c:idx val="6"/>
          <c:order val="6"/>
          <c:tx>
            <c:strRef>
              <c:f>electrolyser!$O$3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electrolyser!$O$5:$O$40</c:f>
              <c:numCache>
                <c:formatCode>0.0%</c:formatCode>
                <c:ptCount val="36"/>
                <c:pt idx="10">
                  <c:v>7.0000000000000007E-2</c:v>
                </c:pt>
                <c:pt idx="35">
                  <c:v>0.02</c:v>
                </c:pt>
              </c:numCache>
            </c:numRef>
          </c:val>
          <c:smooth val="0"/>
          <c:extLst>
            <c:ext xmlns:c16="http://schemas.microsoft.com/office/drawing/2014/chart" uri="{C3380CC4-5D6E-409C-BE32-E72D297353CC}">
              <c16:uniqueId val="{00000000-40BA-DF4D-868D-BF5D10718AF5}"/>
            </c:ext>
          </c:extLst>
        </c:ser>
        <c:ser>
          <c:idx val="7"/>
          <c:order val="7"/>
          <c:tx>
            <c:strRef>
              <c:f>electrolyser!$P$3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electrolyser!$P$5:$P$40</c:f>
              <c:numCache>
                <c:formatCode>0.0%</c:formatCode>
                <c:ptCount val="36"/>
                <c:pt idx="3">
                  <c:v>0.02</c:v>
                </c:pt>
                <c:pt idx="15">
                  <c:v>0.02</c:v>
                </c:pt>
              </c:numCache>
            </c:numRef>
          </c:val>
          <c:smooth val="0"/>
          <c:extLst>
            <c:ext xmlns:c16="http://schemas.microsoft.com/office/drawing/2014/chart" uri="{C3380CC4-5D6E-409C-BE32-E72D297353CC}">
              <c16:uniqueId val="{00000001-40BA-DF4D-868D-BF5D10718AF5}"/>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electrolyser!$S$3</c:f>
              <c:strCache>
                <c:ptCount val="1"/>
                <c:pt idx="0">
                  <c:v>IEA, 2019</c:v>
                </c:pt>
              </c:strCache>
            </c:strRef>
          </c:tx>
          <c:spPr>
            <a:solidFill>
              <a:schemeClr val="accent2"/>
            </a:solidFill>
            <a:ln>
              <a:noFill/>
            </a:ln>
            <a:effectLst/>
          </c:spPr>
          <c:invertIfNegative val="0"/>
          <c:val>
            <c:numRef>
              <c:f>electrolyser!$S$10</c:f>
              <c:numCache>
                <c:formatCode>General</c:formatCode>
                <c:ptCount val="1"/>
                <c:pt idx="0">
                  <c:v>30</c:v>
                </c:pt>
              </c:numCache>
            </c:numRef>
          </c:val>
          <c:extLst>
            <c:ext xmlns:c16="http://schemas.microsoft.com/office/drawing/2014/chart" uri="{C3380CC4-5D6E-409C-BE32-E72D297353CC}">
              <c16:uniqueId val="{00000002-4655-1241-B779-A4203A50E0B8}"/>
            </c:ext>
          </c:extLst>
        </c:ser>
        <c:ser>
          <c:idx val="2"/>
          <c:order val="1"/>
          <c:tx>
            <c:strRef>
              <c:f>electrolyser!$T$3</c:f>
              <c:strCache>
                <c:ptCount val="1"/>
                <c:pt idx="0">
                  <c:v>Matute, 2019</c:v>
                </c:pt>
              </c:strCache>
            </c:strRef>
          </c:tx>
          <c:spPr>
            <a:solidFill>
              <a:schemeClr val="accent3"/>
            </a:solidFill>
            <a:ln>
              <a:noFill/>
            </a:ln>
            <a:effectLst/>
          </c:spPr>
          <c:invertIfNegative val="0"/>
          <c:val>
            <c:numRef>
              <c:f>electrolyser!$T$7</c:f>
              <c:numCache>
                <c:formatCode>General</c:formatCode>
                <c:ptCount val="1"/>
                <c:pt idx="0">
                  <c:v>20</c:v>
                </c:pt>
              </c:numCache>
            </c:numRef>
          </c:val>
          <c:extLst>
            <c:ext xmlns:c16="http://schemas.microsoft.com/office/drawing/2014/chart" uri="{C3380CC4-5D6E-409C-BE32-E72D297353CC}">
              <c16:uniqueId val="{00000003-4655-1241-B779-A4203A50E0B8}"/>
            </c:ext>
          </c:extLst>
        </c:ser>
        <c:ser>
          <c:idx val="0"/>
          <c:order val="2"/>
          <c:tx>
            <c:strRef>
              <c:f>electrolyser!$V$3</c:f>
              <c:strCache>
                <c:ptCount val="1"/>
                <c:pt idx="0">
                  <c:v>Michalski, 2017</c:v>
                </c:pt>
              </c:strCache>
            </c:strRef>
          </c:tx>
          <c:spPr>
            <a:solidFill>
              <a:schemeClr val="accent1"/>
            </a:solidFill>
            <a:ln>
              <a:noFill/>
            </a:ln>
            <a:effectLst/>
          </c:spPr>
          <c:invertIfNegative val="0"/>
          <c:val>
            <c:numRef>
              <c:f>electrolyser!$V$15</c:f>
              <c:numCache>
                <c:formatCode>General</c:formatCode>
                <c:ptCount val="1"/>
                <c:pt idx="0">
                  <c:v>30</c:v>
                </c:pt>
              </c:numCache>
            </c:numRef>
          </c:val>
          <c:extLst>
            <c:ext xmlns:c16="http://schemas.microsoft.com/office/drawing/2014/chart" uri="{C3380CC4-5D6E-409C-BE32-E72D297353CC}">
              <c16:uniqueId val="{00000000-0B33-9846-8053-7D91988CE52B}"/>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5C48-374A-ABD5-4B277C72A6D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5C48-374A-ABD5-4B277C72A6D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5C48-374A-ABD5-4B277C72A6D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efficiency in kWh_H2/kWh_el</a:t>
            </a:r>
            <a:r>
              <a:rPr lang="de-DE" baseline="0"/>
              <a:t> (LHV)</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electrolyser!$X$3</c:f>
              <c:strCache>
                <c:ptCount val="1"/>
                <c:pt idx="0">
                  <c:v>Agora, 2019 (reference scenario)</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electrolyser!$X$5:$X$40</c:f>
              <c:numCache>
                <c:formatCode>0%</c:formatCode>
                <c:ptCount val="36"/>
                <c:pt idx="5">
                  <c:v>0.67</c:v>
                </c:pt>
                <c:pt idx="15">
                  <c:v>0.71</c:v>
                </c:pt>
                <c:pt idx="35">
                  <c:v>0.8</c:v>
                </c:pt>
              </c:numCache>
            </c:numRef>
          </c:val>
          <c:smooth val="0"/>
          <c:extLst>
            <c:ext xmlns:c16="http://schemas.microsoft.com/office/drawing/2014/chart" uri="{C3380CC4-5D6E-409C-BE32-E72D297353CC}">
              <c16:uniqueId val="{00000002-69C4-F643-8141-4692741B31BF}"/>
            </c:ext>
          </c:extLst>
        </c:ser>
        <c:ser>
          <c:idx val="2"/>
          <c:order val="1"/>
          <c:tx>
            <c:strRef>
              <c:f>electrolyser!$Y$3</c:f>
              <c:strCache>
                <c:ptCount val="1"/>
                <c:pt idx="0">
                  <c:v>IEA,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electrolyser!$Y$5:$Y$40</c:f>
              <c:numCache>
                <c:formatCode>0%</c:formatCode>
                <c:ptCount val="36"/>
                <c:pt idx="5">
                  <c:v>0.64</c:v>
                </c:pt>
                <c:pt idx="15">
                  <c:v>0.69</c:v>
                </c:pt>
                <c:pt idx="35">
                  <c:v>0.74</c:v>
                </c:pt>
              </c:numCache>
            </c:numRef>
          </c:val>
          <c:smooth val="0"/>
          <c:extLst>
            <c:ext xmlns:c16="http://schemas.microsoft.com/office/drawing/2014/chart" uri="{C3380CC4-5D6E-409C-BE32-E72D297353CC}">
              <c16:uniqueId val="{00000003-69C4-F643-8141-4692741B31BF}"/>
            </c:ext>
          </c:extLst>
        </c:ser>
        <c:ser>
          <c:idx val="4"/>
          <c:order val="2"/>
          <c:tx>
            <c:strRef>
              <c:f>electrolyser!$Z$3</c:f>
              <c:strCache>
                <c:ptCount val="1"/>
                <c:pt idx="0">
                  <c:v>Matute, 2019</c:v>
                </c:pt>
              </c:strCache>
            </c:strRef>
          </c:tx>
          <c:spPr>
            <a:ln w="28575" cap="rnd">
              <a:solidFill>
                <a:schemeClr val="accent5"/>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electrolyser!$Z$5:$Z$40</c:f>
              <c:numCache>
                <c:formatCode>0%</c:formatCode>
                <c:ptCount val="36"/>
                <c:pt idx="2">
                  <c:v>4.922955742627874E-4</c:v>
                </c:pt>
                <c:pt idx="10">
                  <c:v>5.6660434018924587E-4</c:v>
                </c:pt>
              </c:numCache>
            </c:numRef>
          </c:val>
          <c:smooth val="0"/>
          <c:extLst>
            <c:ext xmlns:c16="http://schemas.microsoft.com/office/drawing/2014/chart" uri="{C3380CC4-5D6E-409C-BE32-E72D297353CC}">
              <c16:uniqueId val="{00000005-69C4-F643-8141-4692741B31BF}"/>
            </c:ext>
          </c:extLst>
        </c:ser>
        <c:ser>
          <c:idx val="3"/>
          <c:order val="3"/>
          <c:tx>
            <c:strRef>
              <c:f>electrolyser!$AE$3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electrolyser!$AE$5:$AE$40</c:f>
              <c:numCache>
                <c:formatCode>0%</c:formatCode>
                <c:ptCount val="36"/>
                <c:pt idx="2">
                  <c:v>0.6</c:v>
                </c:pt>
                <c:pt idx="3">
                  <c:v>0.6</c:v>
                </c:pt>
              </c:numCache>
            </c:numRef>
          </c:val>
          <c:smooth val="0"/>
          <c:extLst>
            <c:ext xmlns:c16="http://schemas.microsoft.com/office/drawing/2014/chart" uri="{C3380CC4-5D6E-409C-BE32-E72D297353CC}">
              <c16:uniqueId val="{00000000-433B-334F-B9A1-2A6E52DB0DF4}"/>
            </c:ext>
          </c:extLst>
        </c:ser>
        <c:ser>
          <c:idx val="5"/>
          <c:order val="4"/>
          <c:tx>
            <c:strRef>
              <c:f>electrolyser!$AB$3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electrolyser!$AB$5:$AB$40</c:f>
              <c:numCache>
                <c:formatCode>0%</c:formatCode>
                <c:ptCount val="36"/>
                <c:pt idx="2">
                  <c:v>0.64</c:v>
                </c:pt>
                <c:pt idx="15">
                  <c:v>0.75</c:v>
                </c:pt>
                <c:pt idx="35">
                  <c:v>0.78</c:v>
                </c:pt>
              </c:numCache>
            </c:numRef>
          </c:val>
          <c:smooth val="0"/>
          <c:extLst>
            <c:ext xmlns:c16="http://schemas.microsoft.com/office/drawing/2014/chart" uri="{C3380CC4-5D6E-409C-BE32-E72D297353CC}">
              <c16:uniqueId val="{00000001-433B-334F-B9A1-2A6E52DB0DF4}"/>
            </c:ext>
          </c:extLst>
        </c:ser>
        <c:ser>
          <c:idx val="0"/>
          <c:order val="5"/>
          <c:tx>
            <c:strRef>
              <c:f>electrolyser!$AC$3</c:f>
              <c:strCache>
                <c:ptCount val="1"/>
                <c:pt idx="0">
                  <c:v>Michalski, 2017</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electrolyser!$AC$5:$AC$40</c:f>
              <c:numCache>
                <c:formatCode>0%</c:formatCode>
                <c:ptCount val="36"/>
                <c:pt idx="10">
                  <c:v>0.57999999999999996</c:v>
                </c:pt>
                <c:pt idx="35">
                  <c:v>0.7</c:v>
                </c:pt>
              </c:numCache>
            </c:numRef>
          </c:val>
          <c:smooth val="0"/>
          <c:extLst>
            <c:ext xmlns:c16="http://schemas.microsoft.com/office/drawing/2014/chart" uri="{C3380CC4-5D6E-409C-BE32-E72D297353CC}">
              <c16:uniqueId val="{00000000-DAB7-8143-A14A-25DB5C5E585D}"/>
            </c:ext>
          </c:extLst>
        </c:ser>
        <c:ser>
          <c:idx val="6"/>
          <c:order val="6"/>
          <c:tx>
            <c:strRef>
              <c:f>electrolyser!$AD$3</c:f>
              <c:strCache>
                <c:ptCount val="1"/>
                <c:pt idx="0">
                  <c:v>Brynolf, 2018</c:v>
                </c:pt>
              </c:strCache>
            </c:strRef>
          </c:tx>
          <c:spPr>
            <a:ln w="28575" cap="rnd">
              <a:solidFill>
                <a:schemeClr val="accent2">
                  <a:lumMod val="50000"/>
                </a:schemeClr>
              </a:solidFill>
              <a:prstDash val="sysDot"/>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electrolyser!$AD$5:$AD$40</c:f>
              <c:numCache>
                <c:formatCode>0%</c:formatCode>
                <c:ptCount val="36"/>
                <c:pt idx="3">
                  <c:v>0.62</c:v>
                </c:pt>
                <c:pt idx="13">
                  <c:v>0.69</c:v>
                </c:pt>
              </c:numCache>
            </c:numRef>
          </c:val>
          <c:smooth val="0"/>
          <c:extLst>
            <c:ext xmlns:c16="http://schemas.microsoft.com/office/drawing/2014/chart" uri="{C3380CC4-5D6E-409C-BE32-E72D297353CC}">
              <c16:uniqueId val="{00000001-DAB7-8143-A14A-25DB5C5E585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layout>
        <c:manualLayout>
          <c:xMode val="edge"/>
          <c:yMode val="edge"/>
          <c:x val="5.5907035814071616E-2"/>
          <c:y val="0.77540535236833719"/>
          <c:w val="0.91823282161672237"/>
          <c:h val="0.22459464763166287"/>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a:t>
            </a:r>
            <a:r>
              <a:rPr lang="de-DE"/>
              <a:t>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storage'!$B$3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storage'!$B$5:$B$40</c:f>
              <c:numCache>
                <c:formatCode>General</c:formatCode>
                <c:ptCount val="36"/>
              </c:numCache>
            </c:numRef>
          </c:val>
          <c:smooth val="0"/>
          <c:extLst>
            <c:ext xmlns:c16="http://schemas.microsoft.com/office/drawing/2014/chart" uri="{C3380CC4-5D6E-409C-BE32-E72D297353CC}">
              <c16:uniqueId val="{00000000-4BA3-8D4D-97FA-0A462B9C7717}"/>
            </c:ext>
          </c:extLst>
        </c:ser>
        <c:ser>
          <c:idx val="1"/>
          <c:order val="1"/>
          <c:tx>
            <c:strRef>
              <c:f>'H2 storage'!$C$3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storage'!$C$5:$C$40</c:f>
              <c:numCache>
                <c:formatCode>General</c:formatCode>
                <c:ptCount val="36"/>
              </c:numCache>
            </c:numRef>
          </c:val>
          <c:smooth val="0"/>
          <c:extLst>
            <c:ext xmlns:c16="http://schemas.microsoft.com/office/drawing/2014/chart" uri="{C3380CC4-5D6E-409C-BE32-E72D297353CC}">
              <c16:uniqueId val="{00000001-4BA3-8D4D-97FA-0A462B9C7717}"/>
            </c:ext>
          </c:extLst>
        </c:ser>
        <c:ser>
          <c:idx val="2"/>
          <c:order val="2"/>
          <c:tx>
            <c:strRef>
              <c:f>'H2 storage'!$D$3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storage'!$D$5:$D$40</c:f>
              <c:numCache>
                <c:formatCode>General</c:formatCode>
                <c:ptCount val="36"/>
              </c:numCache>
            </c:numRef>
          </c:val>
          <c:smooth val="0"/>
          <c:extLst>
            <c:ext xmlns:c16="http://schemas.microsoft.com/office/drawing/2014/chart" uri="{C3380CC4-5D6E-409C-BE32-E72D297353CC}">
              <c16:uniqueId val="{00000002-4BA3-8D4D-97FA-0A462B9C7717}"/>
            </c:ext>
          </c:extLst>
        </c:ser>
        <c:ser>
          <c:idx val="3"/>
          <c:order val="3"/>
          <c:tx>
            <c:strRef>
              <c:f>'H2 storage'!$E$3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storage'!$E$5:$E$40</c:f>
              <c:numCache>
                <c:formatCode>General</c:formatCode>
                <c:ptCount val="36"/>
              </c:numCache>
            </c:numRef>
          </c:val>
          <c:smooth val="0"/>
          <c:extLst>
            <c:ext xmlns:c16="http://schemas.microsoft.com/office/drawing/2014/chart" uri="{C3380CC4-5D6E-409C-BE32-E72D297353CC}">
              <c16:uniqueId val="{00000003-4BA3-8D4D-97FA-0A462B9C7717}"/>
            </c:ext>
          </c:extLst>
        </c:ser>
        <c:ser>
          <c:idx val="4"/>
          <c:order val="4"/>
          <c:tx>
            <c:strRef>
              <c:f>'H2 storage'!$F$3</c:f>
              <c:strCache>
                <c:ptCount val="1"/>
              </c:strCache>
            </c:strRef>
          </c:tx>
          <c:spPr>
            <a:ln w="28575" cap="rnd">
              <a:solidFill>
                <a:schemeClr val="accent5"/>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storage'!$F$5:$F$40</c:f>
              <c:numCache>
                <c:formatCode>General</c:formatCode>
                <c:ptCount val="36"/>
              </c:numCache>
            </c:numRef>
          </c:val>
          <c:smooth val="0"/>
          <c:extLst>
            <c:ext xmlns:c16="http://schemas.microsoft.com/office/drawing/2014/chart" uri="{C3380CC4-5D6E-409C-BE32-E72D297353CC}">
              <c16:uniqueId val="{00000004-4BA3-8D4D-97FA-0A462B9C771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1F1-CE4E-883B-11EC412FE61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1F1-CE4E-883B-11EC412FE61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1F1-CE4E-883B-11EC412FE61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21A-E94E-9953-B8CA5C30150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21A-E94E-9953-B8CA5C30150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21A-E94E-9953-B8CA5C30150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storage'!$G$3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storage'!$G$5:$G$40</c:f>
              <c:numCache>
                <c:formatCode>0.0%</c:formatCode>
                <c:ptCount val="36"/>
              </c:numCache>
            </c:numRef>
          </c:val>
          <c:smooth val="0"/>
          <c:extLst>
            <c:ext xmlns:c16="http://schemas.microsoft.com/office/drawing/2014/chart" uri="{C3380CC4-5D6E-409C-BE32-E72D297353CC}">
              <c16:uniqueId val="{00000000-3A52-0744-B62A-396ECD0B7B32}"/>
            </c:ext>
          </c:extLst>
        </c:ser>
        <c:ser>
          <c:idx val="1"/>
          <c:order val="1"/>
          <c:tx>
            <c:strRef>
              <c:f>'H2 storage'!$H$3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storage'!$H$5:$H$40</c:f>
              <c:numCache>
                <c:formatCode>0.0%</c:formatCode>
                <c:ptCount val="36"/>
              </c:numCache>
            </c:numRef>
          </c:val>
          <c:smooth val="0"/>
          <c:extLst>
            <c:ext xmlns:c16="http://schemas.microsoft.com/office/drawing/2014/chart" uri="{C3380CC4-5D6E-409C-BE32-E72D297353CC}">
              <c16:uniqueId val="{00000001-3A52-0744-B62A-396ECD0B7B32}"/>
            </c:ext>
          </c:extLst>
        </c:ser>
        <c:ser>
          <c:idx val="2"/>
          <c:order val="2"/>
          <c:tx>
            <c:strRef>
              <c:f>'H2 storage'!$I$3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storage'!$I$5:$I$40</c:f>
              <c:numCache>
                <c:formatCode>0.0%</c:formatCode>
                <c:ptCount val="36"/>
              </c:numCache>
            </c:numRef>
          </c:val>
          <c:smooth val="0"/>
          <c:extLst>
            <c:ext xmlns:c16="http://schemas.microsoft.com/office/drawing/2014/chart" uri="{C3380CC4-5D6E-409C-BE32-E72D297353CC}">
              <c16:uniqueId val="{00000002-3A52-0744-B62A-396ECD0B7B32}"/>
            </c:ext>
          </c:extLst>
        </c:ser>
        <c:ser>
          <c:idx val="3"/>
          <c:order val="3"/>
          <c:tx>
            <c:strRef>
              <c:f>'H2 storage'!$J$3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storage'!$J$5:$J$40</c:f>
              <c:numCache>
                <c:formatCode>0.0%</c:formatCode>
                <c:ptCount val="36"/>
              </c:numCache>
            </c:numRef>
          </c:val>
          <c:smooth val="0"/>
          <c:extLst>
            <c:ext xmlns:c16="http://schemas.microsoft.com/office/drawing/2014/chart" uri="{C3380CC4-5D6E-409C-BE32-E72D297353CC}">
              <c16:uniqueId val="{00000003-3A52-0744-B62A-396ECD0B7B32}"/>
            </c:ext>
          </c:extLst>
        </c:ser>
        <c:ser>
          <c:idx val="4"/>
          <c:order val="4"/>
          <c:tx>
            <c:strRef>
              <c:f>'H2 storage'!$K$3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storage'!$K$5:$K$40</c:f>
              <c:numCache>
                <c:formatCode>0.0%</c:formatCode>
                <c:ptCount val="36"/>
              </c:numCache>
            </c:numRef>
          </c:val>
          <c:smooth val="0"/>
          <c:extLst>
            <c:ext xmlns:c16="http://schemas.microsoft.com/office/drawing/2014/chart" uri="{C3380CC4-5D6E-409C-BE32-E72D297353CC}">
              <c16:uniqueId val="{00000004-3A52-0744-B62A-396ECD0B7B3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'H2 storage'!$M$3</c:f>
              <c:strCache>
                <c:ptCount val="1"/>
              </c:strCache>
            </c:strRef>
          </c:tx>
          <c:spPr>
            <a:solidFill>
              <a:schemeClr val="accent2"/>
            </a:solidFill>
            <a:ln>
              <a:noFill/>
            </a:ln>
            <a:effectLst/>
          </c:spPr>
          <c:invertIfNegative val="0"/>
          <c:val>
            <c:numRef>
              <c:f>'H2 storage'!$M$10</c:f>
              <c:numCache>
                <c:formatCode>General</c:formatCode>
                <c:ptCount val="1"/>
              </c:numCache>
            </c:numRef>
          </c:val>
          <c:extLst>
            <c:ext xmlns:c16="http://schemas.microsoft.com/office/drawing/2014/chart" uri="{C3380CC4-5D6E-409C-BE32-E72D297353CC}">
              <c16:uniqueId val="{00000000-153B-C647-8263-72194A09AAF6}"/>
            </c:ext>
          </c:extLst>
        </c:ser>
        <c:ser>
          <c:idx val="2"/>
          <c:order val="1"/>
          <c:tx>
            <c:strRef>
              <c:f>'H2 storage'!$N$3</c:f>
              <c:strCache>
                <c:ptCount val="1"/>
              </c:strCache>
            </c:strRef>
          </c:tx>
          <c:spPr>
            <a:solidFill>
              <a:schemeClr val="accent3"/>
            </a:solidFill>
            <a:ln>
              <a:noFill/>
            </a:ln>
            <a:effectLst/>
          </c:spPr>
          <c:invertIfNegative val="0"/>
          <c:val>
            <c:numRef>
              <c:f>'H2 storage'!$N$7</c:f>
              <c:numCache>
                <c:formatCode>General</c:formatCode>
                <c:ptCount val="1"/>
              </c:numCache>
            </c:numRef>
          </c:val>
          <c:extLst>
            <c:ext xmlns:c16="http://schemas.microsoft.com/office/drawing/2014/chart" uri="{C3380CC4-5D6E-409C-BE32-E72D297353CC}">
              <c16:uniqueId val="{00000001-153B-C647-8263-72194A09AAF6}"/>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B08-6D4B-9EB3-FF821623A5B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B08-6D4B-9EB3-FF821623A5B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B08-6D4B-9EB3-FF821623A5B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cycle</a:t>
            </a:r>
            <a:r>
              <a:rPr lang="de-DE"/>
              <a:t>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storage'!$Q$3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storage'!$Q$5:$Q$40</c:f>
              <c:numCache>
                <c:formatCode>0%</c:formatCode>
                <c:ptCount val="36"/>
              </c:numCache>
            </c:numRef>
          </c:val>
          <c:smooth val="0"/>
          <c:extLst>
            <c:ext xmlns:c16="http://schemas.microsoft.com/office/drawing/2014/chart" uri="{C3380CC4-5D6E-409C-BE32-E72D297353CC}">
              <c16:uniqueId val="{00000000-8313-1748-B35B-CB25315B049D}"/>
            </c:ext>
          </c:extLst>
        </c:ser>
        <c:ser>
          <c:idx val="1"/>
          <c:order val="1"/>
          <c:tx>
            <c:strRef>
              <c:f>'H2 storage'!$R$3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storage'!$R$5:$R$40</c:f>
              <c:numCache>
                <c:formatCode>0%</c:formatCode>
                <c:ptCount val="36"/>
              </c:numCache>
            </c:numRef>
          </c:val>
          <c:smooth val="0"/>
          <c:extLst>
            <c:ext xmlns:c16="http://schemas.microsoft.com/office/drawing/2014/chart" uri="{C3380CC4-5D6E-409C-BE32-E72D297353CC}">
              <c16:uniqueId val="{00000001-8313-1748-B35B-CB25315B049D}"/>
            </c:ext>
          </c:extLst>
        </c:ser>
        <c:ser>
          <c:idx val="2"/>
          <c:order val="2"/>
          <c:tx>
            <c:strRef>
              <c:f>'H2 storage'!$S$3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storage'!$S$5:$S$40</c:f>
              <c:numCache>
                <c:formatCode>0%</c:formatCode>
                <c:ptCount val="36"/>
              </c:numCache>
            </c:numRef>
          </c:val>
          <c:smooth val="0"/>
          <c:extLst>
            <c:ext xmlns:c16="http://schemas.microsoft.com/office/drawing/2014/chart" uri="{C3380CC4-5D6E-409C-BE32-E72D297353CC}">
              <c16:uniqueId val="{00000002-8313-1748-B35B-CB25315B049D}"/>
            </c:ext>
          </c:extLst>
        </c:ser>
        <c:ser>
          <c:idx val="4"/>
          <c:order val="3"/>
          <c:tx>
            <c:strRef>
              <c:f>'H2 storage'!$U$3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storage'!$U$5:$U$40</c:f>
              <c:numCache>
                <c:formatCode>0%</c:formatCode>
                <c:ptCount val="36"/>
              </c:numCache>
            </c:numRef>
          </c:val>
          <c:smooth val="0"/>
          <c:extLst>
            <c:ext xmlns:c16="http://schemas.microsoft.com/office/drawing/2014/chart" uri="{C3380CC4-5D6E-409C-BE32-E72D297353CC}">
              <c16:uniqueId val="{00000003-8313-1748-B35B-CB25315B049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777E-994E-BC85-22F84BD2172B}"/>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777E-994E-BC85-22F84BD2172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E8AF-1E40-9937-45539ED50AF3}"/>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E8AF-1E40-9937-45539ED50AF3}"/>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E8AF-1E40-9937-45539ED50AF3}"/>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00C-DF4A-AC36-20D0356C4DAA}"/>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00C-DF4A-AC36-20D0356C4DAA}"/>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00C-DF4A-AC36-20D0356C4D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D98E-A64D-B401-3E57C741F5E7}"/>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D98E-A64D-B401-3E57C741F5E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electrolyser!$R$3</c:f>
              <c:strCache>
                <c:ptCount val="1"/>
                <c:pt idx="0">
                  <c:v>Agora, 2019 (reference scenario)</c:v>
                </c:pt>
              </c:strCache>
            </c:strRef>
          </c:tx>
          <c:spPr>
            <a:solidFill>
              <a:schemeClr val="accent1"/>
            </a:solidFill>
            <a:ln>
              <a:noFill/>
            </a:ln>
            <a:effectLst/>
          </c:spPr>
          <c:invertIfNegative val="0"/>
          <c:val>
            <c:numRef>
              <c:f>electrolyser!$R$5</c:f>
              <c:numCache>
                <c:formatCode>0</c:formatCode>
                <c:ptCount val="1"/>
              </c:numCache>
            </c:numRef>
          </c:val>
          <c:extLst>
            <c:ext xmlns:c16="http://schemas.microsoft.com/office/drawing/2014/chart" uri="{C3380CC4-5D6E-409C-BE32-E72D297353CC}">
              <c16:uniqueId val="{00000000-C070-7146-B8DE-A8BCCDD7F3AA}"/>
            </c:ext>
          </c:extLst>
        </c:ser>
        <c:ser>
          <c:idx val="1"/>
          <c:order val="1"/>
          <c:tx>
            <c:strRef>
              <c:f>electrolyser!#REF!</c:f>
              <c:strCache>
                <c:ptCount val="1"/>
                <c:pt idx="0">
                  <c:v>#REF!</c:v>
                </c:pt>
              </c:strCache>
            </c:strRef>
          </c:tx>
          <c:spPr>
            <a:solidFill>
              <a:schemeClr val="accent2"/>
            </a:solidFill>
            <a:ln>
              <a:noFill/>
            </a:ln>
            <a:effectLst/>
          </c:spPr>
          <c:invertIfNegative val="0"/>
          <c:val>
            <c:numRef>
              <c:f>electrolyser!#REF!</c:f>
              <c:numCache>
                <c:formatCode>General</c:formatCode>
                <c:ptCount val="1"/>
                <c:pt idx="0">
                  <c:v>1</c:v>
                </c:pt>
              </c:numCache>
            </c:numRef>
          </c:val>
          <c:extLst>
            <c:ext xmlns:c16="http://schemas.microsoft.com/office/drawing/2014/chart" uri="{C3380CC4-5D6E-409C-BE32-E72D297353CC}">
              <c16:uniqueId val="{00000001-C070-7146-B8DE-A8BCCDD7F3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CAPEX in EUR/kW_liquid</a:t>
            </a:r>
            <a:r>
              <a:rPr lang="de-DE" baseline="0"/>
              <a:t>_HC</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FT!$B$3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FT!$B$5:$B$40</c:f>
              <c:numCache>
                <c:formatCode>General</c:formatCode>
                <c:ptCount val="36"/>
                <c:pt idx="5">
                  <c:v>788</c:v>
                </c:pt>
                <c:pt idx="15">
                  <c:v>677</c:v>
                </c:pt>
                <c:pt idx="35">
                  <c:v>500</c:v>
                </c:pt>
              </c:numCache>
            </c:numRef>
          </c:val>
          <c:smooth val="0"/>
          <c:extLst>
            <c:ext xmlns:c16="http://schemas.microsoft.com/office/drawing/2014/chart" uri="{C3380CC4-5D6E-409C-BE32-E72D297353CC}">
              <c16:uniqueId val="{00000000-341D-CF40-9F3A-D23DF105A52F}"/>
            </c:ext>
          </c:extLst>
        </c:ser>
        <c:ser>
          <c:idx val="1"/>
          <c:order val="1"/>
          <c:tx>
            <c:strRef>
              <c:f>FT!$C$3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341D-CF40-9F3A-D23DF105A52F}"/>
            </c:ext>
          </c:extLst>
        </c:ser>
        <c:ser>
          <c:idx val="2"/>
          <c:order val="2"/>
          <c:tx>
            <c:strRef>
              <c:f>FT!$D$3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FT!$D$5:$D$40</c:f>
              <c:numCache>
                <c:formatCode>General</c:formatCode>
                <c:ptCount val="36"/>
                <c:pt idx="19">
                  <c:v>183</c:v>
                </c:pt>
                <c:pt idx="20">
                  <c:v>183</c:v>
                </c:pt>
              </c:numCache>
            </c:numRef>
          </c:val>
          <c:smooth val="0"/>
          <c:extLst>
            <c:ext xmlns:c16="http://schemas.microsoft.com/office/drawing/2014/chart" uri="{C3380CC4-5D6E-409C-BE32-E72D297353CC}">
              <c16:uniqueId val="{00000000-A99E-4C4E-B770-1D4562C97BF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B18A-7043-B6D2-F2FBD92D9F6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B18A-7043-B6D2-F2FBD92D9F6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B18A-7043-B6D2-F2FBD92D9F6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F0A1-D84D-BBEF-535E0047DE1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F0A1-D84D-BBEF-535E0047DE1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F0A1-D84D-BBEF-535E0047DE1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FT!$F$3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FT!$F$5:$F$40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1-60A0-214C-8545-A40383FD9FEC}"/>
            </c:ext>
          </c:extLst>
        </c:ser>
        <c:ser>
          <c:idx val="0"/>
          <c:order val="1"/>
          <c:tx>
            <c:strRef>
              <c:f>FT!$G$3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FT!$G$5:$G$40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60A0-214C-8545-A40383FD9FEC}"/>
            </c:ext>
          </c:extLst>
        </c:ser>
        <c:ser>
          <c:idx val="2"/>
          <c:order val="2"/>
          <c:tx>
            <c:strRef>
              <c:f>FT!$H$3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FT!$H$5:$H$40</c:f>
              <c:numCache>
                <c:formatCode>0.0%</c:formatCode>
                <c:ptCount val="36"/>
                <c:pt idx="19">
                  <c:v>0.04</c:v>
                </c:pt>
                <c:pt idx="20">
                  <c:v>0.04</c:v>
                </c:pt>
              </c:numCache>
            </c:numRef>
          </c:val>
          <c:smooth val="0"/>
          <c:extLst>
            <c:ext xmlns:c16="http://schemas.microsoft.com/office/drawing/2014/chart" uri="{C3380CC4-5D6E-409C-BE32-E72D297353CC}">
              <c16:uniqueId val="{00000000-DC76-6B4C-B19B-E54670C11ED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FT!$K$3</c:f>
              <c:strCache>
                <c:ptCount val="1"/>
                <c:pt idx="0">
                  <c:v>IEA, 2019</c:v>
                </c:pt>
              </c:strCache>
            </c:strRef>
          </c:tx>
          <c:spPr>
            <a:solidFill>
              <a:schemeClr val="accent1"/>
            </a:solidFill>
            <a:ln>
              <a:noFill/>
            </a:ln>
            <a:effectLst/>
          </c:spPr>
          <c:invertIfNegative val="0"/>
          <c:val>
            <c:numRef>
              <c:f>FT!$K$5</c:f>
              <c:numCache>
                <c:formatCode>0</c:formatCode>
                <c:ptCount val="1"/>
                <c:pt idx="0">
                  <c:v>30</c:v>
                </c:pt>
              </c:numCache>
            </c:numRef>
          </c:val>
          <c:extLst>
            <c:ext xmlns:c16="http://schemas.microsoft.com/office/drawing/2014/chart" uri="{C3380CC4-5D6E-409C-BE32-E72D297353CC}">
              <c16:uniqueId val="{00000000-3283-F94B-B7A7-697AE0E65095}"/>
            </c:ext>
          </c:extLst>
        </c:ser>
        <c:ser>
          <c:idx val="1"/>
          <c:order val="1"/>
          <c:tx>
            <c:strRef>
              <c:f>FT!$L$3</c:f>
              <c:strCache>
                <c:ptCount val="1"/>
                <c:pt idx="0">
                  <c:v>Runge, 2020</c:v>
                </c:pt>
              </c:strCache>
            </c:strRef>
          </c:tx>
          <c:spPr>
            <a:solidFill>
              <a:schemeClr val="accent2"/>
            </a:solidFill>
            <a:ln>
              <a:noFill/>
            </a:ln>
            <a:effectLst/>
          </c:spPr>
          <c:invertIfNegative val="0"/>
          <c:val>
            <c:numRef>
              <c:f>FT!$L$25</c:f>
              <c:numCache>
                <c:formatCode>General</c:formatCode>
                <c:ptCount val="1"/>
                <c:pt idx="0">
                  <c:v>20</c:v>
                </c:pt>
              </c:numCache>
            </c:numRef>
          </c:val>
          <c:extLst>
            <c:ext xmlns:c16="http://schemas.microsoft.com/office/drawing/2014/chart" uri="{C3380CC4-5D6E-409C-BE32-E72D297353CC}">
              <c16:uniqueId val="{00000001-5E4A-5A47-B9CA-D3D2B817178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efficiency in %</a:t>
            </a:r>
            <a:r>
              <a:rPr lang="de-DE" baseline="0"/>
              <a:t> (LHV)</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FT!$N$3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FT!$N$5:$N$40</c:f>
              <c:numCache>
                <c:formatCode>General</c:formatCode>
                <c:ptCount val="36"/>
                <c:pt idx="5" formatCode="0%">
                  <c:v>0.8</c:v>
                </c:pt>
                <c:pt idx="15" formatCode="0%">
                  <c:v>0.8</c:v>
                </c:pt>
                <c:pt idx="35" formatCode="0%">
                  <c:v>0.8</c:v>
                </c:pt>
              </c:numCache>
            </c:numRef>
          </c:val>
          <c:smooth val="0"/>
          <c:extLst>
            <c:ext xmlns:c16="http://schemas.microsoft.com/office/drawing/2014/chart" uri="{C3380CC4-5D6E-409C-BE32-E72D297353CC}">
              <c16:uniqueId val="{00000000-105E-8D4C-B458-D6A25120822D}"/>
            </c:ext>
          </c:extLst>
        </c:ser>
        <c:ser>
          <c:idx val="1"/>
          <c:order val="1"/>
          <c:tx>
            <c:strRef>
              <c:f>FT!$O$3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FT!$O$5:$O$40</c:f>
              <c:numCache>
                <c:formatCode>General</c:formatCode>
                <c:ptCount val="36"/>
                <c:pt idx="5" formatCode="0%">
                  <c:v>0.64</c:v>
                </c:pt>
                <c:pt idx="15" formatCode="0%">
                  <c:v>0.69</c:v>
                </c:pt>
                <c:pt idx="35" formatCode="0%">
                  <c:v>0.74</c:v>
                </c:pt>
              </c:numCache>
            </c:numRef>
          </c:val>
          <c:smooth val="0"/>
          <c:extLst>
            <c:ext xmlns:c16="http://schemas.microsoft.com/office/drawing/2014/chart" uri="{C3380CC4-5D6E-409C-BE32-E72D297353CC}">
              <c16:uniqueId val="{00000003-105E-8D4C-B458-D6A25120822D}"/>
            </c:ext>
          </c:extLst>
        </c:ser>
        <c:ser>
          <c:idx val="2"/>
          <c:order val="2"/>
          <c:tx>
            <c:strRef>
              <c:f>FT!$P$3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FT!$P$5:$P$40</c:f>
              <c:numCache>
                <c:formatCode>General</c:formatCode>
                <c:ptCount val="36"/>
                <c:pt idx="19" formatCode="0%">
                  <c:v>0.83399999999999996</c:v>
                </c:pt>
                <c:pt idx="20" formatCode="0%">
                  <c:v>0.83399999999999996</c:v>
                </c:pt>
              </c:numCache>
            </c:numRef>
          </c:val>
          <c:smooth val="0"/>
          <c:extLst>
            <c:ext xmlns:c16="http://schemas.microsoft.com/office/drawing/2014/chart" uri="{C3380CC4-5D6E-409C-BE32-E72D297353CC}">
              <c16:uniqueId val="{00000000-AE6B-C949-BDA1-821DAB52301A}"/>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10" Type="http://schemas.openxmlformats.org/officeDocument/2006/relationships/chart" Target="../charts/chart34.xml"/><Relationship Id="rId4" Type="http://schemas.openxmlformats.org/officeDocument/2006/relationships/chart" Target="../charts/chart28.xml"/><Relationship Id="rId9" Type="http://schemas.openxmlformats.org/officeDocument/2006/relationships/chart" Target="../charts/chart3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4" Type="http://schemas.openxmlformats.org/officeDocument/2006/relationships/chart" Target="../charts/chart3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4.xml"/><Relationship Id="rId7" Type="http://schemas.openxmlformats.org/officeDocument/2006/relationships/chart" Target="../charts/chart48.xml"/><Relationship Id="rId2" Type="http://schemas.openxmlformats.org/officeDocument/2006/relationships/chart" Target="../charts/chart43.xml"/><Relationship Id="rId1" Type="http://schemas.openxmlformats.org/officeDocument/2006/relationships/chart" Target="../charts/chart42.xml"/><Relationship Id="rId6" Type="http://schemas.openxmlformats.org/officeDocument/2006/relationships/chart" Target="../charts/chart47.xml"/><Relationship Id="rId5" Type="http://schemas.openxmlformats.org/officeDocument/2006/relationships/chart" Target="../charts/chart46.xml"/><Relationship Id="rId4" Type="http://schemas.openxmlformats.org/officeDocument/2006/relationships/chart" Target="../charts/chart45.xml"/></Relationships>
</file>

<file path=xl/drawings/_rels/drawing9.xml.rels><?xml version="1.0" encoding="UTF-8" standalone="yes"?>
<Relationships xmlns="http://schemas.openxmlformats.org/package/2006/relationships"><Relationship Id="rId8" Type="http://schemas.openxmlformats.org/officeDocument/2006/relationships/chart" Target="../charts/chart56.xml"/><Relationship Id="rId3" Type="http://schemas.openxmlformats.org/officeDocument/2006/relationships/chart" Target="../charts/chart51.xml"/><Relationship Id="rId7" Type="http://schemas.openxmlformats.org/officeDocument/2006/relationships/chart" Target="../charts/chart55.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5" Type="http://schemas.openxmlformats.org/officeDocument/2006/relationships/chart" Target="../charts/chart53.xml"/><Relationship Id="rId10" Type="http://schemas.openxmlformats.org/officeDocument/2006/relationships/chart" Target="../charts/chart58.xml"/><Relationship Id="rId4" Type="http://schemas.openxmlformats.org/officeDocument/2006/relationships/chart" Target="../charts/chart52.xml"/><Relationship Id="rId9"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editAs="oneCell">
    <xdr:from>
      <xdr:col>7</xdr:col>
      <xdr:colOff>101600</xdr:colOff>
      <xdr:row>32</xdr:row>
      <xdr:rowOff>88900</xdr:rowOff>
    </xdr:from>
    <xdr:to>
      <xdr:col>16</xdr:col>
      <xdr:colOff>635000</xdr:colOff>
      <xdr:row>48</xdr:row>
      <xdr:rowOff>76200</xdr:rowOff>
    </xdr:to>
    <xdr:pic>
      <xdr:nvPicPr>
        <xdr:cNvPr id="2" name="Grafik 1">
          <a:extLst>
            <a:ext uri="{FF2B5EF4-FFF2-40B4-BE49-F238E27FC236}">
              <a16:creationId xmlns:a16="http://schemas.microsoft.com/office/drawing/2014/main" id="{2B23B130-4970-0341-89BA-8E125DD3729E}"/>
            </a:ext>
          </a:extLst>
        </xdr:cNvPr>
        <xdr:cNvPicPr>
          <a:picLocks noChangeAspect="1"/>
        </xdr:cNvPicPr>
      </xdr:nvPicPr>
      <xdr:blipFill>
        <a:blip xmlns:r="http://schemas.openxmlformats.org/officeDocument/2006/relationships" r:embed="rId1"/>
        <a:stretch>
          <a:fillRect/>
        </a:stretch>
      </xdr:blipFill>
      <xdr:spPr>
        <a:xfrm>
          <a:off x="5880100" y="3543300"/>
          <a:ext cx="7962900" cy="4711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2019300</xdr:colOff>
      <xdr:row>60</xdr:row>
      <xdr:rowOff>177800</xdr:rowOff>
    </xdr:to>
    <xdr:graphicFrame macro="">
      <xdr:nvGraphicFramePr>
        <xdr:cNvPr id="2" name="Diagramm 1">
          <a:extLst>
            <a:ext uri="{FF2B5EF4-FFF2-40B4-BE49-F238E27FC236}">
              <a16:creationId xmlns:a16="http://schemas.microsoft.com/office/drawing/2014/main" id="{3AD278F5-C332-BC4A-B833-DC438D9DAE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40</xdr:row>
      <xdr:rowOff>165100</xdr:rowOff>
    </xdr:from>
    <xdr:to>
      <xdr:col>6</xdr:col>
      <xdr:colOff>2032000</xdr:colOff>
      <xdr:row>60</xdr:row>
      <xdr:rowOff>177800</xdr:rowOff>
    </xdr:to>
    <xdr:graphicFrame macro="">
      <xdr:nvGraphicFramePr>
        <xdr:cNvPr id="3" name="Diagramm 2">
          <a:extLst>
            <a:ext uri="{FF2B5EF4-FFF2-40B4-BE49-F238E27FC236}">
              <a16:creationId xmlns:a16="http://schemas.microsoft.com/office/drawing/2014/main" id="{1117E3F6-3B82-804D-9DE5-CCDD8E16D6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40</xdr:row>
      <xdr:rowOff>139700</xdr:rowOff>
    </xdr:from>
    <xdr:to>
      <xdr:col>9</xdr:col>
      <xdr:colOff>1892300</xdr:colOff>
      <xdr:row>60</xdr:row>
      <xdr:rowOff>152400</xdr:rowOff>
    </xdr:to>
    <xdr:graphicFrame macro="">
      <xdr:nvGraphicFramePr>
        <xdr:cNvPr id="4" name="Diagramm 3">
          <a:extLst>
            <a:ext uri="{FF2B5EF4-FFF2-40B4-BE49-F238E27FC236}">
              <a16:creationId xmlns:a16="http://schemas.microsoft.com/office/drawing/2014/main" id="{3E60C033-001B-FC49-8712-49752380E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2" name="Diagramm 1">
          <a:extLst>
            <a:ext uri="{FF2B5EF4-FFF2-40B4-BE49-F238E27FC236}">
              <a16:creationId xmlns:a16="http://schemas.microsoft.com/office/drawing/2014/main" id="{76DBDA72-F04E-614C-BC3C-F968BCBE4B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3" name="Diagramm 2">
          <a:extLst>
            <a:ext uri="{FF2B5EF4-FFF2-40B4-BE49-F238E27FC236}">
              <a16:creationId xmlns:a16="http://schemas.microsoft.com/office/drawing/2014/main" id="{A490584B-9A05-884C-8DA4-8A67B3C1A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4" name="Diagramm 3">
          <a:extLst>
            <a:ext uri="{FF2B5EF4-FFF2-40B4-BE49-F238E27FC236}">
              <a16:creationId xmlns:a16="http://schemas.microsoft.com/office/drawing/2014/main" id="{6E697607-CEF5-7E41-B05D-32364ED0A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5" name="Diagramm 4">
          <a:extLst>
            <a:ext uri="{FF2B5EF4-FFF2-40B4-BE49-F238E27FC236}">
              <a16:creationId xmlns:a16="http://schemas.microsoft.com/office/drawing/2014/main" id="{20EA08DA-F16B-BD4C-8AEC-042928CE8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6" name="Diagramm 5">
          <a:extLst>
            <a:ext uri="{FF2B5EF4-FFF2-40B4-BE49-F238E27FC236}">
              <a16:creationId xmlns:a16="http://schemas.microsoft.com/office/drawing/2014/main" id="{48930C66-DE8C-464B-AAAD-6FE66FF0E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14" name="Diagramm 13">
          <a:extLst>
            <a:ext uri="{FF2B5EF4-FFF2-40B4-BE49-F238E27FC236}">
              <a16:creationId xmlns:a16="http://schemas.microsoft.com/office/drawing/2014/main" id="{78A6DB96-A87A-6C41-AD75-7190F642D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5" name="Diagramm 14">
          <a:extLst>
            <a:ext uri="{FF2B5EF4-FFF2-40B4-BE49-F238E27FC236}">
              <a16:creationId xmlns:a16="http://schemas.microsoft.com/office/drawing/2014/main" id="{FCB66888-6F7F-1749-82EF-7B44EF237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16" name="Diagramm 15">
          <a:extLst>
            <a:ext uri="{FF2B5EF4-FFF2-40B4-BE49-F238E27FC236}">
              <a16:creationId xmlns:a16="http://schemas.microsoft.com/office/drawing/2014/main" id="{0AB132E4-F264-3242-BE01-4B6AF30D6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7" name="Diagramm 16">
          <a:extLst>
            <a:ext uri="{FF2B5EF4-FFF2-40B4-BE49-F238E27FC236}">
              <a16:creationId xmlns:a16="http://schemas.microsoft.com/office/drawing/2014/main" id="{C642AE94-BE64-8F40-A5D9-64C56D613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18" name="Diagramm 17">
          <a:extLst>
            <a:ext uri="{FF2B5EF4-FFF2-40B4-BE49-F238E27FC236}">
              <a16:creationId xmlns:a16="http://schemas.microsoft.com/office/drawing/2014/main" id="{2FD422C0-1374-1D44-B3DB-907F3F49E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F7B0BD68-A770-4C44-9142-F90A4789B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8" name="Diagramm 7">
          <a:extLst>
            <a:ext uri="{FF2B5EF4-FFF2-40B4-BE49-F238E27FC236}">
              <a16:creationId xmlns:a16="http://schemas.microsoft.com/office/drawing/2014/main" id="{AAD0AF81-CDA5-4C4D-80E5-671983158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9" name="Diagramm 8">
          <a:extLst>
            <a:ext uri="{FF2B5EF4-FFF2-40B4-BE49-F238E27FC236}">
              <a16:creationId xmlns:a16="http://schemas.microsoft.com/office/drawing/2014/main" id="{1530A704-846B-1746-B671-4A40B31AF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0" name="Diagramm 9">
          <a:extLst>
            <a:ext uri="{FF2B5EF4-FFF2-40B4-BE49-F238E27FC236}">
              <a16:creationId xmlns:a16="http://schemas.microsoft.com/office/drawing/2014/main" id="{B406CA8E-DC4A-5E45-957E-7FA49DE45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12</xdr:col>
      <xdr:colOff>0</xdr:colOff>
      <xdr:row>60</xdr:row>
      <xdr:rowOff>152400</xdr:rowOff>
    </xdr:to>
    <xdr:graphicFrame macro="">
      <xdr:nvGraphicFramePr>
        <xdr:cNvPr id="11" name="Diagramm 10">
          <a:extLst>
            <a:ext uri="{FF2B5EF4-FFF2-40B4-BE49-F238E27FC236}">
              <a16:creationId xmlns:a16="http://schemas.microsoft.com/office/drawing/2014/main" id="{F55DE17B-41F1-FE4E-836E-D4175FFAC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7</xdr:col>
      <xdr:colOff>177800</xdr:colOff>
      <xdr:row>60</xdr:row>
      <xdr:rowOff>177800</xdr:rowOff>
    </xdr:to>
    <xdr:graphicFrame macro="">
      <xdr:nvGraphicFramePr>
        <xdr:cNvPr id="12" name="Diagramm 11">
          <a:extLst>
            <a:ext uri="{FF2B5EF4-FFF2-40B4-BE49-F238E27FC236}">
              <a16:creationId xmlns:a16="http://schemas.microsoft.com/office/drawing/2014/main" id="{68C185B0-707D-0B4F-8A37-DEA284ECC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3" name="Diagramm 12">
          <a:extLst>
            <a:ext uri="{FF2B5EF4-FFF2-40B4-BE49-F238E27FC236}">
              <a16:creationId xmlns:a16="http://schemas.microsoft.com/office/drawing/2014/main" id="{05F55E32-EB87-A04B-B9BF-37C75E45D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14" name="Diagramm 13">
          <a:extLst>
            <a:ext uri="{FF2B5EF4-FFF2-40B4-BE49-F238E27FC236}">
              <a16:creationId xmlns:a16="http://schemas.microsoft.com/office/drawing/2014/main" id="{717F7FEB-BEEC-694F-A20E-0455AD6CB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152400</xdr:colOff>
      <xdr:row>40</xdr:row>
      <xdr:rowOff>165100</xdr:rowOff>
    </xdr:from>
    <xdr:to>
      <xdr:col>11</xdr:col>
      <xdr:colOff>0</xdr:colOff>
      <xdr:row>60</xdr:row>
      <xdr:rowOff>177800</xdr:rowOff>
    </xdr:to>
    <xdr:graphicFrame macro="">
      <xdr:nvGraphicFramePr>
        <xdr:cNvPr id="15" name="Diagramm 14">
          <a:extLst>
            <a:ext uri="{FF2B5EF4-FFF2-40B4-BE49-F238E27FC236}">
              <a16:creationId xmlns:a16="http://schemas.microsoft.com/office/drawing/2014/main" id="{B886F700-71C7-8048-A64B-A8FBF66DE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152400</xdr:colOff>
      <xdr:row>40</xdr:row>
      <xdr:rowOff>139700</xdr:rowOff>
    </xdr:from>
    <xdr:to>
      <xdr:col>13</xdr:col>
      <xdr:colOff>901700</xdr:colOff>
      <xdr:row>60</xdr:row>
      <xdr:rowOff>152400</xdr:rowOff>
    </xdr:to>
    <xdr:graphicFrame macro="">
      <xdr:nvGraphicFramePr>
        <xdr:cNvPr id="16" name="Diagramm 15">
          <a:extLst>
            <a:ext uri="{FF2B5EF4-FFF2-40B4-BE49-F238E27FC236}">
              <a16:creationId xmlns:a16="http://schemas.microsoft.com/office/drawing/2014/main" id="{27C06718-BE3E-A142-8001-C9B7E2F797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0</xdr:colOff>
      <xdr:row>41</xdr:row>
      <xdr:rowOff>0</xdr:rowOff>
    </xdr:from>
    <xdr:to>
      <xdr:col>16</xdr:col>
      <xdr:colOff>939800</xdr:colOff>
      <xdr:row>61</xdr:row>
      <xdr:rowOff>12700</xdr:rowOff>
    </xdr:to>
    <xdr:graphicFrame macro="">
      <xdr:nvGraphicFramePr>
        <xdr:cNvPr id="17" name="Diagramm 16">
          <a:extLst>
            <a:ext uri="{FF2B5EF4-FFF2-40B4-BE49-F238E27FC236}">
              <a16:creationId xmlns:a16="http://schemas.microsoft.com/office/drawing/2014/main" id="{01F53E56-6511-FB4C-90C2-A658E78FB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2" name="Diagramm 1">
          <a:extLst>
            <a:ext uri="{FF2B5EF4-FFF2-40B4-BE49-F238E27FC236}">
              <a16:creationId xmlns:a16="http://schemas.microsoft.com/office/drawing/2014/main" id="{8CDBEF65-4C11-7940-8730-56A030152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3" name="Diagramm 2">
          <a:extLst>
            <a:ext uri="{FF2B5EF4-FFF2-40B4-BE49-F238E27FC236}">
              <a16:creationId xmlns:a16="http://schemas.microsoft.com/office/drawing/2014/main" id="{9C9A328D-2BF0-0F44-883B-996EE3CAF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4" name="Diagramm 3">
          <a:extLst>
            <a:ext uri="{FF2B5EF4-FFF2-40B4-BE49-F238E27FC236}">
              <a16:creationId xmlns:a16="http://schemas.microsoft.com/office/drawing/2014/main" id="{77E600E5-35EE-8C44-9796-D73C38685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5" name="Diagramm 4">
          <a:extLst>
            <a:ext uri="{FF2B5EF4-FFF2-40B4-BE49-F238E27FC236}">
              <a16:creationId xmlns:a16="http://schemas.microsoft.com/office/drawing/2014/main" id="{C4A0C7CF-562E-914D-A50D-13D63B2B2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6" name="Diagramm 5">
          <a:extLst>
            <a:ext uri="{FF2B5EF4-FFF2-40B4-BE49-F238E27FC236}">
              <a16:creationId xmlns:a16="http://schemas.microsoft.com/office/drawing/2014/main" id="{6701A1A5-9184-BF48-A96A-4526E23CE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54EC93B4-BA42-1E4C-AB82-1773098C9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8" name="Diagramm 7">
          <a:extLst>
            <a:ext uri="{FF2B5EF4-FFF2-40B4-BE49-F238E27FC236}">
              <a16:creationId xmlns:a16="http://schemas.microsoft.com/office/drawing/2014/main" id="{AC40D9D6-D54D-F349-92C8-470D1C8BF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9" name="Diagramm 8">
          <a:extLst>
            <a:ext uri="{FF2B5EF4-FFF2-40B4-BE49-F238E27FC236}">
              <a16:creationId xmlns:a16="http://schemas.microsoft.com/office/drawing/2014/main" id="{F40E3AFA-A16B-DC44-A617-A72D9FEA2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10" name="Diagramm 9">
          <a:extLst>
            <a:ext uri="{FF2B5EF4-FFF2-40B4-BE49-F238E27FC236}">
              <a16:creationId xmlns:a16="http://schemas.microsoft.com/office/drawing/2014/main" id="{90752B06-FA97-214B-8253-F34497B5C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11" name="Diagramm 10">
          <a:extLst>
            <a:ext uri="{FF2B5EF4-FFF2-40B4-BE49-F238E27FC236}">
              <a16:creationId xmlns:a16="http://schemas.microsoft.com/office/drawing/2014/main" id="{120C78A6-55F9-DC46-871B-8DE63A476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40</xdr:row>
      <xdr:rowOff>165100</xdr:rowOff>
    </xdr:from>
    <xdr:to>
      <xdr:col>9</xdr:col>
      <xdr:colOff>139700</xdr:colOff>
      <xdr:row>60</xdr:row>
      <xdr:rowOff>177800</xdr:rowOff>
    </xdr:to>
    <xdr:graphicFrame macro="">
      <xdr:nvGraphicFramePr>
        <xdr:cNvPr id="2" name="Diagramm 1">
          <a:extLst>
            <a:ext uri="{FF2B5EF4-FFF2-40B4-BE49-F238E27FC236}">
              <a16:creationId xmlns:a16="http://schemas.microsoft.com/office/drawing/2014/main" id="{70DE8A4B-B7AB-2C47-B4C6-DB8CD15F1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3" name="Diagramm 2">
          <a:extLst>
            <a:ext uri="{FF2B5EF4-FFF2-40B4-BE49-F238E27FC236}">
              <a16:creationId xmlns:a16="http://schemas.microsoft.com/office/drawing/2014/main" id="{2BDC94E0-C3C0-5C40-B84D-9BA17D6B8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495300</xdr:colOff>
      <xdr:row>40</xdr:row>
      <xdr:rowOff>139700</xdr:rowOff>
    </xdr:from>
    <xdr:to>
      <xdr:col>23</xdr:col>
      <xdr:colOff>0</xdr:colOff>
      <xdr:row>60</xdr:row>
      <xdr:rowOff>152400</xdr:rowOff>
    </xdr:to>
    <xdr:graphicFrame macro="">
      <xdr:nvGraphicFramePr>
        <xdr:cNvPr id="4" name="Diagramm 3">
          <a:extLst>
            <a:ext uri="{FF2B5EF4-FFF2-40B4-BE49-F238E27FC236}">
              <a16:creationId xmlns:a16="http://schemas.microsoft.com/office/drawing/2014/main" id="{701A1B1B-D6F0-804F-82EF-48940E635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5" name="Diagramm 4">
          <a:extLst>
            <a:ext uri="{FF2B5EF4-FFF2-40B4-BE49-F238E27FC236}">
              <a16:creationId xmlns:a16="http://schemas.microsoft.com/office/drawing/2014/main" id="{8D701814-A439-FF43-8235-C26325375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152400</xdr:colOff>
      <xdr:row>40</xdr:row>
      <xdr:rowOff>139700</xdr:rowOff>
    </xdr:from>
    <xdr:to>
      <xdr:col>23</xdr:col>
      <xdr:colOff>0</xdr:colOff>
      <xdr:row>60</xdr:row>
      <xdr:rowOff>152400</xdr:rowOff>
    </xdr:to>
    <xdr:graphicFrame macro="">
      <xdr:nvGraphicFramePr>
        <xdr:cNvPr id="6" name="Diagramm 5">
          <a:extLst>
            <a:ext uri="{FF2B5EF4-FFF2-40B4-BE49-F238E27FC236}">
              <a16:creationId xmlns:a16="http://schemas.microsoft.com/office/drawing/2014/main" id="{30225D9B-45AA-3D40-9CC1-51087245C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495300</xdr:colOff>
      <xdr:row>40</xdr:row>
      <xdr:rowOff>139700</xdr:rowOff>
    </xdr:from>
    <xdr:to>
      <xdr:col>31</xdr:col>
      <xdr:colOff>0</xdr:colOff>
      <xdr:row>60</xdr:row>
      <xdr:rowOff>152400</xdr:rowOff>
    </xdr:to>
    <xdr:graphicFrame macro="">
      <xdr:nvGraphicFramePr>
        <xdr:cNvPr id="7" name="Diagramm 6">
          <a:extLst>
            <a:ext uri="{FF2B5EF4-FFF2-40B4-BE49-F238E27FC236}">
              <a16:creationId xmlns:a16="http://schemas.microsoft.com/office/drawing/2014/main" id="{84B8F506-ED79-9B4F-A359-88419A11B5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152400</xdr:colOff>
      <xdr:row>40</xdr:row>
      <xdr:rowOff>139700</xdr:rowOff>
    </xdr:from>
    <xdr:to>
      <xdr:col>33</xdr:col>
      <xdr:colOff>266700</xdr:colOff>
      <xdr:row>60</xdr:row>
      <xdr:rowOff>152400</xdr:rowOff>
    </xdr:to>
    <xdr:graphicFrame macro="">
      <xdr:nvGraphicFramePr>
        <xdr:cNvPr id="8" name="Diagramm 7">
          <a:extLst>
            <a:ext uri="{FF2B5EF4-FFF2-40B4-BE49-F238E27FC236}">
              <a16:creationId xmlns:a16="http://schemas.microsoft.com/office/drawing/2014/main" id="{C9C70210-E3CE-9A43-94BC-F9545F9A9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6</xdr:col>
      <xdr:colOff>0</xdr:colOff>
      <xdr:row>60</xdr:row>
      <xdr:rowOff>177800</xdr:rowOff>
    </xdr:to>
    <xdr:graphicFrame macro="">
      <xdr:nvGraphicFramePr>
        <xdr:cNvPr id="2" name="Diagramm 1">
          <a:extLst>
            <a:ext uri="{FF2B5EF4-FFF2-40B4-BE49-F238E27FC236}">
              <a16:creationId xmlns:a16="http://schemas.microsoft.com/office/drawing/2014/main" id="{27FD0A4E-426B-8945-8AC3-7E6B6BACB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3" name="Diagramm 2">
          <a:extLst>
            <a:ext uri="{FF2B5EF4-FFF2-40B4-BE49-F238E27FC236}">
              <a16:creationId xmlns:a16="http://schemas.microsoft.com/office/drawing/2014/main" id="{772C4745-6830-3947-8496-B72EBF70B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16</xdr:col>
      <xdr:colOff>0</xdr:colOff>
      <xdr:row>60</xdr:row>
      <xdr:rowOff>152400</xdr:rowOff>
    </xdr:to>
    <xdr:graphicFrame macro="">
      <xdr:nvGraphicFramePr>
        <xdr:cNvPr id="4" name="Diagramm 3">
          <a:extLst>
            <a:ext uri="{FF2B5EF4-FFF2-40B4-BE49-F238E27FC236}">
              <a16:creationId xmlns:a16="http://schemas.microsoft.com/office/drawing/2014/main" id="{5F65FF5B-E186-6A42-83CD-CA5B15FD4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5" name="Diagramm 4">
          <a:extLst>
            <a:ext uri="{FF2B5EF4-FFF2-40B4-BE49-F238E27FC236}">
              <a16:creationId xmlns:a16="http://schemas.microsoft.com/office/drawing/2014/main" id="{3F402704-C014-1644-8CD9-362DFD60A4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16</xdr:col>
      <xdr:colOff>0</xdr:colOff>
      <xdr:row>60</xdr:row>
      <xdr:rowOff>152400</xdr:rowOff>
    </xdr:to>
    <xdr:graphicFrame macro="">
      <xdr:nvGraphicFramePr>
        <xdr:cNvPr id="6" name="Diagramm 5">
          <a:extLst>
            <a:ext uri="{FF2B5EF4-FFF2-40B4-BE49-F238E27FC236}">
              <a16:creationId xmlns:a16="http://schemas.microsoft.com/office/drawing/2014/main" id="{874ADC46-43A1-E14D-9A91-17A468383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495300</xdr:colOff>
      <xdr:row>40</xdr:row>
      <xdr:rowOff>139700</xdr:rowOff>
    </xdr:from>
    <xdr:to>
      <xdr:col>21</xdr:col>
      <xdr:colOff>0</xdr:colOff>
      <xdr:row>60</xdr:row>
      <xdr:rowOff>152400</xdr:rowOff>
    </xdr:to>
    <xdr:graphicFrame macro="">
      <xdr:nvGraphicFramePr>
        <xdr:cNvPr id="7" name="Diagramm 6">
          <a:extLst>
            <a:ext uri="{FF2B5EF4-FFF2-40B4-BE49-F238E27FC236}">
              <a16:creationId xmlns:a16="http://schemas.microsoft.com/office/drawing/2014/main" id="{ACA390CB-3093-7846-B3B3-75CE57EEA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152400</xdr:colOff>
      <xdr:row>40</xdr:row>
      <xdr:rowOff>139700</xdr:rowOff>
    </xdr:from>
    <xdr:to>
      <xdr:col>21</xdr:col>
      <xdr:colOff>0</xdr:colOff>
      <xdr:row>60</xdr:row>
      <xdr:rowOff>152400</xdr:rowOff>
    </xdr:to>
    <xdr:graphicFrame macro="">
      <xdr:nvGraphicFramePr>
        <xdr:cNvPr id="8" name="Diagramm 7">
          <a:extLst>
            <a:ext uri="{FF2B5EF4-FFF2-40B4-BE49-F238E27FC236}">
              <a16:creationId xmlns:a16="http://schemas.microsoft.com/office/drawing/2014/main" id="{16C625EB-9E59-D04C-A94B-23F180841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7" name="Diagramm 6">
          <a:extLst>
            <a:ext uri="{FF2B5EF4-FFF2-40B4-BE49-F238E27FC236}">
              <a16:creationId xmlns:a16="http://schemas.microsoft.com/office/drawing/2014/main" id="{80FD0594-B20F-F34F-8114-471F19A14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8" name="Diagramm 7">
          <a:extLst>
            <a:ext uri="{FF2B5EF4-FFF2-40B4-BE49-F238E27FC236}">
              <a16:creationId xmlns:a16="http://schemas.microsoft.com/office/drawing/2014/main" id="{5349194B-88C4-F14D-BDA0-E9124EC77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9" name="Diagramm 8">
          <a:extLst>
            <a:ext uri="{FF2B5EF4-FFF2-40B4-BE49-F238E27FC236}">
              <a16:creationId xmlns:a16="http://schemas.microsoft.com/office/drawing/2014/main" id="{8922D08E-A88D-7144-8ECF-52689C8AD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0" name="Diagramm 9">
          <a:extLst>
            <a:ext uri="{FF2B5EF4-FFF2-40B4-BE49-F238E27FC236}">
              <a16:creationId xmlns:a16="http://schemas.microsoft.com/office/drawing/2014/main" id="{A03A8C9F-A520-9049-BF1B-B3940AAE8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1" name="Diagramm 10">
          <a:extLst>
            <a:ext uri="{FF2B5EF4-FFF2-40B4-BE49-F238E27FC236}">
              <a16:creationId xmlns:a16="http://schemas.microsoft.com/office/drawing/2014/main" id="{5A91181D-9677-F142-994A-5DF452153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3</xdr:col>
      <xdr:colOff>0</xdr:colOff>
      <xdr:row>60</xdr:row>
      <xdr:rowOff>177800</xdr:rowOff>
    </xdr:to>
    <xdr:graphicFrame macro="">
      <xdr:nvGraphicFramePr>
        <xdr:cNvPr id="12" name="Diagramm 11">
          <a:extLst>
            <a:ext uri="{FF2B5EF4-FFF2-40B4-BE49-F238E27FC236}">
              <a16:creationId xmlns:a16="http://schemas.microsoft.com/office/drawing/2014/main" id="{088D6087-D9D9-034C-9832-A9C4B2FA2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3" name="Diagramm 12">
          <a:extLst>
            <a:ext uri="{FF2B5EF4-FFF2-40B4-BE49-F238E27FC236}">
              <a16:creationId xmlns:a16="http://schemas.microsoft.com/office/drawing/2014/main" id="{76AD9122-45A4-7940-9740-B725860A3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14" name="Diagramm 13">
          <a:extLst>
            <a:ext uri="{FF2B5EF4-FFF2-40B4-BE49-F238E27FC236}">
              <a16:creationId xmlns:a16="http://schemas.microsoft.com/office/drawing/2014/main" id="{0A331769-7F36-394C-BEE7-4841F55E1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152400</xdr:colOff>
      <xdr:row>40</xdr:row>
      <xdr:rowOff>165100</xdr:rowOff>
    </xdr:from>
    <xdr:to>
      <xdr:col>7</xdr:col>
      <xdr:colOff>1003300</xdr:colOff>
      <xdr:row>60</xdr:row>
      <xdr:rowOff>177800</xdr:rowOff>
    </xdr:to>
    <xdr:graphicFrame macro="">
      <xdr:nvGraphicFramePr>
        <xdr:cNvPr id="15" name="Diagramm 14">
          <a:extLst>
            <a:ext uri="{FF2B5EF4-FFF2-40B4-BE49-F238E27FC236}">
              <a16:creationId xmlns:a16="http://schemas.microsoft.com/office/drawing/2014/main" id="{2C7C0C65-FF7F-6449-B945-A8CFF2C4C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6" name="Diagramm 15">
          <a:extLst>
            <a:ext uri="{FF2B5EF4-FFF2-40B4-BE49-F238E27FC236}">
              <a16:creationId xmlns:a16="http://schemas.microsoft.com/office/drawing/2014/main" id="{361272F5-DB7A-5041-8B3E-75CCB67A2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177800</xdr:colOff>
      <xdr:row>40</xdr:row>
      <xdr:rowOff>139700</xdr:rowOff>
    </xdr:from>
    <xdr:to>
      <xdr:col>14</xdr:col>
      <xdr:colOff>2260600</xdr:colOff>
      <xdr:row>60</xdr:row>
      <xdr:rowOff>152400</xdr:rowOff>
    </xdr:to>
    <xdr:graphicFrame macro="">
      <xdr:nvGraphicFramePr>
        <xdr:cNvPr id="17" name="Diagramm 16">
          <a:extLst>
            <a:ext uri="{FF2B5EF4-FFF2-40B4-BE49-F238E27FC236}">
              <a16:creationId xmlns:a16="http://schemas.microsoft.com/office/drawing/2014/main" id="{F68A654A-2FA6-C24D-B1C1-7ACCBB634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7grylnmtuc@ethz.ch" id="{0E83008A-95D8-A441-A3F2-957823D7488C}" userId="S::7grylnmtuc@ethz.ch::ea370b14-cdd9-48a4-a181-865af939f60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30" dT="2021-02-02T20:02:13.54" personId="{0E83008A-95D8-A441-A3F2-957823D7488C}" id="{5976EDCB-3FB0-D14A-8FCC-C18A3D8F1592}">
    <text>Is that currently used? IF so, for what?</text>
  </threadedComment>
</ThreadedComments>
</file>

<file path=xl/threadedComments/threadedComment2.xml><?xml version="1.0" encoding="utf-8"?>
<ThreadedComments xmlns="http://schemas.microsoft.com/office/spreadsheetml/2018/threadedcomments" xmlns:x="http://schemas.openxmlformats.org/spreadsheetml/2006/main">
  <threadedComment ref="P3" dT="2020-06-18T20:34:23.22" personId="{0E83008A-95D8-A441-A3F2-957823D7488C}" id="{3F1903C2-B329-B140-85F5-3AFDF32F65BB}">
    <text>be careful: module prices vs. system prices!</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www.tesla.com/en_AU/blog/introducing-megapack-utility-scale-energy-storage" TargetMode="External"/><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2" Type="http://schemas.openxmlformats.org/officeDocument/2006/relationships/hyperlink" Target="https://www.engineeringtoolbox.com/fuels-higher-calorific-values-d_169.html" TargetMode="External"/><Relationship Id="rId1" Type="http://schemas.openxmlformats.org/officeDocument/2006/relationships/hyperlink" Target="https://www.engineeringtoolbox.com/fuels-higher-calorific-values-d_169.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68AAC-95DE-C742-8BF8-1A86F3D5B1D9}">
  <dimension ref="A1:XFC106"/>
  <sheetViews>
    <sheetView zoomScale="110" zoomScaleNormal="110" workbookViewId="0">
      <pane ySplit="2" topLeftCell="A3" activePane="bottomLeft" state="frozen"/>
      <selection pane="bottomLeft" activeCell="C68" sqref="C68"/>
    </sheetView>
  </sheetViews>
  <sheetFormatPr baseColWidth="10" defaultRowHeight="16" outlineLevelCol="1" x14ac:dyDescent="0.2"/>
  <cols>
    <col min="1" max="1" width="44.83203125" bestFit="1" customWidth="1"/>
    <col min="2" max="2" width="34.6640625" customWidth="1"/>
    <col min="3" max="5" width="11.6640625" style="162" customWidth="1"/>
    <col min="6" max="35" width="11.6640625" style="162" customWidth="1" outlineLevel="1"/>
    <col min="36" max="36" width="43.1640625" customWidth="1"/>
    <col min="37" max="37" width="11.83203125" bestFit="1" customWidth="1"/>
    <col min="39" max="39" width="11.5" bestFit="1" customWidth="1"/>
    <col min="40" max="40" width="32" bestFit="1" customWidth="1"/>
    <col min="42" max="42" width="30.83203125" bestFit="1" customWidth="1"/>
  </cols>
  <sheetData>
    <row r="1" spans="1:46" x14ac:dyDescent="0.2">
      <c r="C1" s="162">
        <v>2020</v>
      </c>
      <c r="F1" s="162">
        <v>2021</v>
      </c>
      <c r="G1" s="162">
        <v>2022</v>
      </c>
      <c r="H1" s="162">
        <v>2023</v>
      </c>
      <c r="I1" s="162">
        <v>2024</v>
      </c>
      <c r="J1" s="162">
        <v>2025</v>
      </c>
      <c r="K1" s="162">
        <v>2026</v>
      </c>
      <c r="L1" s="162">
        <v>2027</v>
      </c>
      <c r="M1" s="162">
        <v>2028</v>
      </c>
      <c r="N1" s="162">
        <v>2029</v>
      </c>
      <c r="O1" s="162">
        <v>2030</v>
      </c>
      <c r="P1" s="162">
        <v>2031</v>
      </c>
      <c r="Q1" s="162">
        <v>2032</v>
      </c>
      <c r="R1" s="162">
        <v>2033</v>
      </c>
      <c r="S1" s="162">
        <v>2034</v>
      </c>
      <c r="T1" s="162">
        <v>2035</v>
      </c>
      <c r="U1" s="162">
        <v>2036</v>
      </c>
      <c r="V1" s="162">
        <v>2037</v>
      </c>
      <c r="W1" s="162">
        <v>2038</v>
      </c>
      <c r="X1" s="162">
        <v>2039</v>
      </c>
      <c r="Y1" s="162">
        <v>2040</v>
      </c>
      <c r="Z1" s="162">
        <v>2041</v>
      </c>
      <c r="AA1" s="162">
        <v>2042</v>
      </c>
      <c r="AB1" s="162">
        <v>2043</v>
      </c>
      <c r="AC1" s="162">
        <v>2044</v>
      </c>
      <c r="AD1" s="162">
        <v>2045</v>
      </c>
      <c r="AE1" s="162">
        <v>2046</v>
      </c>
      <c r="AF1" s="162">
        <v>2047</v>
      </c>
      <c r="AG1" s="162">
        <v>2048</v>
      </c>
      <c r="AH1" s="162">
        <v>2049</v>
      </c>
      <c r="AI1" s="162">
        <v>2050</v>
      </c>
    </row>
    <row r="2" spans="1:46" x14ac:dyDescent="0.2">
      <c r="A2" s="5" t="s">
        <v>19</v>
      </c>
      <c r="B2" s="5" t="s">
        <v>16</v>
      </c>
      <c r="C2" s="159" t="s">
        <v>471</v>
      </c>
      <c r="D2" s="159" t="s">
        <v>470</v>
      </c>
      <c r="E2" s="159" t="s">
        <v>469</v>
      </c>
      <c r="F2" s="159" t="s">
        <v>472</v>
      </c>
      <c r="G2" s="159" t="s">
        <v>473</v>
      </c>
      <c r="H2" s="159" t="s">
        <v>474</v>
      </c>
      <c r="I2" s="159" t="s">
        <v>475</v>
      </c>
      <c r="J2" s="159" t="s">
        <v>476</v>
      </c>
      <c r="K2" s="159" t="s">
        <v>477</v>
      </c>
      <c r="L2" s="159" t="s">
        <v>478</v>
      </c>
      <c r="M2" s="159" t="s">
        <v>479</v>
      </c>
      <c r="N2" s="159" t="s">
        <v>480</v>
      </c>
      <c r="O2" s="159" t="s">
        <v>481</v>
      </c>
      <c r="P2" s="159" t="s">
        <v>482</v>
      </c>
      <c r="Q2" s="159" t="s">
        <v>483</v>
      </c>
      <c r="R2" s="159" t="s">
        <v>484</v>
      </c>
      <c r="S2" s="159" t="s">
        <v>485</v>
      </c>
      <c r="T2" s="159" t="s">
        <v>486</v>
      </c>
      <c r="U2" s="159" t="s">
        <v>487</v>
      </c>
      <c r="V2" s="159" t="s">
        <v>488</v>
      </c>
      <c r="W2" s="159" t="s">
        <v>489</v>
      </c>
      <c r="X2" s="159" t="s">
        <v>490</v>
      </c>
      <c r="Y2" s="159" t="s">
        <v>491</v>
      </c>
      <c r="Z2" s="159" t="s">
        <v>492</v>
      </c>
      <c r="AA2" s="159" t="s">
        <v>493</v>
      </c>
      <c r="AB2" s="159" t="s">
        <v>494</v>
      </c>
      <c r="AC2" s="159" t="s">
        <v>495</v>
      </c>
      <c r="AD2" s="159" t="s">
        <v>496</v>
      </c>
      <c r="AE2" s="159" t="s">
        <v>497</v>
      </c>
      <c r="AF2" s="159" t="s">
        <v>498</v>
      </c>
      <c r="AG2" s="159" t="s">
        <v>499</v>
      </c>
      <c r="AH2" s="159" t="s">
        <v>500</v>
      </c>
      <c r="AI2" s="159" t="s">
        <v>501</v>
      </c>
      <c r="AJ2" s="5" t="s">
        <v>14</v>
      </c>
      <c r="AK2" s="5" t="s">
        <v>18</v>
      </c>
      <c r="AL2" s="5" t="s">
        <v>15</v>
      </c>
    </row>
    <row r="3" spans="1:46" x14ac:dyDescent="0.2">
      <c r="A3" s="11" t="s">
        <v>94</v>
      </c>
      <c r="B3" t="s">
        <v>91</v>
      </c>
      <c r="C3" s="12">
        <v>10</v>
      </c>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11" t="s">
        <v>92</v>
      </c>
      <c r="AK3" s="10"/>
      <c r="AL3" s="10"/>
      <c r="AM3" s="157" t="e">
        <f>#REF!*10^9*3600/#REF!</f>
        <v>#REF!</v>
      </c>
      <c r="AN3" t="s">
        <v>409</v>
      </c>
      <c r="AO3" s="156" t="e">
        <f>AM3/#REF!</f>
        <v>#REF!</v>
      </c>
      <c r="AP3" t="s">
        <v>410</v>
      </c>
      <c r="AQ3" s="156" t="e">
        <f>AO3/constants!C3</f>
        <v>#REF!</v>
      </c>
      <c r="AR3" t="s">
        <v>411</v>
      </c>
      <c r="AS3" s="156" t="e">
        <f>AO3*3.79</f>
        <v>#REF!</v>
      </c>
      <c r="AT3" t="s">
        <v>412</v>
      </c>
    </row>
    <row r="4" spans="1:46" s="8" customFormat="1" x14ac:dyDescent="0.2">
      <c r="A4" s="10"/>
      <c r="B4"/>
      <c r="C4" s="160"/>
      <c r="D4" s="160"/>
      <c r="E4" s="160"/>
      <c r="F4" s="160"/>
      <c r="G4" s="160"/>
      <c r="H4" s="160"/>
      <c r="I4" s="160"/>
      <c r="J4" s="160"/>
      <c r="K4" s="160"/>
      <c r="L4" s="160"/>
      <c r="M4" s="160"/>
      <c r="N4" s="160"/>
      <c r="O4" s="160"/>
      <c r="P4" s="160"/>
      <c r="Q4" s="160"/>
      <c r="R4" s="160"/>
      <c r="S4" s="160"/>
      <c r="T4" s="160"/>
      <c r="U4" s="160"/>
      <c r="V4" s="160"/>
      <c r="W4" s="160"/>
      <c r="X4" s="160"/>
      <c r="Y4" s="160"/>
      <c r="Z4" s="160"/>
      <c r="AA4" s="160"/>
      <c r="AB4" s="160"/>
      <c r="AC4" s="160"/>
      <c r="AD4" s="160"/>
      <c r="AE4" s="160"/>
      <c r="AF4" s="160"/>
      <c r="AG4" s="160"/>
      <c r="AH4" s="160"/>
      <c r="AI4" s="160"/>
      <c r="AJ4" s="10"/>
      <c r="AK4" s="10"/>
      <c r="AL4" s="10"/>
    </row>
    <row r="5" spans="1:46" x14ac:dyDescent="0.2">
      <c r="A5" s="3" t="s">
        <v>95</v>
      </c>
      <c r="B5" s="3"/>
      <c r="C5" s="161"/>
      <c r="D5" s="161"/>
      <c r="E5" s="161"/>
      <c r="F5" s="161"/>
      <c r="G5" s="161"/>
      <c r="H5" s="161"/>
      <c r="I5" s="161"/>
      <c r="J5" s="161"/>
      <c r="K5" s="161"/>
      <c r="L5" s="161"/>
      <c r="M5" s="161"/>
      <c r="N5" s="161"/>
      <c r="O5" s="161"/>
      <c r="P5" s="161"/>
      <c r="Q5" s="161"/>
      <c r="R5" s="161"/>
      <c r="S5" s="161"/>
      <c r="T5" s="161"/>
      <c r="U5" s="161"/>
      <c r="V5" s="161"/>
      <c r="W5" s="161"/>
      <c r="X5" s="161"/>
      <c r="Y5" s="161"/>
      <c r="Z5" s="161"/>
      <c r="AA5" s="161"/>
      <c r="AB5" s="161"/>
      <c r="AC5" s="161"/>
      <c r="AD5" s="161"/>
      <c r="AE5" s="161"/>
      <c r="AF5" s="161"/>
      <c r="AG5" s="161"/>
      <c r="AH5" s="161"/>
      <c r="AI5" s="161"/>
      <c r="AJ5" s="3"/>
      <c r="AK5" s="3"/>
      <c r="AL5" s="3"/>
    </row>
    <row r="6" spans="1:46" x14ac:dyDescent="0.2">
      <c r="A6" t="s">
        <v>20</v>
      </c>
      <c r="B6" s="2" t="s">
        <v>127</v>
      </c>
      <c r="C6" s="162">
        <v>8</v>
      </c>
      <c r="D6" s="162">
        <v>6</v>
      </c>
      <c r="E6" s="162">
        <v>10</v>
      </c>
      <c r="AJ6" t="s">
        <v>17</v>
      </c>
      <c r="AK6" t="s">
        <v>502</v>
      </c>
    </row>
    <row r="7" spans="1:46" x14ac:dyDescent="0.2">
      <c r="A7" t="s">
        <v>213</v>
      </c>
      <c r="B7" s="2" t="s">
        <v>211</v>
      </c>
      <c r="C7" s="46">
        <v>5000</v>
      </c>
      <c r="D7" s="163"/>
      <c r="E7" s="163"/>
      <c r="F7"/>
      <c r="G7"/>
      <c r="H7"/>
      <c r="I7"/>
      <c r="J7"/>
      <c r="K7"/>
      <c r="L7"/>
      <c r="M7"/>
      <c r="N7"/>
      <c r="O7"/>
      <c r="P7"/>
      <c r="Q7"/>
      <c r="R7"/>
      <c r="S7"/>
      <c r="T7"/>
      <c r="U7"/>
      <c r="V7"/>
      <c r="W7"/>
      <c r="X7"/>
      <c r="Y7"/>
      <c r="Z7"/>
      <c r="AA7"/>
      <c r="AB7"/>
      <c r="AC7"/>
      <c r="AD7"/>
      <c r="AE7"/>
      <c r="AF7"/>
      <c r="AG7"/>
      <c r="AH7"/>
      <c r="AI7"/>
      <c r="AJ7" t="str">
        <f>""</f>
        <v/>
      </c>
    </row>
    <row r="8" spans="1:46" x14ac:dyDescent="0.2">
      <c r="A8" t="s">
        <v>214</v>
      </c>
      <c r="B8" s="2" t="s">
        <v>212</v>
      </c>
      <c r="C8" s="47">
        <v>0</v>
      </c>
      <c r="D8" s="4"/>
      <c r="E8" s="4"/>
      <c r="F8"/>
      <c r="G8"/>
      <c r="H8"/>
      <c r="I8"/>
      <c r="J8"/>
      <c r="K8"/>
      <c r="L8"/>
      <c r="M8"/>
      <c r="N8"/>
      <c r="O8"/>
      <c r="P8"/>
      <c r="Q8"/>
      <c r="R8"/>
      <c r="S8"/>
      <c r="T8"/>
      <c r="U8"/>
      <c r="V8"/>
      <c r="W8"/>
      <c r="X8"/>
      <c r="Y8"/>
      <c r="Z8"/>
      <c r="AA8"/>
      <c r="AB8"/>
      <c r="AC8"/>
      <c r="AD8"/>
      <c r="AE8"/>
      <c r="AF8"/>
      <c r="AG8"/>
      <c r="AH8"/>
      <c r="AI8"/>
      <c r="AJ8" t="str">
        <f>""</f>
        <v/>
      </c>
    </row>
    <row r="9" spans="1:46" x14ac:dyDescent="0.2">
      <c r="A9" t="s">
        <v>33</v>
      </c>
      <c r="B9" s="2" t="s">
        <v>424</v>
      </c>
      <c r="C9" s="58">
        <v>1760</v>
      </c>
      <c r="F9">
        <v>1728.625658289327</v>
      </c>
      <c r="G9">
        <v>1709.026252801784</v>
      </c>
      <c r="H9">
        <v>1694.15472188798</v>
      </c>
      <c r="I9">
        <v>1681.845676282242</v>
      </c>
      <c r="J9">
        <v>1671.1469895354669</v>
      </c>
      <c r="K9">
        <v>1661.5557194746009</v>
      </c>
      <c r="L9">
        <v>1652.774019216185</v>
      </c>
      <c r="M9">
        <v>1644.6110391690181</v>
      </c>
      <c r="N9">
        <v>1636.937205604685</v>
      </c>
      <c r="O9">
        <v>1629.660553736451</v>
      </c>
      <c r="P9">
        <v>1622.713473960963</v>
      </c>
      <c r="Q9">
        <v>1616.0448193452669</v>
      </c>
      <c r="R9">
        <v>1609.6149677085789</v>
      </c>
      <c r="S9">
        <v>1603.3926040962931</v>
      </c>
      <c r="T9">
        <v>1597.3525516274451</v>
      </c>
      <c r="U9">
        <v>1591.4742661370281</v>
      </c>
      <c r="V9">
        <v>1585.7407650806031</v>
      </c>
      <c r="W9">
        <v>1580.137848682599</v>
      </c>
      <c r="X9">
        <v>1574.6535226699641</v>
      </c>
      <c r="Y9">
        <v>1569.2775631144709</v>
      </c>
      <c r="Z9">
        <v>1564.0011834095949</v>
      </c>
      <c r="AA9">
        <v>1558.8167759315741</v>
      </c>
      <c r="AB9">
        <v>1553.7177091675801</v>
      </c>
      <c r="AC9">
        <v>1548.698166622067</v>
      </c>
      <c r="AD9">
        <v>1543.753017595559</v>
      </c>
      <c r="AE9">
        <v>1538.877712564336</v>
      </c>
      <c r="AF9">
        <v>1534.0681977527099</v>
      </c>
      <c r="AG9">
        <v>1529.320844826751</v>
      </c>
      <c r="AH9">
        <v>1524.6323926107259</v>
      </c>
      <c r="AI9">
        <v>1519.9998984433171</v>
      </c>
      <c r="AJ9" t="s">
        <v>2</v>
      </c>
      <c r="AK9" t="s">
        <v>503</v>
      </c>
    </row>
    <row r="10" spans="1:46" x14ac:dyDescent="0.2">
      <c r="A10" t="s">
        <v>34</v>
      </c>
      <c r="B10" s="2" t="s">
        <v>419</v>
      </c>
      <c r="C10" s="162">
        <v>2.5000000000000001E-2</v>
      </c>
      <c r="D10" s="162">
        <v>0.02</v>
      </c>
      <c r="E10" s="162">
        <v>0.03</v>
      </c>
      <c r="AJ10" t="s">
        <v>3</v>
      </c>
      <c r="AK10" t="s">
        <v>504</v>
      </c>
    </row>
    <row r="11" spans="1:46" x14ac:dyDescent="0.2">
      <c r="A11" t="s">
        <v>33</v>
      </c>
      <c r="B11" s="2" t="s">
        <v>420</v>
      </c>
      <c r="C11">
        <v>1290</v>
      </c>
      <c r="F11">
        <v>1266.4351021399359</v>
      </c>
      <c r="G11">
        <v>1251.7215719568251</v>
      </c>
      <c r="H11">
        <v>1240.5603045013179</v>
      </c>
      <c r="I11">
        <v>1231.323820126421</v>
      </c>
      <c r="J11">
        <v>1223.2967440579409</v>
      </c>
      <c r="K11">
        <v>1216.1012857804151</v>
      </c>
      <c r="L11">
        <v>1209.513758135746</v>
      </c>
      <c r="M11">
        <v>1203.3908536894121</v>
      </c>
      <c r="N11">
        <v>1197.6352899225101</v>
      </c>
      <c r="O11">
        <v>1192.178028800794</v>
      </c>
      <c r="P11">
        <v>1186.9683208669551</v>
      </c>
      <c r="Q11">
        <v>1181.967777285188</v>
      </c>
      <c r="R11">
        <v>1177.1466614419051</v>
      </c>
      <c r="S11">
        <v>1172.4814728071599</v>
      </c>
      <c r="T11">
        <v>1167.953318199216</v>
      </c>
      <c r="U11">
        <v>1163.546781562449</v>
      </c>
      <c r="V11">
        <v>1159.2491198518881</v>
      </c>
      <c r="W11">
        <v>1155.0496783596971</v>
      </c>
      <c r="X11">
        <v>1150.939457398709</v>
      </c>
      <c r="Y11">
        <v>1146.9107856787571</v>
      </c>
      <c r="Z11">
        <v>1142.957070359103</v>
      </c>
      <c r="AA11">
        <v>1139.0726031656311</v>
      </c>
      <c r="AB11">
        <v>1135.25240814433</v>
      </c>
      <c r="AC11">
        <v>1131.492120773825</v>
      </c>
      <c r="AD11">
        <v>1127.787891000381</v>
      </c>
      <c r="AE11">
        <v>1124.1363047366719</v>
      </c>
      <c r="AF11">
        <v>1120.5343197645359</v>
      </c>
      <c r="AG11">
        <v>1116.9792129858199</v>
      </c>
      <c r="AH11">
        <v>1113.46853669542</v>
      </c>
      <c r="AI11">
        <v>1110.0000820880121</v>
      </c>
      <c r="AJ11" t="s">
        <v>2</v>
      </c>
      <c r="AK11" t="s">
        <v>503</v>
      </c>
    </row>
    <row r="12" spans="1:46" x14ac:dyDescent="0.2">
      <c r="A12" t="s">
        <v>34</v>
      </c>
      <c r="B12" s="2" t="s">
        <v>421</v>
      </c>
      <c r="C12" s="162">
        <v>2.5000000000000001E-2</v>
      </c>
      <c r="D12" s="162">
        <v>0.02</v>
      </c>
      <c r="E12" s="162">
        <v>0.03</v>
      </c>
      <c r="AJ12" t="s">
        <v>3</v>
      </c>
      <c r="AK12" t="s">
        <v>504</v>
      </c>
    </row>
    <row r="13" spans="1:46" x14ac:dyDescent="0.2">
      <c r="A13" t="s">
        <v>33</v>
      </c>
      <c r="B13" s="2" t="s">
        <v>422</v>
      </c>
      <c r="C13">
        <v>1040</v>
      </c>
      <c r="F13">
        <v>1020.320190748602</v>
      </c>
      <c r="G13">
        <v>1008.04157200671</v>
      </c>
      <c r="H13">
        <v>998.73106232688235</v>
      </c>
      <c r="I13">
        <v>991.0281599676299</v>
      </c>
      <c r="J13">
        <v>984.33513082136346</v>
      </c>
      <c r="K13">
        <v>978.33642512896665</v>
      </c>
      <c r="L13">
        <v>972.84526240294781</v>
      </c>
      <c r="M13">
        <v>967.74200869431661</v>
      </c>
      <c r="N13">
        <v>962.9454684946902</v>
      </c>
      <c r="O13">
        <v>958.39803019668921</v>
      </c>
      <c r="P13">
        <v>954.05735017122936</v>
      </c>
      <c r="Q13">
        <v>949.89140217859926</v>
      </c>
      <c r="R13">
        <v>945.87538088714541</v>
      </c>
      <c r="S13">
        <v>941.98968471437684</v>
      </c>
      <c r="T13">
        <v>938.21855622958981</v>
      </c>
      <c r="U13">
        <v>934.54913881121274</v>
      </c>
      <c r="V13">
        <v>930.97080556760534</v>
      </c>
      <c r="W13">
        <v>927.47467144725033</v>
      </c>
      <c r="X13">
        <v>924.05323168792415</v>
      </c>
      <c r="Y13">
        <v>920.70008931437519</v>
      </c>
      <c r="Z13">
        <v>917.40974662581266</v>
      </c>
      <c r="AA13">
        <v>914.17744346790937</v>
      </c>
      <c r="AB13">
        <v>910.99903024623427</v>
      </c>
      <c r="AC13">
        <v>907.87086710364224</v>
      </c>
      <c r="AD13">
        <v>904.78974305550446</v>
      </c>
      <c r="AE13">
        <v>901.75281052760101</v>
      </c>
      <c r="AF13">
        <v>898.75753190912178</v>
      </c>
      <c r="AG13">
        <v>895.80163557105675</v>
      </c>
      <c r="AH13">
        <v>892.88307940947402</v>
      </c>
      <c r="AI13">
        <v>890.00002042161486</v>
      </c>
      <c r="AJ13" t="s">
        <v>2</v>
      </c>
      <c r="AK13" t="s">
        <v>503</v>
      </c>
    </row>
    <row r="14" spans="1:46" x14ac:dyDescent="0.2">
      <c r="A14" t="s">
        <v>34</v>
      </c>
      <c r="B14" s="2" t="s">
        <v>423</v>
      </c>
      <c r="C14" s="162">
        <v>2.5000000000000001E-2</v>
      </c>
      <c r="D14" s="162">
        <v>0.02</v>
      </c>
      <c r="E14" s="162">
        <v>0.03</v>
      </c>
      <c r="AJ14" t="s">
        <v>3</v>
      </c>
      <c r="AK14" t="s">
        <v>504</v>
      </c>
    </row>
    <row r="15" spans="1:46" x14ac:dyDescent="0.2">
      <c r="A15" t="s">
        <v>35</v>
      </c>
      <c r="B15" s="2" t="s">
        <v>130</v>
      </c>
      <c r="C15" s="162">
        <v>25</v>
      </c>
      <c r="D15" s="162">
        <v>20</v>
      </c>
      <c r="E15" s="162">
        <v>30</v>
      </c>
      <c r="AJ15" t="s">
        <v>4</v>
      </c>
      <c r="AK15" t="s">
        <v>505</v>
      </c>
    </row>
    <row r="17" spans="1:38" x14ac:dyDescent="0.2">
      <c r="A17" s="3" t="s">
        <v>96</v>
      </c>
      <c r="B17" s="3"/>
      <c r="C17" s="161"/>
      <c r="D17" s="161"/>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c r="AC17" s="161"/>
      <c r="AD17" s="161"/>
      <c r="AE17" s="161"/>
      <c r="AF17" s="161"/>
      <c r="AG17" s="161"/>
      <c r="AH17" s="161"/>
      <c r="AI17" s="161"/>
      <c r="AJ17" s="3"/>
      <c r="AK17" s="3"/>
      <c r="AL17" s="3"/>
    </row>
    <row r="18" spans="1:38" x14ac:dyDescent="0.2">
      <c r="A18" t="s">
        <v>20</v>
      </c>
      <c r="B18" s="2" t="s">
        <v>127</v>
      </c>
      <c r="C18" s="162">
        <v>8</v>
      </c>
      <c r="D18" s="162">
        <v>6</v>
      </c>
      <c r="E18" s="162">
        <v>10</v>
      </c>
      <c r="AJ18" t="s">
        <v>17</v>
      </c>
      <c r="AK18" t="s">
        <v>502</v>
      </c>
    </row>
    <row r="19" spans="1:38" x14ac:dyDescent="0.2">
      <c r="A19" t="s">
        <v>33</v>
      </c>
      <c r="B19" s="2" t="s">
        <v>413</v>
      </c>
      <c r="C19">
        <v>2890</v>
      </c>
      <c r="F19">
        <v>2779.5743189955169</v>
      </c>
      <c r="G19">
        <v>2712.1862279514521</v>
      </c>
      <c r="H19">
        <v>2661.6851805619999</v>
      </c>
      <c r="I19">
        <v>2620.2204346522039</v>
      </c>
      <c r="J19">
        <v>2584.3919270758738</v>
      </c>
      <c r="K19">
        <v>2552.4239418091538</v>
      </c>
      <c r="L19">
        <v>2523.274354659447</v>
      </c>
      <c r="M19">
        <v>2496.280347401369</v>
      </c>
      <c r="N19">
        <v>2470.9946856514298</v>
      </c>
      <c r="O19">
        <v>2447.1015848242382</v>
      </c>
      <c r="P19">
        <v>2424.369892295143</v>
      </c>
      <c r="Q19">
        <v>2402.6253646600971</v>
      </c>
      <c r="R19">
        <v>2381.733411094026</v>
      </c>
      <c r="S19">
        <v>2361.587900929886</v>
      </c>
      <c r="T19">
        <v>2342.1036500854598</v>
      </c>
      <c r="U19">
        <v>2323.211227203396</v>
      </c>
      <c r="V19">
        <v>2304.8532715748838</v>
      </c>
      <c r="W19">
        <v>2286.9818248196229</v>
      </c>
      <c r="X19">
        <v>2269.5563595087428</v>
      </c>
      <c r="Y19">
        <v>2252.5422975612942</v>
      </c>
      <c r="Z19">
        <v>2235.909879603601</v>
      </c>
      <c r="AA19">
        <v>2219.633290245557</v>
      </c>
      <c r="AB19">
        <v>2203.6899729181382</v>
      </c>
      <c r="AC19">
        <v>2188.0600871282072</v>
      </c>
      <c r="AD19">
        <v>2172.7260741006121</v>
      </c>
      <c r="AE19">
        <v>2157.6723058862658</v>
      </c>
      <c r="AF19">
        <v>2142.8847994428911</v>
      </c>
      <c r="AG19">
        <v>2128.3509817976951</v>
      </c>
      <c r="AH19">
        <v>2114.0594957412068</v>
      </c>
      <c r="AI19">
        <v>2100.0000379551179</v>
      </c>
      <c r="AJ19" t="s">
        <v>2</v>
      </c>
      <c r="AK19" t="s">
        <v>503</v>
      </c>
    </row>
    <row r="20" spans="1:38" x14ac:dyDescent="0.2">
      <c r="A20" t="s">
        <v>34</v>
      </c>
      <c r="B20" s="2" t="s">
        <v>416</v>
      </c>
      <c r="C20" s="162">
        <v>2.5000000000000001E-2</v>
      </c>
      <c r="D20" s="162">
        <v>0.02</v>
      </c>
      <c r="E20" s="162">
        <v>0.03</v>
      </c>
      <c r="AJ20" t="s">
        <v>3</v>
      </c>
      <c r="AK20" t="s">
        <v>504</v>
      </c>
    </row>
    <row r="21" spans="1:38" x14ac:dyDescent="0.2">
      <c r="A21" t="s">
        <v>33</v>
      </c>
      <c r="B21" s="2" t="s">
        <v>414</v>
      </c>
      <c r="C21">
        <v>2970</v>
      </c>
      <c r="F21">
        <v>2856.8160354301999</v>
      </c>
      <c r="G21">
        <v>2787.736613886264</v>
      </c>
      <c r="H21">
        <v>2735.9648859138638</v>
      </c>
      <c r="I21">
        <v>2693.4551422991199</v>
      </c>
      <c r="J21">
        <v>2656.7226181194278</v>
      </c>
      <c r="K21">
        <v>2623.9472582114099</v>
      </c>
      <c r="L21">
        <v>2594.0608691889188</v>
      </c>
      <c r="M21">
        <v>2566.3840275694638</v>
      </c>
      <c r="N21">
        <v>2540.4582810464549</v>
      </c>
      <c r="O21">
        <v>2515.959916404649</v>
      </c>
      <c r="P21">
        <v>2492.651972664466</v>
      </c>
      <c r="Q21">
        <v>2470.3558253148099</v>
      </c>
      <c r="R21">
        <v>2448.9334978305519</v>
      </c>
      <c r="S21">
        <v>2428.276188899521</v>
      </c>
      <c r="T21">
        <v>2408.2965704825829</v>
      </c>
      <c r="U21">
        <v>2388.9234636380111</v>
      </c>
      <c r="V21">
        <v>2370.098063991742</v>
      </c>
      <c r="W21">
        <v>2351.7712063718068</v>
      </c>
      <c r="X21">
        <v>2333.9013438652</v>
      </c>
      <c r="Y21">
        <v>2316.4530289398658</v>
      </c>
      <c r="Z21">
        <v>2299.39575434278</v>
      </c>
      <c r="AA21">
        <v>2282.7030563451358</v>
      </c>
      <c r="AB21">
        <v>2266.3518123142571</v>
      </c>
      <c r="AC21">
        <v>2250.3216842849729</v>
      </c>
      <c r="AD21">
        <v>2234.594673645865</v>
      </c>
      <c r="AE21">
        <v>2219.1547613929051</v>
      </c>
      <c r="AF21">
        <v>2203.9876149923189</v>
      </c>
      <c r="AG21">
        <v>2189.0803476125961</v>
      </c>
      <c r="AH21">
        <v>2174.4213189094321</v>
      </c>
      <c r="AI21">
        <v>2159.999969062661</v>
      </c>
      <c r="AJ21" t="s">
        <v>2</v>
      </c>
      <c r="AK21" t="s">
        <v>503</v>
      </c>
    </row>
    <row r="22" spans="1:38" x14ac:dyDescent="0.2">
      <c r="A22" t="s">
        <v>34</v>
      </c>
      <c r="B22" s="167" t="s">
        <v>417</v>
      </c>
      <c r="C22" s="162">
        <v>2.5000000000000001E-2</v>
      </c>
      <c r="D22" s="162">
        <v>0.02</v>
      </c>
      <c r="E22" s="162">
        <v>0.03</v>
      </c>
      <c r="AJ22" t="s">
        <v>3</v>
      </c>
      <c r="AK22" t="s">
        <v>504</v>
      </c>
    </row>
    <row r="23" spans="1:38" x14ac:dyDescent="0.2">
      <c r="A23" t="s">
        <v>33</v>
      </c>
      <c r="B23" s="2" t="s">
        <v>415</v>
      </c>
      <c r="C23">
        <v>4540</v>
      </c>
      <c r="F23">
        <v>4366.6943112107183</v>
      </c>
      <c r="G23">
        <v>4260.9287401918727</v>
      </c>
      <c r="H23">
        <v>4181.6656015099416</v>
      </c>
      <c r="I23">
        <v>4116.5843134916977</v>
      </c>
      <c r="J23">
        <v>4060.3488317877109</v>
      </c>
      <c r="K23">
        <v>4010.1722981667908</v>
      </c>
      <c r="L23">
        <v>3964.4191473624428</v>
      </c>
      <c r="M23">
        <v>3922.0491034461411</v>
      </c>
      <c r="N23">
        <v>3882.3602361546009</v>
      </c>
      <c r="O23">
        <v>3844.8569201131049</v>
      </c>
      <c r="P23">
        <v>3809.1763576218359</v>
      </c>
      <c r="Q23">
        <v>3775.0450693705789</v>
      </c>
      <c r="R23">
        <v>3742.2518108570998</v>
      </c>
      <c r="S23">
        <v>3710.6300061997881</v>
      </c>
      <c r="T23">
        <v>3680.0459557063559</v>
      </c>
      <c r="U23">
        <v>3650.3906841366602</v>
      </c>
      <c r="V23">
        <v>3621.5741616640248</v>
      </c>
      <c r="W23">
        <v>3593.521115906638</v>
      </c>
      <c r="X23">
        <v>3566.1679378034851</v>
      </c>
      <c r="Y23">
        <v>3539.4603561891131</v>
      </c>
      <c r="Z23">
        <v>3513.3516632069918</v>
      </c>
      <c r="AA23">
        <v>3487.8013413883091</v>
      </c>
      <c r="AB23">
        <v>3462.7739882513411</v>
      </c>
      <c r="AC23">
        <v>3438.2384644290109</v>
      </c>
      <c r="AD23">
        <v>3414.1672119142472</v>
      </c>
      <c r="AE23">
        <v>3390.5357033088121</v>
      </c>
      <c r="AF23">
        <v>3367.3219930499372</v>
      </c>
      <c r="AG23">
        <v>3344.5063488129031</v>
      </c>
      <c r="AH23">
        <v>3322.070946529735</v>
      </c>
      <c r="AI23">
        <v>3299.9996163152691</v>
      </c>
      <c r="AJ23" t="s">
        <v>2</v>
      </c>
      <c r="AK23" t="s">
        <v>503</v>
      </c>
    </row>
    <row r="24" spans="1:38" x14ac:dyDescent="0.2">
      <c r="A24" t="s">
        <v>34</v>
      </c>
      <c r="B24" s="2" t="s">
        <v>418</v>
      </c>
      <c r="C24" s="162">
        <v>2.5000000000000001E-2</v>
      </c>
      <c r="D24" s="162">
        <v>0.02</v>
      </c>
      <c r="E24" s="162">
        <v>0.03</v>
      </c>
      <c r="AJ24" t="s">
        <v>3</v>
      </c>
      <c r="AK24" t="s">
        <v>504</v>
      </c>
    </row>
    <row r="25" spans="1:38" x14ac:dyDescent="0.2">
      <c r="A25" t="s">
        <v>35</v>
      </c>
      <c r="B25" s="2" t="s">
        <v>130</v>
      </c>
      <c r="C25" s="158">
        <v>30</v>
      </c>
      <c r="D25" s="158">
        <v>25</v>
      </c>
      <c r="E25" s="158">
        <v>35</v>
      </c>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c r="AJ25" t="s">
        <v>4</v>
      </c>
      <c r="AK25" s="4" t="s">
        <v>505</v>
      </c>
    </row>
    <row r="26" spans="1:38" x14ac:dyDescent="0.2">
      <c r="AJ26" t="s">
        <v>5</v>
      </c>
    </row>
    <row r="27" spans="1:38" x14ac:dyDescent="0.2">
      <c r="A27" s="3" t="s">
        <v>87</v>
      </c>
      <c r="B27" s="3" t="s">
        <v>5</v>
      </c>
      <c r="C27" s="161"/>
      <c r="D27" s="161"/>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c r="AC27" s="161"/>
      <c r="AD27" s="161"/>
      <c r="AE27" s="161"/>
      <c r="AF27" s="161"/>
      <c r="AG27" s="161"/>
      <c r="AH27" s="161"/>
      <c r="AI27" s="161"/>
      <c r="AJ27" s="3" t="s">
        <v>5</v>
      </c>
      <c r="AK27" s="3"/>
      <c r="AL27" s="3"/>
    </row>
    <row r="28" spans="1:38" x14ac:dyDescent="0.2">
      <c r="A28" t="s">
        <v>213</v>
      </c>
      <c r="B28" s="2" t="s">
        <v>425</v>
      </c>
      <c r="C28" s="46">
        <v>500000</v>
      </c>
      <c r="D28" s="163"/>
      <c r="E28" s="163"/>
      <c r="F28" s="163"/>
      <c r="G28" s="163"/>
      <c r="H28" s="163"/>
      <c r="I28" s="163"/>
      <c r="J28" s="163"/>
      <c r="K28" s="163"/>
      <c r="L28" s="163"/>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t="s">
        <v>79</v>
      </c>
    </row>
    <row r="29" spans="1:38" x14ac:dyDescent="0.2">
      <c r="A29" t="s">
        <v>214</v>
      </c>
      <c r="B29" s="2" t="s">
        <v>432</v>
      </c>
      <c r="C29" s="47">
        <v>0</v>
      </c>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t="s">
        <v>79</v>
      </c>
    </row>
    <row r="30" spans="1:38" x14ac:dyDescent="0.2">
      <c r="A30" t="s">
        <v>21</v>
      </c>
      <c r="B30" s="2" t="s">
        <v>43</v>
      </c>
      <c r="C30" s="172"/>
      <c r="AJ30" t="s">
        <v>6</v>
      </c>
      <c r="AK30" s="4" t="s">
        <v>70</v>
      </c>
    </row>
    <row r="31" spans="1:38" x14ac:dyDescent="0.2">
      <c r="A31" t="s">
        <v>36</v>
      </c>
      <c r="B31" s="2" t="s">
        <v>132</v>
      </c>
      <c r="C31" s="125">
        <v>676.33333333333337</v>
      </c>
      <c r="D31" s="4"/>
      <c r="F31">
        <v>618.85834520758317</v>
      </c>
      <c r="G31">
        <v>585.6955925325376</v>
      </c>
      <c r="H31">
        <v>561.55234208318689</v>
      </c>
      <c r="I31">
        <v>542.090015680492</v>
      </c>
      <c r="J31">
        <v>525.49675301012792</v>
      </c>
      <c r="K31">
        <v>510.85128745205247</v>
      </c>
      <c r="L31">
        <v>497.6240239934375</v>
      </c>
      <c r="M31">
        <v>485.48355812831608</v>
      </c>
      <c r="N31">
        <v>474.20910006625041</v>
      </c>
      <c r="O31">
        <v>463.64625855682749</v>
      </c>
      <c r="P31">
        <v>453.68281207482079</v>
      </c>
      <c r="Q31">
        <v>444.23455673887548</v>
      </c>
      <c r="R31">
        <v>435.23660462044512</v>
      </c>
      <c r="S31">
        <v>426.63780254355669</v>
      </c>
      <c r="T31">
        <v>418.39702338683509</v>
      </c>
      <c r="U31">
        <v>410.48062631718159</v>
      </c>
      <c r="V31">
        <v>402.86067179017999</v>
      </c>
      <c r="W31">
        <v>395.51363831984253</v>
      </c>
      <c r="X31">
        <v>388.4194814316761</v>
      </c>
      <c r="Y31">
        <v>381.56093126663143</v>
      </c>
      <c r="Z31">
        <v>374.92295998074991</v>
      </c>
      <c r="AA31">
        <v>368.49237212497229</v>
      </c>
      <c r="AB31">
        <v>362.25748553835928</v>
      </c>
      <c r="AC31">
        <v>356.20787983363653</v>
      </c>
      <c r="AD31">
        <v>350.33419602939739</v>
      </c>
      <c r="AE31">
        <v>344.62797535438239</v>
      </c>
      <c r="AF31">
        <v>339.08152838665569</v>
      </c>
      <c r="AG31">
        <v>333.68782792479129</v>
      </c>
      <c r="AH31">
        <v>328.44042060109962</v>
      </c>
      <c r="AI31">
        <v>323.33335342593369</v>
      </c>
      <c r="AJ31" t="s">
        <v>7</v>
      </c>
      <c r="AK31" t="s">
        <v>507</v>
      </c>
    </row>
    <row r="32" spans="1:38" x14ac:dyDescent="0.2">
      <c r="A32" t="s">
        <v>37</v>
      </c>
      <c r="B32" s="2" t="s">
        <v>131</v>
      </c>
      <c r="C32" s="162">
        <v>0.02</v>
      </c>
      <c r="D32" s="162">
        <v>1.4999999999999999E-2</v>
      </c>
      <c r="E32" s="162">
        <v>2.5000000000000001E-2</v>
      </c>
      <c r="AJ32" t="s">
        <v>3</v>
      </c>
      <c r="AK32" t="s">
        <v>507</v>
      </c>
    </row>
    <row r="33" spans="1:38" x14ac:dyDescent="0.2">
      <c r="A33" t="s">
        <v>38</v>
      </c>
      <c r="B33" s="2" t="s">
        <v>133</v>
      </c>
      <c r="C33" s="162">
        <v>30</v>
      </c>
      <c r="D33" s="162">
        <v>25</v>
      </c>
      <c r="E33" s="162">
        <v>35</v>
      </c>
      <c r="AJ33" t="s">
        <v>4</v>
      </c>
      <c r="AK33" t="s">
        <v>507</v>
      </c>
    </row>
    <row r="34" spans="1:38" x14ac:dyDescent="0.2">
      <c r="B34" t="s">
        <v>5</v>
      </c>
      <c r="AJ34" t="s">
        <v>5</v>
      </c>
    </row>
    <row r="35" spans="1:38" x14ac:dyDescent="0.2">
      <c r="A35" s="3" t="s">
        <v>88</v>
      </c>
      <c r="B35" s="3"/>
      <c r="C35" s="161"/>
      <c r="D35" s="161"/>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c r="AC35" s="161"/>
      <c r="AD35" s="161"/>
      <c r="AE35" s="161"/>
      <c r="AF35" s="161"/>
      <c r="AG35" s="161"/>
      <c r="AH35" s="161"/>
      <c r="AI35" s="161"/>
      <c r="AJ35" s="3" t="s">
        <v>5</v>
      </c>
      <c r="AK35" s="3"/>
      <c r="AL35" s="3"/>
    </row>
    <row r="36" spans="1:38" x14ac:dyDescent="0.2">
      <c r="A36" t="s">
        <v>213</v>
      </c>
      <c r="B36" s="2" t="s">
        <v>426</v>
      </c>
      <c r="C36" s="46">
        <v>1000000</v>
      </c>
      <c r="D36" s="163"/>
      <c r="E36" s="163"/>
      <c r="F36" s="163"/>
      <c r="G36" s="163"/>
      <c r="H36" s="163"/>
      <c r="I36" s="163"/>
      <c r="J36" s="163"/>
      <c r="K36" s="163"/>
      <c r="L36" s="163"/>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4" t="s">
        <v>83</v>
      </c>
    </row>
    <row r="37" spans="1:38" x14ac:dyDescent="0.2">
      <c r="A37" t="s">
        <v>214</v>
      </c>
      <c r="B37" s="2" t="s">
        <v>433</v>
      </c>
      <c r="C37" s="47">
        <v>0</v>
      </c>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t="s">
        <v>83</v>
      </c>
    </row>
    <row r="38" spans="1:38" x14ac:dyDescent="0.2">
      <c r="A38" t="s">
        <v>39</v>
      </c>
      <c r="B38" s="2" t="s">
        <v>134</v>
      </c>
      <c r="C38" s="125">
        <v>324.19166666666672</v>
      </c>
      <c r="F38">
        <v>290.35160571527422</v>
      </c>
      <c r="G38">
        <v>271.29468187930621</v>
      </c>
      <c r="H38">
        <v>257.58846323226618</v>
      </c>
      <c r="I38">
        <v>246.6228092186557</v>
      </c>
      <c r="J38">
        <v>237.3247671476235</v>
      </c>
      <c r="K38">
        <v>229.15495216040941</v>
      </c>
      <c r="L38">
        <v>221.80592126167861</v>
      </c>
      <c r="M38">
        <v>215.08649939663371</v>
      </c>
      <c r="N38">
        <v>208.8698970106885</v>
      </c>
      <c r="O38">
        <v>203.06771729648489</v>
      </c>
      <c r="P38">
        <v>197.61580885514761</v>
      </c>
      <c r="Q38">
        <v>192.46605135358371</v>
      </c>
      <c r="R38">
        <v>187.5813316387985</v>
      </c>
      <c r="S38">
        <v>182.93233690369399</v>
      </c>
      <c r="T38">
        <v>178.4954330005578</v>
      </c>
      <c r="U38">
        <v>174.25121720199621</v>
      </c>
      <c r="V38">
        <v>170.18350468230821</v>
      </c>
      <c r="W38">
        <v>166.27860225292801</v>
      </c>
      <c r="X38">
        <v>162.52477730603809</v>
      </c>
      <c r="Y38">
        <v>158.91186245824829</v>
      </c>
      <c r="Z38">
        <v>155.430956447097</v>
      </c>
      <c r="AA38">
        <v>152.07419454225581</v>
      </c>
      <c r="AB38">
        <v>148.8345699824626</v>
      </c>
      <c r="AC38">
        <v>145.70579342127391</v>
      </c>
      <c r="AD38">
        <v>142.68218106662709</v>
      </c>
      <c r="AE38">
        <v>139.75856474861629</v>
      </c>
      <c r="AF38">
        <v>136.9302189343768</v>
      </c>
      <c r="AG38">
        <v>134.19280097677961</v>
      </c>
      <c r="AH38">
        <v>131.5423017967625</v>
      </c>
      <c r="AI38">
        <v>128.97500486514991</v>
      </c>
      <c r="AJ38" t="s">
        <v>8</v>
      </c>
      <c r="AK38" s="2" t="s">
        <v>509</v>
      </c>
    </row>
    <row r="39" spans="1:38" x14ac:dyDescent="0.2">
      <c r="A39" t="s">
        <v>40</v>
      </c>
      <c r="B39" s="2" t="s">
        <v>135</v>
      </c>
      <c r="C39" s="165">
        <v>2.5000000000000001E-2</v>
      </c>
      <c r="D39" s="162">
        <v>1.4999999999999999E-2</v>
      </c>
      <c r="E39" s="162">
        <v>2.5000000000000001E-2</v>
      </c>
      <c r="F39" s="165"/>
      <c r="G39" s="165"/>
      <c r="H39" s="165"/>
      <c r="I39" s="165"/>
      <c r="J39" s="165"/>
      <c r="K39" s="165"/>
      <c r="L39" s="165"/>
      <c r="M39" s="165"/>
      <c r="N39" s="165"/>
      <c r="O39" s="165"/>
      <c r="P39" s="165"/>
      <c r="Q39" s="165"/>
      <c r="R39" s="165"/>
      <c r="S39" s="165"/>
      <c r="T39" s="165"/>
      <c r="U39" s="165"/>
      <c r="V39" s="165"/>
      <c r="W39" s="165"/>
      <c r="X39" s="165"/>
      <c r="Y39" s="165"/>
      <c r="Z39" s="165"/>
      <c r="AA39" s="165"/>
      <c r="AB39" s="165"/>
      <c r="AC39" s="165"/>
      <c r="AD39" s="165"/>
      <c r="AE39" s="165"/>
      <c r="AF39" s="165"/>
      <c r="AG39" s="165"/>
      <c r="AH39" s="165"/>
      <c r="AI39" s="165"/>
      <c r="AJ39" t="s">
        <v>3</v>
      </c>
      <c r="AK39" s="8" t="s">
        <v>508</v>
      </c>
    </row>
    <row r="40" spans="1:38" x14ac:dyDescent="0.2">
      <c r="A40" t="s">
        <v>71</v>
      </c>
      <c r="B40" s="2" t="s">
        <v>136</v>
      </c>
      <c r="C40" s="162">
        <v>15</v>
      </c>
      <c r="D40" s="162">
        <v>10</v>
      </c>
      <c r="E40" s="162">
        <v>20</v>
      </c>
      <c r="AJ40" t="s">
        <v>4</v>
      </c>
      <c r="AK40" s="8" t="s">
        <v>534</v>
      </c>
    </row>
    <row r="41" spans="1:38" x14ac:dyDescent="0.2">
      <c r="A41" t="s">
        <v>22</v>
      </c>
      <c r="B41" s="2" t="s">
        <v>128</v>
      </c>
      <c r="C41" s="162">
        <v>0.92500000000000004</v>
      </c>
      <c r="D41" s="162">
        <v>0.95</v>
      </c>
      <c r="E41" s="162">
        <v>0.97499999999999998</v>
      </c>
      <c r="AJ41" t="s">
        <v>5</v>
      </c>
      <c r="AK41" s="167" t="s">
        <v>531</v>
      </c>
    </row>
    <row r="42" spans="1:38" x14ac:dyDescent="0.2">
      <c r="A42" t="s">
        <v>23</v>
      </c>
      <c r="B42" s="2" t="s">
        <v>129</v>
      </c>
      <c r="C42" s="162">
        <v>0.5</v>
      </c>
      <c r="D42" s="162">
        <v>0.2</v>
      </c>
      <c r="E42" s="162">
        <v>1</v>
      </c>
      <c r="AJ42" t="s">
        <v>9</v>
      </c>
      <c r="AK42" s="167" t="s">
        <v>535</v>
      </c>
    </row>
    <row r="43" spans="1:38" x14ac:dyDescent="0.2">
      <c r="B43" t="s">
        <v>5</v>
      </c>
      <c r="AJ43" t="s">
        <v>5</v>
      </c>
    </row>
    <row r="44" spans="1:38" x14ac:dyDescent="0.2">
      <c r="A44" s="3" t="s">
        <v>506</v>
      </c>
      <c r="B44" s="3" t="s">
        <v>5</v>
      </c>
      <c r="C44" s="161"/>
      <c r="D44" s="161"/>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c r="AC44" s="161"/>
      <c r="AD44" s="161"/>
      <c r="AE44" s="161"/>
      <c r="AF44" s="161"/>
      <c r="AG44" s="161"/>
      <c r="AH44" s="161"/>
      <c r="AI44" s="161"/>
      <c r="AJ44" s="3" t="s">
        <v>5</v>
      </c>
      <c r="AK44" s="3"/>
      <c r="AL44" s="3"/>
    </row>
    <row r="45" spans="1:38" x14ac:dyDescent="0.2">
      <c r="A45" t="s">
        <v>213</v>
      </c>
      <c r="B45" s="2" t="s">
        <v>427</v>
      </c>
      <c r="C45" s="46">
        <v>100000</v>
      </c>
      <c r="D45" s="163"/>
      <c r="E45" s="163"/>
      <c r="F45" s="163"/>
      <c r="G45" s="163"/>
      <c r="H45" s="163"/>
      <c r="I45" s="163"/>
      <c r="J45" s="163"/>
      <c r="K45" s="163"/>
      <c r="L45" s="163"/>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8" t="s">
        <v>79</v>
      </c>
    </row>
    <row r="46" spans="1:38" x14ac:dyDescent="0.2">
      <c r="A46" t="s">
        <v>214</v>
      </c>
      <c r="B46" s="2" t="s">
        <v>434</v>
      </c>
      <c r="C46" s="47">
        <v>0</v>
      </c>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8" t="s">
        <v>79</v>
      </c>
    </row>
    <row r="47" spans="1:38" x14ac:dyDescent="0.2">
      <c r="A47" t="s">
        <v>33</v>
      </c>
      <c r="B47" s="2" t="s">
        <v>137</v>
      </c>
      <c r="C47" s="174">
        <v>1083.7270000000001</v>
      </c>
      <c r="F47" s="173">
        <v>950.16125690000001</v>
      </c>
      <c r="G47" s="173">
        <v>876.74557010000001</v>
      </c>
      <c r="H47" s="173">
        <v>824.56687929999998</v>
      </c>
      <c r="I47" s="173">
        <v>783.12443159999998</v>
      </c>
      <c r="J47" s="173">
        <v>748.16926530000001</v>
      </c>
      <c r="K47" s="173">
        <v>717.58918830000005</v>
      </c>
      <c r="L47" s="173">
        <v>690.19007750000003</v>
      </c>
      <c r="M47" s="173">
        <v>665.23372500000005</v>
      </c>
      <c r="N47" s="173">
        <v>642.23244539999996</v>
      </c>
      <c r="O47" s="173">
        <v>620.84699999999998</v>
      </c>
      <c r="P47" s="173">
        <v>600.83130000000006</v>
      </c>
      <c r="Q47" s="173">
        <v>582.00059999999996</v>
      </c>
      <c r="R47" s="173">
        <v>564.2124</v>
      </c>
      <c r="S47" s="173">
        <v>547.35350000000005</v>
      </c>
      <c r="T47" s="173">
        <v>531.33249999999998</v>
      </c>
      <c r="U47" s="173">
        <v>516.07389999999998</v>
      </c>
      <c r="V47" s="173">
        <v>501.5145</v>
      </c>
      <c r="W47" s="173">
        <v>487.60050000000001</v>
      </c>
      <c r="X47" s="173">
        <v>474.28550000000001</v>
      </c>
      <c r="Y47" s="173">
        <v>461.52910000000003</v>
      </c>
      <c r="Z47" s="173">
        <v>449.29579999999999</v>
      </c>
      <c r="AA47" s="173">
        <v>437.5539</v>
      </c>
      <c r="AB47" s="173">
        <v>426.27510000000001</v>
      </c>
      <c r="AC47" s="173">
        <v>415.43380000000002</v>
      </c>
      <c r="AD47" s="173">
        <v>405.00670000000002</v>
      </c>
      <c r="AE47" s="173">
        <v>394.97280000000001</v>
      </c>
      <c r="AF47" s="173">
        <v>385.3125</v>
      </c>
      <c r="AG47" s="173">
        <v>376.00779999999997</v>
      </c>
      <c r="AH47" s="173">
        <v>367.04219999999998</v>
      </c>
      <c r="AI47" s="173">
        <v>358.4</v>
      </c>
      <c r="AJ47" t="s">
        <v>54</v>
      </c>
      <c r="AK47" t="s">
        <v>511</v>
      </c>
    </row>
    <row r="48" spans="1:38" x14ac:dyDescent="0.2">
      <c r="A48" t="s">
        <v>34</v>
      </c>
      <c r="B48" s="2" t="s">
        <v>138</v>
      </c>
      <c r="C48" s="162">
        <v>2.5000000000000001E-2</v>
      </c>
      <c r="D48" s="162">
        <v>0.02</v>
      </c>
      <c r="E48" s="162">
        <v>0.03</v>
      </c>
      <c r="AJ48" t="s">
        <v>3</v>
      </c>
      <c r="AK48" t="s">
        <v>511</v>
      </c>
    </row>
    <row r="49" spans="1:16383" x14ac:dyDescent="0.2">
      <c r="A49" t="s">
        <v>71</v>
      </c>
      <c r="B49" s="2" t="s">
        <v>139</v>
      </c>
      <c r="C49" s="162">
        <v>30</v>
      </c>
      <c r="D49" s="162">
        <v>25</v>
      </c>
      <c r="E49" s="162">
        <v>35</v>
      </c>
      <c r="AJ49" t="s">
        <v>4</v>
      </c>
      <c r="AK49" s="2" t="s">
        <v>510</v>
      </c>
    </row>
    <row r="50" spans="1:16383" x14ac:dyDescent="0.2">
      <c r="A50" t="s">
        <v>196</v>
      </c>
      <c r="B50" s="2" t="s">
        <v>44</v>
      </c>
      <c r="C50" s="162">
        <v>0</v>
      </c>
      <c r="AJ50" t="s">
        <v>10</v>
      </c>
      <c r="AK50" t="s">
        <v>537</v>
      </c>
    </row>
    <row r="51" spans="1:16383" x14ac:dyDescent="0.2">
      <c r="A51" t="s">
        <v>197</v>
      </c>
      <c r="B51" s="2" t="s">
        <v>45</v>
      </c>
      <c r="C51" s="166">
        <v>0.6</v>
      </c>
      <c r="D51" s="166"/>
      <c r="E51" s="166"/>
      <c r="F51" s="166">
        <f t="shared" ref="F51:AH51" si="0">ROUND($C$51+(F1-$C$1)/($AI$1-$C$1)*($AI$51-$C$51),3)</f>
        <v>0.60299999999999998</v>
      </c>
      <c r="G51" s="166">
        <f t="shared" si="0"/>
        <v>0.60699999999999998</v>
      </c>
      <c r="H51" s="166">
        <f t="shared" si="0"/>
        <v>0.61</v>
      </c>
      <c r="I51" s="166">
        <f t="shared" si="0"/>
        <v>0.61299999999999999</v>
      </c>
      <c r="J51" s="166">
        <f t="shared" si="0"/>
        <v>0.61699999999999999</v>
      </c>
      <c r="K51" s="166">
        <f t="shared" si="0"/>
        <v>0.62</v>
      </c>
      <c r="L51" s="166">
        <f t="shared" si="0"/>
        <v>0.623</v>
      </c>
      <c r="M51" s="166">
        <f t="shared" si="0"/>
        <v>0.627</v>
      </c>
      <c r="N51" s="166">
        <f t="shared" si="0"/>
        <v>0.63</v>
      </c>
      <c r="O51" s="166">
        <f t="shared" si="0"/>
        <v>0.63300000000000001</v>
      </c>
      <c r="P51" s="166">
        <f t="shared" si="0"/>
        <v>0.63700000000000001</v>
      </c>
      <c r="Q51" s="166">
        <f t="shared" si="0"/>
        <v>0.64</v>
      </c>
      <c r="R51" s="166">
        <f t="shared" si="0"/>
        <v>0.64300000000000002</v>
      </c>
      <c r="S51" s="166">
        <f t="shared" si="0"/>
        <v>0.64700000000000002</v>
      </c>
      <c r="T51" s="166">
        <f t="shared" si="0"/>
        <v>0.65</v>
      </c>
      <c r="U51" s="166">
        <f t="shared" si="0"/>
        <v>0.65300000000000002</v>
      </c>
      <c r="V51" s="166">
        <f t="shared" si="0"/>
        <v>0.65700000000000003</v>
      </c>
      <c r="W51" s="166">
        <f t="shared" si="0"/>
        <v>0.66</v>
      </c>
      <c r="X51" s="166">
        <f t="shared" si="0"/>
        <v>0.66300000000000003</v>
      </c>
      <c r="Y51" s="166">
        <f t="shared" si="0"/>
        <v>0.66700000000000004</v>
      </c>
      <c r="Z51" s="166">
        <f t="shared" si="0"/>
        <v>0.67</v>
      </c>
      <c r="AA51" s="166">
        <f t="shared" si="0"/>
        <v>0.67300000000000004</v>
      </c>
      <c r="AB51" s="166">
        <f t="shared" si="0"/>
        <v>0.67700000000000005</v>
      </c>
      <c r="AC51" s="166">
        <f t="shared" si="0"/>
        <v>0.68</v>
      </c>
      <c r="AD51" s="166">
        <f t="shared" si="0"/>
        <v>0.68300000000000005</v>
      </c>
      <c r="AE51" s="166">
        <f t="shared" si="0"/>
        <v>0.68700000000000006</v>
      </c>
      <c r="AF51" s="166">
        <f t="shared" si="0"/>
        <v>0.69</v>
      </c>
      <c r="AG51" s="166">
        <f t="shared" si="0"/>
        <v>0.69299999999999995</v>
      </c>
      <c r="AH51" s="166">
        <f t="shared" si="0"/>
        <v>0.69699999999999995</v>
      </c>
      <c r="AI51" s="166">
        <v>0.7</v>
      </c>
      <c r="AJ51" s="162" t="s">
        <v>530</v>
      </c>
      <c r="AK51" s="2" t="s">
        <v>528</v>
      </c>
    </row>
    <row r="52" spans="1:16383" x14ac:dyDescent="0.2">
      <c r="A52" s="172" t="s">
        <v>523</v>
      </c>
      <c r="B52" s="2" t="s">
        <v>547</v>
      </c>
      <c r="C52" s="162">
        <v>10</v>
      </c>
      <c r="AK52" t="s">
        <v>536</v>
      </c>
    </row>
    <row r="53" spans="1:16383" x14ac:dyDescent="0.2">
      <c r="A53" s="172" t="s">
        <v>538</v>
      </c>
      <c r="B53" s="2" t="s">
        <v>548</v>
      </c>
      <c r="C53" s="166">
        <v>0.33</v>
      </c>
      <c r="F53" s="166">
        <f t="shared" ref="F53:AH53" si="1">ROUND($C$53+(F1-$C$1)/($AI$1-$C$1)*($AI$53-$C$53),3)</f>
        <v>0.32700000000000001</v>
      </c>
      <c r="G53" s="166">
        <f t="shared" si="1"/>
        <v>0.32500000000000001</v>
      </c>
      <c r="H53" s="166">
        <f t="shared" si="1"/>
        <v>0.32200000000000001</v>
      </c>
      <c r="I53" s="166">
        <f t="shared" si="1"/>
        <v>0.31900000000000001</v>
      </c>
      <c r="J53" s="166">
        <f t="shared" si="1"/>
        <v>0.317</v>
      </c>
      <c r="K53" s="166">
        <f t="shared" si="1"/>
        <v>0.314</v>
      </c>
      <c r="L53" s="166">
        <f t="shared" si="1"/>
        <v>0.311</v>
      </c>
      <c r="M53" s="166">
        <f t="shared" si="1"/>
        <v>0.309</v>
      </c>
      <c r="N53" s="166">
        <f t="shared" si="1"/>
        <v>0.30599999999999999</v>
      </c>
      <c r="O53" s="166">
        <f t="shared" si="1"/>
        <v>0.30299999999999999</v>
      </c>
      <c r="P53" s="166">
        <f t="shared" si="1"/>
        <v>0.30099999999999999</v>
      </c>
      <c r="Q53" s="166">
        <f t="shared" si="1"/>
        <v>0.29799999999999999</v>
      </c>
      <c r="R53" s="166">
        <f t="shared" si="1"/>
        <v>0.29499999999999998</v>
      </c>
      <c r="S53" s="166">
        <f t="shared" si="1"/>
        <v>0.29299999999999998</v>
      </c>
      <c r="T53" s="166">
        <f t="shared" si="1"/>
        <v>0.28999999999999998</v>
      </c>
      <c r="U53" s="166">
        <f t="shared" si="1"/>
        <v>0.28699999999999998</v>
      </c>
      <c r="V53" s="166">
        <f t="shared" si="1"/>
        <v>0.28499999999999998</v>
      </c>
      <c r="W53" s="166">
        <f t="shared" si="1"/>
        <v>0.28199999999999997</v>
      </c>
      <c r="X53" s="166">
        <f t="shared" si="1"/>
        <v>0.27900000000000003</v>
      </c>
      <c r="Y53" s="166">
        <f t="shared" si="1"/>
        <v>0.27700000000000002</v>
      </c>
      <c r="Z53" s="166">
        <f t="shared" si="1"/>
        <v>0.27400000000000002</v>
      </c>
      <c r="AA53" s="166">
        <f t="shared" si="1"/>
        <v>0.27100000000000002</v>
      </c>
      <c r="AB53" s="166">
        <f t="shared" si="1"/>
        <v>0.26900000000000002</v>
      </c>
      <c r="AC53" s="166">
        <f t="shared" si="1"/>
        <v>0.26600000000000001</v>
      </c>
      <c r="AD53" s="166">
        <f t="shared" si="1"/>
        <v>0.26300000000000001</v>
      </c>
      <c r="AE53" s="166">
        <f t="shared" si="1"/>
        <v>0.26100000000000001</v>
      </c>
      <c r="AF53" s="166">
        <f t="shared" si="1"/>
        <v>0.25800000000000001</v>
      </c>
      <c r="AG53" s="166">
        <f t="shared" si="1"/>
        <v>0.255</v>
      </c>
      <c r="AH53" s="166">
        <f t="shared" si="1"/>
        <v>0.253</v>
      </c>
      <c r="AI53" s="162">
        <v>0.25</v>
      </c>
      <c r="AJ53" t="s">
        <v>541</v>
      </c>
      <c r="AK53" s="2" t="s">
        <v>542</v>
      </c>
    </row>
    <row r="54" spans="1:16383" x14ac:dyDescent="0.2">
      <c r="A54" s="162"/>
    </row>
    <row r="55" spans="1:16383" x14ac:dyDescent="0.2">
      <c r="A55" s="3" t="s">
        <v>89</v>
      </c>
      <c r="B55" s="3" t="s">
        <v>5</v>
      </c>
      <c r="C55" s="161"/>
      <c r="D55" s="161"/>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c r="AC55" s="161"/>
      <c r="AD55" s="161"/>
      <c r="AE55" s="161"/>
      <c r="AF55" s="161"/>
      <c r="AG55" s="161"/>
      <c r="AH55" s="161"/>
      <c r="AI55" s="161"/>
      <c r="AJ55" s="3" t="s">
        <v>5</v>
      </c>
      <c r="AK55" s="3"/>
      <c r="AL55" s="3"/>
    </row>
    <row r="56" spans="1:16383" x14ac:dyDescent="0.2">
      <c r="A56" t="s">
        <v>213</v>
      </c>
      <c r="B56" s="2" t="s">
        <v>428</v>
      </c>
      <c r="C56" s="46">
        <v>10000000</v>
      </c>
      <c r="D56" s="163"/>
      <c r="E56" s="163"/>
      <c r="F56" s="163"/>
      <c r="G56" s="163"/>
      <c r="H56" s="163"/>
      <c r="I56" s="163"/>
      <c r="J56" s="163"/>
      <c r="K56" s="163"/>
      <c r="L56" s="163"/>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4" t="s">
        <v>83</v>
      </c>
    </row>
    <row r="57" spans="1:16383" x14ac:dyDescent="0.2">
      <c r="A57" t="s">
        <v>214</v>
      </c>
      <c r="B57" s="2" t="s">
        <v>435</v>
      </c>
      <c r="C57" s="47">
        <v>0</v>
      </c>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t="s">
        <v>83</v>
      </c>
    </row>
    <row r="58" spans="1:16383" x14ac:dyDescent="0.2">
      <c r="A58" t="s">
        <v>41</v>
      </c>
      <c r="B58" s="2" t="s">
        <v>209</v>
      </c>
      <c r="C58" s="123">
        <v>21.495668999999999</v>
      </c>
      <c r="F58">
        <v>19.772965317761251</v>
      </c>
      <c r="G58">
        <v>18.773033136795011</v>
      </c>
      <c r="H58">
        <v>18.042857709098019</v>
      </c>
      <c r="I58">
        <v>17.45313473587991</v>
      </c>
      <c r="J58">
        <v>16.949655131065789</v>
      </c>
      <c r="K58">
        <v>16.50477784513</v>
      </c>
      <c r="L58">
        <v>16.102579378107539</v>
      </c>
      <c r="M58">
        <v>15.73307911846053</v>
      </c>
      <c r="N58">
        <v>15.389619722225939</v>
      </c>
      <c r="O58">
        <v>15.06754198643331</v>
      </c>
      <c r="P58">
        <v>14.763457530992239</v>
      </c>
      <c r="Q58">
        <v>14.47482335021334</v>
      </c>
      <c r="R58">
        <v>14.199679874388011</v>
      </c>
      <c r="S58">
        <v>13.93648276527408</v>
      </c>
      <c r="T58">
        <v>13.68399102394897</v>
      </c>
      <c r="U58">
        <v>13.44119029009765</v>
      </c>
      <c r="V58">
        <v>13.207238886614061</v>
      </c>
      <c r="W58">
        <v>12.981428999265789</v>
      </c>
      <c r="X58">
        <v>12.76315818666602</v>
      </c>
      <c r="Y58">
        <v>12.551908100788751</v>
      </c>
      <c r="Z58">
        <v>12.34722834154217</v>
      </c>
      <c r="AA58">
        <v>12.148724032506079</v>
      </c>
      <c r="AB58">
        <v>11.956046137286339</v>
      </c>
      <c r="AC58">
        <v>11.768883823763881</v>
      </c>
      <c r="AD58">
        <v>11.586958378896091</v>
      </c>
      <c r="AE58">
        <v>11.410018311718179</v>
      </c>
      <c r="AF58">
        <v>11.23783537697321</v>
      </c>
      <c r="AG58">
        <v>11.070201319337301</v>
      </c>
      <c r="AH58">
        <v>10.906925186988101</v>
      </c>
      <c r="AI58">
        <v>10.74783109894277</v>
      </c>
      <c r="AJ58" t="s">
        <v>302</v>
      </c>
      <c r="AK58" s="2" t="s">
        <v>524</v>
      </c>
    </row>
    <row r="59" spans="1:16383" x14ac:dyDescent="0.2">
      <c r="A59" t="s">
        <v>42</v>
      </c>
      <c r="B59" s="2" t="s">
        <v>210</v>
      </c>
      <c r="C59" s="162">
        <v>0.01</v>
      </c>
      <c r="D59" s="162">
        <v>5.0000000000000001E-3</v>
      </c>
      <c r="E59" s="162">
        <v>1.4999999999999999E-2</v>
      </c>
      <c r="AJ59" t="s">
        <v>3</v>
      </c>
      <c r="AK59" s="2" t="s">
        <v>526</v>
      </c>
    </row>
    <row r="61" spans="1:16383" x14ac:dyDescent="0.2">
      <c r="A61" s="3" t="s">
        <v>192</v>
      </c>
      <c r="B61" s="3"/>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c r="AD61" s="161"/>
      <c r="AE61" s="161"/>
      <c r="AF61" s="161"/>
      <c r="AG61" s="161"/>
      <c r="AH61" s="161"/>
      <c r="AI61" s="161"/>
      <c r="AJ61" s="3"/>
      <c r="AK61" s="3"/>
      <c r="AL61" s="3"/>
    </row>
    <row r="62" spans="1:16383" x14ac:dyDescent="0.2">
      <c r="A62" t="s">
        <v>213</v>
      </c>
      <c r="B62" s="2" t="s">
        <v>429</v>
      </c>
      <c r="C62" s="46">
        <v>100000</v>
      </c>
      <c r="D62" s="163"/>
      <c r="E62" s="163"/>
      <c r="F62" s="163"/>
      <c r="G62" s="163"/>
      <c r="H62" s="163"/>
      <c r="I62" s="163"/>
      <c r="J62" s="163"/>
      <c r="K62" s="163"/>
      <c r="L62" s="163"/>
      <c r="M62" s="163"/>
      <c r="N62" s="163"/>
      <c r="O62" s="163"/>
      <c r="P62" s="163"/>
      <c r="Q62" s="163"/>
      <c r="R62" s="163"/>
      <c r="S62" s="163"/>
      <c r="T62" s="163"/>
      <c r="U62" s="163"/>
      <c r="V62" s="163"/>
      <c r="W62" s="163"/>
      <c r="X62" s="163"/>
      <c r="Y62" s="163"/>
      <c r="Z62" s="163"/>
      <c r="AA62" s="163"/>
      <c r="AB62" s="163"/>
      <c r="AC62" s="163"/>
      <c r="AD62" s="163"/>
      <c r="AE62" s="163"/>
      <c r="AF62" s="163"/>
      <c r="AG62" s="163"/>
      <c r="AH62" s="163"/>
      <c r="AI62" s="163"/>
      <c r="AJ62" s="8" t="s">
        <v>203</v>
      </c>
    </row>
    <row r="63" spans="1:16383" x14ac:dyDescent="0.2">
      <c r="A63" t="s">
        <v>214</v>
      </c>
      <c r="B63" s="2" t="s">
        <v>436</v>
      </c>
      <c r="C63" s="47">
        <v>0</v>
      </c>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8" t="s">
        <v>203</v>
      </c>
    </row>
    <row r="64" spans="1:16383" x14ac:dyDescent="0.2">
      <c r="A64" s="2" t="s">
        <v>41</v>
      </c>
      <c r="B64" s="2" t="s">
        <v>189</v>
      </c>
      <c r="C64">
        <v>730</v>
      </c>
      <c r="D64" s="167"/>
      <c r="F64">
        <v>626.12362693232558</v>
      </c>
      <c r="G64">
        <v>570.44369284945992</v>
      </c>
      <c r="H64">
        <v>531.34406566364214</v>
      </c>
      <c r="I64">
        <v>500.51480117005048</v>
      </c>
      <c r="J64">
        <v>474.64804605141558</v>
      </c>
      <c r="K64">
        <v>452.11815723621748</v>
      </c>
      <c r="L64">
        <v>432.01351402056378</v>
      </c>
      <c r="M64">
        <v>413.77365606546459</v>
      </c>
      <c r="N64">
        <v>397.02955890623281</v>
      </c>
      <c r="O64">
        <v>381.52487592776589</v>
      </c>
      <c r="P64">
        <v>367.07365862815311</v>
      </c>
      <c r="Q64">
        <v>353.5361031918319</v>
      </c>
      <c r="R64">
        <v>340.80387523607158</v>
      </c>
      <c r="S64">
        <v>328.7908310691929</v>
      </c>
      <c r="T64">
        <v>317.42693033814089</v>
      </c>
      <c r="U64">
        <v>306.6541145173274</v>
      </c>
      <c r="V64">
        <v>296.42343922240849</v>
      </c>
      <c r="W64">
        <v>286.69303066741833</v>
      </c>
      <c r="X64">
        <v>277.42659828489298</v>
      </c>
      <c r="Y64">
        <v>268.59233148824399</v>
      </c>
      <c r="Z64">
        <v>260.16206730488449</v>
      </c>
      <c r="AA64">
        <v>252.1106525828769</v>
      </c>
      <c r="AB64">
        <v>244.41544832358889</v>
      </c>
      <c r="AC64">
        <v>237.05593942032601</v>
      </c>
      <c r="AD64">
        <v>230.0134236631591</v>
      </c>
      <c r="AE64">
        <v>223.27076111774821</v>
      </c>
      <c r="AF64">
        <v>216.8121700332587</v>
      </c>
      <c r="AG64">
        <v>210.62305900299839</v>
      </c>
      <c r="AH64">
        <v>204.6898876597235</v>
      </c>
      <c r="AI64">
        <v>199.0000500453433</v>
      </c>
      <c r="AJ64" s="2" t="s">
        <v>195</v>
      </c>
      <c r="AK64" s="2" t="s">
        <v>512</v>
      </c>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c r="AQK64" s="2"/>
      <c r="AQL64" s="2"/>
      <c r="AQM64" s="2"/>
      <c r="AQN64" s="2"/>
      <c r="AQO64" s="2"/>
      <c r="AQP64" s="2"/>
      <c r="AQQ64" s="2"/>
      <c r="AQR64" s="2"/>
      <c r="AQS64" s="2"/>
      <c r="AQT64" s="2"/>
      <c r="AQU64" s="2"/>
      <c r="AQV64" s="2"/>
      <c r="AQW64" s="2"/>
      <c r="AQX64" s="2"/>
      <c r="AQY64" s="2"/>
      <c r="AQZ64" s="2"/>
      <c r="ARA64" s="2"/>
      <c r="ARB64" s="2"/>
      <c r="ARC64" s="2"/>
      <c r="ARD64" s="2"/>
      <c r="ARE64" s="2"/>
      <c r="ARF64" s="2"/>
      <c r="ARG64" s="2"/>
      <c r="ARH64" s="2"/>
      <c r="ARI64" s="2"/>
      <c r="ARJ64" s="2"/>
      <c r="ARK64" s="2"/>
      <c r="ARL64" s="2"/>
      <c r="ARM64" s="2"/>
      <c r="ARN64" s="2"/>
      <c r="ARO64" s="2"/>
      <c r="ARP64" s="2"/>
      <c r="ARQ64" s="2"/>
      <c r="ARR64" s="2"/>
      <c r="ARS64" s="2"/>
      <c r="ART64" s="2"/>
      <c r="ARU64" s="2"/>
      <c r="ARV64" s="2"/>
      <c r="ARW64" s="2"/>
      <c r="ARX64" s="2"/>
      <c r="ARY64" s="2"/>
      <c r="ARZ64" s="2"/>
      <c r="ASA64" s="2"/>
      <c r="ASB64" s="2"/>
      <c r="ASC64" s="2"/>
      <c r="ASD64" s="2"/>
      <c r="ASE64" s="2"/>
      <c r="ASF64" s="2"/>
      <c r="ASG64" s="2"/>
      <c r="ASH64" s="2"/>
      <c r="ASI64" s="2"/>
      <c r="ASJ64" s="2"/>
      <c r="ASK64" s="2"/>
      <c r="ASL64" s="2"/>
      <c r="ASM64" s="2"/>
      <c r="ASN64" s="2"/>
      <c r="ASO64" s="2"/>
      <c r="ASP64" s="2"/>
      <c r="ASQ64" s="2"/>
      <c r="ASR64" s="2"/>
      <c r="ASS64" s="2"/>
      <c r="AST64" s="2"/>
      <c r="ASU64" s="2"/>
      <c r="ASV64" s="2"/>
      <c r="ASW64" s="2"/>
      <c r="ASX64" s="2"/>
      <c r="ASY64" s="2"/>
      <c r="ASZ64" s="2"/>
      <c r="ATA64" s="2"/>
      <c r="ATB64" s="2"/>
      <c r="ATC64" s="2"/>
      <c r="ATD64" s="2"/>
      <c r="ATE64" s="2"/>
      <c r="ATF64" s="2"/>
      <c r="ATG64" s="2"/>
      <c r="ATH64" s="2"/>
      <c r="ATI64" s="2"/>
      <c r="ATJ64" s="2"/>
      <c r="ATK64" s="2"/>
      <c r="ATL64" s="2"/>
      <c r="ATM64" s="2"/>
      <c r="ATN64" s="2"/>
      <c r="ATO64" s="2"/>
      <c r="ATP64" s="2"/>
      <c r="ATQ64" s="2"/>
      <c r="ATR64" s="2"/>
      <c r="ATS64" s="2"/>
      <c r="ATT64" s="2"/>
      <c r="ATU64" s="2"/>
      <c r="ATV64" s="2"/>
      <c r="ATW64" s="2"/>
      <c r="ATX64" s="2"/>
      <c r="ATY64" s="2"/>
      <c r="ATZ64" s="2"/>
      <c r="AUA64" s="2"/>
      <c r="AUB64" s="2"/>
      <c r="AUC64" s="2"/>
      <c r="AUD64" s="2"/>
      <c r="AUE64" s="2"/>
      <c r="AUF64" s="2"/>
      <c r="AUG64" s="2"/>
      <c r="AUH64" s="2"/>
      <c r="AUI64" s="2"/>
      <c r="AUJ64" s="2"/>
      <c r="AUK64" s="2"/>
      <c r="AUL64" s="2"/>
      <c r="AUM64" s="2"/>
      <c r="AUN64" s="2"/>
      <c r="AUO64" s="2"/>
      <c r="AUP64" s="2"/>
      <c r="AUQ64" s="2"/>
      <c r="AUR64" s="2"/>
      <c r="AUS64" s="2"/>
      <c r="AUT64" s="2"/>
      <c r="AUU64" s="2"/>
      <c r="AUV64" s="2"/>
      <c r="AUW64" s="2"/>
      <c r="AUX64" s="2"/>
      <c r="AUY64" s="2"/>
      <c r="AUZ64" s="2"/>
      <c r="AVA64" s="2"/>
      <c r="AVB64" s="2"/>
      <c r="AVC64" s="2"/>
      <c r="AVD64" s="2"/>
      <c r="AVE64" s="2"/>
      <c r="AVF64" s="2"/>
      <c r="AVG64" s="2"/>
      <c r="AVH64" s="2"/>
      <c r="AVI64" s="2"/>
      <c r="AVJ64" s="2"/>
      <c r="AVK64" s="2"/>
      <c r="AVL64" s="2"/>
      <c r="AVM64" s="2"/>
      <c r="AVN64" s="2"/>
      <c r="AVO64" s="2"/>
      <c r="AVP64" s="2"/>
      <c r="AVQ64" s="2"/>
      <c r="AVR64" s="2"/>
      <c r="AVS64" s="2"/>
      <c r="AVT64" s="2"/>
      <c r="AVU64" s="2"/>
      <c r="AVV64" s="2"/>
      <c r="AVW64" s="2"/>
      <c r="AVX64" s="2"/>
      <c r="AVY64" s="2"/>
      <c r="AVZ64" s="2"/>
      <c r="AWA64" s="2"/>
      <c r="AWB64" s="2"/>
      <c r="AWC64" s="2"/>
      <c r="AWD64" s="2"/>
      <c r="AWE64" s="2"/>
      <c r="AWF64" s="2"/>
      <c r="AWG64" s="2"/>
      <c r="AWH64" s="2"/>
      <c r="AWI64" s="2"/>
      <c r="AWJ64" s="2"/>
      <c r="AWK64" s="2"/>
      <c r="AWL64" s="2"/>
      <c r="AWM64" s="2"/>
      <c r="AWN64" s="2"/>
      <c r="AWO64" s="2"/>
      <c r="AWP64" s="2"/>
      <c r="AWQ64" s="2"/>
      <c r="AWR64" s="2"/>
      <c r="AWS64" s="2"/>
      <c r="AWT64" s="2"/>
      <c r="AWU64" s="2"/>
      <c r="AWV64" s="2"/>
      <c r="AWW64" s="2"/>
      <c r="AWX64" s="2"/>
      <c r="AWY64" s="2"/>
      <c r="AWZ64" s="2"/>
      <c r="AXA64" s="2"/>
      <c r="AXB64" s="2"/>
      <c r="AXC64" s="2"/>
      <c r="AXD64" s="2"/>
      <c r="AXE64" s="2"/>
      <c r="AXF64" s="2"/>
      <c r="AXG64" s="2"/>
      <c r="AXH64" s="2"/>
      <c r="AXI64" s="2"/>
      <c r="AXJ64" s="2"/>
      <c r="AXK64" s="2"/>
      <c r="AXL64" s="2"/>
      <c r="AXM64" s="2"/>
      <c r="AXN64" s="2"/>
      <c r="AXO64" s="2"/>
      <c r="AXP64" s="2"/>
      <c r="AXQ64" s="2"/>
      <c r="AXR64" s="2"/>
      <c r="AXS64" s="2"/>
      <c r="AXT64" s="2"/>
      <c r="AXU64" s="2"/>
      <c r="AXV64" s="2"/>
      <c r="AXW64" s="2"/>
      <c r="AXX64" s="2"/>
      <c r="AXY64" s="2"/>
      <c r="AXZ64" s="2"/>
      <c r="AYA64" s="2"/>
      <c r="AYB64" s="2"/>
      <c r="AYC64" s="2"/>
      <c r="AYD64" s="2"/>
      <c r="AYE64" s="2"/>
      <c r="AYF64" s="2"/>
      <c r="AYG64" s="2"/>
      <c r="AYH64" s="2"/>
      <c r="AYI64" s="2"/>
      <c r="AYJ64" s="2"/>
      <c r="AYK64" s="2"/>
      <c r="AYL64" s="2"/>
      <c r="AYM64" s="2"/>
      <c r="AYN64" s="2"/>
      <c r="AYO64" s="2"/>
      <c r="AYP64" s="2"/>
      <c r="AYQ64" s="2"/>
      <c r="AYR64" s="2"/>
      <c r="AYS64" s="2"/>
      <c r="AYT64" s="2"/>
      <c r="AYU64" s="2"/>
      <c r="AYV64" s="2"/>
      <c r="AYW64" s="2"/>
      <c r="AYX64" s="2"/>
      <c r="AYY64" s="2"/>
      <c r="AYZ64" s="2"/>
      <c r="AZA64" s="2"/>
      <c r="AZB64" s="2"/>
      <c r="AZC64" s="2"/>
      <c r="AZD64" s="2"/>
      <c r="AZE64" s="2"/>
      <c r="AZF64" s="2"/>
      <c r="AZG64" s="2"/>
      <c r="AZH64" s="2"/>
      <c r="AZI64" s="2"/>
      <c r="AZJ64" s="2"/>
      <c r="AZK64" s="2"/>
      <c r="AZL64" s="2"/>
      <c r="AZM64" s="2"/>
      <c r="AZN64" s="2"/>
      <c r="AZO64" s="2"/>
      <c r="AZP64" s="2"/>
      <c r="AZQ64" s="2"/>
      <c r="AZR64" s="2"/>
      <c r="AZS64" s="2"/>
      <c r="AZT64" s="2"/>
      <c r="AZU64" s="2"/>
      <c r="AZV64" s="2"/>
      <c r="AZW64" s="2"/>
      <c r="AZX64" s="2"/>
      <c r="AZY64" s="2"/>
      <c r="AZZ64" s="2"/>
      <c r="BAA64" s="2"/>
      <c r="BAB64" s="2"/>
      <c r="BAC64" s="2"/>
      <c r="BAD64" s="2"/>
      <c r="BAE64" s="2"/>
      <c r="BAF64" s="2"/>
      <c r="BAG64" s="2"/>
      <c r="BAH64" s="2"/>
      <c r="BAI64" s="2"/>
      <c r="BAJ64" s="2"/>
      <c r="BAK64" s="2"/>
      <c r="BAL64" s="2"/>
      <c r="BAM64" s="2"/>
      <c r="BAN64" s="2"/>
      <c r="BAO64" s="2"/>
      <c r="BAP64" s="2"/>
      <c r="BAQ64" s="2"/>
      <c r="BAR64" s="2"/>
      <c r="BAS64" s="2"/>
      <c r="BAT64" s="2"/>
      <c r="BAU64" s="2"/>
      <c r="BAV64" s="2"/>
      <c r="BAW64" s="2"/>
      <c r="BAX64" s="2"/>
      <c r="BAY64" s="2"/>
      <c r="BAZ64" s="2"/>
      <c r="BBA64" s="2"/>
      <c r="BBB64" s="2"/>
      <c r="BBC64" s="2"/>
      <c r="BBD64" s="2"/>
      <c r="BBE64" s="2"/>
      <c r="BBF64" s="2"/>
      <c r="BBG64" s="2"/>
      <c r="BBH64" s="2"/>
      <c r="BBI64" s="2"/>
      <c r="BBJ64" s="2"/>
      <c r="BBK64" s="2"/>
      <c r="BBL64" s="2"/>
      <c r="BBM64" s="2"/>
      <c r="BBN64" s="2"/>
      <c r="BBO64" s="2"/>
      <c r="BBP64" s="2"/>
      <c r="BBQ64" s="2"/>
      <c r="BBR64" s="2"/>
      <c r="BBS64" s="2"/>
      <c r="BBT64" s="2"/>
      <c r="BBU64" s="2"/>
      <c r="BBV64" s="2"/>
      <c r="BBW64" s="2"/>
      <c r="BBX64" s="2"/>
      <c r="BBY64" s="2"/>
      <c r="BBZ64" s="2"/>
      <c r="BCA64" s="2"/>
      <c r="BCB64" s="2"/>
      <c r="BCC64" s="2"/>
      <c r="BCD64" s="2"/>
      <c r="BCE64" s="2"/>
      <c r="BCF64" s="2"/>
      <c r="BCG64" s="2"/>
      <c r="BCH64" s="2"/>
      <c r="BCI64" s="2"/>
      <c r="BCJ64" s="2"/>
      <c r="BCK64" s="2"/>
      <c r="BCL64" s="2"/>
      <c r="BCM64" s="2"/>
      <c r="BCN64" s="2"/>
      <c r="BCO64" s="2"/>
      <c r="BCP64" s="2"/>
      <c r="BCQ64" s="2"/>
      <c r="BCR64" s="2"/>
      <c r="BCS64" s="2"/>
      <c r="BCT64" s="2"/>
      <c r="BCU64" s="2"/>
      <c r="BCV64" s="2"/>
      <c r="BCW64" s="2"/>
      <c r="BCX64" s="2"/>
      <c r="BCY64" s="2"/>
      <c r="BCZ64" s="2"/>
      <c r="BDA64" s="2"/>
      <c r="BDB64" s="2"/>
      <c r="BDC64" s="2"/>
      <c r="BDD64" s="2"/>
      <c r="BDE64" s="2"/>
      <c r="BDF64" s="2"/>
      <c r="BDG64" s="2"/>
      <c r="BDH64" s="2"/>
      <c r="BDI64" s="2"/>
      <c r="BDJ64" s="2"/>
      <c r="BDK64" s="2"/>
      <c r="BDL64" s="2"/>
      <c r="BDM64" s="2"/>
      <c r="BDN64" s="2"/>
      <c r="BDO64" s="2"/>
      <c r="BDP64" s="2"/>
      <c r="BDQ64" s="2"/>
      <c r="BDR64" s="2"/>
      <c r="BDS64" s="2"/>
      <c r="BDT64" s="2"/>
      <c r="BDU64" s="2"/>
      <c r="BDV64" s="2"/>
      <c r="BDW64" s="2"/>
      <c r="BDX64" s="2"/>
      <c r="BDY64" s="2"/>
      <c r="BDZ64" s="2"/>
      <c r="BEA64" s="2"/>
      <c r="BEB64" s="2"/>
      <c r="BEC64" s="2"/>
      <c r="BED64" s="2"/>
      <c r="BEE64" s="2"/>
      <c r="BEF64" s="2"/>
      <c r="BEG64" s="2"/>
      <c r="BEH64" s="2"/>
      <c r="BEI64" s="2"/>
      <c r="BEJ64" s="2"/>
      <c r="BEK64" s="2"/>
      <c r="BEL64" s="2"/>
      <c r="BEM64" s="2"/>
      <c r="BEN64" s="2"/>
      <c r="BEO64" s="2"/>
      <c r="BEP64" s="2"/>
      <c r="BEQ64" s="2"/>
      <c r="BER64" s="2"/>
      <c r="BES64" s="2"/>
      <c r="BET64" s="2"/>
      <c r="BEU64" s="2"/>
      <c r="BEV64" s="2"/>
      <c r="BEW64" s="2"/>
      <c r="BEX64" s="2"/>
      <c r="BEY64" s="2"/>
      <c r="BEZ64" s="2"/>
      <c r="BFA64" s="2"/>
      <c r="BFB64" s="2"/>
      <c r="BFC64" s="2"/>
      <c r="BFD64" s="2"/>
      <c r="BFE64" s="2"/>
      <c r="BFF64" s="2"/>
      <c r="BFG64" s="2"/>
      <c r="BFH64" s="2"/>
      <c r="BFI64" s="2"/>
      <c r="BFJ64" s="2"/>
      <c r="BFK64" s="2"/>
      <c r="BFL64" s="2"/>
      <c r="BFM64" s="2"/>
      <c r="BFN64" s="2"/>
      <c r="BFO64" s="2"/>
      <c r="BFP64" s="2"/>
      <c r="BFQ64" s="2"/>
      <c r="BFR64" s="2"/>
      <c r="BFS64" s="2"/>
      <c r="BFT64" s="2"/>
      <c r="BFU64" s="2"/>
      <c r="BFV64" s="2"/>
      <c r="BFW64" s="2"/>
      <c r="BFX64" s="2"/>
      <c r="BFY64" s="2"/>
      <c r="BFZ64" s="2"/>
      <c r="BGA64" s="2"/>
      <c r="BGB64" s="2"/>
      <c r="BGC64" s="2"/>
      <c r="BGD64" s="2"/>
      <c r="BGE64" s="2"/>
      <c r="BGF64" s="2"/>
      <c r="BGG64" s="2"/>
      <c r="BGH64" s="2"/>
      <c r="BGI64" s="2"/>
      <c r="BGJ64" s="2"/>
      <c r="BGK64" s="2"/>
      <c r="BGL64" s="2"/>
      <c r="BGM64" s="2"/>
      <c r="BGN64" s="2"/>
      <c r="BGO64" s="2"/>
      <c r="BGP64" s="2"/>
      <c r="BGQ64" s="2"/>
      <c r="BGR64" s="2"/>
      <c r="BGS64" s="2"/>
      <c r="BGT64" s="2"/>
      <c r="BGU64" s="2"/>
      <c r="BGV64" s="2"/>
      <c r="BGW64" s="2"/>
      <c r="BGX64" s="2"/>
      <c r="BGY64" s="2"/>
      <c r="BGZ64" s="2"/>
      <c r="BHA64" s="2"/>
      <c r="BHB64" s="2"/>
      <c r="BHC64" s="2"/>
      <c r="BHD64" s="2"/>
      <c r="BHE64" s="2"/>
      <c r="BHF64" s="2"/>
      <c r="BHG64" s="2"/>
      <c r="BHH64" s="2"/>
      <c r="BHI64" s="2"/>
      <c r="BHJ64" s="2"/>
      <c r="BHK64" s="2"/>
      <c r="BHL64" s="2"/>
      <c r="BHM64" s="2"/>
      <c r="BHN64" s="2"/>
      <c r="BHO64" s="2"/>
      <c r="BHP64" s="2"/>
      <c r="BHQ64" s="2"/>
      <c r="BHR64" s="2"/>
      <c r="BHS64" s="2"/>
      <c r="BHT64" s="2"/>
      <c r="BHU64" s="2"/>
      <c r="BHV64" s="2"/>
      <c r="BHW64" s="2"/>
      <c r="BHX64" s="2"/>
      <c r="BHY64" s="2"/>
      <c r="BHZ64" s="2"/>
      <c r="BIA64" s="2"/>
      <c r="BIB64" s="2"/>
      <c r="BIC64" s="2"/>
      <c r="BID64" s="2"/>
      <c r="BIE64" s="2"/>
      <c r="BIF64" s="2"/>
      <c r="BIG64" s="2"/>
      <c r="BIH64" s="2"/>
      <c r="BII64" s="2"/>
      <c r="BIJ64" s="2"/>
      <c r="BIK64" s="2"/>
      <c r="BIL64" s="2"/>
      <c r="BIM64" s="2"/>
      <c r="BIN64" s="2"/>
      <c r="BIO64" s="2"/>
      <c r="BIP64" s="2"/>
      <c r="BIQ64" s="2"/>
      <c r="BIR64" s="2"/>
      <c r="BIS64" s="2"/>
      <c r="BIT64" s="2"/>
      <c r="BIU64" s="2"/>
      <c r="BIV64" s="2"/>
      <c r="BIW64" s="2"/>
      <c r="BIX64" s="2"/>
      <c r="BIY64" s="2"/>
      <c r="BIZ64" s="2"/>
      <c r="BJA64" s="2"/>
      <c r="BJB64" s="2"/>
      <c r="BJC64" s="2"/>
      <c r="BJD64" s="2"/>
      <c r="BJE64" s="2"/>
      <c r="BJF64" s="2"/>
      <c r="BJG64" s="2"/>
      <c r="BJH64" s="2"/>
      <c r="BJI64" s="2"/>
      <c r="BJJ64" s="2"/>
      <c r="BJK64" s="2"/>
      <c r="BJL64" s="2"/>
      <c r="BJM64" s="2"/>
      <c r="BJN64" s="2"/>
      <c r="BJO64" s="2"/>
      <c r="BJP64" s="2"/>
      <c r="BJQ64" s="2"/>
      <c r="BJR64" s="2"/>
      <c r="BJS64" s="2"/>
      <c r="BJT64" s="2"/>
      <c r="BJU64" s="2"/>
      <c r="BJV64" s="2"/>
      <c r="BJW64" s="2"/>
      <c r="BJX64" s="2"/>
      <c r="BJY64" s="2"/>
      <c r="BJZ64" s="2"/>
      <c r="BKA64" s="2"/>
      <c r="BKB64" s="2"/>
      <c r="BKC64" s="2"/>
      <c r="BKD64" s="2"/>
      <c r="BKE64" s="2"/>
      <c r="BKF64" s="2"/>
      <c r="BKG64" s="2"/>
      <c r="BKH64" s="2"/>
      <c r="BKI64" s="2"/>
      <c r="BKJ64" s="2"/>
      <c r="BKK64" s="2"/>
      <c r="BKL64" s="2"/>
      <c r="BKM64" s="2"/>
      <c r="BKN64" s="2"/>
      <c r="BKO64" s="2"/>
      <c r="BKP64" s="2"/>
      <c r="BKQ64" s="2"/>
      <c r="BKR64" s="2"/>
      <c r="BKS64" s="2"/>
      <c r="BKT64" s="2"/>
      <c r="BKU64" s="2"/>
      <c r="BKV64" s="2"/>
      <c r="BKW64" s="2"/>
      <c r="BKX64" s="2"/>
      <c r="BKY64" s="2"/>
      <c r="BKZ64" s="2"/>
      <c r="BLA64" s="2"/>
      <c r="BLB64" s="2"/>
      <c r="BLC64" s="2"/>
      <c r="BLD64" s="2"/>
      <c r="BLE64" s="2"/>
      <c r="BLF64" s="2"/>
      <c r="BLG64" s="2"/>
      <c r="BLH64" s="2"/>
      <c r="BLI64" s="2"/>
      <c r="BLJ64" s="2"/>
      <c r="BLK64" s="2"/>
      <c r="BLL64" s="2"/>
      <c r="BLM64" s="2"/>
      <c r="BLN64" s="2"/>
      <c r="BLO64" s="2"/>
      <c r="BLP64" s="2"/>
      <c r="BLQ64" s="2"/>
      <c r="BLR64" s="2"/>
      <c r="BLS64" s="2"/>
      <c r="BLT64" s="2"/>
      <c r="BLU64" s="2"/>
      <c r="BLV64" s="2"/>
      <c r="BLW64" s="2"/>
      <c r="BLX64" s="2"/>
      <c r="BLY64" s="2"/>
      <c r="BLZ64" s="2"/>
      <c r="BMA64" s="2"/>
      <c r="BMB64" s="2"/>
      <c r="BMC64" s="2"/>
      <c r="BMD64" s="2"/>
      <c r="BME64" s="2"/>
      <c r="BMF64" s="2"/>
      <c r="BMG64" s="2"/>
      <c r="BMH64" s="2"/>
      <c r="BMI64" s="2"/>
      <c r="BMJ64" s="2"/>
      <c r="BMK64" s="2"/>
      <c r="BML64" s="2"/>
      <c r="BMM64" s="2"/>
      <c r="BMN64" s="2"/>
      <c r="BMO64" s="2"/>
      <c r="BMP64" s="2"/>
      <c r="BMQ64" s="2"/>
      <c r="BMR64" s="2"/>
      <c r="BMS64" s="2"/>
      <c r="BMT64" s="2"/>
      <c r="BMU64" s="2"/>
      <c r="BMV64" s="2"/>
      <c r="BMW64" s="2"/>
      <c r="BMX64" s="2"/>
      <c r="BMY64" s="2"/>
      <c r="BMZ64" s="2"/>
      <c r="BNA64" s="2"/>
      <c r="BNB64" s="2"/>
      <c r="BNC64" s="2"/>
      <c r="BND64" s="2"/>
      <c r="BNE64" s="2"/>
      <c r="BNF64" s="2"/>
      <c r="BNG64" s="2"/>
      <c r="BNH64" s="2"/>
      <c r="BNI64" s="2"/>
      <c r="BNJ64" s="2"/>
      <c r="BNK64" s="2"/>
      <c r="BNL64" s="2"/>
      <c r="BNM64" s="2"/>
      <c r="BNN64" s="2"/>
      <c r="BNO64" s="2"/>
      <c r="BNP64" s="2"/>
      <c r="BNQ64" s="2"/>
      <c r="BNR64" s="2"/>
      <c r="BNS64" s="2"/>
      <c r="BNT64" s="2"/>
      <c r="BNU64" s="2"/>
      <c r="BNV64" s="2"/>
      <c r="BNW64" s="2"/>
      <c r="BNX64" s="2"/>
      <c r="BNY64" s="2"/>
      <c r="BNZ64" s="2"/>
      <c r="BOA64" s="2"/>
      <c r="BOB64" s="2"/>
      <c r="BOC64" s="2"/>
      <c r="BOD64" s="2"/>
      <c r="BOE64" s="2"/>
      <c r="BOF64" s="2"/>
      <c r="BOG64" s="2"/>
      <c r="BOH64" s="2"/>
      <c r="BOI64" s="2"/>
      <c r="BOJ64" s="2"/>
      <c r="BOK64" s="2"/>
      <c r="BOL64" s="2"/>
      <c r="BOM64" s="2"/>
      <c r="BON64" s="2"/>
      <c r="BOO64" s="2"/>
      <c r="BOP64" s="2"/>
      <c r="BOQ64" s="2"/>
      <c r="BOR64" s="2"/>
      <c r="BOS64" s="2"/>
      <c r="BOT64" s="2"/>
      <c r="BOU64" s="2"/>
      <c r="BOV64" s="2"/>
      <c r="BOW64" s="2"/>
      <c r="BOX64" s="2"/>
      <c r="BOY64" s="2"/>
      <c r="BOZ64" s="2"/>
      <c r="BPA64" s="2"/>
      <c r="BPB64" s="2"/>
      <c r="BPC64" s="2"/>
      <c r="BPD64" s="2"/>
      <c r="BPE64" s="2"/>
      <c r="BPF64" s="2"/>
      <c r="BPG64" s="2"/>
      <c r="BPH64" s="2"/>
      <c r="BPI64" s="2"/>
      <c r="BPJ64" s="2"/>
      <c r="BPK64" s="2"/>
      <c r="BPL64" s="2"/>
      <c r="BPM64" s="2"/>
      <c r="BPN64" s="2"/>
      <c r="BPO64" s="2"/>
      <c r="BPP64" s="2"/>
      <c r="BPQ64" s="2"/>
      <c r="BPR64" s="2"/>
      <c r="BPS64" s="2"/>
      <c r="BPT64" s="2"/>
      <c r="BPU64" s="2"/>
      <c r="BPV64" s="2"/>
      <c r="BPW64" s="2"/>
      <c r="BPX64" s="2"/>
      <c r="BPY64" s="2"/>
      <c r="BPZ64" s="2"/>
      <c r="BQA64" s="2"/>
      <c r="BQB64" s="2"/>
      <c r="BQC64" s="2"/>
      <c r="BQD64" s="2"/>
      <c r="BQE64" s="2"/>
      <c r="BQF64" s="2"/>
      <c r="BQG64" s="2"/>
      <c r="BQH64" s="2"/>
      <c r="BQI64" s="2"/>
      <c r="BQJ64" s="2"/>
      <c r="BQK64" s="2"/>
      <c r="BQL64" s="2"/>
      <c r="BQM64" s="2"/>
      <c r="BQN64" s="2"/>
      <c r="BQO64" s="2"/>
      <c r="BQP64" s="2"/>
      <c r="BQQ64" s="2"/>
      <c r="BQR64" s="2"/>
      <c r="BQS64" s="2"/>
      <c r="BQT64" s="2"/>
      <c r="BQU64" s="2"/>
      <c r="BQV64" s="2"/>
      <c r="BQW64" s="2"/>
      <c r="BQX64" s="2"/>
      <c r="BQY64" s="2"/>
      <c r="BQZ64" s="2"/>
      <c r="BRA64" s="2"/>
      <c r="BRB64" s="2"/>
      <c r="BRC64" s="2"/>
      <c r="BRD64" s="2"/>
      <c r="BRE64" s="2"/>
      <c r="BRF64" s="2"/>
      <c r="BRG64" s="2"/>
      <c r="BRH64" s="2"/>
      <c r="BRI64" s="2"/>
      <c r="BRJ64" s="2"/>
      <c r="BRK64" s="2"/>
      <c r="BRL64" s="2"/>
      <c r="BRM64" s="2"/>
      <c r="BRN64" s="2"/>
      <c r="BRO64" s="2"/>
      <c r="BRP64" s="2"/>
      <c r="BRQ64" s="2"/>
      <c r="BRR64" s="2"/>
      <c r="BRS64" s="2"/>
      <c r="BRT64" s="2"/>
      <c r="BRU64" s="2"/>
      <c r="BRV64" s="2"/>
      <c r="BRW64" s="2"/>
      <c r="BRX64" s="2"/>
      <c r="BRY64" s="2"/>
      <c r="BRZ64" s="2"/>
      <c r="BSA64" s="2"/>
      <c r="BSB64" s="2"/>
      <c r="BSC64" s="2"/>
      <c r="BSD64" s="2"/>
      <c r="BSE64" s="2"/>
      <c r="BSF64" s="2"/>
      <c r="BSG64" s="2"/>
      <c r="BSH64" s="2"/>
      <c r="BSI64" s="2"/>
      <c r="BSJ64" s="2"/>
      <c r="BSK64" s="2"/>
      <c r="BSL64" s="2"/>
      <c r="BSM64" s="2"/>
      <c r="BSN64" s="2"/>
      <c r="BSO64" s="2"/>
      <c r="BSP64" s="2"/>
      <c r="BSQ64" s="2"/>
      <c r="BSR64" s="2"/>
      <c r="BSS64" s="2"/>
      <c r="BST64" s="2"/>
      <c r="BSU64" s="2"/>
      <c r="BSV64" s="2"/>
      <c r="BSW64" s="2"/>
      <c r="BSX64" s="2"/>
      <c r="BSY64" s="2"/>
      <c r="BSZ64" s="2"/>
      <c r="BTA64" s="2"/>
      <c r="BTB64" s="2"/>
      <c r="BTC64" s="2"/>
      <c r="BTD64" s="2"/>
      <c r="BTE64" s="2"/>
      <c r="BTF64" s="2"/>
      <c r="BTG64" s="2"/>
      <c r="BTH64" s="2"/>
      <c r="BTI64" s="2"/>
      <c r="BTJ64" s="2"/>
      <c r="BTK64" s="2"/>
      <c r="BTL64" s="2"/>
      <c r="BTM64" s="2"/>
      <c r="BTN64" s="2"/>
      <c r="BTO64" s="2"/>
      <c r="BTP64" s="2"/>
      <c r="BTQ64" s="2"/>
      <c r="BTR64" s="2"/>
      <c r="BTS64" s="2"/>
      <c r="BTT64" s="2"/>
      <c r="BTU64" s="2"/>
      <c r="BTV64" s="2"/>
      <c r="BTW64" s="2"/>
      <c r="BTX64" s="2"/>
      <c r="BTY64" s="2"/>
      <c r="BTZ64" s="2"/>
      <c r="BUA64" s="2"/>
      <c r="BUB64" s="2"/>
      <c r="BUC64" s="2"/>
      <c r="BUD64" s="2"/>
      <c r="BUE64" s="2"/>
      <c r="BUF64" s="2"/>
      <c r="BUG64" s="2"/>
      <c r="BUH64" s="2"/>
      <c r="BUI64" s="2"/>
      <c r="BUJ64" s="2"/>
      <c r="BUK64" s="2"/>
      <c r="BUL64" s="2"/>
      <c r="BUM64" s="2"/>
      <c r="BUN64" s="2"/>
      <c r="BUO64" s="2"/>
      <c r="BUP64" s="2"/>
      <c r="BUQ64" s="2"/>
      <c r="BUR64" s="2"/>
      <c r="BUS64" s="2"/>
      <c r="BUT64" s="2"/>
      <c r="BUU64" s="2"/>
      <c r="BUV64" s="2"/>
      <c r="BUW64" s="2"/>
      <c r="BUX64" s="2"/>
      <c r="BUY64" s="2"/>
      <c r="BUZ64" s="2"/>
      <c r="BVA64" s="2"/>
      <c r="BVB64" s="2"/>
      <c r="BVC64" s="2"/>
      <c r="BVD64" s="2"/>
      <c r="BVE64" s="2"/>
      <c r="BVF64" s="2"/>
      <c r="BVG64" s="2"/>
      <c r="BVH64" s="2"/>
      <c r="BVI64" s="2"/>
      <c r="BVJ64" s="2"/>
      <c r="BVK64" s="2"/>
      <c r="BVL64" s="2"/>
      <c r="BVM64" s="2"/>
      <c r="BVN64" s="2"/>
      <c r="BVO64" s="2"/>
      <c r="BVP64" s="2"/>
      <c r="BVQ64" s="2"/>
      <c r="BVR64" s="2"/>
      <c r="BVS64" s="2"/>
      <c r="BVT64" s="2"/>
      <c r="BVU64" s="2"/>
      <c r="BVV64" s="2"/>
      <c r="BVW64" s="2"/>
      <c r="BVX64" s="2"/>
      <c r="BVY64" s="2"/>
      <c r="BVZ64" s="2"/>
      <c r="BWA64" s="2"/>
      <c r="BWB64" s="2"/>
      <c r="BWC64" s="2"/>
      <c r="BWD64" s="2"/>
      <c r="BWE64" s="2"/>
      <c r="BWF64" s="2"/>
      <c r="BWG64" s="2"/>
      <c r="BWH64" s="2"/>
      <c r="BWI64" s="2"/>
      <c r="BWJ64" s="2"/>
      <c r="BWK64" s="2"/>
      <c r="BWL64" s="2"/>
      <c r="BWM64" s="2"/>
      <c r="BWN64" s="2"/>
      <c r="BWO64" s="2"/>
      <c r="BWP64" s="2"/>
      <c r="BWQ64" s="2"/>
      <c r="BWR64" s="2"/>
      <c r="BWS64" s="2"/>
      <c r="BWT64" s="2"/>
      <c r="BWU64" s="2"/>
      <c r="BWV64" s="2"/>
      <c r="BWW64" s="2"/>
      <c r="BWX64" s="2"/>
      <c r="BWY64" s="2"/>
      <c r="BWZ64" s="2"/>
      <c r="BXA64" s="2"/>
      <c r="BXB64" s="2"/>
      <c r="BXC64" s="2"/>
      <c r="BXD64" s="2"/>
      <c r="BXE64" s="2"/>
      <c r="BXF64" s="2"/>
      <c r="BXG64" s="2"/>
      <c r="BXH64" s="2"/>
      <c r="BXI64" s="2"/>
      <c r="BXJ64" s="2"/>
      <c r="BXK64" s="2"/>
      <c r="BXL64" s="2"/>
      <c r="BXM64" s="2"/>
      <c r="BXN64" s="2"/>
      <c r="BXO64" s="2"/>
      <c r="BXP64" s="2"/>
      <c r="BXQ64" s="2"/>
      <c r="BXR64" s="2"/>
      <c r="BXS64" s="2"/>
      <c r="BXT64" s="2"/>
      <c r="BXU64" s="2"/>
      <c r="BXV64" s="2"/>
      <c r="BXW64" s="2"/>
      <c r="BXX64" s="2"/>
      <c r="BXY64" s="2"/>
      <c r="BXZ64" s="2"/>
      <c r="BYA64" s="2"/>
      <c r="BYB64" s="2"/>
      <c r="BYC64" s="2"/>
      <c r="BYD64" s="2"/>
      <c r="BYE64" s="2"/>
      <c r="BYF64" s="2"/>
      <c r="BYG64" s="2"/>
      <c r="BYH64" s="2"/>
      <c r="BYI64" s="2"/>
      <c r="BYJ64" s="2"/>
      <c r="BYK64" s="2"/>
      <c r="BYL64" s="2"/>
      <c r="BYM64" s="2"/>
      <c r="BYN64" s="2"/>
      <c r="BYO64" s="2"/>
      <c r="BYP64" s="2"/>
      <c r="BYQ64" s="2"/>
      <c r="BYR64" s="2"/>
      <c r="BYS64" s="2"/>
      <c r="BYT64" s="2"/>
      <c r="BYU64" s="2"/>
      <c r="BYV64" s="2"/>
      <c r="BYW64" s="2"/>
      <c r="BYX64" s="2"/>
      <c r="BYY64" s="2"/>
      <c r="BYZ64" s="2"/>
      <c r="BZA64" s="2"/>
      <c r="BZB64" s="2"/>
      <c r="BZC64" s="2"/>
      <c r="BZD64" s="2"/>
      <c r="BZE64" s="2"/>
      <c r="BZF64" s="2"/>
      <c r="BZG64" s="2"/>
      <c r="BZH64" s="2"/>
      <c r="BZI64" s="2"/>
      <c r="BZJ64" s="2"/>
      <c r="BZK64" s="2"/>
      <c r="BZL64" s="2"/>
      <c r="BZM64" s="2"/>
      <c r="BZN64" s="2"/>
      <c r="BZO64" s="2"/>
      <c r="BZP64" s="2"/>
      <c r="BZQ64" s="2"/>
      <c r="BZR64" s="2"/>
      <c r="BZS64" s="2"/>
      <c r="BZT64" s="2"/>
      <c r="BZU64" s="2"/>
      <c r="BZV64" s="2"/>
      <c r="BZW64" s="2"/>
      <c r="BZX64" s="2"/>
      <c r="BZY64" s="2"/>
      <c r="BZZ64" s="2"/>
      <c r="CAA64" s="2"/>
      <c r="CAB64" s="2"/>
      <c r="CAC64" s="2"/>
      <c r="CAD64" s="2"/>
      <c r="CAE64" s="2"/>
      <c r="CAF64" s="2"/>
      <c r="CAG64" s="2"/>
      <c r="CAH64" s="2"/>
      <c r="CAI64" s="2"/>
      <c r="CAJ64" s="2"/>
      <c r="CAK64" s="2"/>
      <c r="CAL64" s="2"/>
      <c r="CAM64" s="2"/>
      <c r="CAN64" s="2"/>
      <c r="CAO64" s="2"/>
      <c r="CAP64" s="2"/>
      <c r="CAQ64" s="2"/>
      <c r="CAR64" s="2"/>
      <c r="CAS64" s="2"/>
      <c r="CAT64" s="2"/>
      <c r="CAU64" s="2"/>
      <c r="CAV64" s="2"/>
      <c r="CAW64" s="2"/>
      <c r="CAX64" s="2"/>
      <c r="CAY64" s="2"/>
      <c r="CAZ64" s="2"/>
      <c r="CBA64" s="2"/>
      <c r="CBB64" s="2"/>
      <c r="CBC64" s="2"/>
      <c r="CBD64" s="2"/>
      <c r="CBE64" s="2"/>
      <c r="CBF64" s="2"/>
      <c r="CBG64" s="2"/>
      <c r="CBH64" s="2"/>
      <c r="CBI64" s="2"/>
      <c r="CBJ64" s="2"/>
      <c r="CBK64" s="2"/>
      <c r="CBL64" s="2"/>
      <c r="CBM64" s="2"/>
      <c r="CBN64" s="2"/>
      <c r="CBO64" s="2"/>
      <c r="CBP64" s="2"/>
      <c r="CBQ64" s="2"/>
      <c r="CBR64" s="2"/>
      <c r="CBS64" s="2"/>
      <c r="CBT64" s="2"/>
      <c r="CBU64" s="2"/>
      <c r="CBV64" s="2"/>
      <c r="CBW64" s="2"/>
      <c r="CBX64" s="2"/>
      <c r="CBY64" s="2"/>
      <c r="CBZ64" s="2"/>
      <c r="CCA64" s="2"/>
      <c r="CCB64" s="2"/>
      <c r="CCC64" s="2"/>
      <c r="CCD64" s="2"/>
      <c r="CCE64" s="2"/>
      <c r="CCF64" s="2"/>
      <c r="CCG64" s="2"/>
      <c r="CCH64" s="2"/>
      <c r="CCI64" s="2"/>
      <c r="CCJ64" s="2"/>
      <c r="CCK64" s="2"/>
      <c r="CCL64" s="2"/>
      <c r="CCM64" s="2"/>
      <c r="CCN64" s="2"/>
      <c r="CCO64" s="2"/>
      <c r="CCP64" s="2"/>
      <c r="CCQ64" s="2"/>
      <c r="CCR64" s="2"/>
      <c r="CCS64" s="2"/>
      <c r="CCT64" s="2"/>
      <c r="CCU64" s="2"/>
      <c r="CCV64" s="2"/>
      <c r="CCW64" s="2"/>
      <c r="CCX64" s="2"/>
      <c r="CCY64" s="2"/>
      <c r="CCZ64" s="2"/>
      <c r="CDA64" s="2"/>
      <c r="CDB64" s="2"/>
      <c r="CDC64" s="2"/>
      <c r="CDD64" s="2"/>
      <c r="CDE64" s="2"/>
      <c r="CDF64" s="2"/>
      <c r="CDG64" s="2"/>
      <c r="CDH64" s="2"/>
      <c r="CDI64" s="2"/>
      <c r="CDJ64" s="2"/>
      <c r="CDK64" s="2"/>
      <c r="CDL64" s="2"/>
      <c r="CDM64" s="2"/>
      <c r="CDN64" s="2"/>
      <c r="CDO64" s="2"/>
      <c r="CDP64" s="2"/>
      <c r="CDQ64" s="2"/>
      <c r="CDR64" s="2"/>
      <c r="CDS64" s="2"/>
      <c r="CDT64" s="2"/>
      <c r="CDU64" s="2"/>
      <c r="CDV64" s="2"/>
      <c r="CDW64" s="2"/>
      <c r="CDX64" s="2"/>
      <c r="CDY64" s="2"/>
      <c r="CDZ64" s="2"/>
      <c r="CEA64" s="2"/>
      <c r="CEB64" s="2"/>
      <c r="CEC64" s="2"/>
      <c r="CED64" s="2"/>
      <c r="CEE64" s="2"/>
      <c r="CEF64" s="2"/>
      <c r="CEG64" s="2"/>
      <c r="CEH64" s="2"/>
      <c r="CEI64" s="2"/>
      <c r="CEJ64" s="2"/>
      <c r="CEK64" s="2"/>
      <c r="CEL64" s="2"/>
      <c r="CEM64" s="2"/>
      <c r="CEN64" s="2"/>
      <c r="CEO64" s="2"/>
      <c r="CEP64" s="2"/>
      <c r="CEQ64" s="2"/>
      <c r="CER64" s="2"/>
      <c r="CES64" s="2"/>
      <c r="CET64" s="2"/>
      <c r="CEU64" s="2"/>
      <c r="CEV64" s="2"/>
      <c r="CEW64" s="2"/>
      <c r="CEX64" s="2"/>
      <c r="CEY64" s="2"/>
      <c r="CEZ64" s="2"/>
      <c r="CFA64" s="2"/>
      <c r="CFB64" s="2"/>
      <c r="CFC64" s="2"/>
      <c r="CFD64" s="2"/>
      <c r="CFE64" s="2"/>
      <c r="CFF64" s="2"/>
      <c r="CFG64" s="2"/>
      <c r="CFH64" s="2"/>
      <c r="CFI64" s="2"/>
      <c r="CFJ64" s="2"/>
      <c r="CFK64" s="2"/>
      <c r="CFL64" s="2"/>
      <c r="CFM64" s="2"/>
      <c r="CFN64" s="2"/>
      <c r="CFO64" s="2"/>
      <c r="CFP64" s="2"/>
      <c r="CFQ64" s="2"/>
      <c r="CFR64" s="2"/>
      <c r="CFS64" s="2"/>
      <c r="CFT64" s="2"/>
      <c r="CFU64" s="2"/>
      <c r="CFV64" s="2"/>
      <c r="CFW64" s="2"/>
      <c r="CFX64" s="2"/>
      <c r="CFY64" s="2"/>
      <c r="CFZ64" s="2"/>
      <c r="CGA64" s="2"/>
      <c r="CGB64" s="2"/>
      <c r="CGC64" s="2"/>
      <c r="CGD64" s="2"/>
      <c r="CGE64" s="2"/>
      <c r="CGF64" s="2"/>
      <c r="CGG64" s="2"/>
      <c r="CGH64" s="2"/>
      <c r="CGI64" s="2"/>
      <c r="CGJ64" s="2"/>
      <c r="CGK64" s="2"/>
      <c r="CGL64" s="2"/>
      <c r="CGM64" s="2"/>
      <c r="CGN64" s="2"/>
      <c r="CGO64" s="2"/>
      <c r="CGP64" s="2"/>
      <c r="CGQ64" s="2"/>
      <c r="CGR64" s="2"/>
      <c r="CGS64" s="2"/>
      <c r="CGT64" s="2"/>
      <c r="CGU64" s="2"/>
      <c r="CGV64" s="2"/>
      <c r="CGW64" s="2"/>
      <c r="CGX64" s="2"/>
      <c r="CGY64" s="2"/>
      <c r="CGZ64" s="2"/>
      <c r="CHA64" s="2"/>
      <c r="CHB64" s="2"/>
      <c r="CHC64" s="2"/>
      <c r="CHD64" s="2"/>
      <c r="CHE64" s="2"/>
      <c r="CHF64" s="2"/>
      <c r="CHG64" s="2"/>
      <c r="CHH64" s="2"/>
      <c r="CHI64" s="2"/>
      <c r="CHJ64" s="2"/>
      <c r="CHK64" s="2"/>
      <c r="CHL64" s="2"/>
      <c r="CHM64" s="2"/>
      <c r="CHN64" s="2"/>
      <c r="CHO64" s="2"/>
      <c r="CHP64" s="2"/>
      <c r="CHQ64" s="2"/>
      <c r="CHR64" s="2"/>
      <c r="CHS64" s="2"/>
      <c r="CHT64" s="2"/>
      <c r="CHU64" s="2"/>
      <c r="CHV64" s="2"/>
      <c r="CHW64" s="2"/>
      <c r="CHX64" s="2"/>
      <c r="CHY64" s="2"/>
      <c r="CHZ64" s="2"/>
      <c r="CIA64" s="2"/>
      <c r="CIB64" s="2"/>
      <c r="CIC64" s="2"/>
      <c r="CID64" s="2"/>
      <c r="CIE64" s="2"/>
      <c r="CIF64" s="2"/>
      <c r="CIG64" s="2"/>
      <c r="CIH64" s="2"/>
      <c r="CII64" s="2"/>
      <c r="CIJ64" s="2"/>
      <c r="CIK64" s="2"/>
      <c r="CIL64" s="2"/>
      <c r="CIM64" s="2"/>
      <c r="CIN64" s="2"/>
      <c r="CIO64" s="2"/>
      <c r="CIP64" s="2"/>
      <c r="CIQ64" s="2"/>
      <c r="CIR64" s="2"/>
      <c r="CIS64" s="2"/>
      <c r="CIT64" s="2"/>
      <c r="CIU64" s="2"/>
      <c r="CIV64" s="2"/>
      <c r="CIW64" s="2"/>
      <c r="CIX64" s="2"/>
      <c r="CIY64" s="2"/>
      <c r="CIZ64" s="2"/>
      <c r="CJA64" s="2"/>
      <c r="CJB64" s="2"/>
      <c r="CJC64" s="2"/>
      <c r="CJD64" s="2"/>
      <c r="CJE64" s="2"/>
      <c r="CJF64" s="2"/>
      <c r="CJG64" s="2"/>
      <c r="CJH64" s="2"/>
      <c r="CJI64" s="2"/>
      <c r="CJJ64" s="2"/>
      <c r="CJK64" s="2"/>
      <c r="CJL64" s="2"/>
      <c r="CJM64" s="2"/>
      <c r="CJN64" s="2"/>
      <c r="CJO64" s="2"/>
      <c r="CJP64" s="2"/>
      <c r="CJQ64" s="2"/>
      <c r="CJR64" s="2"/>
      <c r="CJS64" s="2"/>
      <c r="CJT64" s="2"/>
      <c r="CJU64" s="2"/>
      <c r="CJV64" s="2"/>
      <c r="CJW64" s="2"/>
      <c r="CJX64" s="2"/>
      <c r="CJY64" s="2"/>
      <c r="CJZ64" s="2"/>
      <c r="CKA64" s="2"/>
      <c r="CKB64" s="2"/>
      <c r="CKC64" s="2"/>
      <c r="CKD64" s="2"/>
      <c r="CKE64" s="2"/>
      <c r="CKF64" s="2"/>
      <c r="CKG64" s="2"/>
      <c r="CKH64" s="2"/>
      <c r="CKI64" s="2"/>
      <c r="CKJ64" s="2"/>
      <c r="CKK64" s="2"/>
      <c r="CKL64" s="2"/>
      <c r="CKM64" s="2"/>
      <c r="CKN64" s="2"/>
      <c r="CKO64" s="2"/>
      <c r="CKP64" s="2"/>
      <c r="CKQ64" s="2"/>
      <c r="CKR64" s="2"/>
      <c r="CKS64" s="2"/>
      <c r="CKT64" s="2"/>
      <c r="CKU64" s="2"/>
      <c r="CKV64" s="2"/>
      <c r="CKW64" s="2"/>
      <c r="CKX64" s="2"/>
      <c r="CKY64" s="2"/>
      <c r="CKZ64" s="2"/>
      <c r="CLA64" s="2"/>
      <c r="CLB64" s="2"/>
      <c r="CLC64" s="2"/>
      <c r="CLD64" s="2"/>
      <c r="CLE64" s="2"/>
      <c r="CLF64" s="2"/>
      <c r="CLG64" s="2"/>
      <c r="CLH64" s="2"/>
      <c r="CLI64" s="2"/>
      <c r="CLJ64" s="2"/>
      <c r="CLK64" s="2"/>
      <c r="CLL64" s="2"/>
      <c r="CLM64" s="2"/>
      <c r="CLN64" s="2"/>
      <c r="CLO64" s="2"/>
      <c r="CLP64" s="2"/>
      <c r="CLQ64" s="2"/>
      <c r="CLR64" s="2"/>
      <c r="CLS64" s="2"/>
      <c r="CLT64" s="2"/>
      <c r="CLU64" s="2"/>
      <c r="CLV64" s="2"/>
      <c r="CLW64" s="2"/>
      <c r="CLX64" s="2"/>
      <c r="CLY64" s="2"/>
      <c r="CLZ64" s="2"/>
      <c r="CMA64" s="2"/>
      <c r="CMB64" s="2"/>
      <c r="CMC64" s="2"/>
      <c r="CMD64" s="2"/>
      <c r="CME64" s="2"/>
      <c r="CMF64" s="2"/>
      <c r="CMG64" s="2"/>
      <c r="CMH64" s="2"/>
      <c r="CMI64" s="2"/>
      <c r="CMJ64" s="2"/>
      <c r="CMK64" s="2"/>
      <c r="CML64" s="2"/>
      <c r="CMM64" s="2"/>
      <c r="CMN64" s="2"/>
      <c r="CMO64" s="2"/>
      <c r="CMP64" s="2"/>
      <c r="CMQ64" s="2"/>
      <c r="CMR64" s="2"/>
      <c r="CMS64" s="2"/>
      <c r="CMT64" s="2"/>
      <c r="CMU64" s="2"/>
      <c r="CMV64" s="2"/>
      <c r="CMW64" s="2"/>
      <c r="CMX64" s="2"/>
      <c r="CMY64" s="2"/>
      <c r="CMZ64" s="2"/>
      <c r="CNA64" s="2"/>
      <c r="CNB64" s="2"/>
      <c r="CNC64" s="2"/>
      <c r="CND64" s="2"/>
      <c r="CNE64" s="2"/>
      <c r="CNF64" s="2"/>
      <c r="CNG64" s="2"/>
      <c r="CNH64" s="2"/>
      <c r="CNI64" s="2"/>
      <c r="CNJ64" s="2"/>
      <c r="CNK64" s="2"/>
      <c r="CNL64" s="2"/>
      <c r="CNM64" s="2"/>
      <c r="CNN64" s="2"/>
      <c r="CNO64" s="2"/>
      <c r="CNP64" s="2"/>
      <c r="CNQ64" s="2"/>
      <c r="CNR64" s="2"/>
      <c r="CNS64" s="2"/>
      <c r="CNT64" s="2"/>
      <c r="CNU64" s="2"/>
      <c r="CNV64" s="2"/>
      <c r="CNW64" s="2"/>
      <c r="CNX64" s="2"/>
      <c r="CNY64" s="2"/>
      <c r="CNZ64" s="2"/>
      <c r="COA64" s="2"/>
      <c r="COB64" s="2"/>
      <c r="COC64" s="2"/>
      <c r="COD64" s="2"/>
      <c r="COE64" s="2"/>
      <c r="COF64" s="2"/>
      <c r="COG64" s="2"/>
      <c r="COH64" s="2"/>
      <c r="COI64" s="2"/>
      <c r="COJ64" s="2"/>
      <c r="COK64" s="2"/>
      <c r="COL64" s="2"/>
      <c r="COM64" s="2"/>
      <c r="CON64" s="2"/>
      <c r="COO64" s="2"/>
      <c r="COP64" s="2"/>
      <c r="COQ64" s="2"/>
      <c r="COR64" s="2"/>
      <c r="COS64" s="2"/>
      <c r="COT64" s="2"/>
      <c r="COU64" s="2"/>
      <c r="COV64" s="2"/>
      <c r="COW64" s="2"/>
      <c r="COX64" s="2"/>
      <c r="COY64" s="2"/>
      <c r="COZ64" s="2"/>
      <c r="CPA64" s="2"/>
      <c r="CPB64" s="2"/>
      <c r="CPC64" s="2"/>
      <c r="CPD64" s="2"/>
      <c r="CPE64" s="2"/>
      <c r="CPF64" s="2"/>
      <c r="CPG64" s="2"/>
      <c r="CPH64" s="2"/>
      <c r="CPI64" s="2"/>
      <c r="CPJ64" s="2"/>
      <c r="CPK64" s="2"/>
      <c r="CPL64" s="2"/>
      <c r="CPM64" s="2"/>
      <c r="CPN64" s="2"/>
      <c r="CPO64" s="2"/>
      <c r="CPP64" s="2"/>
      <c r="CPQ64" s="2"/>
      <c r="CPR64" s="2"/>
      <c r="CPS64" s="2"/>
      <c r="CPT64" s="2"/>
      <c r="CPU64" s="2"/>
      <c r="CPV64" s="2"/>
      <c r="CPW64" s="2"/>
      <c r="CPX64" s="2"/>
      <c r="CPY64" s="2"/>
      <c r="CPZ64" s="2"/>
      <c r="CQA64" s="2"/>
      <c r="CQB64" s="2"/>
      <c r="CQC64" s="2"/>
      <c r="CQD64" s="2"/>
      <c r="CQE64" s="2"/>
      <c r="CQF64" s="2"/>
      <c r="CQG64" s="2"/>
      <c r="CQH64" s="2"/>
      <c r="CQI64" s="2"/>
      <c r="CQJ64" s="2"/>
      <c r="CQK64" s="2"/>
      <c r="CQL64" s="2"/>
      <c r="CQM64" s="2"/>
      <c r="CQN64" s="2"/>
      <c r="CQO64" s="2"/>
      <c r="CQP64" s="2"/>
      <c r="CQQ64" s="2"/>
      <c r="CQR64" s="2"/>
      <c r="CQS64" s="2"/>
      <c r="CQT64" s="2"/>
      <c r="CQU64" s="2"/>
      <c r="CQV64" s="2"/>
      <c r="CQW64" s="2"/>
      <c r="CQX64" s="2"/>
      <c r="CQY64" s="2"/>
      <c r="CQZ64" s="2"/>
      <c r="CRA64" s="2"/>
      <c r="CRB64" s="2"/>
      <c r="CRC64" s="2"/>
      <c r="CRD64" s="2"/>
      <c r="CRE64" s="2"/>
      <c r="CRF64" s="2"/>
      <c r="CRG64" s="2"/>
      <c r="CRH64" s="2"/>
      <c r="CRI64" s="2"/>
      <c r="CRJ64" s="2"/>
      <c r="CRK64" s="2"/>
      <c r="CRL64" s="2"/>
      <c r="CRM64" s="2"/>
      <c r="CRN64" s="2"/>
      <c r="CRO64" s="2"/>
      <c r="CRP64" s="2"/>
      <c r="CRQ64" s="2"/>
      <c r="CRR64" s="2"/>
      <c r="CRS64" s="2"/>
      <c r="CRT64" s="2"/>
      <c r="CRU64" s="2"/>
      <c r="CRV64" s="2"/>
      <c r="CRW64" s="2"/>
      <c r="CRX64" s="2"/>
      <c r="CRY64" s="2"/>
      <c r="CRZ64" s="2"/>
      <c r="CSA64" s="2"/>
      <c r="CSB64" s="2"/>
      <c r="CSC64" s="2"/>
      <c r="CSD64" s="2"/>
      <c r="CSE64" s="2"/>
      <c r="CSF64" s="2"/>
      <c r="CSG64" s="2"/>
      <c r="CSH64" s="2"/>
      <c r="CSI64" s="2"/>
      <c r="CSJ64" s="2"/>
      <c r="CSK64" s="2"/>
      <c r="CSL64" s="2"/>
      <c r="CSM64" s="2"/>
      <c r="CSN64" s="2"/>
      <c r="CSO64" s="2"/>
      <c r="CSP64" s="2"/>
      <c r="CSQ64" s="2"/>
      <c r="CSR64" s="2"/>
      <c r="CSS64" s="2"/>
      <c r="CST64" s="2"/>
      <c r="CSU64" s="2"/>
      <c r="CSV64" s="2"/>
      <c r="CSW64" s="2"/>
      <c r="CSX64" s="2"/>
      <c r="CSY64" s="2"/>
      <c r="CSZ64" s="2"/>
      <c r="CTA64" s="2"/>
      <c r="CTB64" s="2"/>
      <c r="CTC64" s="2"/>
      <c r="CTD64" s="2"/>
      <c r="CTE64" s="2"/>
      <c r="CTF64" s="2"/>
      <c r="CTG64" s="2"/>
      <c r="CTH64" s="2"/>
      <c r="CTI64" s="2"/>
      <c r="CTJ64" s="2"/>
      <c r="CTK64" s="2"/>
      <c r="CTL64" s="2"/>
      <c r="CTM64" s="2"/>
      <c r="CTN64" s="2"/>
      <c r="CTO64" s="2"/>
      <c r="CTP64" s="2"/>
      <c r="CTQ64" s="2"/>
      <c r="CTR64" s="2"/>
      <c r="CTS64" s="2"/>
      <c r="CTT64" s="2"/>
      <c r="CTU64" s="2"/>
      <c r="CTV64" s="2"/>
      <c r="CTW64" s="2"/>
      <c r="CTX64" s="2"/>
      <c r="CTY64" s="2"/>
      <c r="CTZ64" s="2"/>
      <c r="CUA64" s="2"/>
      <c r="CUB64" s="2"/>
      <c r="CUC64" s="2"/>
      <c r="CUD64" s="2"/>
      <c r="CUE64" s="2"/>
      <c r="CUF64" s="2"/>
      <c r="CUG64" s="2"/>
      <c r="CUH64" s="2"/>
      <c r="CUI64" s="2"/>
      <c r="CUJ64" s="2"/>
      <c r="CUK64" s="2"/>
      <c r="CUL64" s="2"/>
      <c r="CUM64" s="2"/>
      <c r="CUN64" s="2"/>
      <c r="CUO64" s="2"/>
      <c r="CUP64" s="2"/>
      <c r="CUQ64" s="2"/>
      <c r="CUR64" s="2"/>
      <c r="CUS64" s="2"/>
      <c r="CUT64" s="2"/>
      <c r="CUU64" s="2"/>
      <c r="CUV64" s="2"/>
      <c r="CUW64" s="2"/>
      <c r="CUX64" s="2"/>
      <c r="CUY64" s="2"/>
      <c r="CUZ64" s="2"/>
      <c r="CVA64" s="2"/>
      <c r="CVB64" s="2"/>
      <c r="CVC64" s="2"/>
      <c r="CVD64" s="2"/>
      <c r="CVE64" s="2"/>
      <c r="CVF64" s="2"/>
      <c r="CVG64" s="2"/>
      <c r="CVH64" s="2"/>
      <c r="CVI64" s="2"/>
      <c r="CVJ64" s="2"/>
      <c r="CVK64" s="2"/>
      <c r="CVL64" s="2"/>
      <c r="CVM64" s="2"/>
      <c r="CVN64" s="2"/>
      <c r="CVO64" s="2"/>
      <c r="CVP64" s="2"/>
      <c r="CVQ64" s="2"/>
      <c r="CVR64" s="2"/>
      <c r="CVS64" s="2"/>
      <c r="CVT64" s="2"/>
      <c r="CVU64" s="2"/>
      <c r="CVV64" s="2"/>
      <c r="CVW64" s="2"/>
      <c r="CVX64" s="2"/>
      <c r="CVY64" s="2"/>
      <c r="CVZ64" s="2"/>
      <c r="CWA64" s="2"/>
      <c r="CWB64" s="2"/>
      <c r="CWC64" s="2"/>
      <c r="CWD64" s="2"/>
      <c r="CWE64" s="2"/>
      <c r="CWF64" s="2"/>
      <c r="CWG64" s="2"/>
      <c r="CWH64" s="2"/>
      <c r="CWI64" s="2"/>
      <c r="CWJ64" s="2"/>
      <c r="CWK64" s="2"/>
      <c r="CWL64" s="2"/>
      <c r="CWM64" s="2"/>
      <c r="CWN64" s="2"/>
      <c r="CWO64" s="2"/>
      <c r="CWP64" s="2"/>
      <c r="CWQ64" s="2"/>
      <c r="CWR64" s="2"/>
      <c r="CWS64" s="2"/>
      <c r="CWT64" s="2"/>
      <c r="CWU64" s="2"/>
      <c r="CWV64" s="2"/>
      <c r="CWW64" s="2"/>
      <c r="CWX64" s="2"/>
      <c r="CWY64" s="2"/>
      <c r="CWZ64" s="2"/>
      <c r="CXA64" s="2"/>
      <c r="CXB64" s="2"/>
      <c r="CXC64" s="2"/>
      <c r="CXD64" s="2"/>
      <c r="CXE64" s="2"/>
      <c r="CXF64" s="2"/>
      <c r="CXG64" s="2"/>
      <c r="CXH64" s="2"/>
      <c r="CXI64" s="2"/>
      <c r="CXJ64" s="2"/>
      <c r="CXK64" s="2"/>
      <c r="CXL64" s="2"/>
      <c r="CXM64" s="2"/>
      <c r="CXN64" s="2"/>
      <c r="CXO64" s="2"/>
      <c r="CXP64" s="2"/>
      <c r="CXQ64" s="2"/>
      <c r="CXR64" s="2"/>
      <c r="CXS64" s="2"/>
      <c r="CXT64" s="2"/>
      <c r="CXU64" s="2"/>
      <c r="CXV64" s="2"/>
      <c r="CXW64" s="2"/>
      <c r="CXX64" s="2"/>
      <c r="CXY64" s="2"/>
      <c r="CXZ64" s="2"/>
      <c r="CYA64" s="2"/>
      <c r="CYB64" s="2"/>
      <c r="CYC64" s="2"/>
      <c r="CYD64" s="2"/>
      <c r="CYE64" s="2"/>
      <c r="CYF64" s="2"/>
      <c r="CYG64" s="2"/>
      <c r="CYH64" s="2"/>
      <c r="CYI64" s="2"/>
      <c r="CYJ64" s="2"/>
      <c r="CYK64" s="2"/>
      <c r="CYL64" s="2"/>
      <c r="CYM64" s="2"/>
      <c r="CYN64" s="2"/>
      <c r="CYO64" s="2"/>
      <c r="CYP64" s="2"/>
      <c r="CYQ64" s="2"/>
      <c r="CYR64" s="2"/>
      <c r="CYS64" s="2"/>
      <c r="CYT64" s="2"/>
      <c r="CYU64" s="2"/>
      <c r="CYV64" s="2"/>
      <c r="CYW64" s="2"/>
      <c r="CYX64" s="2"/>
      <c r="CYY64" s="2"/>
      <c r="CYZ64" s="2"/>
      <c r="CZA64" s="2"/>
      <c r="CZB64" s="2"/>
      <c r="CZC64" s="2"/>
      <c r="CZD64" s="2"/>
      <c r="CZE64" s="2"/>
      <c r="CZF64" s="2"/>
      <c r="CZG64" s="2"/>
      <c r="CZH64" s="2"/>
      <c r="CZI64" s="2"/>
      <c r="CZJ64" s="2"/>
      <c r="CZK64" s="2"/>
      <c r="CZL64" s="2"/>
      <c r="CZM64" s="2"/>
      <c r="CZN64" s="2"/>
      <c r="CZO64" s="2"/>
      <c r="CZP64" s="2"/>
      <c r="CZQ64" s="2"/>
      <c r="CZR64" s="2"/>
      <c r="CZS64" s="2"/>
      <c r="CZT64" s="2"/>
      <c r="CZU64" s="2"/>
      <c r="CZV64" s="2"/>
      <c r="CZW64" s="2"/>
      <c r="CZX64" s="2"/>
      <c r="CZY64" s="2"/>
      <c r="CZZ64" s="2"/>
      <c r="DAA64" s="2"/>
      <c r="DAB64" s="2"/>
      <c r="DAC64" s="2"/>
      <c r="DAD64" s="2"/>
      <c r="DAE64" s="2"/>
      <c r="DAF64" s="2"/>
      <c r="DAG64" s="2"/>
      <c r="DAH64" s="2"/>
      <c r="DAI64" s="2"/>
      <c r="DAJ64" s="2"/>
      <c r="DAK64" s="2"/>
      <c r="DAL64" s="2"/>
      <c r="DAM64" s="2"/>
      <c r="DAN64" s="2"/>
      <c r="DAO64" s="2"/>
      <c r="DAP64" s="2"/>
      <c r="DAQ64" s="2"/>
      <c r="DAR64" s="2"/>
      <c r="DAS64" s="2"/>
      <c r="DAT64" s="2"/>
      <c r="DAU64" s="2"/>
      <c r="DAV64" s="2"/>
      <c r="DAW64" s="2"/>
      <c r="DAX64" s="2"/>
      <c r="DAY64" s="2"/>
      <c r="DAZ64" s="2"/>
      <c r="DBA64" s="2"/>
      <c r="DBB64" s="2"/>
      <c r="DBC64" s="2"/>
      <c r="DBD64" s="2"/>
      <c r="DBE64" s="2"/>
      <c r="DBF64" s="2"/>
      <c r="DBG64" s="2"/>
      <c r="DBH64" s="2"/>
      <c r="DBI64" s="2"/>
      <c r="DBJ64" s="2"/>
      <c r="DBK64" s="2"/>
      <c r="DBL64" s="2"/>
      <c r="DBM64" s="2"/>
      <c r="DBN64" s="2"/>
      <c r="DBO64" s="2"/>
      <c r="DBP64" s="2"/>
      <c r="DBQ64" s="2"/>
      <c r="DBR64" s="2"/>
      <c r="DBS64" s="2"/>
      <c r="DBT64" s="2"/>
      <c r="DBU64" s="2"/>
      <c r="DBV64" s="2"/>
      <c r="DBW64" s="2"/>
      <c r="DBX64" s="2"/>
      <c r="DBY64" s="2"/>
      <c r="DBZ64" s="2"/>
      <c r="DCA64" s="2"/>
      <c r="DCB64" s="2"/>
      <c r="DCC64" s="2"/>
      <c r="DCD64" s="2"/>
      <c r="DCE64" s="2"/>
      <c r="DCF64" s="2"/>
      <c r="DCG64" s="2"/>
      <c r="DCH64" s="2"/>
      <c r="DCI64" s="2"/>
      <c r="DCJ64" s="2"/>
      <c r="DCK64" s="2"/>
      <c r="DCL64" s="2"/>
      <c r="DCM64" s="2"/>
      <c r="DCN64" s="2"/>
      <c r="DCO64" s="2"/>
      <c r="DCP64" s="2"/>
      <c r="DCQ64" s="2"/>
      <c r="DCR64" s="2"/>
      <c r="DCS64" s="2"/>
      <c r="DCT64" s="2"/>
      <c r="DCU64" s="2"/>
      <c r="DCV64" s="2"/>
      <c r="DCW64" s="2"/>
      <c r="DCX64" s="2"/>
      <c r="DCY64" s="2"/>
      <c r="DCZ64" s="2"/>
      <c r="DDA64" s="2"/>
      <c r="DDB64" s="2"/>
      <c r="DDC64" s="2"/>
      <c r="DDD64" s="2"/>
      <c r="DDE64" s="2"/>
      <c r="DDF64" s="2"/>
      <c r="DDG64" s="2"/>
      <c r="DDH64" s="2"/>
      <c r="DDI64" s="2"/>
      <c r="DDJ64" s="2"/>
      <c r="DDK64" s="2"/>
      <c r="DDL64" s="2"/>
      <c r="DDM64" s="2"/>
      <c r="DDN64" s="2"/>
      <c r="DDO64" s="2"/>
      <c r="DDP64" s="2"/>
      <c r="DDQ64" s="2"/>
      <c r="DDR64" s="2"/>
      <c r="DDS64" s="2"/>
      <c r="DDT64" s="2"/>
      <c r="DDU64" s="2"/>
      <c r="DDV64" s="2"/>
      <c r="DDW64" s="2"/>
      <c r="DDX64" s="2"/>
      <c r="DDY64" s="2"/>
      <c r="DDZ64" s="2"/>
      <c r="DEA64" s="2"/>
      <c r="DEB64" s="2"/>
      <c r="DEC64" s="2"/>
      <c r="DED64" s="2"/>
      <c r="DEE64" s="2"/>
      <c r="DEF64" s="2"/>
      <c r="DEG64" s="2"/>
      <c r="DEH64" s="2"/>
      <c r="DEI64" s="2"/>
      <c r="DEJ64" s="2"/>
      <c r="DEK64" s="2"/>
      <c r="DEL64" s="2"/>
      <c r="DEM64" s="2"/>
      <c r="DEN64" s="2"/>
      <c r="DEO64" s="2"/>
      <c r="DEP64" s="2"/>
      <c r="DEQ64" s="2"/>
      <c r="DER64" s="2"/>
      <c r="DES64" s="2"/>
      <c r="DET64" s="2"/>
      <c r="DEU64" s="2"/>
      <c r="DEV64" s="2"/>
      <c r="DEW64" s="2"/>
      <c r="DEX64" s="2"/>
      <c r="DEY64" s="2"/>
      <c r="DEZ64" s="2"/>
      <c r="DFA64" s="2"/>
      <c r="DFB64" s="2"/>
      <c r="DFC64" s="2"/>
      <c r="DFD64" s="2"/>
      <c r="DFE64" s="2"/>
      <c r="DFF64" s="2"/>
      <c r="DFG64" s="2"/>
      <c r="DFH64" s="2"/>
      <c r="DFI64" s="2"/>
      <c r="DFJ64" s="2"/>
      <c r="DFK64" s="2"/>
      <c r="DFL64" s="2"/>
      <c r="DFM64" s="2"/>
      <c r="DFN64" s="2"/>
      <c r="DFO64" s="2"/>
      <c r="DFP64" s="2"/>
      <c r="DFQ64" s="2"/>
      <c r="DFR64" s="2"/>
      <c r="DFS64" s="2"/>
      <c r="DFT64" s="2"/>
      <c r="DFU64" s="2"/>
      <c r="DFV64" s="2"/>
      <c r="DFW64" s="2"/>
      <c r="DFX64" s="2"/>
      <c r="DFY64" s="2"/>
      <c r="DFZ64" s="2"/>
      <c r="DGA64" s="2"/>
      <c r="DGB64" s="2"/>
      <c r="DGC64" s="2"/>
      <c r="DGD64" s="2"/>
      <c r="DGE64" s="2"/>
      <c r="DGF64" s="2"/>
      <c r="DGG64" s="2"/>
      <c r="DGH64" s="2"/>
      <c r="DGI64" s="2"/>
      <c r="DGJ64" s="2"/>
      <c r="DGK64" s="2"/>
      <c r="DGL64" s="2"/>
      <c r="DGM64" s="2"/>
      <c r="DGN64" s="2"/>
      <c r="DGO64" s="2"/>
      <c r="DGP64" s="2"/>
      <c r="DGQ64" s="2"/>
      <c r="DGR64" s="2"/>
      <c r="DGS64" s="2"/>
      <c r="DGT64" s="2"/>
      <c r="DGU64" s="2"/>
      <c r="DGV64" s="2"/>
      <c r="DGW64" s="2"/>
      <c r="DGX64" s="2"/>
      <c r="DGY64" s="2"/>
      <c r="DGZ64" s="2"/>
      <c r="DHA64" s="2"/>
      <c r="DHB64" s="2"/>
      <c r="DHC64" s="2"/>
      <c r="DHD64" s="2"/>
      <c r="DHE64" s="2"/>
      <c r="DHF64" s="2"/>
      <c r="DHG64" s="2"/>
      <c r="DHH64" s="2"/>
      <c r="DHI64" s="2"/>
      <c r="DHJ64" s="2"/>
      <c r="DHK64" s="2"/>
      <c r="DHL64" s="2"/>
      <c r="DHM64" s="2"/>
      <c r="DHN64" s="2"/>
      <c r="DHO64" s="2"/>
      <c r="DHP64" s="2"/>
      <c r="DHQ64" s="2"/>
      <c r="DHR64" s="2"/>
      <c r="DHS64" s="2"/>
      <c r="DHT64" s="2"/>
      <c r="DHU64" s="2"/>
      <c r="DHV64" s="2"/>
      <c r="DHW64" s="2"/>
      <c r="DHX64" s="2"/>
      <c r="DHY64" s="2"/>
      <c r="DHZ64" s="2"/>
      <c r="DIA64" s="2"/>
      <c r="DIB64" s="2"/>
      <c r="DIC64" s="2"/>
      <c r="DID64" s="2"/>
      <c r="DIE64" s="2"/>
      <c r="DIF64" s="2"/>
      <c r="DIG64" s="2"/>
      <c r="DIH64" s="2"/>
      <c r="DII64" s="2"/>
      <c r="DIJ64" s="2"/>
      <c r="DIK64" s="2"/>
      <c r="DIL64" s="2"/>
      <c r="DIM64" s="2"/>
      <c r="DIN64" s="2"/>
      <c r="DIO64" s="2"/>
      <c r="DIP64" s="2"/>
      <c r="DIQ64" s="2"/>
      <c r="DIR64" s="2"/>
      <c r="DIS64" s="2"/>
      <c r="DIT64" s="2"/>
      <c r="DIU64" s="2"/>
      <c r="DIV64" s="2"/>
      <c r="DIW64" s="2"/>
      <c r="DIX64" s="2"/>
      <c r="DIY64" s="2"/>
      <c r="DIZ64" s="2"/>
      <c r="DJA64" s="2"/>
      <c r="DJB64" s="2"/>
      <c r="DJC64" s="2"/>
      <c r="DJD64" s="2"/>
      <c r="DJE64" s="2"/>
      <c r="DJF64" s="2"/>
      <c r="DJG64" s="2"/>
      <c r="DJH64" s="2"/>
      <c r="DJI64" s="2"/>
      <c r="DJJ64" s="2"/>
      <c r="DJK64" s="2"/>
      <c r="DJL64" s="2"/>
      <c r="DJM64" s="2"/>
      <c r="DJN64" s="2"/>
      <c r="DJO64" s="2"/>
      <c r="DJP64" s="2"/>
      <c r="DJQ64" s="2"/>
      <c r="DJR64" s="2"/>
      <c r="DJS64" s="2"/>
      <c r="DJT64" s="2"/>
      <c r="DJU64" s="2"/>
      <c r="DJV64" s="2"/>
      <c r="DJW64" s="2"/>
      <c r="DJX64" s="2"/>
      <c r="DJY64" s="2"/>
      <c r="DJZ64" s="2"/>
      <c r="DKA64" s="2"/>
      <c r="DKB64" s="2"/>
      <c r="DKC64" s="2"/>
      <c r="DKD64" s="2"/>
      <c r="DKE64" s="2"/>
      <c r="DKF64" s="2"/>
      <c r="DKG64" s="2"/>
      <c r="DKH64" s="2"/>
      <c r="DKI64" s="2"/>
      <c r="DKJ64" s="2"/>
      <c r="DKK64" s="2"/>
      <c r="DKL64" s="2"/>
      <c r="DKM64" s="2"/>
      <c r="DKN64" s="2"/>
      <c r="DKO64" s="2"/>
      <c r="DKP64" s="2"/>
      <c r="DKQ64" s="2"/>
      <c r="DKR64" s="2"/>
      <c r="DKS64" s="2"/>
      <c r="DKT64" s="2"/>
      <c r="DKU64" s="2"/>
      <c r="DKV64" s="2"/>
      <c r="DKW64" s="2"/>
      <c r="DKX64" s="2"/>
      <c r="DKY64" s="2"/>
      <c r="DKZ64" s="2"/>
      <c r="DLA64" s="2"/>
      <c r="DLB64" s="2"/>
      <c r="DLC64" s="2"/>
      <c r="DLD64" s="2"/>
      <c r="DLE64" s="2"/>
      <c r="DLF64" s="2"/>
      <c r="DLG64" s="2"/>
      <c r="DLH64" s="2"/>
      <c r="DLI64" s="2"/>
      <c r="DLJ64" s="2"/>
      <c r="DLK64" s="2"/>
      <c r="DLL64" s="2"/>
      <c r="DLM64" s="2"/>
      <c r="DLN64" s="2"/>
      <c r="DLO64" s="2"/>
      <c r="DLP64" s="2"/>
      <c r="DLQ64" s="2"/>
      <c r="DLR64" s="2"/>
      <c r="DLS64" s="2"/>
      <c r="DLT64" s="2"/>
      <c r="DLU64" s="2"/>
      <c r="DLV64" s="2"/>
      <c r="DLW64" s="2"/>
      <c r="DLX64" s="2"/>
      <c r="DLY64" s="2"/>
      <c r="DLZ64" s="2"/>
      <c r="DMA64" s="2"/>
      <c r="DMB64" s="2"/>
      <c r="DMC64" s="2"/>
      <c r="DMD64" s="2"/>
      <c r="DME64" s="2"/>
      <c r="DMF64" s="2"/>
      <c r="DMG64" s="2"/>
      <c r="DMH64" s="2"/>
      <c r="DMI64" s="2"/>
      <c r="DMJ64" s="2"/>
      <c r="DMK64" s="2"/>
      <c r="DML64" s="2"/>
      <c r="DMM64" s="2"/>
      <c r="DMN64" s="2"/>
      <c r="DMO64" s="2"/>
      <c r="DMP64" s="2"/>
      <c r="DMQ64" s="2"/>
      <c r="DMR64" s="2"/>
      <c r="DMS64" s="2"/>
      <c r="DMT64" s="2"/>
      <c r="DMU64" s="2"/>
      <c r="DMV64" s="2"/>
      <c r="DMW64" s="2"/>
      <c r="DMX64" s="2"/>
      <c r="DMY64" s="2"/>
      <c r="DMZ64" s="2"/>
      <c r="DNA64" s="2"/>
      <c r="DNB64" s="2"/>
      <c r="DNC64" s="2"/>
      <c r="DND64" s="2"/>
      <c r="DNE64" s="2"/>
      <c r="DNF64" s="2"/>
      <c r="DNG64" s="2"/>
      <c r="DNH64" s="2"/>
      <c r="DNI64" s="2"/>
      <c r="DNJ64" s="2"/>
      <c r="DNK64" s="2"/>
      <c r="DNL64" s="2"/>
      <c r="DNM64" s="2"/>
      <c r="DNN64" s="2"/>
      <c r="DNO64" s="2"/>
      <c r="DNP64" s="2"/>
      <c r="DNQ64" s="2"/>
      <c r="DNR64" s="2"/>
      <c r="DNS64" s="2"/>
      <c r="DNT64" s="2"/>
      <c r="DNU64" s="2"/>
      <c r="DNV64" s="2"/>
      <c r="DNW64" s="2"/>
      <c r="DNX64" s="2"/>
      <c r="DNY64" s="2"/>
      <c r="DNZ64" s="2"/>
      <c r="DOA64" s="2"/>
      <c r="DOB64" s="2"/>
      <c r="DOC64" s="2"/>
      <c r="DOD64" s="2"/>
      <c r="DOE64" s="2"/>
      <c r="DOF64" s="2"/>
      <c r="DOG64" s="2"/>
      <c r="DOH64" s="2"/>
      <c r="DOI64" s="2"/>
      <c r="DOJ64" s="2"/>
      <c r="DOK64" s="2"/>
      <c r="DOL64" s="2"/>
      <c r="DOM64" s="2"/>
      <c r="DON64" s="2"/>
      <c r="DOO64" s="2"/>
      <c r="DOP64" s="2"/>
      <c r="DOQ64" s="2"/>
      <c r="DOR64" s="2"/>
      <c r="DOS64" s="2"/>
      <c r="DOT64" s="2"/>
      <c r="DOU64" s="2"/>
      <c r="DOV64" s="2"/>
      <c r="DOW64" s="2"/>
      <c r="DOX64" s="2"/>
      <c r="DOY64" s="2"/>
      <c r="DOZ64" s="2"/>
      <c r="DPA64" s="2"/>
      <c r="DPB64" s="2"/>
      <c r="DPC64" s="2"/>
      <c r="DPD64" s="2"/>
      <c r="DPE64" s="2"/>
      <c r="DPF64" s="2"/>
      <c r="DPG64" s="2"/>
      <c r="DPH64" s="2"/>
      <c r="DPI64" s="2"/>
      <c r="DPJ64" s="2"/>
      <c r="DPK64" s="2"/>
      <c r="DPL64" s="2"/>
      <c r="DPM64" s="2"/>
      <c r="DPN64" s="2"/>
      <c r="DPO64" s="2"/>
      <c r="DPP64" s="2"/>
      <c r="DPQ64" s="2"/>
      <c r="DPR64" s="2"/>
      <c r="DPS64" s="2"/>
      <c r="DPT64" s="2"/>
      <c r="DPU64" s="2"/>
      <c r="DPV64" s="2"/>
      <c r="DPW64" s="2"/>
      <c r="DPX64" s="2"/>
      <c r="DPY64" s="2"/>
      <c r="DPZ64" s="2"/>
      <c r="DQA64" s="2"/>
      <c r="DQB64" s="2"/>
      <c r="DQC64" s="2"/>
      <c r="DQD64" s="2"/>
      <c r="DQE64" s="2"/>
      <c r="DQF64" s="2"/>
      <c r="DQG64" s="2"/>
      <c r="DQH64" s="2"/>
      <c r="DQI64" s="2"/>
      <c r="DQJ64" s="2"/>
      <c r="DQK64" s="2"/>
      <c r="DQL64" s="2"/>
      <c r="DQM64" s="2"/>
      <c r="DQN64" s="2"/>
      <c r="DQO64" s="2"/>
      <c r="DQP64" s="2"/>
      <c r="DQQ64" s="2"/>
      <c r="DQR64" s="2"/>
      <c r="DQS64" s="2"/>
      <c r="DQT64" s="2"/>
      <c r="DQU64" s="2"/>
      <c r="DQV64" s="2"/>
      <c r="DQW64" s="2"/>
      <c r="DQX64" s="2"/>
      <c r="DQY64" s="2"/>
      <c r="DQZ64" s="2"/>
      <c r="DRA64" s="2"/>
      <c r="DRB64" s="2"/>
      <c r="DRC64" s="2"/>
      <c r="DRD64" s="2"/>
      <c r="DRE64" s="2"/>
      <c r="DRF64" s="2"/>
      <c r="DRG64" s="2"/>
      <c r="DRH64" s="2"/>
      <c r="DRI64" s="2"/>
      <c r="DRJ64" s="2"/>
      <c r="DRK64" s="2"/>
      <c r="DRL64" s="2"/>
      <c r="DRM64" s="2"/>
      <c r="DRN64" s="2"/>
      <c r="DRO64" s="2"/>
      <c r="DRP64" s="2"/>
      <c r="DRQ64" s="2"/>
      <c r="DRR64" s="2"/>
      <c r="DRS64" s="2"/>
      <c r="DRT64" s="2"/>
      <c r="DRU64" s="2"/>
      <c r="DRV64" s="2"/>
      <c r="DRW64" s="2"/>
      <c r="DRX64" s="2"/>
      <c r="DRY64" s="2"/>
      <c r="DRZ64" s="2"/>
      <c r="DSA64" s="2"/>
      <c r="DSB64" s="2"/>
      <c r="DSC64" s="2"/>
      <c r="DSD64" s="2"/>
      <c r="DSE64" s="2"/>
      <c r="DSF64" s="2"/>
      <c r="DSG64" s="2"/>
      <c r="DSH64" s="2"/>
      <c r="DSI64" s="2"/>
      <c r="DSJ64" s="2"/>
      <c r="DSK64" s="2"/>
      <c r="DSL64" s="2"/>
      <c r="DSM64" s="2"/>
      <c r="DSN64" s="2"/>
      <c r="DSO64" s="2"/>
      <c r="DSP64" s="2"/>
      <c r="DSQ64" s="2"/>
      <c r="DSR64" s="2"/>
      <c r="DSS64" s="2"/>
      <c r="DST64" s="2"/>
      <c r="DSU64" s="2"/>
      <c r="DSV64" s="2"/>
      <c r="DSW64" s="2"/>
      <c r="DSX64" s="2"/>
      <c r="DSY64" s="2"/>
      <c r="DSZ64" s="2"/>
      <c r="DTA64" s="2"/>
      <c r="DTB64" s="2"/>
      <c r="DTC64" s="2"/>
      <c r="DTD64" s="2"/>
      <c r="DTE64" s="2"/>
      <c r="DTF64" s="2"/>
      <c r="DTG64" s="2"/>
      <c r="DTH64" s="2"/>
      <c r="DTI64" s="2"/>
      <c r="DTJ64" s="2"/>
      <c r="DTK64" s="2"/>
      <c r="DTL64" s="2"/>
      <c r="DTM64" s="2"/>
      <c r="DTN64" s="2"/>
      <c r="DTO64" s="2"/>
      <c r="DTP64" s="2"/>
      <c r="DTQ64" s="2"/>
      <c r="DTR64" s="2"/>
      <c r="DTS64" s="2"/>
      <c r="DTT64" s="2"/>
      <c r="DTU64" s="2"/>
      <c r="DTV64" s="2"/>
      <c r="DTW64" s="2"/>
      <c r="DTX64" s="2"/>
      <c r="DTY64" s="2"/>
      <c r="DTZ64" s="2"/>
      <c r="DUA64" s="2"/>
      <c r="DUB64" s="2"/>
      <c r="DUC64" s="2"/>
      <c r="DUD64" s="2"/>
      <c r="DUE64" s="2"/>
      <c r="DUF64" s="2"/>
      <c r="DUG64" s="2"/>
      <c r="DUH64" s="2"/>
      <c r="DUI64" s="2"/>
      <c r="DUJ64" s="2"/>
      <c r="DUK64" s="2"/>
      <c r="DUL64" s="2"/>
      <c r="DUM64" s="2"/>
      <c r="DUN64" s="2"/>
      <c r="DUO64" s="2"/>
      <c r="DUP64" s="2"/>
      <c r="DUQ64" s="2"/>
      <c r="DUR64" s="2"/>
      <c r="DUS64" s="2"/>
      <c r="DUT64" s="2"/>
      <c r="DUU64" s="2"/>
      <c r="DUV64" s="2"/>
      <c r="DUW64" s="2"/>
      <c r="DUX64" s="2"/>
      <c r="DUY64" s="2"/>
      <c r="DUZ64" s="2"/>
      <c r="DVA64" s="2"/>
      <c r="DVB64" s="2"/>
      <c r="DVC64" s="2"/>
      <c r="DVD64" s="2"/>
      <c r="DVE64" s="2"/>
      <c r="DVF64" s="2"/>
      <c r="DVG64" s="2"/>
      <c r="DVH64" s="2"/>
      <c r="DVI64" s="2"/>
      <c r="DVJ64" s="2"/>
      <c r="DVK64" s="2"/>
      <c r="DVL64" s="2"/>
      <c r="DVM64" s="2"/>
      <c r="DVN64" s="2"/>
      <c r="DVO64" s="2"/>
      <c r="DVP64" s="2"/>
      <c r="DVQ64" s="2"/>
      <c r="DVR64" s="2"/>
      <c r="DVS64" s="2"/>
      <c r="DVT64" s="2"/>
      <c r="DVU64" s="2"/>
      <c r="DVV64" s="2"/>
      <c r="DVW64" s="2"/>
      <c r="DVX64" s="2"/>
      <c r="DVY64" s="2"/>
      <c r="DVZ64" s="2"/>
      <c r="DWA64" s="2"/>
      <c r="DWB64" s="2"/>
      <c r="DWC64" s="2"/>
      <c r="DWD64" s="2"/>
      <c r="DWE64" s="2"/>
      <c r="DWF64" s="2"/>
      <c r="DWG64" s="2"/>
      <c r="DWH64" s="2"/>
      <c r="DWI64" s="2"/>
      <c r="DWJ64" s="2"/>
      <c r="DWK64" s="2"/>
      <c r="DWL64" s="2"/>
      <c r="DWM64" s="2"/>
      <c r="DWN64" s="2"/>
      <c r="DWO64" s="2"/>
      <c r="DWP64" s="2"/>
      <c r="DWQ64" s="2"/>
      <c r="DWR64" s="2"/>
      <c r="DWS64" s="2"/>
      <c r="DWT64" s="2"/>
      <c r="DWU64" s="2"/>
      <c r="DWV64" s="2"/>
      <c r="DWW64" s="2"/>
      <c r="DWX64" s="2"/>
      <c r="DWY64" s="2"/>
      <c r="DWZ64" s="2"/>
      <c r="DXA64" s="2"/>
      <c r="DXB64" s="2"/>
      <c r="DXC64" s="2"/>
      <c r="DXD64" s="2"/>
      <c r="DXE64" s="2"/>
      <c r="DXF64" s="2"/>
      <c r="DXG64" s="2"/>
      <c r="DXH64" s="2"/>
      <c r="DXI64" s="2"/>
      <c r="DXJ64" s="2"/>
      <c r="DXK64" s="2"/>
      <c r="DXL64" s="2"/>
      <c r="DXM64" s="2"/>
      <c r="DXN64" s="2"/>
      <c r="DXO64" s="2"/>
      <c r="DXP64" s="2"/>
      <c r="DXQ64" s="2"/>
      <c r="DXR64" s="2"/>
      <c r="DXS64" s="2"/>
      <c r="DXT64" s="2"/>
      <c r="DXU64" s="2"/>
      <c r="DXV64" s="2"/>
      <c r="DXW64" s="2"/>
      <c r="DXX64" s="2"/>
      <c r="DXY64" s="2"/>
      <c r="DXZ64" s="2"/>
      <c r="DYA64" s="2"/>
      <c r="DYB64" s="2"/>
      <c r="DYC64" s="2"/>
      <c r="DYD64" s="2"/>
      <c r="DYE64" s="2"/>
      <c r="DYF64" s="2"/>
      <c r="DYG64" s="2"/>
      <c r="DYH64" s="2"/>
      <c r="DYI64" s="2"/>
      <c r="DYJ64" s="2"/>
      <c r="DYK64" s="2"/>
      <c r="DYL64" s="2"/>
      <c r="DYM64" s="2"/>
      <c r="DYN64" s="2"/>
      <c r="DYO64" s="2"/>
      <c r="DYP64" s="2"/>
      <c r="DYQ64" s="2"/>
      <c r="DYR64" s="2"/>
      <c r="DYS64" s="2"/>
      <c r="DYT64" s="2"/>
      <c r="DYU64" s="2"/>
      <c r="DYV64" s="2"/>
      <c r="DYW64" s="2"/>
      <c r="DYX64" s="2"/>
      <c r="DYY64" s="2"/>
      <c r="DYZ64" s="2"/>
      <c r="DZA64" s="2"/>
      <c r="DZB64" s="2"/>
      <c r="DZC64" s="2"/>
      <c r="DZD64" s="2"/>
      <c r="DZE64" s="2"/>
      <c r="DZF64" s="2"/>
      <c r="DZG64" s="2"/>
      <c r="DZH64" s="2"/>
      <c r="DZI64" s="2"/>
      <c r="DZJ64" s="2"/>
      <c r="DZK64" s="2"/>
      <c r="DZL64" s="2"/>
      <c r="DZM64" s="2"/>
      <c r="DZN64" s="2"/>
      <c r="DZO64" s="2"/>
      <c r="DZP64" s="2"/>
      <c r="DZQ64" s="2"/>
      <c r="DZR64" s="2"/>
      <c r="DZS64" s="2"/>
      <c r="DZT64" s="2"/>
      <c r="DZU64" s="2"/>
      <c r="DZV64" s="2"/>
      <c r="DZW64" s="2"/>
      <c r="DZX64" s="2"/>
      <c r="DZY64" s="2"/>
      <c r="DZZ64" s="2"/>
      <c r="EAA64" s="2"/>
      <c r="EAB64" s="2"/>
      <c r="EAC64" s="2"/>
      <c r="EAD64" s="2"/>
      <c r="EAE64" s="2"/>
      <c r="EAF64" s="2"/>
      <c r="EAG64" s="2"/>
      <c r="EAH64" s="2"/>
      <c r="EAI64" s="2"/>
      <c r="EAJ64" s="2"/>
      <c r="EAK64" s="2"/>
      <c r="EAL64" s="2"/>
      <c r="EAM64" s="2"/>
      <c r="EAN64" s="2"/>
      <c r="EAO64" s="2"/>
      <c r="EAP64" s="2"/>
      <c r="EAQ64" s="2"/>
      <c r="EAR64" s="2"/>
      <c r="EAS64" s="2"/>
      <c r="EAT64" s="2"/>
      <c r="EAU64" s="2"/>
      <c r="EAV64" s="2"/>
      <c r="EAW64" s="2"/>
      <c r="EAX64" s="2"/>
      <c r="EAY64" s="2"/>
      <c r="EAZ64" s="2"/>
      <c r="EBA64" s="2"/>
      <c r="EBB64" s="2"/>
      <c r="EBC64" s="2"/>
      <c r="EBD64" s="2"/>
      <c r="EBE64" s="2"/>
      <c r="EBF64" s="2"/>
      <c r="EBG64" s="2"/>
      <c r="EBH64" s="2"/>
      <c r="EBI64" s="2"/>
      <c r="EBJ64" s="2"/>
      <c r="EBK64" s="2"/>
      <c r="EBL64" s="2"/>
      <c r="EBM64" s="2"/>
      <c r="EBN64" s="2"/>
      <c r="EBO64" s="2"/>
      <c r="EBP64" s="2"/>
      <c r="EBQ64" s="2"/>
      <c r="EBR64" s="2"/>
      <c r="EBS64" s="2"/>
      <c r="EBT64" s="2"/>
      <c r="EBU64" s="2"/>
      <c r="EBV64" s="2"/>
      <c r="EBW64" s="2"/>
      <c r="EBX64" s="2"/>
      <c r="EBY64" s="2"/>
      <c r="EBZ64" s="2"/>
      <c r="ECA64" s="2"/>
      <c r="ECB64" s="2"/>
      <c r="ECC64" s="2"/>
      <c r="ECD64" s="2"/>
      <c r="ECE64" s="2"/>
      <c r="ECF64" s="2"/>
      <c r="ECG64" s="2"/>
      <c r="ECH64" s="2"/>
      <c r="ECI64" s="2"/>
      <c r="ECJ64" s="2"/>
      <c r="ECK64" s="2"/>
      <c r="ECL64" s="2"/>
      <c r="ECM64" s="2"/>
      <c r="ECN64" s="2"/>
      <c r="ECO64" s="2"/>
      <c r="ECP64" s="2"/>
      <c r="ECQ64" s="2"/>
      <c r="ECR64" s="2"/>
      <c r="ECS64" s="2"/>
      <c r="ECT64" s="2"/>
      <c r="ECU64" s="2"/>
      <c r="ECV64" s="2"/>
      <c r="ECW64" s="2"/>
      <c r="ECX64" s="2"/>
      <c r="ECY64" s="2"/>
      <c r="ECZ64" s="2"/>
      <c r="EDA64" s="2"/>
      <c r="EDB64" s="2"/>
      <c r="EDC64" s="2"/>
      <c r="EDD64" s="2"/>
      <c r="EDE64" s="2"/>
      <c r="EDF64" s="2"/>
      <c r="EDG64" s="2"/>
      <c r="EDH64" s="2"/>
      <c r="EDI64" s="2"/>
      <c r="EDJ64" s="2"/>
      <c r="EDK64" s="2"/>
      <c r="EDL64" s="2"/>
      <c r="EDM64" s="2"/>
      <c r="EDN64" s="2"/>
      <c r="EDO64" s="2"/>
      <c r="EDP64" s="2"/>
      <c r="EDQ64" s="2"/>
      <c r="EDR64" s="2"/>
      <c r="EDS64" s="2"/>
      <c r="EDT64" s="2"/>
      <c r="EDU64" s="2"/>
      <c r="EDV64" s="2"/>
      <c r="EDW64" s="2"/>
      <c r="EDX64" s="2"/>
      <c r="EDY64" s="2"/>
      <c r="EDZ64" s="2"/>
      <c r="EEA64" s="2"/>
      <c r="EEB64" s="2"/>
      <c r="EEC64" s="2"/>
      <c r="EED64" s="2"/>
      <c r="EEE64" s="2"/>
      <c r="EEF64" s="2"/>
      <c r="EEG64" s="2"/>
      <c r="EEH64" s="2"/>
      <c r="EEI64" s="2"/>
      <c r="EEJ64" s="2"/>
      <c r="EEK64" s="2"/>
      <c r="EEL64" s="2"/>
      <c r="EEM64" s="2"/>
      <c r="EEN64" s="2"/>
      <c r="EEO64" s="2"/>
      <c r="EEP64" s="2"/>
      <c r="EEQ64" s="2"/>
      <c r="EER64" s="2"/>
      <c r="EES64" s="2"/>
      <c r="EET64" s="2"/>
      <c r="EEU64" s="2"/>
      <c r="EEV64" s="2"/>
      <c r="EEW64" s="2"/>
      <c r="EEX64" s="2"/>
      <c r="EEY64" s="2"/>
      <c r="EEZ64" s="2"/>
      <c r="EFA64" s="2"/>
      <c r="EFB64" s="2"/>
      <c r="EFC64" s="2"/>
      <c r="EFD64" s="2"/>
      <c r="EFE64" s="2"/>
      <c r="EFF64" s="2"/>
      <c r="EFG64" s="2"/>
      <c r="EFH64" s="2"/>
      <c r="EFI64" s="2"/>
      <c r="EFJ64" s="2"/>
      <c r="EFK64" s="2"/>
      <c r="EFL64" s="2"/>
      <c r="EFM64" s="2"/>
      <c r="EFN64" s="2"/>
      <c r="EFO64" s="2"/>
      <c r="EFP64" s="2"/>
      <c r="EFQ64" s="2"/>
      <c r="EFR64" s="2"/>
      <c r="EFS64" s="2"/>
      <c r="EFT64" s="2"/>
      <c r="EFU64" s="2"/>
      <c r="EFV64" s="2"/>
      <c r="EFW64" s="2"/>
      <c r="EFX64" s="2"/>
      <c r="EFY64" s="2"/>
      <c r="EFZ64" s="2"/>
      <c r="EGA64" s="2"/>
      <c r="EGB64" s="2"/>
      <c r="EGC64" s="2"/>
      <c r="EGD64" s="2"/>
      <c r="EGE64" s="2"/>
      <c r="EGF64" s="2"/>
      <c r="EGG64" s="2"/>
      <c r="EGH64" s="2"/>
      <c r="EGI64" s="2"/>
      <c r="EGJ64" s="2"/>
      <c r="EGK64" s="2"/>
      <c r="EGL64" s="2"/>
      <c r="EGM64" s="2"/>
      <c r="EGN64" s="2"/>
      <c r="EGO64" s="2"/>
      <c r="EGP64" s="2"/>
      <c r="EGQ64" s="2"/>
      <c r="EGR64" s="2"/>
      <c r="EGS64" s="2"/>
      <c r="EGT64" s="2"/>
      <c r="EGU64" s="2"/>
      <c r="EGV64" s="2"/>
      <c r="EGW64" s="2"/>
      <c r="EGX64" s="2"/>
      <c r="EGY64" s="2"/>
      <c r="EGZ64" s="2"/>
      <c r="EHA64" s="2"/>
      <c r="EHB64" s="2"/>
      <c r="EHC64" s="2"/>
      <c r="EHD64" s="2"/>
      <c r="EHE64" s="2"/>
      <c r="EHF64" s="2"/>
      <c r="EHG64" s="2"/>
      <c r="EHH64" s="2"/>
      <c r="EHI64" s="2"/>
      <c r="EHJ64" s="2"/>
      <c r="EHK64" s="2"/>
      <c r="EHL64" s="2"/>
      <c r="EHM64" s="2"/>
      <c r="EHN64" s="2"/>
      <c r="EHO64" s="2"/>
      <c r="EHP64" s="2"/>
      <c r="EHQ64" s="2"/>
      <c r="EHR64" s="2"/>
      <c r="EHS64" s="2"/>
      <c r="EHT64" s="2"/>
      <c r="EHU64" s="2"/>
      <c r="EHV64" s="2"/>
      <c r="EHW64" s="2"/>
      <c r="EHX64" s="2"/>
      <c r="EHY64" s="2"/>
      <c r="EHZ64" s="2"/>
      <c r="EIA64" s="2"/>
      <c r="EIB64" s="2"/>
      <c r="EIC64" s="2"/>
      <c r="EID64" s="2"/>
      <c r="EIE64" s="2"/>
      <c r="EIF64" s="2"/>
      <c r="EIG64" s="2"/>
      <c r="EIH64" s="2"/>
      <c r="EII64" s="2"/>
      <c r="EIJ64" s="2"/>
      <c r="EIK64" s="2"/>
      <c r="EIL64" s="2"/>
      <c r="EIM64" s="2"/>
      <c r="EIN64" s="2"/>
      <c r="EIO64" s="2"/>
      <c r="EIP64" s="2"/>
      <c r="EIQ64" s="2"/>
      <c r="EIR64" s="2"/>
      <c r="EIS64" s="2"/>
      <c r="EIT64" s="2"/>
      <c r="EIU64" s="2"/>
      <c r="EIV64" s="2"/>
      <c r="EIW64" s="2"/>
      <c r="EIX64" s="2"/>
      <c r="EIY64" s="2"/>
      <c r="EIZ64" s="2"/>
      <c r="EJA64" s="2"/>
      <c r="EJB64" s="2"/>
      <c r="EJC64" s="2"/>
      <c r="EJD64" s="2"/>
      <c r="EJE64" s="2"/>
      <c r="EJF64" s="2"/>
      <c r="EJG64" s="2"/>
      <c r="EJH64" s="2"/>
      <c r="EJI64" s="2"/>
      <c r="EJJ64" s="2"/>
      <c r="EJK64" s="2"/>
      <c r="EJL64" s="2"/>
      <c r="EJM64" s="2"/>
      <c r="EJN64" s="2"/>
      <c r="EJO64" s="2"/>
      <c r="EJP64" s="2"/>
      <c r="EJQ64" s="2"/>
      <c r="EJR64" s="2"/>
      <c r="EJS64" s="2"/>
      <c r="EJT64" s="2"/>
      <c r="EJU64" s="2"/>
      <c r="EJV64" s="2"/>
      <c r="EJW64" s="2"/>
      <c r="EJX64" s="2"/>
      <c r="EJY64" s="2"/>
      <c r="EJZ64" s="2"/>
      <c r="EKA64" s="2"/>
      <c r="EKB64" s="2"/>
      <c r="EKC64" s="2"/>
      <c r="EKD64" s="2"/>
      <c r="EKE64" s="2"/>
      <c r="EKF64" s="2"/>
      <c r="EKG64" s="2"/>
      <c r="EKH64" s="2"/>
      <c r="EKI64" s="2"/>
      <c r="EKJ64" s="2"/>
      <c r="EKK64" s="2"/>
      <c r="EKL64" s="2"/>
      <c r="EKM64" s="2"/>
      <c r="EKN64" s="2"/>
      <c r="EKO64" s="2"/>
      <c r="EKP64" s="2"/>
      <c r="EKQ64" s="2"/>
      <c r="EKR64" s="2"/>
      <c r="EKS64" s="2"/>
      <c r="EKT64" s="2"/>
      <c r="EKU64" s="2"/>
      <c r="EKV64" s="2"/>
      <c r="EKW64" s="2"/>
      <c r="EKX64" s="2"/>
      <c r="EKY64" s="2"/>
      <c r="EKZ64" s="2"/>
      <c r="ELA64" s="2"/>
      <c r="ELB64" s="2"/>
      <c r="ELC64" s="2"/>
      <c r="ELD64" s="2"/>
      <c r="ELE64" s="2"/>
      <c r="ELF64" s="2"/>
      <c r="ELG64" s="2"/>
      <c r="ELH64" s="2"/>
      <c r="ELI64" s="2"/>
      <c r="ELJ64" s="2"/>
      <c r="ELK64" s="2"/>
      <c r="ELL64" s="2"/>
      <c r="ELM64" s="2"/>
      <c r="ELN64" s="2"/>
      <c r="ELO64" s="2"/>
      <c r="ELP64" s="2"/>
      <c r="ELQ64" s="2"/>
      <c r="ELR64" s="2"/>
      <c r="ELS64" s="2"/>
      <c r="ELT64" s="2"/>
      <c r="ELU64" s="2"/>
      <c r="ELV64" s="2"/>
      <c r="ELW64" s="2"/>
      <c r="ELX64" s="2"/>
      <c r="ELY64" s="2"/>
      <c r="ELZ64" s="2"/>
      <c r="EMA64" s="2"/>
      <c r="EMB64" s="2"/>
      <c r="EMC64" s="2"/>
      <c r="EMD64" s="2"/>
      <c r="EME64" s="2"/>
      <c r="EMF64" s="2"/>
      <c r="EMG64" s="2"/>
      <c r="EMH64" s="2"/>
      <c r="EMI64" s="2"/>
      <c r="EMJ64" s="2"/>
      <c r="EMK64" s="2"/>
      <c r="EML64" s="2"/>
      <c r="EMM64" s="2"/>
      <c r="EMN64" s="2"/>
      <c r="EMO64" s="2"/>
      <c r="EMP64" s="2"/>
      <c r="EMQ64" s="2"/>
      <c r="EMR64" s="2"/>
      <c r="EMS64" s="2"/>
      <c r="EMT64" s="2"/>
      <c r="EMU64" s="2"/>
      <c r="EMV64" s="2"/>
      <c r="EMW64" s="2"/>
      <c r="EMX64" s="2"/>
      <c r="EMY64" s="2"/>
      <c r="EMZ64" s="2"/>
      <c r="ENA64" s="2"/>
      <c r="ENB64" s="2"/>
      <c r="ENC64" s="2"/>
      <c r="END64" s="2"/>
      <c r="ENE64" s="2"/>
      <c r="ENF64" s="2"/>
      <c r="ENG64" s="2"/>
      <c r="ENH64" s="2"/>
      <c r="ENI64" s="2"/>
      <c r="ENJ64" s="2"/>
      <c r="ENK64" s="2"/>
      <c r="ENL64" s="2"/>
      <c r="ENM64" s="2"/>
      <c r="ENN64" s="2"/>
      <c r="ENO64" s="2"/>
      <c r="ENP64" s="2"/>
      <c r="ENQ64" s="2"/>
      <c r="ENR64" s="2"/>
      <c r="ENS64" s="2"/>
      <c r="ENT64" s="2"/>
      <c r="ENU64" s="2"/>
      <c r="ENV64" s="2"/>
      <c r="ENW64" s="2"/>
      <c r="ENX64" s="2"/>
      <c r="ENY64" s="2"/>
      <c r="ENZ64" s="2"/>
      <c r="EOA64" s="2"/>
      <c r="EOB64" s="2"/>
      <c r="EOC64" s="2"/>
      <c r="EOD64" s="2"/>
      <c r="EOE64" s="2"/>
      <c r="EOF64" s="2"/>
      <c r="EOG64" s="2"/>
      <c r="EOH64" s="2"/>
      <c r="EOI64" s="2"/>
      <c r="EOJ64" s="2"/>
      <c r="EOK64" s="2"/>
      <c r="EOL64" s="2"/>
      <c r="EOM64" s="2"/>
      <c r="EON64" s="2"/>
      <c r="EOO64" s="2"/>
      <c r="EOP64" s="2"/>
      <c r="EOQ64" s="2"/>
      <c r="EOR64" s="2"/>
      <c r="EOS64" s="2"/>
      <c r="EOT64" s="2"/>
      <c r="EOU64" s="2"/>
      <c r="EOV64" s="2"/>
      <c r="EOW64" s="2"/>
      <c r="EOX64" s="2"/>
      <c r="EOY64" s="2"/>
      <c r="EOZ64" s="2"/>
      <c r="EPA64" s="2"/>
      <c r="EPB64" s="2"/>
      <c r="EPC64" s="2"/>
      <c r="EPD64" s="2"/>
      <c r="EPE64" s="2"/>
      <c r="EPF64" s="2"/>
      <c r="EPG64" s="2"/>
      <c r="EPH64" s="2"/>
      <c r="EPI64" s="2"/>
      <c r="EPJ64" s="2"/>
      <c r="EPK64" s="2"/>
      <c r="EPL64" s="2"/>
      <c r="EPM64" s="2"/>
      <c r="EPN64" s="2"/>
      <c r="EPO64" s="2"/>
      <c r="EPP64" s="2"/>
      <c r="EPQ64" s="2"/>
      <c r="EPR64" s="2"/>
      <c r="EPS64" s="2"/>
      <c r="EPT64" s="2"/>
      <c r="EPU64" s="2"/>
      <c r="EPV64" s="2"/>
      <c r="EPW64" s="2"/>
      <c r="EPX64" s="2"/>
      <c r="EPY64" s="2"/>
      <c r="EPZ64" s="2"/>
      <c r="EQA64" s="2"/>
      <c r="EQB64" s="2"/>
      <c r="EQC64" s="2"/>
      <c r="EQD64" s="2"/>
      <c r="EQE64" s="2"/>
      <c r="EQF64" s="2"/>
      <c r="EQG64" s="2"/>
      <c r="EQH64" s="2"/>
      <c r="EQI64" s="2"/>
      <c r="EQJ64" s="2"/>
      <c r="EQK64" s="2"/>
      <c r="EQL64" s="2"/>
      <c r="EQM64" s="2"/>
      <c r="EQN64" s="2"/>
      <c r="EQO64" s="2"/>
      <c r="EQP64" s="2"/>
      <c r="EQQ64" s="2"/>
      <c r="EQR64" s="2"/>
      <c r="EQS64" s="2"/>
      <c r="EQT64" s="2"/>
      <c r="EQU64" s="2"/>
      <c r="EQV64" s="2"/>
      <c r="EQW64" s="2"/>
      <c r="EQX64" s="2"/>
      <c r="EQY64" s="2"/>
      <c r="EQZ64" s="2"/>
      <c r="ERA64" s="2"/>
      <c r="ERB64" s="2"/>
      <c r="ERC64" s="2"/>
      <c r="ERD64" s="2"/>
      <c r="ERE64" s="2"/>
      <c r="ERF64" s="2"/>
      <c r="ERG64" s="2"/>
      <c r="ERH64" s="2"/>
      <c r="ERI64" s="2"/>
      <c r="ERJ64" s="2"/>
      <c r="ERK64" s="2"/>
      <c r="ERL64" s="2"/>
      <c r="ERM64" s="2"/>
      <c r="ERN64" s="2"/>
      <c r="ERO64" s="2"/>
      <c r="ERP64" s="2"/>
      <c r="ERQ64" s="2"/>
      <c r="ERR64" s="2"/>
      <c r="ERS64" s="2"/>
      <c r="ERT64" s="2"/>
      <c r="ERU64" s="2"/>
      <c r="ERV64" s="2"/>
      <c r="ERW64" s="2"/>
      <c r="ERX64" s="2"/>
      <c r="ERY64" s="2"/>
      <c r="ERZ64" s="2"/>
      <c r="ESA64" s="2"/>
      <c r="ESB64" s="2"/>
      <c r="ESC64" s="2"/>
      <c r="ESD64" s="2"/>
      <c r="ESE64" s="2"/>
      <c r="ESF64" s="2"/>
      <c r="ESG64" s="2"/>
      <c r="ESH64" s="2"/>
      <c r="ESI64" s="2"/>
      <c r="ESJ64" s="2"/>
      <c r="ESK64" s="2"/>
      <c r="ESL64" s="2"/>
      <c r="ESM64" s="2"/>
      <c r="ESN64" s="2"/>
      <c r="ESO64" s="2"/>
      <c r="ESP64" s="2"/>
      <c r="ESQ64" s="2"/>
      <c r="ESR64" s="2"/>
      <c r="ESS64" s="2"/>
      <c r="EST64" s="2"/>
      <c r="ESU64" s="2"/>
      <c r="ESV64" s="2"/>
      <c r="ESW64" s="2"/>
      <c r="ESX64" s="2"/>
      <c r="ESY64" s="2"/>
      <c r="ESZ64" s="2"/>
      <c r="ETA64" s="2"/>
      <c r="ETB64" s="2"/>
      <c r="ETC64" s="2"/>
      <c r="ETD64" s="2"/>
      <c r="ETE64" s="2"/>
      <c r="ETF64" s="2"/>
      <c r="ETG64" s="2"/>
      <c r="ETH64" s="2"/>
      <c r="ETI64" s="2"/>
      <c r="ETJ64" s="2"/>
      <c r="ETK64" s="2"/>
      <c r="ETL64" s="2"/>
      <c r="ETM64" s="2"/>
      <c r="ETN64" s="2"/>
      <c r="ETO64" s="2"/>
      <c r="ETP64" s="2"/>
      <c r="ETQ64" s="2"/>
      <c r="ETR64" s="2"/>
      <c r="ETS64" s="2"/>
      <c r="ETT64" s="2"/>
      <c r="ETU64" s="2"/>
      <c r="ETV64" s="2"/>
      <c r="ETW64" s="2"/>
      <c r="ETX64" s="2"/>
      <c r="ETY64" s="2"/>
      <c r="ETZ64" s="2"/>
      <c r="EUA64" s="2"/>
      <c r="EUB64" s="2"/>
      <c r="EUC64" s="2"/>
      <c r="EUD64" s="2"/>
      <c r="EUE64" s="2"/>
      <c r="EUF64" s="2"/>
      <c r="EUG64" s="2"/>
      <c r="EUH64" s="2"/>
      <c r="EUI64" s="2"/>
      <c r="EUJ64" s="2"/>
      <c r="EUK64" s="2"/>
      <c r="EUL64" s="2"/>
      <c r="EUM64" s="2"/>
      <c r="EUN64" s="2"/>
      <c r="EUO64" s="2"/>
      <c r="EUP64" s="2"/>
      <c r="EUQ64" s="2"/>
      <c r="EUR64" s="2"/>
      <c r="EUS64" s="2"/>
      <c r="EUT64" s="2"/>
      <c r="EUU64" s="2"/>
      <c r="EUV64" s="2"/>
      <c r="EUW64" s="2"/>
      <c r="EUX64" s="2"/>
      <c r="EUY64" s="2"/>
      <c r="EUZ64" s="2"/>
      <c r="EVA64" s="2"/>
      <c r="EVB64" s="2"/>
      <c r="EVC64" s="2"/>
      <c r="EVD64" s="2"/>
      <c r="EVE64" s="2"/>
      <c r="EVF64" s="2"/>
      <c r="EVG64" s="2"/>
      <c r="EVH64" s="2"/>
      <c r="EVI64" s="2"/>
      <c r="EVJ64" s="2"/>
      <c r="EVK64" s="2"/>
      <c r="EVL64" s="2"/>
      <c r="EVM64" s="2"/>
      <c r="EVN64" s="2"/>
      <c r="EVO64" s="2"/>
      <c r="EVP64" s="2"/>
      <c r="EVQ64" s="2"/>
      <c r="EVR64" s="2"/>
      <c r="EVS64" s="2"/>
      <c r="EVT64" s="2"/>
      <c r="EVU64" s="2"/>
      <c r="EVV64" s="2"/>
      <c r="EVW64" s="2"/>
      <c r="EVX64" s="2"/>
      <c r="EVY64" s="2"/>
      <c r="EVZ64" s="2"/>
      <c r="EWA64" s="2"/>
      <c r="EWB64" s="2"/>
      <c r="EWC64" s="2"/>
      <c r="EWD64" s="2"/>
      <c r="EWE64" s="2"/>
      <c r="EWF64" s="2"/>
      <c r="EWG64" s="2"/>
      <c r="EWH64" s="2"/>
      <c r="EWI64" s="2"/>
      <c r="EWJ64" s="2"/>
      <c r="EWK64" s="2"/>
      <c r="EWL64" s="2"/>
      <c r="EWM64" s="2"/>
      <c r="EWN64" s="2"/>
      <c r="EWO64" s="2"/>
      <c r="EWP64" s="2"/>
      <c r="EWQ64" s="2"/>
      <c r="EWR64" s="2"/>
      <c r="EWS64" s="2"/>
      <c r="EWT64" s="2"/>
      <c r="EWU64" s="2"/>
      <c r="EWV64" s="2"/>
      <c r="EWW64" s="2"/>
      <c r="EWX64" s="2"/>
      <c r="EWY64" s="2"/>
      <c r="EWZ64" s="2"/>
      <c r="EXA64" s="2"/>
      <c r="EXB64" s="2"/>
      <c r="EXC64" s="2"/>
      <c r="EXD64" s="2"/>
      <c r="EXE64" s="2"/>
      <c r="EXF64" s="2"/>
      <c r="EXG64" s="2"/>
      <c r="EXH64" s="2"/>
      <c r="EXI64" s="2"/>
      <c r="EXJ64" s="2"/>
      <c r="EXK64" s="2"/>
      <c r="EXL64" s="2"/>
      <c r="EXM64" s="2"/>
      <c r="EXN64" s="2"/>
      <c r="EXO64" s="2"/>
      <c r="EXP64" s="2"/>
      <c r="EXQ64" s="2"/>
      <c r="EXR64" s="2"/>
      <c r="EXS64" s="2"/>
      <c r="EXT64" s="2"/>
      <c r="EXU64" s="2"/>
      <c r="EXV64" s="2"/>
      <c r="EXW64" s="2"/>
      <c r="EXX64" s="2"/>
      <c r="EXY64" s="2"/>
      <c r="EXZ64" s="2"/>
      <c r="EYA64" s="2"/>
      <c r="EYB64" s="2"/>
      <c r="EYC64" s="2"/>
      <c r="EYD64" s="2"/>
      <c r="EYE64" s="2"/>
      <c r="EYF64" s="2"/>
      <c r="EYG64" s="2"/>
      <c r="EYH64" s="2"/>
      <c r="EYI64" s="2"/>
      <c r="EYJ64" s="2"/>
      <c r="EYK64" s="2"/>
      <c r="EYL64" s="2"/>
      <c r="EYM64" s="2"/>
      <c r="EYN64" s="2"/>
      <c r="EYO64" s="2"/>
      <c r="EYP64" s="2"/>
      <c r="EYQ64" s="2"/>
      <c r="EYR64" s="2"/>
      <c r="EYS64" s="2"/>
      <c r="EYT64" s="2"/>
      <c r="EYU64" s="2"/>
      <c r="EYV64" s="2"/>
      <c r="EYW64" s="2"/>
      <c r="EYX64" s="2"/>
      <c r="EYY64" s="2"/>
      <c r="EYZ64" s="2"/>
      <c r="EZA64" s="2"/>
      <c r="EZB64" s="2"/>
      <c r="EZC64" s="2"/>
      <c r="EZD64" s="2"/>
      <c r="EZE64" s="2"/>
      <c r="EZF64" s="2"/>
      <c r="EZG64" s="2"/>
      <c r="EZH64" s="2"/>
      <c r="EZI64" s="2"/>
      <c r="EZJ64" s="2"/>
      <c r="EZK64" s="2"/>
      <c r="EZL64" s="2"/>
      <c r="EZM64" s="2"/>
      <c r="EZN64" s="2"/>
      <c r="EZO64" s="2"/>
      <c r="EZP64" s="2"/>
      <c r="EZQ64" s="2"/>
      <c r="EZR64" s="2"/>
      <c r="EZS64" s="2"/>
      <c r="EZT64" s="2"/>
      <c r="EZU64" s="2"/>
      <c r="EZV64" s="2"/>
      <c r="EZW64" s="2"/>
      <c r="EZX64" s="2"/>
      <c r="EZY64" s="2"/>
      <c r="EZZ64" s="2"/>
      <c r="FAA64" s="2"/>
      <c r="FAB64" s="2"/>
      <c r="FAC64" s="2"/>
      <c r="FAD64" s="2"/>
      <c r="FAE64" s="2"/>
      <c r="FAF64" s="2"/>
      <c r="FAG64" s="2"/>
      <c r="FAH64" s="2"/>
      <c r="FAI64" s="2"/>
      <c r="FAJ64" s="2"/>
      <c r="FAK64" s="2"/>
      <c r="FAL64" s="2"/>
      <c r="FAM64" s="2"/>
      <c r="FAN64" s="2"/>
      <c r="FAO64" s="2"/>
      <c r="FAP64" s="2"/>
      <c r="FAQ64" s="2"/>
      <c r="FAR64" s="2"/>
      <c r="FAS64" s="2"/>
      <c r="FAT64" s="2"/>
      <c r="FAU64" s="2"/>
      <c r="FAV64" s="2"/>
      <c r="FAW64" s="2"/>
      <c r="FAX64" s="2"/>
      <c r="FAY64" s="2"/>
      <c r="FAZ64" s="2"/>
      <c r="FBA64" s="2"/>
      <c r="FBB64" s="2"/>
      <c r="FBC64" s="2"/>
      <c r="FBD64" s="2"/>
      <c r="FBE64" s="2"/>
      <c r="FBF64" s="2"/>
      <c r="FBG64" s="2"/>
      <c r="FBH64" s="2"/>
      <c r="FBI64" s="2"/>
      <c r="FBJ64" s="2"/>
      <c r="FBK64" s="2"/>
      <c r="FBL64" s="2"/>
      <c r="FBM64" s="2"/>
      <c r="FBN64" s="2"/>
      <c r="FBO64" s="2"/>
      <c r="FBP64" s="2"/>
      <c r="FBQ64" s="2"/>
      <c r="FBR64" s="2"/>
      <c r="FBS64" s="2"/>
      <c r="FBT64" s="2"/>
      <c r="FBU64" s="2"/>
      <c r="FBV64" s="2"/>
      <c r="FBW64" s="2"/>
      <c r="FBX64" s="2"/>
      <c r="FBY64" s="2"/>
      <c r="FBZ64" s="2"/>
      <c r="FCA64" s="2"/>
      <c r="FCB64" s="2"/>
      <c r="FCC64" s="2"/>
      <c r="FCD64" s="2"/>
      <c r="FCE64" s="2"/>
      <c r="FCF64" s="2"/>
      <c r="FCG64" s="2"/>
      <c r="FCH64" s="2"/>
      <c r="FCI64" s="2"/>
      <c r="FCJ64" s="2"/>
      <c r="FCK64" s="2"/>
      <c r="FCL64" s="2"/>
      <c r="FCM64" s="2"/>
      <c r="FCN64" s="2"/>
      <c r="FCO64" s="2"/>
      <c r="FCP64" s="2"/>
      <c r="FCQ64" s="2"/>
      <c r="FCR64" s="2"/>
      <c r="FCS64" s="2"/>
      <c r="FCT64" s="2"/>
      <c r="FCU64" s="2"/>
      <c r="FCV64" s="2"/>
      <c r="FCW64" s="2"/>
      <c r="FCX64" s="2"/>
      <c r="FCY64" s="2"/>
      <c r="FCZ64" s="2"/>
      <c r="FDA64" s="2"/>
      <c r="FDB64" s="2"/>
      <c r="FDC64" s="2"/>
      <c r="FDD64" s="2"/>
      <c r="FDE64" s="2"/>
      <c r="FDF64" s="2"/>
      <c r="FDG64" s="2"/>
      <c r="FDH64" s="2"/>
      <c r="FDI64" s="2"/>
      <c r="FDJ64" s="2"/>
      <c r="FDK64" s="2"/>
      <c r="FDL64" s="2"/>
      <c r="FDM64" s="2"/>
      <c r="FDN64" s="2"/>
      <c r="FDO64" s="2"/>
      <c r="FDP64" s="2"/>
      <c r="FDQ64" s="2"/>
      <c r="FDR64" s="2"/>
      <c r="FDS64" s="2"/>
      <c r="FDT64" s="2"/>
      <c r="FDU64" s="2"/>
      <c r="FDV64" s="2"/>
      <c r="FDW64" s="2"/>
      <c r="FDX64" s="2"/>
      <c r="FDY64" s="2"/>
      <c r="FDZ64" s="2"/>
      <c r="FEA64" s="2"/>
      <c r="FEB64" s="2"/>
      <c r="FEC64" s="2"/>
      <c r="FED64" s="2"/>
      <c r="FEE64" s="2"/>
      <c r="FEF64" s="2"/>
      <c r="FEG64" s="2"/>
      <c r="FEH64" s="2"/>
      <c r="FEI64" s="2"/>
      <c r="FEJ64" s="2"/>
      <c r="FEK64" s="2"/>
      <c r="FEL64" s="2"/>
      <c r="FEM64" s="2"/>
      <c r="FEN64" s="2"/>
      <c r="FEO64" s="2"/>
      <c r="FEP64" s="2"/>
      <c r="FEQ64" s="2"/>
      <c r="FER64" s="2"/>
      <c r="FES64" s="2"/>
      <c r="FET64" s="2"/>
      <c r="FEU64" s="2"/>
      <c r="FEV64" s="2"/>
      <c r="FEW64" s="2"/>
      <c r="FEX64" s="2"/>
      <c r="FEY64" s="2"/>
      <c r="FEZ64" s="2"/>
      <c r="FFA64" s="2"/>
      <c r="FFB64" s="2"/>
      <c r="FFC64" s="2"/>
      <c r="FFD64" s="2"/>
      <c r="FFE64" s="2"/>
      <c r="FFF64" s="2"/>
      <c r="FFG64" s="2"/>
      <c r="FFH64" s="2"/>
      <c r="FFI64" s="2"/>
      <c r="FFJ64" s="2"/>
      <c r="FFK64" s="2"/>
      <c r="FFL64" s="2"/>
      <c r="FFM64" s="2"/>
      <c r="FFN64" s="2"/>
      <c r="FFO64" s="2"/>
      <c r="FFP64" s="2"/>
      <c r="FFQ64" s="2"/>
      <c r="FFR64" s="2"/>
      <c r="FFS64" s="2"/>
      <c r="FFT64" s="2"/>
      <c r="FFU64" s="2"/>
      <c r="FFV64" s="2"/>
      <c r="FFW64" s="2"/>
      <c r="FFX64" s="2"/>
      <c r="FFY64" s="2"/>
      <c r="FFZ64" s="2"/>
      <c r="FGA64" s="2"/>
      <c r="FGB64" s="2"/>
      <c r="FGC64" s="2"/>
      <c r="FGD64" s="2"/>
      <c r="FGE64" s="2"/>
      <c r="FGF64" s="2"/>
      <c r="FGG64" s="2"/>
      <c r="FGH64" s="2"/>
      <c r="FGI64" s="2"/>
      <c r="FGJ64" s="2"/>
      <c r="FGK64" s="2"/>
      <c r="FGL64" s="2"/>
      <c r="FGM64" s="2"/>
      <c r="FGN64" s="2"/>
      <c r="FGO64" s="2"/>
      <c r="FGP64" s="2"/>
      <c r="FGQ64" s="2"/>
      <c r="FGR64" s="2"/>
      <c r="FGS64" s="2"/>
      <c r="FGT64" s="2"/>
      <c r="FGU64" s="2"/>
      <c r="FGV64" s="2"/>
      <c r="FGW64" s="2"/>
      <c r="FGX64" s="2"/>
      <c r="FGY64" s="2"/>
      <c r="FGZ64" s="2"/>
      <c r="FHA64" s="2"/>
      <c r="FHB64" s="2"/>
      <c r="FHC64" s="2"/>
      <c r="FHD64" s="2"/>
      <c r="FHE64" s="2"/>
      <c r="FHF64" s="2"/>
      <c r="FHG64" s="2"/>
      <c r="FHH64" s="2"/>
      <c r="FHI64" s="2"/>
      <c r="FHJ64" s="2"/>
      <c r="FHK64" s="2"/>
      <c r="FHL64" s="2"/>
      <c r="FHM64" s="2"/>
      <c r="FHN64" s="2"/>
      <c r="FHO64" s="2"/>
      <c r="FHP64" s="2"/>
      <c r="FHQ64" s="2"/>
      <c r="FHR64" s="2"/>
      <c r="FHS64" s="2"/>
      <c r="FHT64" s="2"/>
      <c r="FHU64" s="2"/>
      <c r="FHV64" s="2"/>
      <c r="FHW64" s="2"/>
      <c r="FHX64" s="2"/>
      <c r="FHY64" s="2"/>
      <c r="FHZ64" s="2"/>
      <c r="FIA64" s="2"/>
      <c r="FIB64" s="2"/>
      <c r="FIC64" s="2"/>
      <c r="FID64" s="2"/>
      <c r="FIE64" s="2"/>
      <c r="FIF64" s="2"/>
      <c r="FIG64" s="2"/>
      <c r="FIH64" s="2"/>
      <c r="FII64" s="2"/>
      <c r="FIJ64" s="2"/>
      <c r="FIK64" s="2"/>
      <c r="FIL64" s="2"/>
      <c r="FIM64" s="2"/>
      <c r="FIN64" s="2"/>
      <c r="FIO64" s="2"/>
      <c r="FIP64" s="2"/>
      <c r="FIQ64" s="2"/>
      <c r="FIR64" s="2"/>
      <c r="FIS64" s="2"/>
      <c r="FIT64" s="2"/>
      <c r="FIU64" s="2"/>
      <c r="FIV64" s="2"/>
      <c r="FIW64" s="2"/>
      <c r="FIX64" s="2"/>
      <c r="FIY64" s="2"/>
      <c r="FIZ64" s="2"/>
      <c r="FJA64" s="2"/>
      <c r="FJB64" s="2"/>
      <c r="FJC64" s="2"/>
      <c r="FJD64" s="2"/>
      <c r="FJE64" s="2"/>
      <c r="FJF64" s="2"/>
      <c r="FJG64" s="2"/>
      <c r="FJH64" s="2"/>
      <c r="FJI64" s="2"/>
      <c r="FJJ64" s="2"/>
      <c r="FJK64" s="2"/>
      <c r="FJL64" s="2"/>
      <c r="FJM64" s="2"/>
      <c r="FJN64" s="2"/>
      <c r="FJO64" s="2"/>
      <c r="FJP64" s="2"/>
      <c r="FJQ64" s="2"/>
      <c r="FJR64" s="2"/>
      <c r="FJS64" s="2"/>
      <c r="FJT64" s="2"/>
      <c r="FJU64" s="2"/>
      <c r="FJV64" s="2"/>
      <c r="FJW64" s="2"/>
      <c r="FJX64" s="2"/>
      <c r="FJY64" s="2"/>
      <c r="FJZ64" s="2"/>
      <c r="FKA64" s="2"/>
      <c r="FKB64" s="2"/>
      <c r="FKC64" s="2"/>
      <c r="FKD64" s="2"/>
      <c r="FKE64" s="2"/>
      <c r="FKF64" s="2"/>
      <c r="FKG64" s="2"/>
      <c r="FKH64" s="2"/>
      <c r="FKI64" s="2"/>
      <c r="FKJ64" s="2"/>
      <c r="FKK64" s="2"/>
      <c r="FKL64" s="2"/>
      <c r="FKM64" s="2"/>
      <c r="FKN64" s="2"/>
      <c r="FKO64" s="2"/>
      <c r="FKP64" s="2"/>
      <c r="FKQ64" s="2"/>
      <c r="FKR64" s="2"/>
      <c r="FKS64" s="2"/>
      <c r="FKT64" s="2"/>
      <c r="FKU64" s="2"/>
      <c r="FKV64" s="2"/>
      <c r="FKW64" s="2"/>
      <c r="FKX64" s="2"/>
      <c r="FKY64" s="2"/>
      <c r="FKZ64" s="2"/>
      <c r="FLA64" s="2"/>
      <c r="FLB64" s="2"/>
      <c r="FLC64" s="2"/>
      <c r="FLD64" s="2"/>
      <c r="FLE64" s="2"/>
      <c r="FLF64" s="2"/>
      <c r="FLG64" s="2"/>
      <c r="FLH64" s="2"/>
      <c r="FLI64" s="2"/>
      <c r="FLJ64" s="2"/>
      <c r="FLK64" s="2"/>
      <c r="FLL64" s="2"/>
      <c r="FLM64" s="2"/>
      <c r="FLN64" s="2"/>
      <c r="FLO64" s="2"/>
      <c r="FLP64" s="2"/>
      <c r="FLQ64" s="2"/>
      <c r="FLR64" s="2"/>
      <c r="FLS64" s="2"/>
      <c r="FLT64" s="2"/>
      <c r="FLU64" s="2"/>
      <c r="FLV64" s="2"/>
      <c r="FLW64" s="2"/>
      <c r="FLX64" s="2"/>
      <c r="FLY64" s="2"/>
      <c r="FLZ64" s="2"/>
      <c r="FMA64" s="2"/>
      <c r="FMB64" s="2"/>
      <c r="FMC64" s="2"/>
      <c r="FMD64" s="2"/>
      <c r="FME64" s="2"/>
      <c r="FMF64" s="2"/>
      <c r="FMG64" s="2"/>
      <c r="FMH64" s="2"/>
      <c r="FMI64" s="2"/>
      <c r="FMJ64" s="2"/>
      <c r="FMK64" s="2"/>
      <c r="FML64" s="2"/>
      <c r="FMM64" s="2"/>
      <c r="FMN64" s="2"/>
      <c r="FMO64" s="2"/>
      <c r="FMP64" s="2"/>
      <c r="FMQ64" s="2"/>
      <c r="FMR64" s="2"/>
      <c r="FMS64" s="2"/>
      <c r="FMT64" s="2"/>
      <c r="FMU64" s="2"/>
      <c r="FMV64" s="2"/>
      <c r="FMW64" s="2"/>
      <c r="FMX64" s="2"/>
      <c r="FMY64" s="2"/>
      <c r="FMZ64" s="2"/>
      <c r="FNA64" s="2"/>
      <c r="FNB64" s="2"/>
      <c r="FNC64" s="2"/>
      <c r="FND64" s="2"/>
      <c r="FNE64" s="2"/>
      <c r="FNF64" s="2"/>
      <c r="FNG64" s="2"/>
      <c r="FNH64" s="2"/>
      <c r="FNI64" s="2"/>
      <c r="FNJ64" s="2"/>
      <c r="FNK64" s="2"/>
      <c r="FNL64" s="2"/>
      <c r="FNM64" s="2"/>
      <c r="FNN64" s="2"/>
      <c r="FNO64" s="2"/>
      <c r="FNP64" s="2"/>
      <c r="FNQ64" s="2"/>
      <c r="FNR64" s="2"/>
      <c r="FNS64" s="2"/>
      <c r="FNT64" s="2"/>
      <c r="FNU64" s="2"/>
      <c r="FNV64" s="2"/>
      <c r="FNW64" s="2"/>
      <c r="FNX64" s="2"/>
      <c r="FNY64" s="2"/>
      <c r="FNZ64" s="2"/>
      <c r="FOA64" s="2"/>
      <c r="FOB64" s="2"/>
      <c r="FOC64" s="2"/>
      <c r="FOD64" s="2"/>
      <c r="FOE64" s="2"/>
      <c r="FOF64" s="2"/>
      <c r="FOG64" s="2"/>
      <c r="FOH64" s="2"/>
      <c r="FOI64" s="2"/>
      <c r="FOJ64" s="2"/>
      <c r="FOK64" s="2"/>
      <c r="FOL64" s="2"/>
      <c r="FOM64" s="2"/>
      <c r="FON64" s="2"/>
      <c r="FOO64" s="2"/>
      <c r="FOP64" s="2"/>
      <c r="FOQ64" s="2"/>
      <c r="FOR64" s="2"/>
      <c r="FOS64" s="2"/>
      <c r="FOT64" s="2"/>
      <c r="FOU64" s="2"/>
      <c r="FOV64" s="2"/>
      <c r="FOW64" s="2"/>
      <c r="FOX64" s="2"/>
      <c r="FOY64" s="2"/>
      <c r="FOZ64" s="2"/>
      <c r="FPA64" s="2"/>
      <c r="FPB64" s="2"/>
      <c r="FPC64" s="2"/>
      <c r="FPD64" s="2"/>
      <c r="FPE64" s="2"/>
      <c r="FPF64" s="2"/>
      <c r="FPG64" s="2"/>
      <c r="FPH64" s="2"/>
      <c r="FPI64" s="2"/>
      <c r="FPJ64" s="2"/>
      <c r="FPK64" s="2"/>
      <c r="FPL64" s="2"/>
      <c r="FPM64" s="2"/>
      <c r="FPN64" s="2"/>
      <c r="FPO64" s="2"/>
      <c r="FPP64" s="2"/>
      <c r="FPQ64" s="2"/>
      <c r="FPR64" s="2"/>
      <c r="FPS64" s="2"/>
      <c r="FPT64" s="2"/>
      <c r="FPU64" s="2"/>
      <c r="FPV64" s="2"/>
      <c r="FPW64" s="2"/>
      <c r="FPX64" s="2"/>
      <c r="FPY64" s="2"/>
      <c r="FPZ64" s="2"/>
      <c r="FQA64" s="2"/>
      <c r="FQB64" s="2"/>
      <c r="FQC64" s="2"/>
      <c r="FQD64" s="2"/>
      <c r="FQE64" s="2"/>
      <c r="FQF64" s="2"/>
      <c r="FQG64" s="2"/>
      <c r="FQH64" s="2"/>
      <c r="FQI64" s="2"/>
      <c r="FQJ64" s="2"/>
      <c r="FQK64" s="2"/>
      <c r="FQL64" s="2"/>
      <c r="FQM64" s="2"/>
      <c r="FQN64" s="2"/>
      <c r="FQO64" s="2"/>
      <c r="FQP64" s="2"/>
      <c r="FQQ64" s="2"/>
      <c r="FQR64" s="2"/>
      <c r="FQS64" s="2"/>
      <c r="FQT64" s="2"/>
      <c r="FQU64" s="2"/>
      <c r="FQV64" s="2"/>
      <c r="FQW64" s="2"/>
      <c r="FQX64" s="2"/>
      <c r="FQY64" s="2"/>
      <c r="FQZ64" s="2"/>
      <c r="FRA64" s="2"/>
      <c r="FRB64" s="2"/>
      <c r="FRC64" s="2"/>
      <c r="FRD64" s="2"/>
      <c r="FRE64" s="2"/>
      <c r="FRF64" s="2"/>
      <c r="FRG64" s="2"/>
      <c r="FRH64" s="2"/>
      <c r="FRI64" s="2"/>
      <c r="FRJ64" s="2"/>
      <c r="FRK64" s="2"/>
      <c r="FRL64" s="2"/>
      <c r="FRM64" s="2"/>
      <c r="FRN64" s="2"/>
      <c r="FRO64" s="2"/>
      <c r="FRP64" s="2"/>
      <c r="FRQ64" s="2"/>
      <c r="FRR64" s="2"/>
      <c r="FRS64" s="2"/>
      <c r="FRT64" s="2"/>
      <c r="FRU64" s="2"/>
      <c r="FRV64" s="2"/>
      <c r="FRW64" s="2"/>
      <c r="FRX64" s="2"/>
      <c r="FRY64" s="2"/>
      <c r="FRZ64" s="2"/>
      <c r="FSA64" s="2"/>
      <c r="FSB64" s="2"/>
      <c r="FSC64" s="2"/>
      <c r="FSD64" s="2"/>
      <c r="FSE64" s="2"/>
      <c r="FSF64" s="2"/>
      <c r="FSG64" s="2"/>
      <c r="FSH64" s="2"/>
      <c r="FSI64" s="2"/>
      <c r="FSJ64" s="2"/>
      <c r="FSK64" s="2"/>
      <c r="FSL64" s="2"/>
      <c r="FSM64" s="2"/>
      <c r="FSN64" s="2"/>
      <c r="FSO64" s="2"/>
      <c r="FSP64" s="2"/>
      <c r="FSQ64" s="2"/>
      <c r="FSR64" s="2"/>
      <c r="FSS64" s="2"/>
      <c r="FST64" s="2"/>
      <c r="FSU64" s="2"/>
      <c r="FSV64" s="2"/>
      <c r="FSW64" s="2"/>
      <c r="FSX64" s="2"/>
      <c r="FSY64" s="2"/>
      <c r="FSZ64" s="2"/>
      <c r="FTA64" s="2"/>
      <c r="FTB64" s="2"/>
      <c r="FTC64" s="2"/>
      <c r="FTD64" s="2"/>
      <c r="FTE64" s="2"/>
      <c r="FTF64" s="2"/>
      <c r="FTG64" s="2"/>
      <c r="FTH64" s="2"/>
      <c r="FTI64" s="2"/>
      <c r="FTJ64" s="2"/>
      <c r="FTK64" s="2"/>
      <c r="FTL64" s="2"/>
      <c r="FTM64" s="2"/>
      <c r="FTN64" s="2"/>
      <c r="FTO64" s="2"/>
      <c r="FTP64" s="2"/>
      <c r="FTQ64" s="2"/>
      <c r="FTR64" s="2"/>
      <c r="FTS64" s="2"/>
      <c r="FTT64" s="2"/>
      <c r="FTU64" s="2"/>
      <c r="FTV64" s="2"/>
      <c r="FTW64" s="2"/>
      <c r="FTX64" s="2"/>
      <c r="FTY64" s="2"/>
      <c r="FTZ64" s="2"/>
      <c r="FUA64" s="2"/>
      <c r="FUB64" s="2"/>
      <c r="FUC64" s="2"/>
      <c r="FUD64" s="2"/>
      <c r="FUE64" s="2"/>
      <c r="FUF64" s="2"/>
      <c r="FUG64" s="2"/>
      <c r="FUH64" s="2"/>
      <c r="FUI64" s="2"/>
      <c r="FUJ64" s="2"/>
      <c r="FUK64" s="2"/>
      <c r="FUL64" s="2"/>
      <c r="FUM64" s="2"/>
      <c r="FUN64" s="2"/>
      <c r="FUO64" s="2"/>
      <c r="FUP64" s="2"/>
      <c r="FUQ64" s="2"/>
      <c r="FUR64" s="2"/>
      <c r="FUS64" s="2"/>
      <c r="FUT64" s="2"/>
      <c r="FUU64" s="2"/>
      <c r="FUV64" s="2"/>
      <c r="FUW64" s="2"/>
      <c r="FUX64" s="2"/>
      <c r="FUY64" s="2"/>
      <c r="FUZ64" s="2"/>
      <c r="FVA64" s="2"/>
      <c r="FVB64" s="2"/>
      <c r="FVC64" s="2"/>
      <c r="FVD64" s="2"/>
      <c r="FVE64" s="2"/>
      <c r="FVF64" s="2"/>
      <c r="FVG64" s="2"/>
      <c r="FVH64" s="2"/>
      <c r="FVI64" s="2"/>
      <c r="FVJ64" s="2"/>
      <c r="FVK64" s="2"/>
      <c r="FVL64" s="2"/>
      <c r="FVM64" s="2"/>
      <c r="FVN64" s="2"/>
      <c r="FVO64" s="2"/>
      <c r="FVP64" s="2"/>
      <c r="FVQ64" s="2"/>
      <c r="FVR64" s="2"/>
      <c r="FVS64" s="2"/>
      <c r="FVT64" s="2"/>
      <c r="FVU64" s="2"/>
      <c r="FVV64" s="2"/>
      <c r="FVW64" s="2"/>
      <c r="FVX64" s="2"/>
      <c r="FVY64" s="2"/>
      <c r="FVZ64" s="2"/>
      <c r="FWA64" s="2"/>
      <c r="FWB64" s="2"/>
      <c r="FWC64" s="2"/>
      <c r="FWD64" s="2"/>
      <c r="FWE64" s="2"/>
      <c r="FWF64" s="2"/>
      <c r="FWG64" s="2"/>
      <c r="FWH64" s="2"/>
      <c r="FWI64" s="2"/>
      <c r="FWJ64" s="2"/>
      <c r="FWK64" s="2"/>
      <c r="FWL64" s="2"/>
      <c r="FWM64" s="2"/>
      <c r="FWN64" s="2"/>
      <c r="FWO64" s="2"/>
      <c r="FWP64" s="2"/>
      <c r="FWQ64" s="2"/>
      <c r="FWR64" s="2"/>
      <c r="FWS64" s="2"/>
      <c r="FWT64" s="2"/>
      <c r="FWU64" s="2"/>
      <c r="FWV64" s="2"/>
      <c r="FWW64" s="2"/>
      <c r="FWX64" s="2"/>
      <c r="FWY64" s="2"/>
      <c r="FWZ64" s="2"/>
      <c r="FXA64" s="2"/>
      <c r="FXB64" s="2"/>
      <c r="FXC64" s="2"/>
      <c r="FXD64" s="2"/>
      <c r="FXE64" s="2"/>
      <c r="FXF64" s="2"/>
      <c r="FXG64" s="2"/>
      <c r="FXH64" s="2"/>
      <c r="FXI64" s="2"/>
      <c r="FXJ64" s="2"/>
      <c r="FXK64" s="2"/>
      <c r="FXL64" s="2"/>
      <c r="FXM64" s="2"/>
      <c r="FXN64" s="2"/>
      <c r="FXO64" s="2"/>
      <c r="FXP64" s="2"/>
      <c r="FXQ64" s="2"/>
      <c r="FXR64" s="2"/>
      <c r="FXS64" s="2"/>
      <c r="FXT64" s="2"/>
      <c r="FXU64" s="2"/>
      <c r="FXV64" s="2"/>
      <c r="FXW64" s="2"/>
      <c r="FXX64" s="2"/>
      <c r="FXY64" s="2"/>
      <c r="FXZ64" s="2"/>
      <c r="FYA64" s="2"/>
      <c r="FYB64" s="2"/>
      <c r="FYC64" s="2"/>
      <c r="FYD64" s="2"/>
      <c r="FYE64" s="2"/>
      <c r="FYF64" s="2"/>
      <c r="FYG64" s="2"/>
      <c r="FYH64" s="2"/>
      <c r="FYI64" s="2"/>
      <c r="FYJ64" s="2"/>
      <c r="FYK64" s="2"/>
      <c r="FYL64" s="2"/>
      <c r="FYM64" s="2"/>
      <c r="FYN64" s="2"/>
      <c r="FYO64" s="2"/>
      <c r="FYP64" s="2"/>
      <c r="FYQ64" s="2"/>
      <c r="FYR64" s="2"/>
      <c r="FYS64" s="2"/>
      <c r="FYT64" s="2"/>
      <c r="FYU64" s="2"/>
      <c r="FYV64" s="2"/>
      <c r="FYW64" s="2"/>
      <c r="FYX64" s="2"/>
      <c r="FYY64" s="2"/>
      <c r="FYZ64" s="2"/>
      <c r="FZA64" s="2"/>
      <c r="FZB64" s="2"/>
      <c r="FZC64" s="2"/>
      <c r="FZD64" s="2"/>
      <c r="FZE64" s="2"/>
      <c r="FZF64" s="2"/>
      <c r="FZG64" s="2"/>
      <c r="FZH64" s="2"/>
      <c r="FZI64" s="2"/>
      <c r="FZJ64" s="2"/>
      <c r="FZK64" s="2"/>
      <c r="FZL64" s="2"/>
      <c r="FZM64" s="2"/>
      <c r="FZN64" s="2"/>
      <c r="FZO64" s="2"/>
      <c r="FZP64" s="2"/>
      <c r="FZQ64" s="2"/>
      <c r="FZR64" s="2"/>
      <c r="FZS64" s="2"/>
      <c r="FZT64" s="2"/>
      <c r="FZU64" s="2"/>
      <c r="FZV64" s="2"/>
      <c r="FZW64" s="2"/>
      <c r="FZX64" s="2"/>
      <c r="FZY64" s="2"/>
      <c r="FZZ64" s="2"/>
      <c r="GAA64" s="2"/>
      <c r="GAB64" s="2"/>
      <c r="GAC64" s="2"/>
      <c r="GAD64" s="2"/>
      <c r="GAE64" s="2"/>
      <c r="GAF64" s="2"/>
      <c r="GAG64" s="2"/>
      <c r="GAH64" s="2"/>
      <c r="GAI64" s="2"/>
      <c r="GAJ64" s="2"/>
      <c r="GAK64" s="2"/>
      <c r="GAL64" s="2"/>
      <c r="GAM64" s="2"/>
      <c r="GAN64" s="2"/>
      <c r="GAO64" s="2"/>
      <c r="GAP64" s="2"/>
      <c r="GAQ64" s="2"/>
      <c r="GAR64" s="2"/>
      <c r="GAS64" s="2"/>
      <c r="GAT64" s="2"/>
      <c r="GAU64" s="2"/>
      <c r="GAV64" s="2"/>
      <c r="GAW64" s="2"/>
      <c r="GAX64" s="2"/>
      <c r="GAY64" s="2"/>
      <c r="GAZ64" s="2"/>
      <c r="GBA64" s="2"/>
      <c r="GBB64" s="2"/>
      <c r="GBC64" s="2"/>
      <c r="GBD64" s="2"/>
      <c r="GBE64" s="2"/>
      <c r="GBF64" s="2"/>
      <c r="GBG64" s="2"/>
      <c r="GBH64" s="2"/>
      <c r="GBI64" s="2"/>
      <c r="GBJ64" s="2"/>
      <c r="GBK64" s="2"/>
      <c r="GBL64" s="2"/>
      <c r="GBM64" s="2"/>
      <c r="GBN64" s="2"/>
      <c r="GBO64" s="2"/>
      <c r="GBP64" s="2"/>
      <c r="GBQ64" s="2"/>
      <c r="GBR64" s="2"/>
      <c r="GBS64" s="2"/>
      <c r="GBT64" s="2"/>
      <c r="GBU64" s="2"/>
      <c r="GBV64" s="2"/>
      <c r="GBW64" s="2"/>
      <c r="GBX64" s="2"/>
      <c r="GBY64" s="2"/>
      <c r="GBZ64" s="2"/>
      <c r="GCA64" s="2"/>
      <c r="GCB64" s="2"/>
      <c r="GCC64" s="2"/>
      <c r="GCD64" s="2"/>
      <c r="GCE64" s="2"/>
      <c r="GCF64" s="2"/>
      <c r="GCG64" s="2"/>
      <c r="GCH64" s="2"/>
      <c r="GCI64" s="2"/>
      <c r="GCJ64" s="2"/>
      <c r="GCK64" s="2"/>
      <c r="GCL64" s="2"/>
      <c r="GCM64" s="2"/>
      <c r="GCN64" s="2"/>
      <c r="GCO64" s="2"/>
      <c r="GCP64" s="2"/>
      <c r="GCQ64" s="2"/>
      <c r="GCR64" s="2"/>
      <c r="GCS64" s="2"/>
      <c r="GCT64" s="2"/>
      <c r="GCU64" s="2"/>
      <c r="GCV64" s="2"/>
      <c r="GCW64" s="2"/>
      <c r="GCX64" s="2"/>
      <c r="GCY64" s="2"/>
      <c r="GCZ64" s="2"/>
      <c r="GDA64" s="2"/>
      <c r="GDB64" s="2"/>
      <c r="GDC64" s="2"/>
      <c r="GDD64" s="2"/>
      <c r="GDE64" s="2"/>
      <c r="GDF64" s="2"/>
      <c r="GDG64" s="2"/>
      <c r="GDH64" s="2"/>
      <c r="GDI64" s="2"/>
      <c r="GDJ64" s="2"/>
      <c r="GDK64" s="2"/>
      <c r="GDL64" s="2"/>
      <c r="GDM64" s="2"/>
      <c r="GDN64" s="2"/>
      <c r="GDO64" s="2"/>
      <c r="GDP64" s="2"/>
      <c r="GDQ64" s="2"/>
      <c r="GDR64" s="2"/>
      <c r="GDS64" s="2"/>
      <c r="GDT64" s="2"/>
      <c r="GDU64" s="2"/>
      <c r="GDV64" s="2"/>
      <c r="GDW64" s="2"/>
      <c r="GDX64" s="2"/>
      <c r="GDY64" s="2"/>
      <c r="GDZ64" s="2"/>
      <c r="GEA64" s="2"/>
      <c r="GEB64" s="2"/>
      <c r="GEC64" s="2"/>
      <c r="GED64" s="2"/>
      <c r="GEE64" s="2"/>
      <c r="GEF64" s="2"/>
      <c r="GEG64" s="2"/>
      <c r="GEH64" s="2"/>
      <c r="GEI64" s="2"/>
      <c r="GEJ64" s="2"/>
      <c r="GEK64" s="2"/>
      <c r="GEL64" s="2"/>
      <c r="GEM64" s="2"/>
      <c r="GEN64" s="2"/>
      <c r="GEO64" s="2"/>
      <c r="GEP64" s="2"/>
      <c r="GEQ64" s="2"/>
      <c r="GER64" s="2"/>
      <c r="GES64" s="2"/>
      <c r="GET64" s="2"/>
      <c r="GEU64" s="2"/>
      <c r="GEV64" s="2"/>
      <c r="GEW64" s="2"/>
      <c r="GEX64" s="2"/>
      <c r="GEY64" s="2"/>
      <c r="GEZ64" s="2"/>
      <c r="GFA64" s="2"/>
      <c r="GFB64" s="2"/>
      <c r="GFC64" s="2"/>
      <c r="GFD64" s="2"/>
      <c r="GFE64" s="2"/>
      <c r="GFF64" s="2"/>
      <c r="GFG64" s="2"/>
      <c r="GFH64" s="2"/>
      <c r="GFI64" s="2"/>
      <c r="GFJ64" s="2"/>
      <c r="GFK64" s="2"/>
      <c r="GFL64" s="2"/>
      <c r="GFM64" s="2"/>
      <c r="GFN64" s="2"/>
      <c r="GFO64" s="2"/>
      <c r="GFP64" s="2"/>
      <c r="GFQ64" s="2"/>
      <c r="GFR64" s="2"/>
      <c r="GFS64" s="2"/>
      <c r="GFT64" s="2"/>
      <c r="GFU64" s="2"/>
      <c r="GFV64" s="2"/>
      <c r="GFW64" s="2"/>
      <c r="GFX64" s="2"/>
      <c r="GFY64" s="2"/>
      <c r="GFZ64" s="2"/>
      <c r="GGA64" s="2"/>
      <c r="GGB64" s="2"/>
      <c r="GGC64" s="2"/>
      <c r="GGD64" s="2"/>
      <c r="GGE64" s="2"/>
      <c r="GGF64" s="2"/>
      <c r="GGG64" s="2"/>
      <c r="GGH64" s="2"/>
      <c r="GGI64" s="2"/>
      <c r="GGJ64" s="2"/>
      <c r="GGK64" s="2"/>
      <c r="GGL64" s="2"/>
      <c r="GGM64" s="2"/>
      <c r="GGN64" s="2"/>
      <c r="GGO64" s="2"/>
      <c r="GGP64" s="2"/>
      <c r="GGQ64" s="2"/>
      <c r="GGR64" s="2"/>
      <c r="GGS64" s="2"/>
      <c r="GGT64" s="2"/>
      <c r="GGU64" s="2"/>
      <c r="GGV64" s="2"/>
      <c r="GGW64" s="2"/>
      <c r="GGX64" s="2"/>
      <c r="GGY64" s="2"/>
      <c r="GGZ64" s="2"/>
      <c r="GHA64" s="2"/>
      <c r="GHB64" s="2"/>
      <c r="GHC64" s="2"/>
      <c r="GHD64" s="2"/>
      <c r="GHE64" s="2"/>
      <c r="GHF64" s="2"/>
      <c r="GHG64" s="2"/>
      <c r="GHH64" s="2"/>
      <c r="GHI64" s="2"/>
      <c r="GHJ64" s="2"/>
      <c r="GHK64" s="2"/>
      <c r="GHL64" s="2"/>
      <c r="GHM64" s="2"/>
      <c r="GHN64" s="2"/>
      <c r="GHO64" s="2"/>
      <c r="GHP64" s="2"/>
      <c r="GHQ64" s="2"/>
      <c r="GHR64" s="2"/>
      <c r="GHS64" s="2"/>
      <c r="GHT64" s="2"/>
      <c r="GHU64" s="2"/>
      <c r="GHV64" s="2"/>
      <c r="GHW64" s="2"/>
      <c r="GHX64" s="2"/>
      <c r="GHY64" s="2"/>
      <c r="GHZ64" s="2"/>
      <c r="GIA64" s="2"/>
      <c r="GIB64" s="2"/>
      <c r="GIC64" s="2"/>
      <c r="GID64" s="2"/>
      <c r="GIE64" s="2"/>
      <c r="GIF64" s="2"/>
      <c r="GIG64" s="2"/>
      <c r="GIH64" s="2"/>
      <c r="GII64" s="2"/>
      <c r="GIJ64" s="2"/>
      <c r="GIK64" s="2"/>
      <c r="GIL64" s="2"/>
      <c r="GIM64" s="2"/>
      <c r="GIN64" s="2"/>
      <c r="GIO64" s="2"/>
      <c r="GIP64" s="2"/>
      <c r="GIQ64" s="2"/>
      <c r="GIR64" s="2"/>
      <c r="GIS64" s="2"/>
      <c r="GIT64" s="2"/>
      <c r="GIU64" s="2"/>
      <c r="GIV64" s="2"/>
      <c r="GIW64" s="2"/>
      <c r="GIX64" s="2"/>
      <c r="GIY64" s="2"/>
      <c r="GIZ64" s="2"/>
      <c r="GJA64" s="2"/>
      <c r="GJB64" s="2"/>
      <c r="GJC64" s="2"/>
      <c r="GJD64" s="2"/>
      <c r="GJE64" s="2"/>
      <c r="GJF64" s="2"/>
      <c r="GJG64" s="2"/>
      <c r="GJH64" s="2"/>
      <c r="GJI64" s="2"/>
      <c r="GJJ64" s="2"/>
      <c r="GJK64" s="2"/>
      <c r="GJL64" s="2"/>
      <c r="GJM64" s="2"/>
      <c r="GJN64" s="2"/>
      <c r="GJO64" s="2"/>
      <c r="GJP64" s="2"/>
      <c r="GJQ64" s="2"/>
      <c r="GJR64" s="2"/>
      <c r="GJS64" s="2"/>
      <c r="GJT64" s="2"/>
      <c r="GJU64" s="2"/>
      <c r="GJV64" s="2"/>
      <c r="GJW64" s="2"/>
      <c r="GJX64" s="2"/>
      <c r="GJY64" s="2"/>
      <c r="GJZ64" s="2"/>
      <c r="GKA64" s="2"/>
      <c r="GKB64" s="2"/>
      <c r="GKC64" s="2"/>
      <c r="GKD64" s="2"/>
      <c r="GKE64" s="2"/>
      <c r="GKF64" s="2"/>
      <c r="GKG64" s="2"/>
      <c r="GKH64" s="2"/>
      <c r="GKI64" s="2"/>
      <c r="GKJ64" s="2"/>
      <c r="GKK64" s="2"/>
      <c r="GKL64" s="2"/>
      <c r="GKM64" s="2"/>
      <c r="GKN64" s="2"/>
      <c r="GKO64" s="2"/>
      <c r="GKP64" s="2"/>
      <c r="GKQ64" s="2"/>
      <c r="GKR64" s="2"/>
      <c r="GKS64" s="2"/>
      <c r="GKT64" s="2"/>
      <c r="GKU64" s="2"/>
      <c r="GKV64" s="2"/>
      <c r="GKW64" s="2"/>
      <c r="GKX64" s="2"/>
      <c r="GKY64" s="2"/>
      <c r="GKZ64" s="2"/>
      <c r="GLA64" s="2"/>
      <c r="GLB64" s="2"/>
      <c r="GLC64" s="2"/>
      <c r="GLD64" s="2"/>
      <c r="GLE64" s="2"/>
      <c r="GLF64" s="2"/>
      <c r="GLG64" s="2"/>
      <c r="GLH64" s="2"/>
      <c r="GLI64" s="2"/>
      <c r="GLJ64" s="2"/>
      <c r="GLK64" s="2"/>
      <c r="GLL64" s="2"/>
      <c r="GLM64" s="2"/>
      <c r="GLN64" s="2"/>
      <c r="GLO64" s="2"/>
      <c r="GLP64" s="2"/>
      <c r="GLQ64" s="2"/>
      <c r="GLR64" s="2"/>
      <c r="GLS64" s="2"/>
      <c r="GLT64" s="2"/>
      <c r="GLU64" s="2"/>
      <c r="GLV64" s="2"/>
      <c r="GLW64" s="2"/>
      <c r="GLX64" s="2"/>
      <c r="GLY64" s="2"/>
      <c r="GLZ64" s="2"/>
      <c r="GMA64" s="2"/>
      <c r="GMB64" s="2"/>
      <c r="GMC64" s="2"/>
      <c r="GMD64" s="2"/>
      <c r="GME64" s="2"/>
      <c r="GMF64" s="2"/>
      <c r="GMG64" s="2"/>
      <c r="GMH64" s="2"/>
      <c r="GMI64" s="2"/>
      <c r="GMJ64" s="2"/>
      <c r="GMK64" s="2"/>
      <c r="GML64" s="2"/>
      <c r="GMM64" s="2"/>
      <c r="GMN64" s="2"/>
      <c r="GMO64" s="2"/>
      <c r="GMP64" s="2"/>
      <c r="GMQ64" s="2"/>
      <c r="GMR64" s="2"/>
      <c r="GMS64" s="2"/>
      <c r="GMT64" s="2"/>
      <c r="GMU64" s="2"/>
      <c r="GMV64" s="2"/>
      <c r="GMW64" s="2"/>
      <c r="GMX64" s="2"/>
      <c r="GMY64" s="2"/>
      <c r="GMZ64" s="2"/>
      <c r="GNA64" s="2"/>
      <c r="GNB64" s="2"/>
      <c r="GNC64" s="2"/>
      <c r="GND64" s="2"/>
      <c r="GNE64" s="2"/>
      <c r="GNF64" s="2"/>
      <c r="GNG64" s="2"/>
      <c r="GNH64" s="2"/>
      <c r="GNI64" s="2"/>
      <c r="GNJ64" s="2"/>
      <c r="GNK64" s="2"/>
      <c r="GNL64" s="2"/>
      <c r="GNM64" s="2"/>
      <c r="GNN64" s="2"/>
      <c r="GNO64" s="2"/>
      <c r="GNP64" s="2"/>
      <c r="GNQ64" s="2"/>
      <c r="GNR64" s="2"/>
      <c r="GNS64" s="2"/>
      <c r="GNT64" s="2"/>
      <c r="GNU64" s="2"/>
      <c r="GNV64" s="2"/>
      <c r="GNW64" s="2"/>
      <c r="GNX64" s="2"/>
      <c r="GNY64" s="2"/>
      <c r="GNZ64" s="2"/>
      <c r="GOA64" s="2"/>
      <c r="GOB64" s="2"/>
      <c r="GOC64" s="2"/>
      <c r="GOD64" s="2"/>
      <c r="GOE64" s="2"/>
      <c r="GOF64" s="2"/>
      <c r="GOG64" s="2"/>
      <c r="GOH64" s="2"/>
      <c r="GOI64" s="2"/>
      <c r="GOJ64" s="2"/>
      <c r="GOK64" s="2"/>
      <c r="GOL64" s="2"/>
      <c r="GOM64" s="2"/>
      <c r="GON64" s="2"/>
      <c r="GOO64" s="2"/>
      <c r="GOP64" s="2"/>
      <c r="GOQ64" s="2"/>
      <c r="GOR64" s="2"/>
      <c r="GOS64" s="2"/>
      <c r="GOT64" s="2"/>
      <c r="GOU64" s="2"/>
      <c r="GOV64" s="2"/>
      <c r="GOW64" s="2"/>
      <c r="GOX64" s="2"/>
      <c r="GOY64" s="2"/>
      <c r="GOZ64" s="2"/>
      <c r="GPA64" s="2"/>
      <c r="GPB64" s="2"/>
      <c r="GPC64" s="2"/>
      <c r="GPD64" s="2"/>
      <c r="GPE64" s="2"/>
      <c r="GPF64" s="2"/>
      <c r="GPG64" s="2"/>
      <c r="GPH64" s="2"/>
      <c r="GPI64" s="2"/>
      <c r="GPJ64" s="2"/>
      <c r="GPK64" s="2"/>
      <c r="GPL64" s="2"/>
      <c r="GPM64" s="2"/>
      <c r="GPN64" s="2"/>
      <c r="GPO64" s="2"/>
      <c r="GPP64" s="2"/>
      <c r="GPQ64" s="2"/>
      <c r="GPR64" s="2"/>
      <c r="GPS64" s="2"/>
      <c r="GPT64" s="2"/>
      <c r="GPU64" s="2"/>
      <c r="GPV64" s="2"/>
      <c r="GPW64" s="2"/>
      <c r="GPX64" s="2"/>
      <c r="GPY64" s="2"/>
      <c r="GPZ64" s="2"/>
      <c r="GQA64" s="2"/>
      <c r="GQB64" s="2"/>
      <c r="GQC64" s="2"/>
      <c r="GQD64" s="2"/>
      <c r="GQE64" s="2"/>
      <c r="GQF64" s="2"/>
      <c r="GQG64" s="2"/>
      <c r="GQH64" s="2"/>
      <c r="GQI64" s="2"/>
      <c r="GQJ64" s="2"/>
      <c r="GQK64" s="2"/>
      <c r="GQL64" s="2"/>
      <c r="GQM64" s="2"/>
      <c r="GQN64" s="2"/>
      <c r="GQO64" s="2"/>
      <c r="GQP64" s="2"/>
      <c r="GQQ64" s="2"/>
      <c r="GQR64" s="2"/>
      <c r="GQS64" s="2"/>
      <c r="GQT64" s="2"/>
      <c r="GQU64" s="2"/>
      <c r="GQV64" s="2"/>
      <c r="GQW64" s="2"/>
      <c r="GQX64" s="2"/>
      <c r="GQY64" s="2"/>
      <c r="GQZ64" s="2"/>
      <c r="GRA64" s="2"/>
      <c r="GRB64" s="2"/>
      <c r="GRC64" s="2"/>
      <c r="GRD64" s="2"/>
      <c r="GRE64" s="2"/>
      <c r="GRF64" s="2"/>
      <c r="GRG64" s="2"/>
      <c r="GRH64" s="2"/>
      <c r="GRI64" s="2"/>
      <c r="GRJ64" s="2"/>
      <c r="GRK64" s="2"/>
      <c r="GRL64" s="2"/>
      <c r="GRM64" s="2"/>
      <c r="GRN64" s="2"/>
      <c r="GRO64" s="2"/>
      <c r="GRP64" s="2"/>
      <c r="GRQ64" s="2"/>
      <c r="GRR64" s="2"/>
      <c r="GRS64" s="2"/>
      <c r="GRT64" s="2"/>
      <c r="GRU64" s="2"/>
      <c r="GRV64" s="2"/>
      <c r="GRW64" s="2"/>
      <c r="GRX64" s="2"/>
      <c r="GRY64" s="2"/>
      <c r="GRZ64" s="2"/>
      <c r="GSA64" s="2"/>
      <c r="GSB64" s="2"/>
      <c r="GSC64" s="2"/>
      <c r="GSD64" s="2"/>
      <c r="GSE64" s="2"/>
      <c r="GSF64" s="2"/>
      <c r="GSG64" s="2"/>
      <c r="GSH64" s="2"/>
      <c r="GSI64" s="2"/>
      <c r="GSJ64" s="2"/>
      <c r="GSK64" s="2"/>
      <c r="GSL64" s="2"/>
      <c r="GSM64" s="2"/>
      <c r="GSN64" s="2"/>
      <c r="GSO64" s="2"/>
      <c r="GSP64" s="2"/>
      <c r="GSQ64" s="2"/>
      <c r="GSR64" s="2"/>
      <c r="GSS64" s="2"/>
      <c r="GST64" s="2"/>
      <c r="GSU64" s="2"/>
      <c r="GSV64" s="2"/>
      <c r="GSW64" s="2"/>
      <c r="GSX64" s="2"/>
      <c r="GSY64" s="2"/>
      <c r="GSZ64" s="2"/>
      <c r="GTA64" s="2"/>
      <c r="GTB64" s="2"/>
      <c r="GTC64" s="2"/>
      <c r="GTD64" s="2"/>
      <c r="GTE64" s="2"/>
      <c r="GTF64" s="2"/>
      <c r="GTG64" s="2"/>
      <c r="GTH64" s="2"/>
      <c r="GTI64" s="2"/>
      <c r="GTJ64" s="2"/>
      <c r="GTK64" s="2"/>
      <c r="GTL64" s="2"/>
      <c r="GTM64" s="2"/>
      <c r="GTN64" s="2"/>
      <c r="GTO64" s="2"/>
      <c r="GTP64" s="2"/>
      <c r="GTQ64" s="2"/>
      <c r="GTR64" s="2"/>
      <c r="GTS64" s="2"/>
      <c r="GTT64" s="2"/>
      <c r="GTU64" s="2"/>
      <c r="GTV64" s="2"/>
      <c r="GTW64" s="2"/>
      <c r="GTX64" s="2"/>
      <c r="GTY64" s="2"/>
      <c r="GTZ64" s="2"/>
      <c r="GUA64" s="2"/>
      <c r="GUB64" s="2"/>
      <c r="GUC64" s="2"/>
      <c r="GUD64" s="2"/>
      <c r="GUE64" s="2"/>
      <c r="GUF64" s="2"/>
      <c r="GUG64" s="2"/>
      <c r="GUH64" s="2"/>
      <c r="GUI64" s="2"/>
      <c r="GUJ64" s="2"/>
      <c r="GUK64" s="2"/>
      <c r="GUL64" s="2"/>
      <c r="GUM64" s="2"/>
      <c r="GUN64" s="2"/>
      <c r="GUO64" s="2"/>
      <c r="GUP64" s="2"/>
      <c r="GUQ64" s="2"/>
      <c r="GUR64" s="2"/>
      <c r="GUS64" s="2"/>
      <c r="GUT64" s="2"/>
      <c r="GUU64" s="2"/>
      <c r="GUV64" s="2"/>
      <c r="GUW64" s="2"/>
      <c r="GUX64" s="2"/>
      <c r="GUY64" s="2"/>
      <c r="GUZ64" s="2"/>
      <c r="GVA64" s="2"/>
      <c r="GVB64" s="2"/>
      <c r="GVC64" s="2"/>
      <c r="GVD64" s="2"/>
      <c r="GVE64" s="2"/>
      <c r="GVF64" s="2"/>
      <c r="GVG64" s="2"/>
      <c r="GVH64" s="2"/>
      <c r="GVI64" s="2"/>
      <c r="GVJ64" s="2"/>
      <c r="GVK64" s="2"/>
      <c r="GVL64" s="2"/>
      <c r="GVM64" s="2"/>
      <c r="GVN64" s="2"/>
      <c r="GVO64" s="2"/>
      <c r="GVP64" s="2"/>
      <c r="GVQ64" s="2"/>
      <c r="GVR64" s="2"/>
      <c r="GVS64" s="2"/>
      <c r="GVT64" s="2"/>
      <c r="GVU64" s="2"/>
      <c r="GVV64" s="2"/>
      <c r="GVW64" s="2"/>
      <c r="GVX64" s="2"/>
      <c r="GVY64" s="2"/>
      <c r="GVZ64" s="2"/>
      <c r="GWA64" s="2"/>
      <c r="GWB64" s="2"/>
      <c r="GWC64" s="2"/>
      <c r="GWD64" s="2"/>
      <c r="GWE64" s="2"/>
      <c r="GWF64" s="2"/>
      <c r="GWG64" s="2"/>
      <c r="GWH64" s="2"/>
      <c r="GWI64" s="2"/>
      <c r="GWJ64" s="2"/>
      <c r="GWK64" s="2"/>
      <c r="GWL64" s="2"/>
      <c r="GWM64" s="2"/>
      <c r="GWN64" s="2"/>
      <c r="GWO64" s="2"/>
      <c r="GWP64" s="2"/>
      <c r="GWQ64" s="2"/>
      <c r="GWR64" s="2"/>
      <c r="GWS64" s="2"/>
      <c r="GWT64" s="2"/>
      <c r="GWU64" s="2"/>
      <c r="GWV64" s="2"/>
      <c r="GWW64" s="2"/>
      <c r="GWX64" s="2"/>
      <c r="GWY64" s="2"/>
      <c r="GWZ64" s="2"/>
      <c r="GXA64" s="2"/>
      <c r="GXB64" s="2"/>
      <c r="GXC64" s="2"/>
      <c r="GXD64" s="2"/>
      <c r="GXE64" s="2"/>
      <c r="GXF64" s="2"/>
      <c r="GXG64" s="2"/>
      <c r="GXH64" s="2"/>
      <c r="GXI64" s="2"/>
      <c r="GXJ64" s="2"/>
      <c r="GXK64" s="2"/>
      <c r="GXL64" s="2"/>
      <c r="GXM64" s="2"/>
      <c r="GXN64" s="2"/>
      <c r="GXO64" s="2"/>
      <c r="GXP64" s="2"/>
      <c r="GXQ64" s="2"/>
      <c r="GXR64" s="2"/>
      <c r="GXS64" s="2"/>
      <c r="GXT64" s="2"/>
      <c r="GXU64" s="2"/>
      <c r="GXV64" s="2"/>
      <c r="GXW64" s="2"/>
      <c r="GXX64" s="2"/>
      <c r="GXY64" s="2"/>
      <c r="GXZ64" s="2"/>
      <c r="GYA64" s="2"/>
      <c r="GYB64" s="2"/>
      <c r="GYC64" s="2"/>
      <c r="GYD64" s="2"/>
      <c r="GYE64" s="2"/>
      <c r="GYF64" s="2"/>
      <c r="GYG64" s="2"/>
      <c r="GYH64" s="2"/>
      <c r="GYI64" s="2"/>
      <c r="GYJ64" s="2"/>
      <c r="GYK64" s="2"/>
      <c r="GYL64" s="2"/>
      <c r="GYM64" s="2"/>
      <c r="GYN64" s="2"/>
      <c r="GYO64" s="2"/>
      <c r="GYP64" s="2"/>
      <c r="GYQ64" s="2"/>
      <c r="GYR64" s="2"/>
      <c r="GYS64" s="2"/>
      <c r="GYT64" s="2"/>
      <c r="GYU64" s="2"/>
      <c r="GYV64" s="2"/>
      <c r="GYW64" s="2"/>
      <c r="GYX64" s="2"/>
      <c r="GYY64" s="2"/>
      <c r="GYZ64" s="2"/>
      <c r="GZA64" s="2"/>
      <c r="GZB64" s="2"/>
      <c r="GZC64" s="2"/>
      <c r="GZD64" s="2"/>
      <c r="GZE64" s="2"/>
      <c r="GZF64" s="2"/>
      <c r="GZG64" s="2"/>
      <c r="GZH64" s="2"/>
      <c r="GZI64" s="2"/>
      <c r="GZJ64" s="2"/>
      <c r="GZK64" s="2"/>
      <c r="GZL64" s="2"/>
      <c r="GZM64" s="2"/>
      <c r="GZN64" s="2"/>
      <c r="GZO64" s="2"/>
      <c r="GZP64" s="2"/>
      <c r="GZQ64" s="2"/>
      <c r="GZR64" s="2"/>
      <c r="GZS64" s="2"/>
      <c r="GZT64" s="2"/>
      <c r="GZU64" s="2"/>
      <c r="GZV64" s="2"/>
      <c r="GZW64" s="2"/>
      <c r="GZX64" s="2"/>
      <c r="GZY64" s="2"/>
      <c r="GZZ64" s="2"/>
      <c r="HAA64" s="2"/>
      <c r="HAB64" s="2"/>
      <c r="HAC64" s="2"/>
      <c r="HAD64" s="2"/>
      <c r="HAE64" s="2"/>
      <c r="HAF64" s="2"/>
      <c r="HAG64" s="2"/>
      <c r="HAH64" s="2"/>
      <c r="HAI64" s="2"/>
      <c r="HAJ64" s="2"/>
      <c r="HAK64" s="2"/>
      <c r="HAL64" s="2"/>
      <c r="HAM64" s="2"/>
      <c r="HAN64" s="2"/>
      <c r="HAO64" s="2"/>
      <c r="HAP64" s="2"/>
      <c r="HAQ64" s="2"/>
      <c r="HAR64" s="2"/>
      <c r="HAS64" s="2"/>
      <c r="HAT64" s="2"/>
      <c r="HAU64" s="2"/>
      <c r="HAV64" s="2"/>
      <c r="HAW64" s="2"/>
      <c r="HAX64" s="2"/>
      <c r="HAY64" s="2"/>
      <c r="HAZ64" s="2"/>
      <c r="HBA64" s="2"/>
      <c r="HBB64" s="2"/>
      <c r="HBC64" s="2"/>
      <c r="HBD64" s="2"/>
      <c r="HBE64" s="2"/>
      <c r="HBF64" s="2"/>
      <c r="HBG64" s="2"/>
      <c r="HBH64" s="2"/>
      <c r="HBI64" s="2"/>
      <c r="HBJ64" s="2"/>
      <c r="HBK64" s="2"/>
      <c r="HBL64" s="2"/>
      <c r="HBM64" s="2"/>
      <c r="HBN64" s="2"/>
      <c r="HBO64" s="2"/>
      <c r="HBP64" s="2"/>
      <c r="HBQ64" s="2"/>
      <c r="HBR64" s="2"/>
      <c r="HBS64" s="2"/>
      <c r="HBT64" s="2"/>
      <c r="HBU64" s="2"/>
      <c r="HBV64" s="2"/>
      <c r="HBW64" s="2"/>
      <c r="HBX64" s="2"/>
      <c r="HBY64" s="2"/>
      <c r="HBZ64" s="2"/>
      <c r="HCA64" s="2"/>
      <c r="HCB64" s="2"/>
      <c r="HCC64" s="2"/>
      <c r="HCD64" s="2"/>
      <c r="HCE64" s="2"/>
      <c r="HCF64" s="2"/>
      <c r="HCG64" s="2"/>
      <c r="HCH64" s="2"/>
      <c r="HCI64" s="2"/>
      <c r="HCJ64" s="2"/>
      <c r="HCK64" s="2"/>
      <c r="HCL64" s="2"/>
      <c r="HCM64" s="2"/>
      <c r="HCN64" s="2"/>
      <c r="HCO64" s="2"/>
      <c r="HCP64" s="2"/>
      <c r="HCQ64" s="2"/>
      <c r="HCR64" s="2"/>
      <c r="HCS64" s="2"/>
      <c r="HCT64" s="2"/>
      <c r="HCU64" s="2"/>
      <c r="HCV64" s="2"/>
      <c r="HCW64" s="2"/>
      <c r="HCX64" s="2"/>
      <c r="HCY64" s="2"/>
      <c r="HCZ64" s="2"/>
      <c r="HDA64" s="2"/>
      <c r="HDB64" s="2"/>
      <c r="HDC64" s="2"/>
      <c r="HDD64" s="2"/>
      <c r="HDE64" s="2"/>
      <c r="HDF64" s="2"/>
      <c r="HDG64" s="2"/>
      <c r="HDH64" s="2"/>
      <c r="HDI64" s="2"/>
      <c r="HDJ64" s="2"/>
      <c r="HDK64" s="2"/>
      <c r="HDL64" s="2"/>
      <c r="HDM64" s="2"/>
      <c r="HDN64" s="2"/>
      <c r="HDO64" s="2"/>
      <c r="HDP64" s="2"/>
      <c r="HDQ64" s="2"/>
      <c r="HDR64" s="2"/>
      <c r="HDS64" s="2"/>
      <c r="HDT64" s="2"/>
      <c r="HDU64" s="2"/>
      <c r="HDV64" s="2"/>
      <c r="HDW64" s="2"/>
      <c r="HDX64" s="2"/>
      <c r="HDY64" s="2"/>
      <c r="HDZ64" s="2"/>
      <c r="HEA64" s="2"/>
      <c r="HEB64" s="2"/>
      <c r="HEC64" s="2"/>
      <c r="HED64" s="2"/>
      <c r="HEE64" s="2"/>
      <c r="HEF64" s="2"/>
      <c r="HEG64" s="2"/>
      <c r="HEH64" s="2"/>
      <c r="HEI64" s="2"/>
      <c r="HEJ64" s="2"/>
      <c r="HEK64" s="2"/>
      <c r="HEL64" s="2"/>
      <c r="HEM64" s="2"/>
      <c r="HEN64" s="2"/>
      <c r="HEO64" s="2"/>
      <c r="HEP64" s="2"/>
      <c r="HEQ64" s="2"/>
      <c r="HER64" s="2"/>
      <c r="HES64" s="2"/>
      <c r="HET64" s="2"/>
      <c r="HEU64" s="2"/>
      <c r="HEV64" s="2"/>
      <c r="HEW64" s="2"/>
      <c r="HEX64" s="2"/>
      <c r="HEY64" s="2"/>
      <c r="HEZ64" s="2"/>
      <c r="HFA64" s="2"/>
      <c r="HFB64" s="2"/>
      <c r="HFC64" s="2"/>
      <c r="HFD64" s="2"/>
      <c r="HFE64" s="2"/>
      <c r="HFF64" s="2"/>
      <c r="HFG64" s="2"/>
      <c r="HFH64" s="2"/>
      <c r="HFI64" s="2"/>
      <c r="HFJ64" s="2"/>
      <c r="HFK64" s="2"/>
      <c r="HFL64" s="2"/>
      <c r="HFM64" s="2"/>
      <c r="HFN64" s="2"/>
      <c r="HFO64" s="2"/>
      <c r="HFP64" s="2"/>
      <c r="HFQ64" s="2"/>
      <c r="HFR64" s="2"/>
      <c r="HFS64" s="2"/>
      <c r="HFT64" s="2"/>
      <c r="HFU64" s="2"/>
      <c r="HFV64" s="2"/>
      <c r="HFW64" s="2"/>
      <c r="HFX64" s="2"/>
      <c r="HFY64" s="2"/>
      <c r="HFZ64" s="2"/>
      <c r="HGA64" s="2"/>
      <c r="HGB64" s="2"/>
      <c r="HGC64" s="2"/>
      <c r="HGD64" s="2"/>
      <c r="HGE64" s="2"/>
      <c r="HGF64" s="2"/>
      <c r="HGG64" s="2"/>
      <c r="HGH64" s="2"/>
      <c r="HGI64" s="2"/>
      <c r="HGJ64" s="2"/>
      <c r="HGK64" s="2"/>
      <c r="HGL64" s="2"/>
      <c r="HGM64" s="2"/>
      <c r="HGN64" s="2"/>
      <c r="HGO64" s="2"/>
      <c r="HGP64" s="2"/>
      <c r="HGQ64" s="2"/>
      <c r="HGR64" s="2"/>
      <c r="HGS64" s="2"/>
      <c r="HGT64" s="2"/>
      <c r="HGU64" s="2"/>
      <c r="HGV64" s="2"/>
      <c r="HGW64" s="2"/>
      <c r="HGX64" s="2"/>
      <c r="HGY64" s="2"/>
      <c r="HGZ64" s="2"/>
      <c r="HHA64" s="2"/>
      <c r="HHB64" s="2"/>
      <c r="HHC64" s="2"/>
      <c r="HHD64" s="2"/>
      <c r="HHE64" s="2"/>
      <c r="HHF64" s="2"/>
      <c r="HHG64" s="2"/>
      <c r="HHH64" s="2"/>
      <c r="HHI64" s="2"/>
      <c r="HHJ64" s="2"/>
      <c r="HHK64" s="2"/>
      <c r="HHL64" s="2"/>
      <c r="HHM64" s="2"/>
      <c r="HHN64" s="2"/>
      <c r="HHO64" s="2"/>
      <c r="HHP64" s="2"/>
      <c r="HHQ64" s="2"/>
      <c r="HHR64" s="2"/>
      <c r="HHS64" s="2"/>
      <c r="HHT64" s="2"/>
      <c r="HHU64" s="2"/>
      <c r="HHV64" s="2"/>
      <c r="HHW64" s="2"/>
      <c r="HHX64" s="2"/>
      <c r="HHY64" s="2"/>
      <c r="HHZ64" s="2"/>
      <c r="HIA64" s="2"/>
      <c r="HIB64" s="2"/>
      <c r="HIC64" s="2"/>
      <c r="HID64" s="2"/>
      <c r="HIE64" s="2"/>
      <c r="HIF64" s="2"/>
      <c r="HIG64" s="2"/>
      <c r="HIH64" s="2"/>
      <c r="HII64" s="2"/>
      <c r="HIJ64" s="2"/>
      <c r="HIK64" s="2"/>
      <c r="HIL64" s="2"/>
      <c r="HIM64" s="2"/>
      <c r="HIN64" s="2"/>
      <c r="HIO64" s="2"/>
      <c r="HIP64" s="2"/>
      <c r="HIQ64" s="2"/>
      <c r="HIR64" s="2"/>
      <c r="HIS64" s="2"/>
      <c r="HIT64" s="2"/>
      <c r="HIU64" s="2"/>
      <c r="HIV64" s="2"/>
      <c r="HIW64" s="2"/>
      <c r="HIX64" s="2"/>
      <c r="HIY64" s="2"/>
      <c r="HIZ64" s="2"/>
      <c r="HJA64" s="2"/>
      <c r="HJB64" s="2"/>
      <c r="HJC64" s="2"/>
      <c r="HJD64" s="2"/>
      <c r="HJE64" s="2"/>
      <c r="HJF64" s="2"/>
      <c r="HJG64" s="2"/>
      <c r="HJH64" s="2"/>
      <c r="HJI64" s="2"/>
      <c r="HJJ64" s="2"/>
      <c r="HJK64" s="2"/>
      <c r="HJL64" s="2"/>
      <c r="HJM64" s="2"/>
      <c r="HJN64" s="2"/>
      <c r="HJO64" s="2"/>
      <c r="HJP64" s="2"/>
      <c r="HJQ64" s="2"/>
      <c r="HJR64" s="2"/>
      <c r="HJS64" s="2"/>
      <c r="HJT64" s="2"/>
      <c r="HJU64" s="2"/>
      <c r="HJV64" s="2"/>
      <c r="HJW64" s="2"/>
      <c r="HJX64" s="2"/>
      <c r="HJY64" s="2"/>
      <c r="HJZ64" s="2"/>
      <c r="HKA64" s="2"/>
      <c r="HKB64" s="2"/>
      <c r="HKC64" s="2"/>
      <c r="HKD64" s="2"/>
      <c r="HKE64" s="2"/>
      <c r="HKF64" s="2"/>
      <c r="HKG64" s="2"/>
      <c r="HKH64" s="2"/>
      <c r="HKI64" s="2"/>
      <c r="HKJ64" s="2"/>
      <c r="HKK64" s="2"/>
      <c r="HKL64" s="2"/>
      <c r="HKM64" s="2"/>
      <c r="HKN64" s="2"/>
      <c r="HKO64" s="2"/>
      <c r="HKP64" s="2"/>
      <c r="HKQ64" s="2"/>
      <c r="HKR64" s="2"/>
      <c r="HKS64" s="2"/>
      <c r="HKT64" s="2"/>
      <c r="HKU64" s="2"/>
      <c r="HKV64" s="2"/>
      <c r="HKW64" s="2"/>
      <c r="HKX64" s="2"/>
      <c r="HKY64" s="2"/>
      <c r="HKZ64" s="2"/>
      <c r="HLA64" s="2"/>
      <c r="HLB64" s="2"/>
      <c r="HLC64" s="2"/>
      <c r="HLD64" s="2"/>
      <c r="HLE64" s="2"/>
      <c r="HLF64" s="2"/>
      <c r="HLG64" s="2"/>
      <c r="HLH64" s="2"/>
      <c r="HLI64" s="2"/>
      <c r="HLJ64" s="2"/>
      <c r="HLK64" s="2"/>
      <c r="HLL64" s="2"/>
      <c r="HLM64" s="2"/>
      <c r="HLN64" s="2"/>
      <c r="HLO64" s="2"/>
      <c r="HLP64" s="2"/>
      <c r="HLQ64" s="2"/>
      <c r="HLR64" s="2"/>
      <c r="HLS64" s="2"/>
      <c r="HLT64" s="2"/>
      <c r="HLU64" s="2"/>
      <c r="HLV64" s="2"/>
      <c r="HLW64" s="2"/>
      <c r="HLX64" s="2"/>
      <c r="HLY64" s="2"/>
      <c r="HLZ64" s="2"/>
      <c r="HMA64" s="2"/>
      <c r="HMB64" s="2"/>
      <c r="HMC64" s="2"/>
      <c r="HMD64" s="2"/>
      <c r="HME64" s="2"/>
      <c r="HMF64" s="2"/>
      <c r="HMG64" s="2"/>
      <c r="HMH64" s="2"/>
      <c r="HMI64" s="2"/>
      <c r="HMJ64" s="2"/>
      <c r="HMK64" s="2"/>
      <c r="HML64" s="2"/>
      <c r="HMM64" s="2"/>
      <c r="HMN64" s="2"/>
      <c r="HMO64" s="2"/>
      <c r="HMP64" s="2"/>
      <c r="HMQ64" s="2"/>
      <c r="HMR64" s="2"/>
      <c r="HMS64" s="2"/>
      <c r="HMT64" s="2"/>
      <c r="HMU64" s="2"/>
      <c r="HMV64" s="2"/>
      <c r="HMW64" s="2"/>
      <c r="HMX64" s="2"/>
      <c r="HMY64" s="2"/>
      <c r="HMZ64" s="2"/>
      <c r="HNA64" s="2"/>
      <c r="HNB64" s="2"/>
      <c r="HNC64" s="2"/>
      <c r="HND64" s="2"/>
      <c r="HNE64" s="2"/>
      <c r="HNF64" s="2"/>
      <c r="HNG64" s="2"/>
      <c r="HNH64" s="2"/>
      <c r="HNI64" s="2"/>
      <c r="HNJ64" s="2"/>
      <c r="HNK64" s="2"/>
      <c r="HNL64" s="2"/>
      <c r="HNM64" s="2"/>
      <c r="HNN64" s="2"/>
      <c r="HNO64" s="2"/>
      <c r="HNP64" s="2"/>
      <c r="HNQ64" s="2"/>
      <c r="HNR64" s="2"/>
      <c r="HNS64" s="2"/>
      <c r="HNT64" s="2"/>
      <c r="HNU64" s="2"/>
      <c r="HNV64" s="2"/>
      <c r="HNW64" s="2"/>
      <c r="HNX64" s="2"/>
      <c r="HNY64" s="2"/>
      <c r="HNZ64" s="2"/>
      <c r="HOA64" s="2"/>
      <c r="HOB64" s="2"/>
      <c r="HOC64" s="2"/>
      <c r="HOD64" s="2"/>
      <c r="HOE64" s="2"/>
      <c r="HOF64" s="2"/>
      <c r="HOG64" s="2"/>
      <c r="HOH64" s="2"/>
      <c r="HOI64" s="2"/>
      <c r="HOJ64" s="2"/>
      <c r="HOK64" s="2"/>
      <c r="HOL64" s="2"/>
      <c r="HOM64" s="2"/>
      <c r="HON64" s="2"/>
      <c r="HOO64" s="2"/>
      <c r="HOP64" s="2"/>
      <c r="HOQ64" s="2"/>
      <c r="HOR64" s="2"/>
      <c r="HOS64" s="2"/>
      <c r="HOT64" s="2"/>
      <c r="HOU64" s="2"/>
      <c r="HOV64" s="2"/>
      <c r="HOW64" s="2"/>
      <c r="HOX64" s="2"/>
      <c r="HOY64" s="2"/>
      <c r="HOZ64" s="2"/>
      <c r="HPA64" s="2"/>
      <c r="HPB64" s="2"/>
      <c r="HPC64" s="2"/>
      <c r="HPD64" s="2"/>
      <c r="HPE64" s="2"/>
      <c r="HPF64" s="2"/>
      <c r="HPG64" s="2"/>
      <c r="HPH64" s="2"/>
      <c r="HPI64" s="2"/>
      <c r="HPJ64" s="2"/>
      <c r="HPK64" s="2"/>
      <c r="HPL64" s="2"/>
      <c r="HPM64" s="2"/>
      <c r="HPN64" s="2"/>
      <c r="HPO64" s="2"/>
      <c r="HPP64" s="2"/>
      <c r="HPQ64" s="2"/>
      <c r="HPR64" s="2"/>
      <c r="HPS64" s="2"/>
      <c r="HPT64" s="2"/>
      <c r="HPU64" s="2"/>
      <c r="HPV64" s="2"/>
      <c r="HPW64" s="2"/>
      <c r="HPX64" s="2"/>
      <c r="HPY64" s="2"/>
      <c r="HPZ64" s="2"/>
      <c r="HQA64" s="2"/>
      <c r="HQB64" s="2"/>
      <c r="HQC64" s="2"/>
      <c r="HQD64" s="2"/>
      <c r="HQE64" s="2"/>
      <c r="HQF64" s="2"/>
      <c r="HQG64" s="2"/>
      <c r="HQH64" s="2"/>
      <c r="HQI64" s="2"/>
      <c r="HQJ64" s="2"/>
      <c r="HQK64" s="2"/>
      <c r="HQL64" s="2"/>
      <c r="HQM64" s="2"/>
      <c r="HQN64" s="2"/>
      <c r="HQO64" s="2"/>
      <c r="HQP64" s="2"/>
      <c r="HQQ64" s="2"/>
      <c r="HQR64" s="2"/>
      <c r="HQS64" s="2"/>
      <c r="HQT64" s="2"/>
      <c r="HQU64" s="2"/>
      <c r="HQV64" s="2"/>
      <c r="HQW64" s="2"/>
      <c r="HQX64" s="2"/>
      <c r="HQY64" s="2"/>
      <c r="HQZ64" s="2"/>
      <c r="HRA64" s="2"/>
      <c r="HRB64" s="2"/>
      <c r="HRC64" s="2"/>
      <c r="HRD64" s="2"/>
      <c r="HRE64" s="2"/>
      <c r="HRF64" s="2"/>
      <c r="HRG64" s="2"/>
      <c r="HRH64" s="2"/>
      <c r="HRI64" s="2"/>
      <c r="HRJ64" s="2"/>
      <c r="HRK64" s="2"/>
      <c r="HRL64" s="2"/>
      <c r="HRM64" s="2"/>
      <c r="HRN64" s="2"/>
      <c r="HRO64" s="2"/>
      <c r="HRP64" s="2"/>
      <c r="HRQ64" s="2"/>
      <c r="HRR64" s="2"/>
      <c r="HRS64" s="2"/>
      <c r="HRT64" s="2"/>
      <c r="HRU64" s="2"/>
      <c r="HRV64" s="2"/>
      <c r="HRW64" s="2"/>
      <c r="HRX64" s="2"/>
      <c r="HRY64" s="2"/>
      <c r="HRZ64" s="2"/>
      <c r="HSA64" s="2"/>
      <c r="HSB64" s="2"/>
      <c r="HSC64" s="2"/>
      <c r="HSD64" s="2"/>
      <c r="HSE64" s="2"/>
      <c r="HSF64" s="2"/>
      <c r="HSG64" s="2"/>
      <c r="HSH64" s="2"/>
      <c r="HSI64" s="2"/>
      <c r="HSJ64" s="2"/>
      <c r="HSK64" s="2"/>
      <c r="HSL64" s="2"/>
      <c r="HSM64" s="2"/>
      <c r="HSN64" s="2"/>
      <c r="HSO64" s="2"/>
      <c r="HSP64" s="2"/>
      <c r="HSQ64" s="2"/>
      <c r="HSR64" s="2"/>
      <c r="HSS64" s="2"/>
      <c r="HST64" s="2"/>
      <c r="HSU64" s="2"/>
      <c r="HSV64" s="2"/>
      <c r="HSW64" s="2"/>
      <c r="HSX64" s="2"/>
      <c r="HSY64" s="2"/>
      <c r="HSZ64" s="2"/>
      <c r="HTA64" s="2"/>
      <c r="HTB64" s="2"/>
      <c r="HTC64" s="2"/>
      <c r="HTD64" s="2"/>
      <c r="HTE64" s="2"/>
      <c r="HTF64" s="2"/>
      <c r="HTG64" s="2"/>
      <c r="HTH64" s="2"/>
      <c r="HTI64" s="2"/>
      <c r="HTJ64" s="2"/>
      <c r="HTK64" s="2"/>
      <c r="HTL64" s="2"/>
      <c r="HTM64" s="2"/>
      <c r="HTN64" s="2"/>
      <c r="HTO64" s="2"/>
      <c r="HTP64" s="2"/>
      <c r="HTQ64" s="2"/>
      <c r="HTR64" s="2"/>
      <c r="HTS64" s="2"/>
      <c r="HTT64" s="2"/>
      <c r="HTU64" s="2"/>
      <c r="HTV64" s="2"/>
      <c r="HTW64" s="2"/>
      <c r="HTX64" s="2"/>
      <c r="HTY64" s="2"/>
      <c r="HTZ64" s="2"/>
      <c r="HUA64" s="2"/>
      <c r="HUB64" s="2"/>
      <c r="HUC64" s="2"/>
      <c r="HUD64" s="2"/>
      <c r="HUE64" s="2"/>
      <c r="HUF64" s="2"/>
      <c r="HUG64" s="2"/>
      <c r="HUH64" s="2"/>
      <c r="HUI64" s="2"/>
      <c r="HUJ64" s="2"/>
      <c r="HUK64" s="2"/>
      <c r="HUL64" s="2"/>
      <c r="HUM64" s="2"/>
      <c r="HUN64" s="2"/>
      <c r="HUO64" s="2"/>
      <c r="HUP64" s="2"/>
      <c r="HUQ64" s="2"/>
      <c r="HUR64" s="2"/>
      <c r="HUS64" s="2"/>
      <c r="HUT64" s="2"/>
      <c r="HUU64" s="2"/>
      <c r="HUV64" s="2"/>
      <c r="HUW64" s="2"/>
      <c r="HUX64" s="2"/>
      <c r="HUY64" s="2"/>
      <c r="HUZ64" s="2"/>
      <c r="HVA64" s="2"/>
      <c r="HVB64" s="2"/>
      <c r="HVC64" s="2"/>
      <c r="HVD64" s="2"/>
      <c r="HVE64" s="2"/>
      <c r="HVF64" s="2"/>
      <c r="HVG64" s="2"/>
      <c r="HVH64" s="2"/>
      <c r="HVI64" s="2"/>
      <c r="HVJ64" s="2"/>
      <c r="HVK64" s="2"/>
      <c r="HVL64" s="2"/>
      <c r="HVM64" s="2"/>
      <c r="HVN64" s="2"/>
      <c r="HVO64" s="2"/>
      <c r="HVP64" s="2"/>
      <c r="HVQ64" s="2"/>
      <c r="HVR64" s="2"/>
      <c r="HVS64" s="2"/>
      <c r="HVT64" s="2"/>
      <c r="HVU64" s="2"/>
      <c r="HVV64" s="2"/>
      <c r="HVW64" s="2"/>
      <c r="HVX64" s="2"/>
      <c r="HVY64" s="2"/>
      <c r="HVZ64" s="2"/>
      <c r="HWA64" s="2"/>
      <c r="HWB64" s="2"/>
      <c r="HWC64" s="2"/>
      <c r="HWD64" s="2"/>
      <c r="HWE64" s="2"/>
      <c r="HWF64" s="2"/>
      <c r="HWG64" s="2"/>
      <c r="HWH64" s="2"/>
      <c r="HWI64" s="2"/>
      <c r="HWJ64" s="2"/>
      <c r="HWK64" s="2"/>
      <c r="HWL64" s="2"/>
      <c r="HWM64" s="2"/>
      <c r="HWN64" s="2"/>
      <c r="HWO64" s="2"/>
      <c r="HWP64" s="2"/>
      <c r="HWQ64" s="2"/>
      <c r="HWR64" s="2"/>
      <c r="HWS64" s="2"/>
      <c r="HWT64" s="2"/>
      <c r="HWU64" s="2"/>
      <c r="HWV64" s="2"/>
      <c r="HWW64" s="2"/>
      <c r="HWX64" s="2"/>
      <c r="HWY64" s="2"/>
      <c r="HWZ64" s="2"/>
      <c r="HXA64" s="2"/>
      <c r="HXB64" s="2"/>
      <c r="HXC64" s="2"/>
      <c r="HXD64" s="2"/>
      <c r="HXE64" s="2"/>
      <c r="HXF64" s="2"/>
      <c r="HXG64" s="2"/>
      <c r="HXH64" s="2"/>
      <c r="HXI64" s="2"/>
      <c r="HXJ64" s="2"/>
      <c r="HXK64" s="2"/>
      <c r="HXL64" s="2"/>
      <c r="HXM64" s="2"/>
      <c r="HXN64" s="2"/>
      <c r="HXO64" s="2"/>
      <c r="HXP64" s="2"/>
      <c r="HXQ64" s="2"/>
      <c r="HXR64" s="2"/>
      <c r="HXS64" s="2"/>
      <c r="HXT64" s="2"/>
      <c r="HXU64" s="2"/>
      <c r="HXV64" s="2"/>
      <c r="HXW64" s="2"/>
      <c r="HXX64" s="2"/>
      <c r="HXY64" s="2"/>
      <c r="HXZ64" s="2"/>
      <c r="HYA64" s="2"/>
      <c r="HYB64" s="2"/>
      <c r="HYC64" s="2"/>
      <c r="HYD64" s="2"/>
      <c r="HYE64" s="2"/>
      <c r="HYF64" s="2"/>
      <c r="HYG64" s="2"/>
      <c r="HYH64" s="2"/>
      <c r="HYI64" s="2"/>
      <c r="HYJ64" s="2"/>
      <c r="HYK64" s="2"/>
      <c r="HYL64" s="2"/>
      <c r="HYM64" s="2"/>
      <c r="HYN64" s="2"/>
      <c r="HYO64" s="2"/>
      <c r="HYP64" s="2"/>
      <c r="HYQ64" s="2"/>
      <c r="HYR64" s="2"/>
      <c r="HYS64" s="2"/>
      <c r="HYT64" s="2"/>
      <c r="HYU64" s="2"/>
      <c r="HYV64" s="2"/>
      <c r="HYW64" s="2"/>
      <c r="HYX64" s="2"/>
      <c r="HYY64" s="2"/>
      <c r="HYZ64" s="2"/>
      <c r="HZA64" s="2"/>
      <c r="HZB64" s="2"/>
      <c r="HZC64" s="2"/>
      <c r="HZD64" s="2"/>
      <c r="HZE64" s="2"/>
      <c r="HZF64" s="2"/>
      <c r="HZG64" s="2"/>
      <c r="HZH64" s="2"/>
      <c r="HZI64" s="2"/>
      <c r="HZJ64" s="2"/>
      <c r="HZK64" s="2"/>
      <c r="HZL64" s="2"/>
      <c r="HZM64" s="2"/>
      <c r="HZN64" s="2"/>
      <c r="HZO64" s="2"/>
      <c r="HZP64" s="2"/>
      <c r="HZQ64" s="2"/>
      <c r="HZR64" s="2"/>
      <c r="HZS64" s="2"/>
      <c r="HZT64" s="2"/>
      <c r="HZU64" s="2"/>
      <c r="HZV64" s="2"/>
      <c r="HZW64" s="2"/>
      <c r="HZX64" s="2"/>
      <c r="HZY64" s="2"/>
      <c r="HZZ64" s="2"/>
      <c r="IAA64" s="2"/>
      <c r="IAB64" s="2"/>
      <c r="IAC64" s="2"/>
      <c r="IAD64" s="2"/>
      <c r="IAE64" s="2"/>
      <c r="IAF64" s="2"/>
      <c r="IAG64" s="2"/>
      <c r="IAH64" s="2"/>
      <c r="IAI64" s="2"/>
      <c r="IAJ64" s="2"/>
      <c r="IAK64" s="2"/>
      <c r="IAL64" s="2"/>
      <c r="IAM64" s="2"/>
      <c r="IAN64" s="2"/>
      <c r="IAO64" s="2"/>
      <c r="IAP64" s="2"/>
      <c r="IAQ64" s="2"/>
      <c r="IAR64" s="2"/>
      <c r="IAS64" s="2"/>
      <c r="IAT64" s="2"/>
      <c r="IAU64" s="2"/>
      <c r="IAV64" s="2"/>
      <c r="IAW64" s="2"/>
      <c r="IAX64" s="2"/>
      <c r="IAY64" s="2"/>
      <c r="IAZ64" s="2"/>
      <c r="IBA64" s="2"/>
      <c r="IBB64" s="2"/>
      <c r="IBC64" s="2"/>
      <c r="IBD64" s="2"/>
      <c r="IBE64" s="2"/>
      <c r="IBF64" s="2"/>
      <c r="IBG64" s="2"/>
      <c r="IBH64" s="2"/>
      <c r="IBI64" s="2"/>
      <c r="IBJ64" s="2"/>
      <c r="IBK64" s="2"/>
      <c r="IBL64" s="2"/>
      <c r="IBM64" s="2"/>
      <c r="IBN64" s="2"/>
      <c r="IBO64" s="2"/>
      <c r="IBP64" s="2"/>
      <c r="IBQ64" s="2"/>
      <c r="IBR64" s="2"/>
      <c r="IBS64" s="2"/>
      <c r="IBT64" s="2"/>
      <c r="IBU64" s="2"/>
      <c r="IBV64" s="2"/>
      <c r="IBW64" s="2"/>
      <c r="IBX64" s="2"/>
      <c r="IBY64" s="2"/>
      <c r="IBZ64" s="2"/>
      <c r="ICA64" s="2"/>
      <c r="ICB64" s="2"/>
      <c r="ICC64" s="2"/>
      <c r="ICD64" s="2"/>
      <c r="ICE64" s="2"/>
      <c r="ICF64" s="2"/>
      <c r="ICG64" s="2"/>
      <c r="ICH64" s="2"/>
      <c r="ICI64" s="2"/>
      <c r="ICJ64" s="2"/>
      <c r="ICK64" s="2"/>
      <c r="ICL64" s="2"/>
      <c r="ICM64" s="2"/>
      <c r="ICN64" s="2"/>
      <c r="ICO64" s="2"/>
      <c r="ICP64" s="2"/>
      <c r="ICQ64" s="2"/>
      <c r="ICR64" s="2"/>
      <c r="ICS64" s="2"/>
      <c r="ICT64" s="2"/>
      <c r="ICU64" s="2"/>
      <c r="ICV64" s="2"/>
      <c r="ICW64" s="2"/>
      <c r="ICX64" s="2"/>
      <c r="ICY64" s="2"/>
      <c r="ICZ64" s="2"/>
      <c r="IDA64" s="2"/>
      <c r="IDB64" s="2"/>
      <c r="IDC64" s="2"/>
      <c r="IDD64" s="2"/>
      <c r="IDE64" s="2"/>
      <c r="IDF64" s="2"/>
      <c r="IDG64" s="2"/>
      <c r="IDH64" s="2"/>
      <c r="IDI64" s="2"/>
      <c r="IDJ64" s="2"/>
      <c r="IDK64" s="2"/>
      <c r="IDL64" s="2"/>
      <c r="IDM64" s="2"/>
      <c r="IDN64" s="2"/>
      <c r="IDO64" s="2"/>
      <c r="IDP64" s="2"/>
      <c r="IDQ64" s="2"/>
      <c r="IDR64" s="2"/>
      <c r="IDS64" s="2"/>
      <c r="IDT64" s="2"/>
      <c r="IDU64" s="2"/>
      <c r="IDV64" s="2"/>
      <c r="IDW64" s="2"/>
      <c r="IDX64" s="2"/>
      <c r="IDY64" s="2"/>
      <c r="IDZ64" s="2"/>
      <c r="IEA64" s="2"/>
      <c r="IEB64" s="2"/>
      <c r="IEC64" s="2"/>
      <c r="IED64" s="2"/>
      <c r="IEE64" s="2"/>
      <c r="IEF64" s="2"/>
      <c r="IEG64" s="2"/>
      <c r="IEH64" s="2"/>
      <c r="IEI64" s="2"/>
      <c r="IEJ64" s="2"/>
      <c r="IEK64" s="2"/>
      <c r="IEL64" s="2"/>
      <c r="IEM64" s="2"/>
      <c r="IEN64" s="2"/>
      <c r="IEO64" s="2"/>
      <c r="IEP64" s="2"/>
      <c r="IEQ64" s="2"/>
      <c r="IER64" s="2"/>
      <c r="IES64" s="2"/>
      <c r="IET64" s="2"/>
      <c r="IEU64" s="2"/>
      <c r="IEV64" s="2"/>
      <c r="IEW64" s="2"/>
      <c r="IEX64" s="2"/>
      <c r="IEY64" s="2"/>
      <c r="IEZ64" s="2"/>
      <c r="IFA64" s="2"/>
      <c r="IFB64" s="2"/>
      <c r="IFC64" s="2"/>
      <c r="IFD64" s="2"/>
      <c r="IFE64" s="2"/>
      <c r="IFF64" s="2"/>
      <c r="IFG64" s="2"/>
      <c r="IFH64" s="2"/>
      <c r="IFI64" s="2"/>
      <c r="IFJ64" s="2"/>
      <c r="IFK64" s="2"/>
      <c r="IFL64" s="2"/>
      <c r="IFM64" s="2"/>
      <c r="IFN64" s="2"/>
      <c r="IFO64" s="2"/>
      <c r="IFP64" s="2"/>
      <c r="IFQ64" s="2"/>
      <c r="IFR64" s="2"/>
      <c r="IFS64" s="2"/>
      <c r="IFT64" s="2"/>
      <c r="IFU64" s="2"/>
      <c r="IFV64" s="2"/>
      <c r="IFW64" s="2"/>
      <c r="IFX64" s="2"/>
      <c r="IFY64" s="2"/>
      <c r="IFZ64" s="2"/>
      <c r="IGA64" s="2"/>
      <c r="IGB64" s="2"/>
      <c r="IGC64" s="2"/>
      <c r="IGD64" s="2"/>
      <c r="IGE64" s="2"/>
      <c r="IGF64" s="2"/>
      <c r="IGG64" s="2"/>
      <c r="IGH64" s="2"/>
      <c r="IGI64" s="2"/>
      <c r="IGJ64" s="2"/>
      <c r="IGK64" s="2"/>
      <c r="IGL64" s="2"/>
      <c r="IGM64" s="2"/>
      <c r="IGN64" s="2"/>
      <c r="IGO64" s="2"/>
      <c r="IGP64" s="2"/>
      <c r="IGQ64" s="2"/>
      <c r="IGR64" s="2"/>
      <c r="IGS64" s="2"/>
      <c r="IGT64" s="2"/>
      <c r="IGU64" s="2"/>
      <c r="IGV64" s="2"/>
      <c r="IGW64" s="2"/>
      <c r="IGX64" s="2"/>
      <c r="IGY64" s="2"/>
      <c r="IGZ64" s="2"/>
      <c r="IHA64" s="2"/>
      <c r="IHB64" s="2"/>
      <c r="IHC64" s="2"/>
      <c r="IHD64" s="2"/>
      <c r="IHE64" s="2"/>
      <c r="IHF64" s="2"/>
      <c r="IHG64" s="2"/>
      <c r="IHH64" s="2"/>
      <c r="IHI64" s="2"/>
      <c r="IHJ64" s="2"/>
      <c r="IHK64" s="2"/>
      <c r="IHL64" s="2"/>
      <c r="IHM64" s="2"/>
      <c r="IHN64" s="2"/>
      <c r="IHO64" s="2"/>
      <c r="IHP64" s="2"/>
      <c r="IHQ64" s="2"/>
      <c r="IHR64" s="2"/>
      <c r="IHS64" s="2"/>
      <c r="IHT64" s="2"/>
      <c r="IHU64" s="2"/>
      <c r="IHV64" s="2"/>
      <c r="IHW64" s="2"/>
      <c r="IHX64" s="2"/>
      <c r="IHY64" s="2"/>
      <c r="IHZ64" s="2"/>
      <c r="IIA64" s="2"/>
      <c r="IIB64" s="2"/>
      <c r="IIC64" s="2"/>
      <c r="IID64" s="2"/>
      <c r="IIE64" s="2"/>
      <c r="IIF64" s="2"/>
      <c r="IIG64" s="2"/>
      <c r="IIH64" s="2"/>
      <c r="III64" s="2"/>
      <c r="IIJ64" s="2"/>
      <c r="IIK64" s="2"/>
      <c r="IIL64" s="2"/>
      <c r="IIM64" s="2"/>
      <c r="IIN64" s="2"/>
      <c r="IIO64" s="2"/>
      <c r="IIP64" s="2"/>
      <c r="IIQ64" s="2"/>
      <c r="IIR64" s="2"/>
      <c r="IIS64" s="2"/>
      <c r="IIT64" s="2"/>
      <c r="IIU64" s="2"/>
      <c r="IIV64" s="2"/>
      <c r="IIW64" s="2"/>
      <c r="IIX64" s="2"/>
      <c r="IIY64" s="2"/>
      <c r="IIZ64" s="2"/>
      <c r="IJA64" s="2"/>
      <c r="IJB64" s="2"/>
      <c r="IJC64" s="2"/>
      <c r="IJD64" s="2"/>
      <c r="IJE64" s="2"/>
      <c r="IJF64" s="2"/>
      <c r="IJG64" s="2"/>
      <c r="IJH64" s="2"/>
      <c r="IJI64" s="2"/>
      <c r="IJJ64" s="2"/>
      <c r="IJK64" s="2"/>
      <c r="IJL64" s="2"/>
      <c r="IJM64" s="2"/>
      <c r="IJN64" s="2"/>
      <c r="IJO64" s="2"/>
      <c r="IJP64" s="2"/>
      <c r="IJQ64" s="2"/>
      <c r="IJR64" s="2"/>
      <c r="IJS64" s="2"/>
      <c r="IJT64" s="2"/>
      <c r="IJU64" s="2"/>
      <c r="IJV64" s="2"/>
      <c r="IJW64" s="2"/>
      <c r="IJX64" s="2"/>
      <c r="IJY64" s="2"/>
      <c r="IJZ64" s="2"/>
      <c r="IKA64" s="2"/>
      <c r="IKB64" s="2"/>
      <c r="IKC64" s="2"/>
      <c r="IKD64" s="2"/>
      <c r="IKE64" s="2"/>
      <c r="IKF64" s="2"/>
      <c r="IKG64" s="2"/>
      <c r="IKH64" s="2"/>
      <c r="IKI64" s="2"/>
      <c r="IKJ64" s="2"/>
      <c r="IKK64" s="2"/>
      <c r="IKL64" s="2"/>
      <c r="IKM64" s="2"/>
      <c r="IKN64" s="2"/>
      <c r="IKO64" s="2"/>
      <c r="IKP64" s="2"/>
      <c r="IKQ64" s="2"/>
      <c r="IKR64" s="2"/>
      <c r="IKS64" s="2"/>
      <c r="IKT64" s="2"/>
      <c r="IKU64" s="2"/>
      <c r="IKV64" s="2"/>
      <c r="IKW64" s="2"/>
      <c r="IKX64" s="2"/>
      <c r="IKY64" s="2"/>
      <c r="IKZ64" s="2"/>
      <c r="ILA64" s="2"/>
      <c r="ILB64" s="2"/>
      <c r="ILC64" s="2"/>
      <c r="ILD64" s="2"/>
      <c r="ILE64" s="2"/>
      <c r="ILF64" s="2"/>
      <c r="ILG64" s="2"/>
      <c r="ILH64" s="2"/>
      <c r="ILI64" s="2"/>
      <c r="ILJ64" s="2"/>
      <c r="ILK64" s="2"/>
      <c r="ILL64" s="2"/>
      <c r="ILM64" s="2"/>
      <c r="ILN64" s="2"/>
      <c r="ILO64" s="2"/>
      <c r="ILP64" s="2"/>
      <c r="ILQ64" s="2"/>
      <c r="ILR64" s="2"/>
      <c r="ILS64" s="2"/>
      <c r="ILT64" s="2"/>
      <c r="ILU64" s="2"/>
      <c r="ILV64" s="2"/>
      <c r="ILW64" s="2"/>
      <c r="ILX64" s="2"/>
      <c r="ILY64" s="2"/>
      <c r="ILZ64" s="2"/>
      <c r="IMA64" s="2"/>
      <c r="IMB64" s="2"/>
      <c r="IMC64" s="2"/>
      <c r="IMD64" s="2"/>
      <c r="IME64" s="2"/>
      <c r="IMF64" s="2"/>
      <c r="IMG64" s="2"/>
      <c r="IMH64" s="2"/>
      <c r="IMI64" s="2"/>
      <c r="IMJ64" s="2"/>
      <c r="IMK64" s="2"/>
      <c r="IML64" s="2"/>
      <c r="IMM64" s="2"/>
      <c r="IMN64" s="2"/>
      <c r="IMO64" s="2"/>
      <c r="IMP64" s="2"/>
      <c r="IMQ64" s="2"/>
      <c r="IMR64" s="2"/>
      <c r="IMS64" s="2"/>
      <c r="IMT64" s="2"/>
      <c r="IMU64" s="2"/>
      <c r="IMV64" s="2"/>
      <c r="IMW64" s="2"/>
      <c r="IMX64" s="2"/>
      <c r="IMY64" s="2"/>
      <c r="IMZ64" s="2"/>
      <c r="INA64" s="2"/>
      <c r="INB64" s="2"/>
      <c r="INC64" s="2"/>
      <c r="IND64" s="2"/>
      <c r="INE64" s="2"/>
      <c r="INF64" s="2"/>
      <c r="ING64" s="2"/>
      <c r="INH64" s="2"/>
      <c r="INI64" s="2"/>
      <c r="INJ64" s="2"/>
      <c r="INK64" s="2"/>
      <c r="INL64" s="2"/>
      <c r="INM64" s="2"/>
      <c r="INN64" s="2"/>
      <c r="INO64" s="2"/>
      <c r="INP64" s="2"/>
      <c r="INQ64" s="2"/>
      <c r="INR64" s="2"/>
      <c r="INS64" s="2"/>
      <c r="INT64" s="2"/>
      <c r="INU64" s="2"/>
      <c r="INV64" s="2"/>
      <c r="INW64" s="2"/>
      <c r="INX64" s="2"/>
      <c r="INY64" s="2"/>
      <c r="INZ64" s="2"/>
      <c r="IOA64" s="2"/>
      <c r="IOB64" s="2"/>
      <c r="IOC64" s="2"/>
      <c r="IOD64" s="2"/>
      <c r="IOE64" s="2"/>
      <c r="IOF64" s="2"/>
      <c r="IOG64" s="2"/>
      <c r="IOH64" s="2"/>
      <c r="IOI64" s="2"/>
      <c r="IOJ64" s="2"/>
      <c r="IOK64" s="2"/>
      <c r="IOL64" s="2"/>
      <c r="IOM64" s="2"/>
      <c r="ION64" s="2"/>
      <c r="IOO64" s="2"/>
      <c r="IOP64" s="2"/>
      <c r="IOQ64" s="2"/>
      <c r="IOR64" s="2"/>
      <c r="IOS64" s="2"/>
      <c r="IOT64" s="2"/>
      <c r="IOU64" s="2"/>
      <c r="IOV64" s="2"/>
      <c r="IOW64" s="2"/>
      <c r="IOX64" s="2"/>
      <c r="IOY64" s="2"/>
      <c r="IOZ64" s="2"/>
      <c r="IPA64" s="2"/>
      <c r="IPB64" s="2"/>
      <c r="IPC64" s="2"/>
      <c r="IPD64" s="2"/>
      <c r="IPE64" s="2"/>
      <c r="IPF64" s="2"/>
      <c r="IPG64" s="2"/>
      <c r="IPH64" s="2"/>
      <c r="IPI64" s="2"/>
      <c r="IPJ64" s="2"/>
      <c r="IPK64" s="2"/>
      <c r="IPL64" s="2"/>
      <c r="IPM64" s="2"/>
      <c r="IPN64" s="2"/>
      <c r="IPO64" s="2"/>
      <c r="IPP64" s="2"/>
      <c r="IPQ64" s="2"/>
      <c r="IPR64" s="2"/>
      <c r="IPS64" s="2"/>
      <c r="IPT64" s="2"/>
      <c r="IPU64" s="2"/>
      <c r="IPV64" s="2"/>
      <c r="IPW64" s="2"/>
      <c r="IPX64" s="2"/>
      <c r="IPY64" s="2"/>
      <c r="IPZ64" s="2"/>
      <c r="IQA64" s="2"/>
      <c r="IQB64" s="2"/>
      <c r="IQC64" s="2"/>
      <c r="IQD64" s="2"/>
      <c r="IQE64" s="2"/>
      <c r="IQF64" s="2"/>
      <c r="IQG64" s="2"/>
      <c r="IQH64" s="2"/>
      <c r="IQI64" s="2"/>
      <c r="IQJ64" s="2"/>
      <c r="IQK64" s="2"/>
      <c r="IQL64" s="2"/>
      <c r="IQM64" s="2"/>
      <c r="IQN64" s="2"/>
      <c r="IQO64" s="2"/>
      <c r="IQP64" s="2"/>
      <c r="IQQ64" s="2"/>
      <c r="IQR64" s="2"/>
      <c r="IQS64" s="2"/>
      <c r="IQT64" s="2"/>
      <c r="IQU64" s="2"/>
      <c r="IQV64" s="2"/>
      <c r="IQW64" s="2"/>
      <c r="IQX64" s="2"/>
      <c r="IQY64" s="2"/>
      <c r="IQZ64" s="2"/>
      <c r="IRA64" s="2"/>
      <c r="IRB64" s="2"/>
      <c r="IRC64" s="2"/>
      <c r="IRD64" s="2"/>
      <c r="IRE64" s="2"/>
      <c r="IRF64" s="2"/>
      <c r="IRG64" s="2"/>
      <c r="IRH64" s="2"/>
      <c r="IRI64" s="2"/>
      <c r="IRJ64" s="2"/>
      <c r="IRK64" s="2"/>
      <c r="IRL64" s="2"/>
      <c r="IRM64" s="2"/>
      <c r="IRN64" s="2"/>
      <c r="IRO64" s="2"/>
      <c r="IRP64" s="2"/>
      <c r="IRQ64" s="2"/>
      <c r="IRR64" s="2"/>
      <c r="IRS64" s="2"/>
      <c r="IRT64" s="2"/>
      <c r="IRU64" s="2"/>
      <c r="IRV64" s="2"/>
      <c r="IRW64" s="2"/>
      <c r="IRX64" s="2"/>
      <c r="IRY64" s="2"/>
      <c r="IRZ64" s="2"/>
      <c r="ISA64" s="2"/>
      <c r="ISB64" s="2"/>
      <c r="ISC64" s="2"/>
      <c r="ISD64" s="2"/>
      <c r="ISE64" s="2"/>
      <c r="ISF64" s="2"/>
      <c r="ISG64" s="2"/>
      <c r="ISH64" s="2"/>
      <c r="ISI64" s="2"/>
      <c r="ISJ64" s="2"/>
      <c r="ISK64" s="2"/>
      <c r="ISL64" s="2"/>
      <c r="ISM64" s="2"/>
      <c r="ISN64" s="2"/>
      <c r="ISO64" s="2"/>
      <c r="ISP64" s="2"/>
      <c r="ISQ64" s="2"/>
      <c r="ISR64" s="2"/>
      <c r="ISS64" s="2"/>
      <c r="IST64" s="2"/>
      <c r="ISU64" s="2"/>
      <c r="ISV64" s="2"/>
      <c r="ISW64" s="2"/>
      <c r="ISX64" s="2"/>
      <c r="ISY64" s="2"/>
      <c r="ISZ64" s="2"/>
      <c r="ITA64" s="2"/>
      <c r="ITB64" s="2"/>
      <c r="ITC64" s="2"/>
      <c r="ITD64" s="2"/>
      <c r="ITE64" s="2"/>
      <c r="ITF64" s="2"/>
      <c r="ITG64" s="2"/>
      <c r="ITH64" s="2"/>
      <c r="ITI64" s="2"/>
      <c r="ITJ64" s="2"/>
      <c r="ITK64" s="2"/>
      <c r="ITL64" s="2"/>
      <c r="ITM64" s="2"/>
      <c r="ITN64" s="2"/>
      <c r="ITO64" s="2"/>
      <c r="ITP64" s="2"/>
      <c r="ITQ64" s="2"/>
      <c r="ITR64" s="2"/>
      <c r="ITS64" s="2"/>
      <c r="ITT64" s="2"/>
      <c r="ITU64" s="2"/>
      <c r="ITV64" s="2"/>
      <c r="ITW64" s="2"/>
      <c r="ITX64" s="2"/>
      <c r="ITY64" s="2"/>
      <c r="ITZ64" s="2"/>
      <c r="IUA64" s="2"/>
      <c r="IUB64" s="2"/>
      <c r="IUC64" s="2"/>
      <c r="IUD64" s="2"/>
      <c r="IUE64" s="2"/>
      <c r="IUF64" s="2"/>
      <c r="IUG64" s="2"/>
      <c r="IUH64" s="2"/>
      <c r="IUI64" s="2"/>
      <c r="IUJ64" s="2"/>
      <c r="IUK64" s="2"/>
      <c r="IUL64" s="2"/>
      <c r="IUM64" s="2"/>
      <c r="IUN64" s="2"/>
      <c r="IUO64" s="2"/>
      <c r="IUP64" s="2"/>
      <c r="IUQ64" s="2"/>
      <c r="IUR64" s="2"/>
      <c r="IUS64" s="2"/>
      <c r="IUT64" s="2"/>
      <c r="IUU64" s="2"/>
      <c r="IUV64" s="2"/>
      <c r="IUW64" s="2"/>
      <c r="IUX64" s="2"/>
      <c r="IUY64" s="2"/>
      <c r="IUZ64" s="2"/>
      <c r="IVA64" s="2"/>
      <c r="IVB64" s="2"/>
      <c r="IVC64" s="2"/>
      <c r="IVD64" s="2"/>
      <c r="IVE64" s="2"/>
      <c r="IVF64" s="2"/>
      <c r="IVG64" s="2"/>
      <c r="IVH64" s="2"/>
      <c r="IVI64" s="2"/>
      <c r="IVJ64" s="2"/>
      <c r="IVK64" s="2"/>
      <c r="IVL64" s="2"/>
      <c r="IVM64" s="2"/>
      <c r="IVN64" s="2"/>
      <c r="IVO64" s="2"/>
      <c r="IVP64" s="2"/>
      <c r="IVQ64" s="2"/>
      <c r="IVR64" s="2"/>
      <c r="IVS64" s="2"/>
      <c r="IVT64" s="2"/>
      <c r="IVU64" s="2"/>
      <c r="IVV64" s="2"/>
      <c r="IVW64" s="2"/>
      <c r="IVX64" s="2"/>
      <c r="IVY64" s="2"/>
      <c r="IVZ64" s="2"/>
      <c r="IWA64" s="2"/>
      <c r="IWB64" s="2"/>
      <c r="IWC64" s="2"/>
      <c r="IWD64" s="2"/>
      <c r="IWE64" s="2"/>
      <c r="IWF64" s="2"/>
      <c r="IWG64" s="2"/>
      <c r="IWH64" s="2"/>
      <c r="IWI64" s="2"/>
      <c r="IWJ64" s="2"/>
      <c r="IWK64" s="2"/>
      <c r="IWL64" s="2"/>
      <c r="IWM64" s="2"/>
      <c r="IWN64" s="2"/>
      <c r="IWO64" s="2"/>
      <c r="IWP64" s="2"/>
      <c r="IWQ64" s="2"/>
      <c r="IWR64" s="2"/>
      <c r="IWS64" s="2"/>
      <c r="IWT64" s="2"/>
      <c r="IWU64" s="2"/>
      <c r="IWV64" s="2"/>
      <c r="IWW64" s="2"/>
      <c r="IWX64" s="2"/>
      <c r="IWY64" s="2"/>
      <c r="IWZ64" s="2"/>
      <c r="IXA64" s="2"/>
      <c r="IXB64" s="2"/>
      <c r="IXC64" s="2"/>
      <c r="IXD64" s="2"/>
      <c r="IXE64" s="2"/>
      <c r="IXF64" s="2"/>
      <c r="IXG64" s="2"/>
      <c r="IXH64" s="2"/>
      <c r="IXI64" s="2"/>
      <c r="IXJ64" s="2"/>
      <c r="IXK64" s="2"/>
      <c r="IXL64" s="2"/>
      <c r="IXM64" s="2"/>
      <c r="IXN64" s="2"/>
      <c r="IXO64" s="2"/>
      <c r="IXP64" s="2"/>
      <c r="IXQ64" s="2"/>
      <c r="IXR64" s="2"/>
      <c r="IXS64" s="2"/>
      <c r="IXT64" s="2"/>
      <c r="IXU64" s="2"/>
      <c r="IXV64" s="2"/>
      <c r="IXW64" s="2"/>
      <c r="IXX64" s="2"/>
      <c r="IXY64" s="2"/>
      <c r="IXZ64" s="2"/>
      <c r="IYA64" s="2"/>
      <c r="IYB64" s="2"/>
      <c r="IYC64" s="2"/>
      <c r="IYD64" s="2"/>
      <c r="IYE64" s="2"/>
      <c r="IYF64" s="2"/>
      <c r="IYG64" s="2"/>
      <c r="IYH64" s="2"/>
      <c r="IYI64" s="2"/>
      <c r="IYJ64" s="2"/>
      <c r="IYK64" s="2"/>
      <c r="IYL64" s="2"/>
      <c r="IYM64" s="2"/>
      <c r="IYN64" s="2"/>
      <c r="IYO64" s="2"/>
      <c r="IYP64" s="2"/>
      <c r="IYQ64" s="2"/>
      <c r="IYR64" s="2"/>
      <c r="IYS64" s="2"/>
      <c r="IYT64" s="2"/>
      <c r="IYU64" s="2"/>
      <c r="IYV64" s="2"/>
      <c r="IYW64" s="2"/>
      <c r="IYX64" s="2"/>
      <c r="IYY64" s="2"/>
      <c r="IYZ64" s="2"/>
      <c r="IZA64" s="2"/>
      <c r="IZB64" s="2"/>
      <c r="IZC64" s="2"/>
      <c r="IZD64" s="2"/>
      <c r="IZE64" s="2"/>
      <c r="IZF64" s="2"/>
      <c r="IZG64" s="2"/>
      <c r="IZH64" s="2"/>
      <c r="IZI64" s="2"/>
      <c r="IZJ64" s="2"/>
      <c r="IZK64" s="2"/>
      <c r="IZL64" s="2"/>
      <c r="IZM64" s="2"/>
      <c r="IZN64" s="2"/>
      <c r="IZO64" s="2"/>
      <c r="IZP64" s="2"/>
      <c r="IZQ64" s="2"/>
      <c r="IZR64" s="2"/>
      <c r="IZS64" s="2"/>
      <c r="IZT64" s="2"/>
      <c r="IZU64" s="2"/>
      <c r="IZV64" s="2"/>
      <c r="IZW64" s="2"/>
      <c r="IZX64" s="2"/>
      <c r="IZY64" s="2"/>
      <c r="IZZ64" s="2"/>
      <c r="JAA64" s="2"/>
      <c r="JAB64" s="2"/>
      <c r="JAC64" s="2"/>
      <c r="JAD64" s="2"/>
      <c r="JAE64" s="2"/>
      <c r="JAF64" s="2"/>
      <c r="JAG64" s="2"/>
      <c r="JAH64" s="2"/>
      <c r="JAI64" s="2"/>
      <c r="JAJ64" s="2"/>
      <c r="JAK64" s="2"/>
      <c r="JAL64" s="2"/>
      <c r="JAM64" s="2"/>
      <c r="JAN64" s="2"/>
      <c r="JAO64" s="2"/>
      <c r="JAP64" s="2"/>
      <c r="JAQ64" s="2"/>
      <c r="JAR64" s="2"/>
      <c r="JAS64" s="2"/>
      <c r="JAT64" s="2"/>
      <c r="JAU64" s="2"/>
      <c r="JAV64" s="2"/>
      <c r="JAW64" s="2"/>
      <c r="JAX64" s="2"/>
      <c r="JAY64" s="2"/>
      <c r="JAZ64" s="2"/>
      <c r="JBA64" s="2"/>
      <c r="JBB64" s="2"/>
      <c r="JBC64" s="2"/>
      <c r="JBD64" s="2"/>
      <c r="JBE64" s="2"/>
      <c r="JBF64" s="2"/>
      <c r="JBG64" s="2"/>
      <c r="JBH64" s="2"/>
      <c r="JBI64" s="2"/>
      <c r="JBJ64" s="2"/>
      <c r="JBK64" s="2"/>
      <c r="JBL64" s="2"/>
      <c r="JBM64" s="2"/>
      <c r="JBN64" s="2"/>
      <c r="JBO64" s="2"/>
      <c r="JBP64" s="2"/>
      <c r="JBQ64" s="2"/>
      <c r="JBR64" s="2"/>
      <c r="JBS64" s="2"/>
      <c r="JBT64" s="2"/>
      <c r="JBU64" s="2"/>
      <c r="JBV64" s="2"/>
      <c r="JBW64" s="2"/>
      <c r="JBX64" s="2"/>
      <c r="JBY64" s="2"/>
      <c r="JBZ64" s="2"/>
      <c r="JCA64" s="2"/>
      <c r="JCB64" s="2"/>
      <c r="JCC64" s="2"/>
      <c r="JCD64" s="2"/>
      <c r="JCE64" s="2"/>
      <c r="JCF64" s="2"/>
      <c r="JCG64" s="2"/>
      <c r="JCH64" s="2"/>
      <c r="JCI64" s="2"/>
      <c r="JCJ64" s="2"/>
      <c r="JCK64" s="2"/>
      <c r="JCL64" s="2"/>
      <c r="JCM64" s="2"/>
      <c r="JCN64" s="2"/>
      <c r="JCO64" s="2"/>
      <c r="JCP64" s="2"/>
      <c r="JCQ64" s="2"/>
      <c r="JCR64" s="2"/>
      <c r="JCS64" s="2"/>
      <c r="JCT64" s="2"/>
      <c r="JCU64" s="2"/>
      <c r="JCV64" s="2"/>
      <c r="JCW64" s="2"/>
      <c r="JCX64" s="2"/>
      <c r="JCY64" s="2"/>
      <c r="JCZ64" s="2"/>
      <c r="JDA64" s="2"/>
      <c r="JDB64" s="2"/>
      <c r="JDC64" s="2"/>
      <c r="JDD64" s="2"/>
      <c r="JDE64" s="2"/>
      <c r="JDF64" s="2"/>
      <c r="JDG64" s="2"/>
      <c r="JDH64" s="2"/>
      <c r="JDI64" s="2"/>
      <c r="JDJ64" s="2"/>
      <c r="JDK64" s="2"/>
      <c r="JDL64" s="2"/>
      <c r="JDM64" s="2"/>
      <c r="JDN64" s="2"/>
      <c r="JDO64" s="2"/>
      <c r="JDP64" s="2"/>
      <c r="JDQ64" s="2"/>
      <c r="JDR64" s="2"/>
      <c r="JDS64" s="2"/>
      <c r="JDT64" s="2"/>
      <c r="JDU64" s="2"/>
      <c r="JDV64" s="2"/>
      <c r="JDW64" s="2"/>
      <c r="JDX64" s="2"/>
      <c r="JDY64" s="2"/>
      <c r="JDZ64" s="2"/>
      <c r="JEA64" s="2"/>
      <c r="JEB64" s="2"/>
      <c r="JEC64" s="2"/>
      <c r="JED64" s="2"/>
      <c r="JEE64" s="2"/>
      <c r="JEF64" s="2"/>
      <c r="JEG64" s="2"/>
      <c r="JEH64" s="2"/>
      <c r="JEI64" s="2"/>
      <c r="JEJ64" s="2"/>
      <c r="JEK64" s="2"/>
      <c r="JEL64" s="2"/>
      <c r="JEM64" s="2"/>
      <c r="JEN64" s="2"/>
      <c r="JEO64" s="2"/>
      <c r="JEP64" s="2"/>
      <c r="JEQ64" s="2"/>
      <c r="JER64" s="2"/>
      <c r="JES64" s="2"/>
      <c r="JET64" s="2"/>
      <c r="JEU64" s="2"/>
      <c r="JEV64" s="2"/>
      <c r="JEW64" s="2"/>
      <c r="JEX64" s="2"/>
      <c r="JEY64" s="2"/>
      <c r="JEZ64" s="2"/>
      <c r="JFA64" s="2"/>
      <c r="JFB64" s="2"/>
      <c r="JFC64" s="2"/>
      <c r="JFD64" s="2"/>
      <c r="JFE64" s="2"/>
      <c r="JFF64" s="2"/>
      <c r="JFG64" s="2"/>
      <c r="JFH64" s="2"/>
      <c r="JFI64" s="2"/>
      <c r="JFJ64" s="2"/>
      <c r="JFK64" s="2"/>
      <c r="JFL64" s="2"/>
      <c r="JFM64" s="2"/>
      <c r="JFN64" s="2"/>
      <c r="JFO64" s="2"/>
      <c r="JFP64" s="2"/>
      <c r="JFQ64" s="2"/>
      <c r="JFR64" s="2"/>
      <c r="JFS64" s="2"/>
      <c r="JFT64" s="2"/>
      <c r="JFU64" s="2"/>
      <c r="JFV64" s="2"/>
      <c r="JFW64" s="2"/>
      <c r="JFX64" s="2"/>
      <c r="JFY64" s="2"/>
      <c r="JFZ64" s="2"/>
      <c r="JGA64" s="2"/>
      <c r="JGB64" s="2"/>
      <c r="JGC64" s="2"/>
      <c r="JGD64" s="2"/>
      <c r="JGE64" s="2"/>
      <c r="JGF64" s="2"/>
      <c r="JGG64" s="2"/>
      <c r="JGH64" s="2"/>
      <c r="JGI64" s="2"/>
      <c r="JGJ64" s="2"/>
      <c r="JGK64" s="2"/>
      <c r="JGL64" s="2"/>
      <c r="JGM64" s="2"/>
      <c r="JGN64" s="2"/>
      <c r="JGO64" s="2"/>
      <c r="JGP64" s="2"/>
      <c r="JGQ64" s="2"/>
      <c r="JGR64" s="2"/>
      <c r="JGS64" s="2"/>
      <c r="JGT64" s="2"/>
      <c r="JGU64" s="2"/>
      <c r="JGV64" s="2"/>
      <c r="JGW64" s="2"/>
      <c r="JGX64" s="2"/>
      <c r="JGY64" s="2"/>
      <c r="JGZ64" s="2"/>
      <c r="JHA64" s="2"/>
      <c r="JHB64" s="2"/>
      <c r="JHC64" s="2"/>
      <c r="JHD64" s="2"/>
      <c r="JHE64" s="2"/>
      <c r="JHF64" s="2"/>
      <c r="JHG64" s="2"/>
      <c r="JHH64" s="2"/>
      <c r="JHI64" s="2"/>
      <c r="JHJ64" s="2"/>
      <c r="JHK64" s="2"/>
      <c r="JHL64" s="2"/>
      <c r="JHM64" s="2"/>
      <c r="JHN64" s="2"/>
      <c r="JHO64" s="2"/>
      <c r="JHP64" s="2"/>
      <c r="JHQ64" s="2"/>
      <c r="JHR64" s="2"/>
      <c r="JHS64" s="2"/>
      <c r="JHT64" s="2"/>
      <c r="JHU64" s="2"/>
      <c r="JHV64" s="2"/>
      <c r="JHW64" s="2"/>
      <c r="JHX64" s="2"/>
      <c r="JHY64" s="2"/>
      <c r="JHZ64" s="2"/>
      <c r="JIA64" s="2"/>
      <c r="JIB64" s="2"/>
      <c r="JIC64" s="2"/>
      <c r="JID64" s="2"/>
      <c r="JIE64" s="2"/>
      <c r="JIF64" s="2"/>
      <c r="JIG64" s="2"/>
      <c r="JIH64" s="2"/>
      <c r="JII64" s="2"/>
      <c r="JIJ64" s="2"/>
      <c r="JIK64" s="2"/>
      <c r="JIL64" s="2"/>
      <c r="JIM64" s="2"/>
      <c r="JIN64" s="2"/>
      <c r="JIO64" s="2"/>
      <c r="JIP64" s="2"/>
      <c r="JIQ64" s="2"/>
      <c r="JIR64" s="2"/>
      <c r="JIS64" s="2"/>
      <c r="JIT64" s="2"/>
      <c r="JIU64" s="2"/>
      <c r="JIV64" s="2"/>
      <c r="JIW64" s="2"/>
      <c r="JIX64" s="2"/>
      <c r="JIY64" s="2"/>
      <c r="JIZ64" s="2"/>
      <c r="JJA64" s="2"/>
      <c r="JJB64" s="2"/>
      <c r="JJC64" s="2"/>
      <c r="JJD64" s="2"/>
      <c r="JJE64" s="2"/>
      <c r="JJF64" s="2"/>
      <c r="JJG64" s="2"/>
      <c r="JJH64" s="2"/>
      <c r="JJI64" s="2"/>
      <c r="JJJ64" s="2"/>
      <c r="JJK64" s="2"/>
      <c r="JJL64" s="2"/>
      <c r="JJM64" s="2"/>
      <c r="JJN64" s="2"/>
      <c r="JJO64" s="2"/>
      <c r="JJP64" s="2"/>
      <c r="JJQ64" s="2"/>
      <c r="JJR64" s="2"/>
      <c r="JJS64" s="2"/>
      <c r="JJT64" s="2"/>
      <c r="JJU64" s="2"/>
      <c r="JJV64" s="2"/>
      <c r="JJW64" s="2"/>
      <c r="JJX64" s="2"/>
      <c r="JJY64" s="2"/>
      <c r="JJZ64" s="2"/>
      <c r="JKA64" s="2"/>
      <c r="JKB64" s="2"/>
      <c r="JKC64" s="2"/>
      <c r="JKD64" s="2"/>
      <c r="JKE64" s="2"/>
      <c r="JKF64" s="2"/>
      <c r="JKG64" s="2"/>
      <c r="JKH64" s="2"/>
      <c r="JKI64" s="2"/>
      <c r="JKJ64" s="2"/>
      <c r="JKK64" s="2"/>
      <c r="JKL64" s="2"/>
      <c r="JKM64" s="2"/>
      <c r="JKN64" s="2"/>
      <c r="JKO64" s="2"/>
      <c r="JKP64" s="2"/>
      <c r="JKQ64" s="2"/>
      <c r="JKR64" s="2"/>
      <c r="JKS64" s="2"/>
      <c r="JKT64" s="2"/>
      <c r="JKU64" s="2"/>
      <c r="JKV64" s="2"/>
      <c r="JKW64" s="2"/>
      <c r="JKX64" s="2"/>
      <c r="JKY64" s="2"/>
      <c r="JKZ64" s="2"/>
      <c r="JLA64" s="2"/>
      <c r="JLB64" s="2"/>
      <c r="JLC64" s="2"/>
      <c r="JLD64" s="2"/>
      <c r="JLE64" s="2"/>
      <c r="JLF64" s="2"/>
      <c r="JLG64" s="2"/>
      <c r="JLH64" s="2"/>
      <c r="JLI64" s="2"/>
      <c r="JLJ64" s="2"/>
      <c r="JLK64" s="2"/>
      <c r="JLL64" s="2"/>
      <c r="JLM64" s="2"/>
      <c r="JLN64" s="2"/>
      <c r="JLO64" s="2"/>
      <c r="JLP64" s="2"/>
      <c r="JLQ64" s="2"/>
      <c r="JLR64" s="2"/>
      <c r="JLS64" s="2"/>
      <c r="JLT64" s="2"/>
      <c r="JLU64" s="2"/>
      <c r="JLV64" s="2"/>
      <c r="JLW64" s="2"/>
      <c r="JLX64" s="2"/>
      <c r="JLY64" s="2"/>
      <c r="JLZ64" s="2"/>
      <c r="JMA64" s="2"/>
      <c r="JMB64" s="2"/>
      <c r="JMC64" s="2"/>
      <c r="JMD64" s="2"/>
      <c r="JME64" s="2"/>
      <c r="JMF64" s="2"/>
      <c r="JMG64" s="2"/>
      <c r="JMH64" s="2"/>
      <c r="JMI64" s="2"/>
      <c r="JMJ64" s="2"/>
      <c r="JMK64" s="2"/>
      <c r="JML64" s="2"/>
      <c r="JMM64" s="2"/>
      <c r="JMN64" s="2"/>
      <c r="JMO64" s="2"/>
      <c r="JMP64" s="2"/>
      <c r="JMQ64" s="2"/>
      <c r="JMR64" s="2"/>
      <c r="JMS64" s="2"/>
      <c r="JMT64" s="2"/>
      <c r="JMU64" s="2"/>
      <c r="JMV64" s="2"/>
      <c r="JMW64" s="2"/>
      <c r="JMX64" s="2"/>
      <c r="JMY64" s="2"/>
      <c r="JMZ64" s="2"/>
      <c r="JNA64" s="2"/>
      <c r="JNB64" s="2"/>
      <c r="JNC64" s="2"/>
      <c r="JND64" s="2"/>
      <c r="JNE64" s="2"/>
      <c r="JNF64" s="2"/>
      <c r="JNG64" s="2"/>
      <c r="JNH64" s="2"/>
      <c r="JNI64" s="2"/>
      <c r="JNJ64" s="2"/>
      <c r="JNK64" s="2"/>
      <c r="JNL64" s="2"/>
      <c r="JNM64" s="2"/>
      <c r="JNN64" s="2"/>
      <c r="JNO64" s="2"/>
      <c r="JNP64" s="2"/>
      <c r="JNQ64" s="2"/>
      <c r="JNR64" s="2"/>
      <c r="JNS64" s="2"/>
      <c r="JNT64" s="2"/>
      <c r="JNU64" s="2"/>
      <c r="JNV64" s="2"/>
      <c r="JNW64" s="2"/>
      <c r="JNX64" s="2"/>
      <c r="JNY64" s="2"/>
      <c r="JNZ64" s="2"/>
      <c r="JOA64" s="2"/>
      <c r="JOB64" s="2"/>
      <c r="JOC64" s="2"/>
      <c r="JOD64" s="2"/>
      <c r="JOE64" s="2"/>
      <c r="JOF64" s="2"/>
      <c r="JOG64" s="2"/>
      <c r="JOH64" s="2"/>
      <c r="JOI64" s="2"/>
      <c r="JOJ64" s="2"/>
      <c r="JOK64" s="2"/>
      <c r="JOL64" s="2"/>
      <c r="JOM64" s="2"/>
      <c r="JON64" s="2"/>
      <c r="JOO64" s="2"/>
      <c r="JOP64" s="2"/>
      <c r="JOQ64" s="2"/>
      <c r="JOR64" s="2"/>
      <c r="JOS64" s="2"/>
      <c r="JOT64" s="2"/>
      <c r="JOU64" s="2"/>
      <c r="JOV64" s="2"/>
      <c r="JOW64" s="2"/>
      <c r="JOX64" s="2"/>
      <c r="JOY64" s="2"/>
      <c r="JOZ64" s="2"/>
      <c r="JPA64" s="2"/>
      <c r="JPB64" s="2"/>
      <c r="JPC64" s="2"/>
      <c r="JPD64" s="2"/>
      <c r="JPE64" s="2"/>
      <c r="JPF64" s="2"/>
      <c r="JPG64" s="2"/>
      <c r="JPH64" s="2"/>
      <c r="JPI64" s="2"/>
      <c r="JPJ64" s="2"/>
      <c r="JPK64" s="2"/>
      <c r="JPL64" s="2"/>
      <c r="JPM64" s="2"/>
      <c r="JPN64" s="2"/>
      <c r="JPO64" s="2"/>
      <c r="JPP64" s="2"/>
      <c r="JPQ64" s="2"/>
      <c r="JPR64" s="2"/>
      <c r="JPS64" s="2"/>
      <c r="JPT64" s="2"/>
      <c r="JPU64" s="2"/>
      <c r="JPV64" s="2"/>
      <c r="JPW64" s="2"/>
      <c r="JPX64" s="2"/>
      <c r="JPY64" s="2"/>
      <c r="JPZ64" s="2"/>
      <c r="JQA64" s="2"/>
      <c r="JQB64" s="2"/>
      <c r="JQC64" s="2"/>
      <c r="JQD64" s="2"/>
      <c r="JQE64" s="2"/>
      <c r="JQF64" s="2"/>
      <c r="JQG64" s="2"/>
      <c r="JQH64" s="2"/>
      <c r="JQI64" s="2"/>
      <c r="JQJ64" s="2"/>
      <c r="JQK64" s="2"/>
      <c r="JQL64" s="2"/>
      <c r="JQM64" s="2"/>
      <c r="JQN64" s="2"/>
      <c r="JQO64" s="2"/>
      <c r="JQP64" s="2"/>
      <c r="JQQ64" s="2"/>
      <c r="JQR64" s="2"/>
      <c r="JQS64" s="2"/>
      <c r="JQT64" s="2"/>
      <c r="JQU64" s="2"/>
      <c r="JQV64" s="2"/>
      <c r="JQW64" s="2"/>
      <c r="JQX64" s="2"/>
      <c r="JQY64" s="2"/>
      <c r="JQZ64" s="2"/>
      <c r="JRA64" s="2"/>
      <c r="JRB64" s="2"/>
      <c r="JRC64" s="2"/>
      <c r="JRD64" s="2"/>
      <c r="JRE64" s="2"/>
      <c r="JRF64" s="2"/>
      <c r="JRG64" s="2"/>
      <c r="JRH64" s="2"/>
      <c r="JRI64" s="2"/>
      <c r="JRJ64" s="2"/>
      <c r="JRK64" s="2"/>
      <c r="JRL64" s="2"/>
      <c r="JRM64" s="2"/>
      <c r="JRN64" s="2"/>
      <c r="JRO64" s="2"/>
      <c r="JRP64" s="2"/>
      <c r="JRQ64" s="2"/>
      <c r="JRR64" s="2"/>
      <c r="JRS64" s="2"/>
      <c r="JRT64" s="2"/>
      <c r="JRU64" s="2"/>
      <c r="JRV64" s="2"/>
      <c r="JRW64" s="2"/>
      <c r="JRX64" s="2"/>
      <c r="JRY64" s="2"/>
      <c r="JRZ64" s="2"/>
      <c r="JSA64" s="2"/>
      <c r="JSB64" s="2"/>
      <c r="JSC64" s="2"/>
      <c r="JSD64" s="2"/>
      <c r="JSE64" s="2"/>
      <c r="JSF64" s="2"/>
      <c r="JSG64" s="2"/>
      <c r="JSH64" s="2"/>
      <c r="JSI64" s="2"/>
      <c r="JSJ64" s="2"/>
      <c r="JSK64" s="2"/>
      <c r="JSL64" s="2"/>
      <c r="JSM64" s="2"/>
      <c r="JSN64" s="2"/>
      <c r="JSO64" s="2"/>
      <c r="JSP64" s="2"/>
      <c r="JSQ64" s="2"/>
      <c r="JSR64" s="2"/>
      <c r="JSS64" s="2"/>
      <c r="JST64" s="2"/>
      <c r="JSU64" s="2"/>
      <c r="JSV64" s="2"/>
      <c r="JSW64" s="2"/>
      <c r="JSX64" s="2"/>
      <c r="JSY64" s="2"/>
      <c r="JSZ64" s="2"/>
      <c r="JTA64" s="2"/>
      <c r="JTB64" s="2"/>
      <c r="JTC64" s="2"/>
      <c r="JTD64" s="2"/>
      <c r="JTE64" s="2"/>
      <c r="JTF64" s="2"/>
      <c r="JTG64" s="2"/>
      <c r="JTH64" s="2"/>
      <c r="JTI64" s="2"/>
      <c r="JTJ64" s="2"/>
      <c r="JTK64" s="2"/>
      <c r="JTL64" s="2"/>
      <c r="JTM64" s="2"/>
      <c r="JTN64" s="2"/>
      <c r="JTO64" s="2"/>
      <c r="JTP64" s="2"/>
      <c r="JTQ64" s="2"/>
      <c r="JTR64" s="2"/>
      <c r="JTS64" s="2"/>
      <c r="JTT64" s="2"/>
      <c r="JTU64" s="2"/>
      <c r="JTV64" s="2"/>
      <c r="JTW64" s="2"/>
      <c r="JTX64" s="2"/>
      <c r="JTY64" s="2"/>
      <c r="JTZ64" s="2"/>
      <c r="JUA64" s="2"/>
      <c r="JUB64" s="2"/>
      <c r="JUC64" s="2"/>
      <c r="JUD64" s="2"/>
      <c r="JUE64" s="2"/>
      <c r="JUF64" s="2"/>
      <c r="JUG64" s="2"/>
      <c r="JUH64" s="2"/>
      <c r="JUI64" s="2"/>
      <c r="JUJ64" s="2"/>
      <c r="JUK64" s="2"/>
      <c r="JUL64" s="2"/>
      <c r="JUM64" s="2"/>
      <c r="JUN64" s="2"/>
      <c r="JUO64" s="2"/>
      <c r="JUP64" s="2"/>
      <c r="JUQ64" s="2"/>
      <c r="JUR64" s="2"/>
      <c r="JUS64" s="2"/>
      <c r="JUT64" s="2"/>
      <c r="JUU64" s="2"/>
      <c r="JUV64" s="2"/>
      <c r="JUW64" s="2"/>
      <c r="JUX64" s="2"/>
      <c r="JUY64" s="2"/>
      <c r="JUZ64" s="2"/>
      <c r="JVA64" s="2"/>
      <c r="JVB64" s="2"/>
      <c r="JVC64" s="2"/>
      <c r="JVD64" s="2"/>
      <c r="JVE64" s="2"/>
      <c r="JVF64" s="2"/>
      <c r="JVG64" s="2"/>
      <c r="JVH64" s="2"/>
      <c r="JVI64" s="2"/>
      <c r="JVJ64" s="2"/>
      <c r="JVK64" s="2"/>
      <c r="JVL64" s="2"/>
      <c r="JVM64" s="2"/>
      <c r="JVN64" s="2"/>
      <c r="JVO64" s="2"/>
      <c r="JVP64" s="2"/>
      <c r="JVQ64" s="2"/>
      <c r="JVR64" s="2"/>
      <c r="JVS64" s="2"/>
      <c r="JVT64" s="2"/>
      <c r="JVU64" s="2"/>
      <c r="JVV64" s="2"/>
      <c r="JVW64" s="2"/>
      <c r="JVX64" s="2"/>
      <c r="JVY64" s="2"/>
      <c r="JVZ64" s="2"/>
      <c r="JWA64" s="2"/>
      <c r="JWB64" s="2"/>
      <c r="JWC64" s="2"/>
      <c r="JWD64" s="2"/>
      <c r="JWE64" s="2"/>
      <c r="JWF64" s="2"/>
      <c r="JWG64" s="2"/>
      <c r="JWH64" s="2"/>
      <c r="JWI64" s="2"/>
      <c r="JWJ64" s="2"/>
      <c r="JWK64" s="2"/>
      <c r="JWL64" s="2"/>
      <c r="JWM64" s="2"/>
      <c r="JWN64" s="2"/>
      <c r="JWO64" s="2"/>
      <c r="JWP64" s="2"/>
      <c r="JWQ64" s="2"/>
      <c r="JWR64" s="2"/>
      <c r="JWS64" s="2"/>
      <c r="JWT64" s="2"/>
      <c r="JWU64" s="2"/>
      <c r="JWV64" s="2"/>
      <c r="JWW64" s="2"/>
      <c r="JWX64" s="2"/>
      <c r="JWY64" s="2"/>
      <c r="JWZ64" s="2"/>
      <c r="JXA64" s="2"/>
      <c r="JXB64" s="2"/>
      <c r="JXC64" s="2"/>
      <c r="JXD64" s="2"/>
      <c r="JXE64" s="2"/>
      <c r="JXF64" s="2"/>
      <c r="JXG64" s="2"/>
      <c r="JXH64" s="2"/>
      <c r="JXI64" s="2"/>
      <c r="JXJ64" s="2"/>
      <c r="JXK64" s="2"/>
      <c r="JXL64" s="2"/>
      <c r="JXM64" s="2"/>
      <c r="JXN64" s="2"/>
      <c r="JXO64" s="2"/>
      <c r="JXP64" s="2"/>
      <c r="JXQ64" s="2"/>
      <c r="JXR64" s="2"/>
      <c r="JXS64" s="2"/>
      <c r="JXT64" s="2"/>
      <c r="JXU64" s="2"/>
      <c r="JXV64" s="2"/>
      <c r="JXW64" s="2"/>
      <c r="JXX64" s="2"/>
      <c r="JXY64" s="2"/>
      <c r="JXZ64" s="2"/>
      <c r="JYA64" s="2"/>
      <c r="JYB64" s="2"/>
      <c r="JYC64" s="2"/>
      <c r="JYD64" s="2"/>
      <c r="JYE64" s="2"/>
      <c r="JYF64" s="2"/>
      <c r="JYG64" s="2"/>
      <c r="JYH64" s="2"/>
      <c r="JYI64" s="2"/>
      <c r="JYJ64" s="2"/>
      <c r="JYK64" s="2"/>
      <c r="JYL64" s="2"/>
      <c r="JYM64" s="2"/>
      <c r="JYN64" s="2"/>
      <c r="JYO64" s="2"/>
      <c r="JYP64" s="2"/>
      <c r="JYQ64" s="2"/>
      <c r="JYR64" s="2"/>
      <c r="JYS64" s="2"/>
      <c r="JYT64" s="2"/>
      <c r="JYU64" s="2"/>
      <c r="JYV64" s="2"/>
      <c r="JYW64" s="2"/>
      <c r="JYX64" s="2"/>
      <c r="JYY64" s="2"/>
      <c r="JYZ64" s="2"/>
      <c r="JZA64" s="2"/>
      <c r="JZB64" s="2"/>
      <c r="JZC64" s="2"/>
      <c r="JZD64" s="2"/>
      <c r="JZE64" s="2"/>
      <c r="JZF64" s="2"/>
      <c r="JZG64" s="2"/>
      <c r="JZH64" s="2"/>
      <c r="JZI64" s="2"/>
      <c r="JZJ64" s="2"/>
      <c r="JZK64" s="2"/>
      <c r="JZL64" s="2"/>
      <c r="JZM64" s="2"/>
      <c r="JZN64" s="2"/>
      <c r="JZO64" s="2"/>
      <c r="JZP64" s="2"/>
      <c r="JZQ64" s="2"/>
      <c r="JZR64" s="2"/>
      <c r="JZS64" s="2"/>
      <c r="JZT64" s="2"/>
      <c r="JZU64" s="2"/>
      <c r="JZV64" s="2"/>
      <c r="JZW64" s="2"/>
      <c r="JZX64" s="2"/>
      <c r="JZY64" s="2"/>
      <c r="JZZ64" s="2"/>
      <c r="KAA64" s="2"/>
      <c r="KAB64" s="2"/>
      <c r="KAC64" s="2"/>
      <c r="KAD64" s="2"/>
      <c r="KAE64" s="2"/>
      <c r="KAF64" s="2"/>
      <c r="KAG64" s="2"/>
      <c r="KAH64" s="2"/>
      <c r="KAI64" s="2"/>
      <c r="KAJ64" s="2"/>
      <c r="KAK64" s="2"/>
      <c r="KAL64" s="2"/>
      <c r="KAM64" s="2"/>
      <c r="KAN64" s="2"/>
      <c r="KAO64" s="2"/>
      <c r="KAP64" s="2"/>
      <c r="KAQ64" s="2"/>
      <c r="KAR64" s="2"/>
      <c r="KAS64" s="2"/>
      <c r="KAT64" s="2"/>
      <c r="KAU64" s="2"/>
      <c r="KAV64" s="2"/>
      <c r="KAW64" s="2"/>
      <c r="KAX64" s="2"/>
      <c r="KAY64" s="2"/>
      <c r="KAZ64" s="2"/>
      <c r="KBA64" s="2"/>
      <c r="KBB64" s="2"/>
      <c r="KBC64" s="2"/>
      <c r="KBD64" s="2"/>
      <c r="KBE64" s="2"/>
      <c r="KBF64" s="2"/>
      <c r="KBG64" s="2"/>
      <c r="KBH64" s="2"/>
      <c r="KBI64" s="2"/>
      <c r="KBJ64" s="2"/>
      <c r="KBK64" s="2"/>
      <c r="KBL64" s="2"/>
      <c r="KBM64" s="2"/>
      <c r="KBN64" s="2"/>
      <c r="KBO64" s="2"/>
      <c r="KBP64" s="2"/>
      <c r="KBQ64" s="2"/>
      <c r="KBR64" s="2"/>
      <c r="KBS64" s="2"/>
      <c r="KBT64" s="2"/>
      <c r="KBU64" s="2"/>
      <c r="KBV64" s="2"/>
      <c r="KBW64" s="2"/>
      <c r="KBX64" s="2"/>
      <c r="KBY64" s="2"/>
      <c r="KBZ64" s="2"/>
      <c r="KCA64" s="2"/>
      <c r="KCB64" s="2"/>
      <c r="KCC64" s="2"/>
      <c r="KCD64" s="2"/>
      <c r="KCE64" s="2"/>
      <c r="KCF64" s="2"/>
      <c r="KCG64" s="2"/>
      <c r="KCH64" s="2"/>
      <c r="KCI64" s="2"/>
      <c r="KCJ64" s="2"/>
      <c r="KCK64" s="2"/>
      <c r="KCL64" s="2"/>
      <c r="KCM64" s="2"/>
      <c r="KCN64" s="2"/>
      <c r="KCO64" s="2"/>
      <c r="KCP64" s="2"/>
      <c r="KCQ64" s="2"/>
      <c r="KCR64" s="2"/>
      <c r="KCS64" s="2"/>
      <c r="KCT64" s="2"/>
      <c r="KCU64" s="2"/>
      <c r="KCV64" s="2"/>
      <c r="KCW64" s="2"/>
      <c r="KCX64" s="2"/>
      <c r="KCY64" s="2"/>
      <c r="KCZ64" s="2"/>
      <c r="KDA64" s="2"/>
      <c r="KDB64" s="2"/>
      <c r="KDC64" s="2"/>
      <c r="KDD64" s="2"/>
      <c r="KDE64" s="2"/>
      <c r="KDF64" s="2"/>
      <c r="KDG64" s="2"/>
      <c r="KDH64" s="2"/>
      <c r="KDI64" s="2"/>
      <c r="KDJ64" s="2"/>
      <c r="KDK64" s="2"/>
      <c r="KDL64" s="2"/>
      <c r="KDM64" s="2"/>
      <c r="KDN64" s="2"/>
      <c r="KDO64" s="2"/>
      <c r="KDP64" s="2"/>
      <c r="KDQ64" s="2"/>
      <c r="KDR64" s="2"/>
      <c r="KDS64" s="2"/>
      <c r="KDT64" s="2"/>
      <c r="KDU64" s="2"/>
      <c r="KDV64" s="2"/>
      <c r="KDW64" s="2"/>
      <c r="KDX64" s="2"/>
      <c r="KDY64" s="2"/>
      <c r="KDZ64" s="2"/>
      <c r="KEA64" s="2"/>
      <c r="KEB64" s="2"/>
      <c r="KEC64" s="2"/>
      <c r="KED64" s="2"/>
      <c r="KEE64" s="2"/>
      <c r="KEF64" s="2"/>
      <c r="KEG64" s="2"/>
      <c r="KEH64" s="2"/>
      <c r="KEI64" s="2"/>
      <c r="KEJ64" s="2"/>
      <c r="KEK64" s="2"/>
      <c r="KEL64" s="2"/>
      <c r="KEM64" s="2"/>
      <c r="KEN64" s="2"/>
      <c r="KEO64" s="2"/>
      <c r="KEP64" s="2"/>
      <c r="KEQ64" s="2"/>
      <c r="KER64" s="2"/>
      <c r="KES64" s="2"/>
      <c r="KET64" s="2"/>
      <c r="KEU64" s="2"/>
      <c r="KEV64" s="2"/>
      <c r="KEW64" s="2"/>
      <c r="KEX64" s="2"/>
      <c r="KEY64" s="2"/>
      <c r="KEZ64" s="2"/>
      <c r="KFA64" s="2"/>
      <c r="KFB64" s="2"/>
      <c r="KFC64" s="2"/>
      <c r="KFD64" s="2"/>
      <c r="KFE64" s="2"/>
      <c r="KFF64" s="2"/>
      <c r="KFG64" s="2"/>
      <c r="KFH64" s="2"/>
      <c r="KFI64" s="2"/>
      <c r="KFJ64" s="2"/>
      <c r="KFK64" s="2"/>
      <c r="KFL64" s="2"/>
      <c r="KFM64" s="2"/>
      <c r="KFN64" s="2"/>
      <c r="KFO64" s="2"/>
      <c r="KFP64" s="2"/>
      <c r="KFQ64" s="2"/>
      <c r="KFR64" s="2"/>
      <c r="KFS64" s="2"/>
      <c r="KFT64" s="2"/>
      <c r="KFU64" s="2"/>
      <c r="KFV64" s="2"/>
      <c r="KFW64" s="2"/>
      <c r="KFX64" s="2"/>
      <c r="KFY64" s="2"/>
      <c r="KFZ64" s="2"/>
      <c r="KGA64" s="2"/>
      <c r="KGB64" s="2"/>
      <c r="KGC64" s="2"/>
      <c r="KGD64" s="2"/>
      <c r="KGE64" s="2"/>
      <c r="KGF64" s="2"/>
      <c r="KGG64" s="2"/>
      <c r="KGH64" s="2"/>
      <c r="KGI64" s="2"/>
      <c r="KGJ64" s="2"/>
      <c r="KGK64" s="2"/>
      <c r="KGL64" s="2"/>
      <c r="KGM64" s="2"/>
      <c r="KGN64" s="2"/>
      <c r="KGO64" s="2"/>
      <c r="KGP64" s="2"/>
      <c r="KGQ64" s="2"/>
      <c r="KGR64" s="2"/>
      <c r="KGS64" s="2"/>
      <c r="KGT64" s="2"/>
      <c r="KGU64" s="2"/>
      <c r="KGV64" s="2"/>
      <c r="KGW64" s="2"/>
      <c r="KGX64" s="2"/>
      <c r="KGY64" s="2"/>
      <c r="KGZ64" s="2"/>
      <c r="KHA64" s="2"/>
      <c r="KHB64" s="2"/>
      <c r="KHC64" s="2"/>
      <c r="KHD64" s="2"/>
      <c r="KHE64" s="2"/>
      <c r="KHF64" s="2"/>
      <c r="KHG64" s="2"/>
      <c r="KHH64" s="2"/>
      <c r="KHI64" s="2"/>
      <c r="KHJ64" s="2"/>
      <c r="KHK64" s="2"/>
      <c r="KHL64" s="2"/>
      <c r="KHM64" s="2"/>
      <c r="KHN64" s="2"/>
      <c r="KHO64" s="2"/>
      <c r="KHP64" s="2"/>
      <c r="KHQ64" s="2"/>
      <c r="KHR64" s="2"/>
      <c r="KHS64" s="2"/>
      <c r="KHT64" s="2"/>
      <c r="KHU64" s="2"/>
      <c r="KHV64" s="2"/>
      <c r="KHW64" s="2"/>
      <c r="KHX64" s="2"/>
      <c r="KHY64" s="2"/>
      <c r="KHZ64" s="2"/>
      <c r="KIA64" s="2"/>
      <c r="KIB64" s="2"/>
      <c r="KIC64" s="2"/>
      <c r="KID64" s="2"/>
      <c r="KIE64" s="2"/>
      <c r="KIF64" s="2"/>
      <c r="KIG64" s="2"/>
      <c r="KIH64" s="2"/>
      <c r="KII64" s="2"/>
      <c r="KIJ64" s="2"/>
      <c r="KIK64" s="2"/>
      <c r="KIL64" s="2"/>
      <c r="KIM64" s="2"/>
      <c r="KIN64" s="2"/>
      <c r="KIO64" s="2"/>
      <c r="KIP64" s="2"/>
      <c r="KIQ64" s="2"/>
      <c r="KIR64" s="2"/>
      <c r="KIS64" s="2"/>
      <c r="KIT64" s="2"/>
      <c r="KIU64" s="2"/>
      <c r="KIV64" s="2"/>
      <c r="KIW64" s="2"/>
      <c r="KIX64" s="2"/>
      <c r="KIY64" s="2"/>
      <c r="KIZ64" s="2"/>
      <c r="KJA64" s="2"/>
      <c r="KJB64" s="2"/>
      <c r="KJC64" s="2"/>
      <c r="KJD64" s="2"/>
      <c r="KJE64" s="2"/>
      <c r="KJF64" s="2"/>
      <c r="KJG64" s="2"/>
      <c r="KJH64" s="2"/>
      <c r="KJI64" s="2"/>
      <c r="KJJ64" s="2"/>
      <c r="KJK64" s="2"/>
      <c r="KJL64" s="2"/>
      <c r="KJM64" s="2"/>
      <c r="KJN64" s="2"/>
      <c r="KJO64" s="2"/>
      <c r="KJP64" s="2"/>
      <c r="KJQ64" s="2"/>
      <c r="KJR64" s="2"/>
      <c r="KJS64" s="2"/>
      <c r="KJT64" s="2"/>
      <c r="KJU64" s="2"/>
      <c r="KJV64" s="2"/>
      <c r="KJW64" s="2"/>
      <c r="KJX64" s="2"/>
      <c r="KJY64" s="2"/>
      <c r="KJZ64" s="2"/>
      <c r="KKA64" s="2"/>
      <c r="KKB64" s="2"/>
      <c r="KKC64" s="2"/>
      <c r="KKD64" s="2"/>
      <c r="KKE64" s="2"/>
      <c r="KKF64" s="2"/>
      <c r="KKG64" s="2"/>
      <c r="KKH64" s="2"/>
      <c r="KKI64" s="2"/>
      <c r="KKJ64" s="2"/>
      <c r="KKK64" s="2"/>
      <c r="KKL64" s="2"/>
      <c r="KKM64" s="2"/>
      <c r="KKN64" s="2"/>
      <c r="KKO64" s="2"/>
      <c r="KKP64" s="2"/>
      <c r="KKQ64" s="2"/>
      <c r="KKR64" s="2"/>
      <c r="KKS64" s="2"/>
      <c r="KKT64" s="2"/>
      <c r="KKU64" s="2"/>
      <c r="KKV64" s="2"/>
      <c r="KKW64" s="2"/>
      <c r="KKX64" s="2"/>
      <c r="KKY64" s="2"/>
      <c r="KKZ64" s="2"/>
      <c r="KLA64" s="2"/>
      <c r="KLB64" s="2"/>
      <c r="KLC64" s="2"/>
      <c r="KLD64" s="2"/>
      <c r="KLE64" s="2"/>
      <c r="KLF64" s="2"/>
      <c r="KLG64" s="2"/>
      <c r="KLH64" s="2"/>
      <c r="KLI64" s="2"/>
      <c r="KLJ64" s="2"/>
      <c r="KLK64" s="2"/>
      <c r="KLL64" s="2"/>
      <c r="KLM64" s="2"/>
      <c r="KLN64" s="2"/>
      <c r="KLO64" s="2"/>
      <c r="KLP64" s="2"/>
      <c r="KLQ64" s="2"/>
      <c r="KLR64" s="2"/>
      <c r="KLS64" s="2"/>
      <c r="KLT64" s="2"/>
      <c r="KLU64" s="2"/>
      <c r="KLV64" s="2"/>
      <c r="KLW64" s="2"/>
      <c r="KLX64" s="2"/>
      <c r="KLY64" s="2"/>
      <c r="KLZ64" s="2"/>
      <c r="KMA64" s="2"/>
      <c r="KMB64" s="2"/>
      <c r="KMC64" s="2"/>
      <c r="KMD64" s="2"/>
      <c r="KME64" s="2"/>
      <c r="KMF64" s="2"/>
      <c r="KMG64" s="2"/>
      <c r="KMH64" s="2"/>
      <c r="KMI64" s="2"/>
      <c r="KMJ64" s="2"/>
      <c r="KMK64" s="2"/>
      <c r="KML64" s="2"/>
      <c r="KMM64" s="2"/>
      <c r="KMN64" s="2"/>
      <c r="KMO64" s="2"/>
      <c r="KMP64" s="2"/>
      <c r="KMQ64" s="2"/>
      <c r="KMR64" s="2"/>
      <c r="KMS64" s="2"/>
      <c r="KMT64" s="2"/>
      <c r="KMU64" s="2"/>
      <c r="KMV64" s="2"/>
      <c r="KMW64" s="2"/>
      <c r="KMX64" s="2"/>
      <c r="KMY64" s="2"/>
      <c r="KMZ64" s="2"/>
      <c r="KNA64" s="2"/>
      <c r="KNB64" s="2"/>
      <c r="KNC64" s="2"/>
      <c r="KND64" s="2"/>
      <c r="KNE64" s="2"/>
      <c r="KNF64" s="2"/>
      <c r="KNG64" s="2"/>
      <c r="KNH64" s="2"/>
      <c r="KNI64" s="2"/>
      <c r="KNJ64" s="2"/>
      <c r="KNK64" s="2"/>
      <c r="KNL64" s="2"/>
      <c r="KNM64" s="2"/>
      <c r="KNN64" s="2"/>
      <c r="KNO64" s="2"/>
      <c r="KNP64" s="2"/>
      <c r="KNQ64" s="2"/>
      <c r="KNR64" s="2"/>
      <c r="KNS64" s="2"/>
      <c r="KNT64" s="2"/>
      <c r="KNU64" s="2"/>
      <c r="KNV64" s="2"/>
      <c r="KNW64" s="2"/>
      <c r="KNX64" s="2"/>
      <c r="KNY64" s="2"/>
      <c r="KNZ64" s="2"/>
      <c r="KOA64" s="2"/>
      <c r="KOB64" s="2"/>
      <c r="KOC64" s="2"/>
      <c r="KOD64" s="2"/>
      <c r="KOE64" s="2"/>
      <c r="KOF64" s="2"/>
      <c r="KOG64" s="2"/>
      <c r="KOH64" s="2"/>
      <c r="KOI64" s="2"/>
      <c r="KOJ64" s="2"/>
      <c r="KOK64" s="2"/>
      <c r="KOL64" s="2"/>
      <c r="KOM64" s="2"/>
      <c r="KON64" s="2"/>
      <c r="KOO64" s="2"/>
      <c r="KOP64" s="2"/>
      <c r="KOQ64" s="2"/>
      <c r="KOR64" s="2"/>
      <c r="KOS64" s="2"/>
      <c r="KOT64" s="2"/>
      <c r="KOU64" s="2"/>
      <c r="KOV64" s="2"/>
      <c r="KOW64" s="2"/>
      <c r="KOX64" s="2"/>
      <c r="KOY64" s="2"/>
      <c r="KOZ64" s="2"/>
      <c r="KPA64" s="2"/>
      <c r="KPB64" s="2"/>
      <c r="KPC64" s="2"/>
      <c r="KPD64" s="2"/>
      <c r="KPE64" s="2"/>
      <c r="KPF64" s="2"/>
      <c r="KPG64" s="2"/>
      <c r="KPH64" s="2"/>
      <c r="KPI64" s="2"/>
      <c r="KPJ64" s="2"/>
      <c r="KPK64" s="2"/>
      <c r="KPL64" s="2"/>
      <c r="KPM64" s="2"/>
      <c r="KPN64" s="2"/>
      <c r="KPO64" s="2"/>
      <c r="KPP64" s="2"/>
      <c r="KPQ64" s="2"/>
      <c r="KPR64" s="2"/>
      <c r="KPS64" s="2"/>
      <c r="KPT64" s="2"/>
      <c r="KPU64" s="2"/>
      <c r="KPV64" s="2"/>
      <c r="KPW64" s="2"/>
      <c r="KPX64" s="2"/>
      <c r="KPY64" s="2"/>
      <c r="KPZ64" s="2"/>
      <c r="KQA64" s="2"/>
      <c r="KQB64" s="2"/>
      <c r="KQC64" s="2"/>
      <c r="KQD64" s="2"/>
      <c r="KQE64" s="2"/>
      <c r="KQF64" s="2"/>
      <c r="KQG64" s="2"/>
      <c r="KQH64" s="2"/>
      <c r="KQI64" s="2"/>
      <c r="KQJ64" s="2"/>
      <c r="KQK64" s="2"/>
      <c r="KQL64" s="2"/>
      <c r="KQM64" s="2"/>
      <c r="KQN64" s="2"/>
      <c r="KQO64" s="2"/>
      <c r="KQP64" s="2"/>
      <c r="KQQ64" s="2"/>
      <c r="KQR64" s="2"/>
      <c r="KQS64" s="2"/>
      <c r="KQT64" s="2"/>
      <c r="KQU64" s="2"/>
      <c r="KQV64" s="2"/>
      <c r="KQW64" s="2"/>
      <c r="KQX64" s="2"/>
      <c r="KQY64" s="2"/>
      <c r="KQZ64" s="2"/>
      <c r="KRA64" s="2"/>
      <c r="KRB64" s="2"/>
      <c r="KRC64" s="2"/>
      <c r="KRD64" s="2"/>
      <c r="KRE64" s="2"/>
      <c r="KRF64" s="2"/>
      <c r="KRG64" s="2"/>
      <c r="KRH64" s="2"/>
      <c r="KRI64" s="2"/>
      <c r="KRJ64" s="2"/>
      <c r="KRK64" s="2"/>
      <c r="KRL64" s="2"/>
      <c r="KRM64" s="2"/>
      <c r="KRN64" s="2"/>
      <c r="KRO64" s="2"/>
      <c r="KRP64" s="2"/>
      <c r="KRQ64" s="2"/>
      <c r="KRR64" s="2"/>
      <c r="KRS64" s="2"/>
      <c r="KRT64" s="2"/>
      <c r="KRU64" s="2"/>
      <c r="KRV64" s="2"/>
      <c r="KRW64" s="2"/>
      <c r="KRX64" s="2"/>
      <c r="KRY64" s="2"/>
      <c r="KRZ64" s="2"/>
      <c r="KSA64" s="2"/>
      <c r="KSB64" s="2"/>
      <c r="KSC64" s="2"/>
      <c r="KSD64" s="2"/>
      <c r="KSE64" s="2"/>
      <c r="KSF64" s="2"/>
      <c r="KSG64" s="2"/>
      <c r="KSH64" s="2"/>
      <c r="KSI64" s="2"/>
      <c r="KSJ64" s="2"/>
      <c r="KSK64" s="2"/>
      <c r="KSL64" s="2"/>
      <c r="KSM64" s="2"/>
      <c r="KSN64" s="2"/>
      <c r="KSO64" s="2"/>
      <c r="KSP64" s="2"/>
      <c r="KSQ64" s="2"/>
      <c r="KSR64" s="2"/>
      <c r="KSS64" s="2"/>
      <c r="KST64" s="2"/>
      <c r="KSU64" s="2"/>
      <c r="KSV64" s="2"/>
      <c r="KSW64" s="2"/>
      <c r="KSX64" s="2"/>
      <c r="KSY64" s="2"/>
      <c r="KSZ64" s="2"/>
      <c r="KTA64" s="2"/>
      <c r="KTB64" s="2"/>
      <c r="KTC64" s="2"/>
      <c r="KTD64" s="2"/>
      <c r="KTE64" s="2"/>
      <c r="KTF64" s="2"/>
      <c r="KTG64" s="2"/>
      <c r="KTH64" s="2"/>
      <c r="KTI64" s="2"/>
      <c r="KTJ64" s="2"/>
      <c r="KTK64" s="2"/>
      <c r="KTL64" s="2"/>
      <c r="KTM64" s="2"/>
      <c r="KTN64" s="2"/>
      <c r="KTO64" s="2"/>
      <c r="KTP64" s="2"/>
      <c r="KTQ64" s="2"/>
      <c r="KTR64" s="2"/>
      <c r="KTS64" s="2"/>
      <c r="KTT64" s="2"/>
      <c r="KTU64" s="2"/>
      <c r="KTV64" s="2"/>
      <c r="KTW64" s="2"/>
      <c r="KTX64" s="2"/>
      <c r="KTY64" s="2"/>
      <c r="KTZ64" s="2"/>
      <c r="KUA64" s="2"/>
      <c r="KUB64" s="2"/>
      <c r="KUC64" s="2"/>
      <c r="KUD64" s="2"/>
      <c r="KUE64" s="2"/>
      <c r="KUF64" s="2"/>
      <c r="KUG64" s="2"/>
      <c r="KUH64" s="2"/>
      <c r="KUI64" s="2"/>
      <c r="KUJ64" s="2"/>
      <c r="KUK64" s="2"/>
      <c r="KUL64" s="2"/>
      <c r="KUM64" s="2"/>
      <c r="KUN64" s="2"/>
      <c r="KUO64" s="2"/>
      <c r="KUP64" s="2"/>
      <c r="KUQ64" s="2"/>
      <c r="KUR64" s="2"/>
      <c r="KUS64" s="2"/>
      <c r="KUT64" s="2"/>
      <c r="KUU64" s="2"/>
      <c r="KUV64" s="2"/>
      <c r="KUW64" s="2"/>
      <c r="KUX64" s="2"/>
      <c r="KUY64" s="2"/>
      <c r="KUZ64" s="2"/>
      <c r="KVA64" s="2"/>
      <c r="KVB64" s="2"/>
      <c r="KVC64" s="2"/>
      <c r="KVD64" s="2"/>
      <c r="KVE64" s="2"/>
      <c r="KVF64" s="2"/>
      <c r="KVG64" s="2"/>
      <c r="KVH64" s="2"/>
      <c r="KVI64" s="2"/>
      <c r="KVJ64" s="2"/>
      <c r="KVK64" s="2"/>
      <c r="KVL64" s="2"/>
      <c r="KVM64" s="2"/>
      <c r="KVN64" s="2"/>
      <c r="KVO64" s="2"/>
      <c r="KVP64" s="2"/>
      <c r="KVQ64" s="2"/>
      <c r="KVR64" s="2"/>
      <c r="KVS64" s="2"/>
      <c r="KVT64" s="2"/>
      <c r="KVU64" s="2"/>
      <c r="KVV64" s="2"/>
      <c r="KVW64" s="2"/>
      <c r="KVX64" s="2"/>
      <c r="KVY64" s="2"/>
      <c r="KVZ64" s="2"/>
      <c r="KWA64" s="2"/>
      <c r="KWB64" s="2"/>
      <c r="KWC64" s="2"/>
      <c r="KWD64" s="2"/>
      <c r="KWE64" s="2"/>
      <c r="KWF64" s="2"/>
      <c r="KWG64" s="2"/>
      <c r="KWH64" s="2"/>
      <c r="KWI64" s="2"/>
      <c r="KWJ64" s="2"/>
      <c r="KWK64" s="2"/>
      <c r="KWL64" s="2"/>
      <c r="KWM64" s="2"/>
      <c r="KWN64" s="2"/>
      <c r="KWO64" s="2"/>
      <c r="KWP64" s="2"/>
      <c r="KWQ64" s="2"/>
      <c r="KWR64" s="2"/>
      <c r="KWS64" s="2"/>
      <c r="KWT64" s="2"/>
      <c r="KWU64" s="2"/>
      <c r="KWV64" s="2"/>
      <c r="KWW64" s="2"/>
      <c r="KWX64" s="2"/>
      <c r="KWY64" s="2"/>
      <c r="KWZ64" s="2"/>
      <c r="KXA64" s="2"/>
      <c r="KXB64" s="2"/>
      <c r="KXC64" s="2"/>
      <c r="KXD64" s="2"/>
      <c r="KXE64" s="2"/>
      <c r="KXF64" s="2"/>
      <c r="KXG64" s="2"/>
      <c r="KXH64" s="2"/>
      <c r="KXI64" s="2"/>
      <c r="KXJ64" s="2"/>
      <c r="KXK64" s="2"/>
      <c r="KXL64" s="2"/>
      <c r="KXM64" s="2"/>
      <c r="KXN64" s="2"/>
      <c r="KXO64" s="2"/>
      <c r="KXP64" s="2"/>
      <c r="KXQ64" s="2"/>
      <c r="KXR64" s="2"/>
      <c r="KXS64" s="2"/>
      <c r="KXT64" s="2"/>
      <c r="KXU64" s="2"/>
      <c r="KXV64" s="2"/>
      <c r="KXW64" s="2"/>
      <c r="KXX64" s="2"/>
      <c r="KXY64" s="2"/>
      <c r="KXZ64" s="2"/>
      <c r="KYA64" s="2"/>
      <c r="KYB64" s="2"/>
      <c r="KYC64" s="2"/>
      <c r="KYD64" s="2"/>
      <c r="KYE64" s="2"/>
      <c r="KYF64" s="2"/>
      <c r="KYG64" s="2"/>
      <c r="KYH64" s="2"/>
      <c r="KYI64" s="2"/>
      <c r="KYJ64" s="2"/>
      <c r="KYK64" s="2"/>
      <c r="KYL64" s="2"/>
      <c r="KYM64" s="2"/>
      <c r="KYN64" s="2"/>
      <c r="KYO64" s="2"/>
      <c r="KYP64" s="2"/>
      <c r="KYQ64" s="2"/>
      <c r="KYR64" s="2"/>
      <c r="KYS64" s="2"/>
      <c r="KYT64" s="2"/>
      <c r="KYU64" s="2"/>
      <c r="KYV64" s="2"/>
      <c r="KYW64" s="2"/>
      <c r="KYX64" s="2"/>
      <c r="KYY64" s="2"/>
      <c r="KYZ64" s="2"/>
      <c r="KZA64" s="2"/>
      <c r="KZB64" s="2"/>
      <c r="KZC64" s="2"/>
      <c r="KZD64" s="2"/>
      <c r="KZE64" s="2"/>
      <c r="KZF64" s="2"/>
      <c r="KZG64" s="2"/>
      <c r="KZH64" s="2"/>
      <c r="KZI64" s="2"/>
      <c r="KZJ64" s="2"/>
      <c r="KZK64" s="2"/>
      <c r="KZL64" s="2"/>
      <c r="KZM64" s="2"/>
      <c r="KZN64" s="2"/>
      <c r="KZO64" s="2"/>
      <c r="KZP64" s="2"/>
      <c r="KZQ64" s="2"/>
      <c r="KZR64" s="2"/>
      <c r="KZS64" s="2"/>
      <c r="KZT64" s="2"/>
      <c r="KZU64" s="2"/>
      <c r="KZV64" s="2"/>
      <c r="KZW64" s="2"/>
      <c r="KZX64" s="2"/>
      <c r="KZY64" s="2"/>
      <c r="KZZ64" s="2"/>
      <c r="LAA64" s="2"/>
      <c r="LAB64" s="2"/>
      <c r="LAC64" s="2"/>
      <c r="LAD64" s="2"/>
      <c r="LAE64" s="2"/>
      <c r="LAF64" s="2"/>
      <c r="LAG64" s="2"/>
      <c r="LAH64" s="2"/>
      <c r="LAI64" s="2"/>
      <c r="LAJ64" s="2"/>
      <c r="LAK64" s="2"/>
      <c r="LAL64" s="2"/>
      <c r="LAM64" s="2"/>
      <c r="LAN64" s="2"/>
      <c r="LAO64" s="2"/>
      <c r="LAP64" s="2"/>
      <c r="LAQ64" s="2"/>
      <c r="LAR64" s="2"/>
      <c r="LAS64" s="2"/>
      <c r="LAT64" s="2"/>
      <c r="LAU64" s="2"/>
      <c r="LAV64" s="2"/>
      <c r="LAW64" s="2"/>
      <c r="LAX64" s="2"/>
      <c r="LAY64" s="2"/>
      <c r="LAZ64" s="2"/>
      <c r="LBA64" s="2"/>
      <c r="LBB64" s="2"/>
      <c r="LBC64" s="2"/>
      <c r="LBD64" s="2"/>
      <c r="LBE64" s="2"/>
      <c r="LBF64" s="2"/>
      <c r="LBG64" s="2"/>
      <c r="LBH64" s="2"/>
      <c r="LBI64" s="2"/>
      <c r="LBJ64" s="2"/>
      <c r="LBK64" s="2"/>
      <c r="LBL64" s="2"/>
      <c r="LBM64" s="2"/>
      <c r="LBN64" s="2"/>
      <c r="LBO64" s="2"/>
      <c r="LBP64" s="2"/>
      <c r="LBQ64" s="2"/>
      <c r="LBR64" s="2"/>
      <c r="LBS64" s="2"/>
      <c r="LBT64" s="2"/>
      <c r="LBU64" s="2"/>
      <c r="LBV64" s="2"/>
      <c r="LBW64" s="2"/>
      <c r="LBX64" s="2"/>
      <c r="LBY64" s="2"/>
      <c r="LBZ64" s="2"/>
      <c r="LCA64" s="2"/>
      <c r="LCB64" s="2"/>
      <c r="LCC64" s="2"/>
      <c r="LCD64" s="2"/>
      <c r="LCE64" s="2"/>
      <c r="LCF64" s="2"/>
      <c r="LCG64" s="2"/>
      <c r="LCH64" s="2"/>
      <c r="LCI64" s="2"/>
      <c r="LCJ64" s="2"/>
      <c r="LCK64" s="2"/>
      <c r="LCL64" s="2"/>
      <c r="LCM64" s="2"/>
      <c r="LCN64" s="2"/>
      <c r="LCO64" s="2"/>
      <c r="LCP64" s="2"/>
      <c r="LCQ64" s="2"/>
      <c r="LCR64" s="2"/>
      <c r="LCS64" s="2"/>
      <c r="LCT64" s="2"/>
      <c r="LCU64" s="2"/>
      <c r="LCV64" s="2"/>
      <c r="LCW64" s="2"/>
      <c r="LCX64" s="2"/>
      <c r="LCY64" s="2"/>
      <c r="LCZ64" s="2"/>
      <c r="LDA64" s="2"/>
      <c r="LDB64" s="2"/>
      <c r="LDC64" s="2"/>
      <c r="LDD64" s="2"/>
      <c r="LDE64" s="2"/>
      <c r="LDF64" s="2"/>
      <c r="LDG64" s="2"/>
      <c r="LDH64" s="2"/>
      <c r="LDI64" s="2"/>
      <c r="LDJ64" s="2"/>
      <c r="LDK64" s="2"/>
      <c r="LDL64" s="2"/>
      <c r="LDM64" s="2"/>
      <c r="LDN64" s="2"/>
      <c r="LDO64" s="2"/>
      <c r="LDP64" s="2"/>
      <c r="LDQ64" s="2"/>
      <c r="LDR64" s="2"/>
      <c r="LDS64" s="2"/>
      <c r="LDT64" s="2"/>
      <c r="LDU64" s="2"/>
      <c r="LDV64" s="2"/>
      <c r="LDW64" s="2"/>
      <c r="LDX64" s="2"/>
      <c r="LDY64" s="2"/>
      <c r="LDZ64" s="2"/>
      <c r="LEA64" s="2"/>
      <c r="LEB64" s="2"/>
      <c r="LEC64" s="2"/>
      <c r="LED64" s="2"/>
      <c r="LEE64" s="2"/>
      <c r="LEF64" s="2"/>
      <c r="LEG64" s="2"/>
      <c r="LEH64" s="2"/>
      <c r="LEI64" s="2"/>
      <c r="LEJ64" s="2"/>
      <c r="LEK64" s="2"/>
      <c r="LEL64" s="2"/>
      <c r="LEM64" s="2"/>
      <c r="LEN64" s="2"/>
      <c r="LEO64" s="2"/>
      <c r="LEP64" s="2"/>
      <c r="LEQ64" s="2"/>
      <c r="LER64" s="2"/>
      <c r="LES64" s="2"/>
      <c r="LET64" s="2"/>
      <c r="LEU64" s="2"/>
      <c r="LEV64" s="2"/>
      <c r="LEW64" s="2"/>
      <c r="LEX64" s="2"/>
      <c r="LEY64" s="2"/>
      <c r="LEZ64" s="2"/>
      <c r="LFA64" s="2"/>
      <c r="LFB64" s="2"/>
      <c r="LFC64" s="2"/>
      <c r="LFD64" s="2"/>
      <c r="LFE64" s="2"/>
      <c r="LFF64" s="2"/>
      <c r="LFG64" s="2"/>
      <c r="LFH64" s="2"/>
      <c r="LFI64" s="2"/>
      <c r="LFJ64" s="2"/>
      <c r="LFK64" s="2"/>
      <c r="LFL64" s="2"/>
      <c r="LFM64" s="2"/>
      <c r="LFN64" s="2"/>
      <c r="LFO64" s="2"/>
      <c r="LFP64" s="2"/>
      <c r="LFQ64" s="2"/>
      <c r="LFR64" s="2"/>
      <c r="LFS64" s="2"/>
      <c r="LFT64" s="2"/>
      <c r="LFU64" s="2"/>
      <c r="LFV64" s="2"/>
      <c r="LFW64" s="2"/>
      <c r="LFX64" s="2"/>
      <c r="LFY64" s="2"/>
      <c r="LFZ64" s="2"/>
      <c r="LGA64" s="2"/>
      <c r="LGB64" s="2"/>
      <c r="LGC64" s="2"/>
      <c r="LGD64" s="2"/>
      <c r="LGE64" s="2"/>
      <c r="LGF64" s="2"/>
      <c r="LGG64" s="2"/>
      <c r="LGH64" s="2"/>
      <c r="LGI64" s="2"/>
      <c r="LGJ64" s="2"/>
      <c r="LGK64" s="2"/>
      <c r="LGL64" s="2"/>
      <c r="LGM64" s="2"/>
      <c r="LGN64" s="2"/>
      <c r="LGO64" s="2"/>
      <c r="LGP64" s="2"/>
      <c r="LGQ64" s="2"/>
      <c r="LGR64" s="2"/>
      <c r="LGS64" s="2"/>
      <c r="LGT64" s="2"/>
      <c r="LGU64" s="2"/>
      <c r="LGV64" s="2"/>
      <c r="LGW64" s="2"/>
      <c r="LGX64" s="2"/>
      <c r="LGY64" s="2"/>
      <c r="LGZ64" s="2"/>
      <c r="LHA64" s="2"/>
      <c r="LHB64" s="2"/>
      <c r="LHC64" s="2"/>
      <c r="LHD64" s="2"/>
      <c r="LHE64" s="2"/>
      <c r="LHF64" s="2"/>
      <c r="LHG64" s="2"/>
      <c r="LHH64" s="2"/>
      <c r="LHI64" s="2"/>
      <c r="LHJ64" s="2"/>
      <c r="LHK64" s="2"/>
      <c r="LHL64" s="2"/>
      <c r="LHM64" s="2"/>
      <c r="LHN64" s="2"/>
      <c r="LHO64" s="2"/>
      <c r="LHP64" s="2"/>
      <c r="LHQ64" s="2"/>
      <c r="LHR64" s="2"/>
      <c r="LHS64" s="2"/>
      <c r="LHT64" s="2"/>
      <c r="LHU64" s="2"/>
      <c r="LHV64" s="2"/>
      <c r="LHW64" s="2"/>
      <c r="LHX64" s="2"/>
      <c r="LHY64" s="2"/>
      <c r="LHZ64" s="2"/>
      <c r="LIA64" s="2"/>
      <c r="LIB64" s="2"/>
      <c r="LIC64" s="2"/>
      <c r="LID64" s="2"/>
      <c r="LIE64" s="2"/>
      <c r="LIF64" s="2"/>
      <c r="LIG64" s="2"/>
      <c r="LIH64" s="2"/>
      <c r="LII64" s="2"/>
      <c r="LIJ64" s="2"/>
      <c r="LIK64" s="2"/>
      <c r="LIL64" s="2"/>
      <c r="LIM64" s="2"/>
      <c r="LIN64" s="2"/>
      <c r="LIO64" s="2"/>
      <c r="LIP64" s="2"/>
      <c r="LIQ64" s="2"/>
      <c r="LIR64" s="2"/>
      <c r="LIS64" s="2"/>
      <c r="LIT64" s="2"/>
      <c r="LIU64" s="2"/>
      <c r="LIV64" s="2"/>
      <c r="LIW64" s="2"/>
      <c r="LIX64" s="2"/>
      <c r="LIY64" s="2"/>
      <c r="LIZ64" s="2"/>
      <c r="LJA64" s="2"/>
      <c r="LJB64" s="2"/>
      <c r="LJC64" s="2"/>
      <c r="LJD64" s="2"/>
      <c r="LJE64" s="2"/>
      <c r="LJF64" s="2"/>
      <c r="LJG64" s="2"/>
      <c r="LJH64" s="2"/>
      <c r="LJI64" s="2"/>
      <c r="LJJ64" s="2"/>
      <c r="LJK64" s="2"/>
      <c r="LJL64" s="2"/>
      <c r="LJM64" s="2"/>
      <c r="LJN64" s="2"/>
      <c r="LJO64" s="2"/>
      <c r="LJP64" s="2"/>
      <c r="LJQ64" s="2"/>
      <c r="LJR64" s="2"/>
      <c r="LJS64" s="2"/>
      <c r="LJT64" s="2"/>
      <c r="LJU64" s="2"/>
      <c r="LJV64" s="2"/>
      <c r="LJW64" s="2"/>
      <c r="LJX64" s="2"/>
      <c r="LJY64" s="2"/>
      <c r="LJZ64" s="2"/>
      <c r="LKA64" s="2"/>
      <c r="LKB64" s="2"/>
      <c r="LKC64" s="2"/>
      <c r="LKD64" s="2"/>
      <c r="LKE64" s="2"/>
      <c r="LKF64" s="2"/>
      <c r="LKG64" s="2"/>
      <c r="LKH64" s="2"/>
      <c r="LKI64" s="2"/>
      <c r="LKJ64" s="2"/>
      <c r="LKK64" s="2"/>
      <c r="LKL64" s="2"/>
      <c r="LKM64" s="2"/>
      <c r="LKN64" s="2"/>
      <c r="LKO64" s="2"/>
      <c r="LKP64" s="2"/>
      <c r="LKQ64" s="2"/>
      <c r="LKR64" s="2"/>
      <c r="LKS64" s="2"/>
      <c r="LKT64" s="2"/>
      <c r="LKU64" s="2"/>
      <c r="LKV64" s="2"/>
      <c r="LKW64" s="2"/>
      <c r="LKX64" s="2"/>
      <c r="LKY64" s="2"/>
      <c r="LKZ64" s="2"/>
      <c r="LLA64" s="2"/>
      <c r="LLB64" s="2"/>
      <c r="LLC64" s="2"/>
      <c r="LLD64" s="2"/>
      <c r="LLE64" s="2"/>
      <c r="LLF64" s="2"/>
      <c r="LLG64" s="2"/>
      <c r="LLH64" s="2"/>
      <c r="LLI64" s="2"/>
      <c r="LLJ64" s="2"/>
      <c r="LLK64" s="2"/>
      <c r="LLL64" s="2"/>
      <c r="LLM64" s="2"/>
      <c r="LLN64" s="2"/>
      <c r="LLO64" s="2"/>
      <c r="LLP64" s="2"/>
      <c r="LLQ64" s="2"/>
      <c r="LLR64" s="2"/>
      <c r="LLS64" s="2"/>
      <c r="LLT64" s="2"/>
      <c r="LLU64" s="2"/>
      <c r="LLV64" s="2"/>
      <c r="LLW64" s="2"/>
      <c r="LLX64" s="2"/>
      <c r="LLY64" s="2"/>
      <c r="LLZ64" s="2"/>
      <c r="LMA64" s="2"/>
      <c r="LMB64" s="2"/>
      <c r="LMC64" s="2"/>
      <c r="LMD64" s="2"/>
      <c r="LME64" s="2"/>
      <c r="LMF64" s="2"/>
      <c r="LMG64" s="2"/>
      <c r="LMH64" s="2"/>
      <c r="LMI64" s="2"/>
      <c r="LMJ64" s="2"/>
      <c r="LMK64" s="2"/>
      <c r="LML64" s="2"/>
      <c r="LMM64" s="2"/>
      <c r="LMN64" s="2"/>
      <c r="LMO64" s="2"/>
      <c r="LMP64" s="2"/>
      <c r="LMQ64" s="2"/>
      <c r="LMR64" s="2"/>
      <c r="LMS64" s="2"/>
      <c r="LMT64" s="2"/>
      <c r="LMU64" s="2"/>
      <c r="LMV64" s="2"/>
      <c r="LMW64" s="2"/>
      <c r="LMX64" s="2"/>
      <c r="LMY64" s="2"/>
      <c r="LMZ64" s="2"/>
      <c r="LNA64" s="2"/>
      <c r="LNB64" s="2"/>
      <c r="LNC64" s="2"/>
      <c r="LND64" s="2"/>
      <c r="LNE64" s="2"/>
      <c r="LNF64" s="2"/>
      <c r="LNG64" s="2"/>
      <c r="LNH64" s="2"/>
      <c r="LNI64" s="2"/>
      <c r="LNJ64" s="2"/>
      <c r="LNK64" s="2"/>
      <c r="LNL64" s="2"/>
      <c r="LNM64" s="2"/>
      <c r="LNN64" s="2"/>
      <c r="LNO64" s="2"/>
      <c r="LNP64" s="2"/>
      <c r="LNQ64" s="2"/>
      <c r="LNR64" s="2"/>
      <c r="LNS64" s="2"/>
      <c r="LNT64" s="2"/>
      <c r="LNU64" s="2"/>
      <c r="LNV64" s="2"/>
      <c r="LNW64" s="2"/>
      <c r="LNX64" s="2"/>
      <c r="LNY64" s="2"/>
      <c r="LNZ64" s="2"/>
      <c r="LOA64" s="2"/>
      <c r="LOB64" s="2"/>
      <c r="LOC64" s="2"/>
      <c r="LOD64" s="2"/>
      <c r="LOE64" s="2"/>
      <c r="LOF64" s="2"/>
      <c r="LOG64" s="2"/>
      <c r="LOH64" s="2"/>
      <c r="LOI64" s="2"/>
      <c r="LOJ64" s="2"/>
      <c r="LOK64" s="2"/>
      <c r="LOL64" s="2"/>
      <c r="LOM64" s="2"/>
      <c r="LON64" s="2"/>
      <c r="LOO64" s="2"/>
      <c r="LOP64" s="2"/>
      <c r="LOQ64" s="2"/>
      <c r="LOR64" s="2"/>
      <c r="LOS64" s="2"/>
      <c r="LOT64" s="2"/>
      <c r="LOU64" s="2"/>
      <c r="LOV64" s="2"/>
      <c r="LOW64" s="2"/>
      <c r="LOX64" s="2"/>
      <c r="LOY64" s="2"/>
      <c r="LOZ64" s="2"/>
      <c r="LPA64" s="2"/>
      <c r="LPB64" s="2"/>
      <c r="LPC64" s="2"/>
      <c r="LPD64" s="2"/>
      <c r="LPE64" s="2"/>
      <c r="LPF64" s="2"/>
      <c r="LPG64" s="2"/>
      <c r="LPH64" s="2"/>
      <c r="LPI64" s="2"/>
      <c r="LPJ64" s="2"/>
      <c r="LPK64" s="2"/>
      <c r="LPL64" s="2"/>
      <c r="LPM64" s="2"/>
      <c r="LPN64" s="2"/>
      <c r="LPO64" s="2"/>
      <c r="LPP64" s="2"/>
      <c r="LPQ64" s="2"/>
      <c r="LPR64" s="2"/>
      <c r="LPS64" s="2"/>
      <c r="LPT64" s="2"/>
      <c r="LPU64" s="2"/>
      <c r="LPV64" s="2"/>
      <c r="LPW64" s="2"/>
      <c r="LPX64" s="2"/>
      <c r="LPY64" s="2"/>
      <c r="LPZ64" s="2"/>
      <c r="LQA64" s="2"/>
      <c r="LQB64" s="2"/>
      <c r="LQC64" s="2"/>
      <c r="LQD64" s="2"/>
      <c r="LQE64" s="2"/>
      <c r="LQF64" s="2"/>
      <c r="LQG64" s="2"/>
      <c r="LQH64" s="2"/>
      <c r="LQI64" s="2"/>
      <c r="LQJ64" s="2"/>
      <c r="LQK64" s="2"/>
      <c r="LQL64" s="2"/>
      <c r="LQM64" s="2"/>
      <c r="LQN64" s="2"/>
      <c r="LQO64" s="2"/>
      <c r="LQP64" s="2"/>
      <c r="LQQ64" s="2"/>
      <c r="LQR64" s="2"/>
      <c r="LQS64" s="2"/>
      <c r="LQT64" s="2"/>
      <c r="LQU64" s="2"/>
      <c r="LQV64" s="2"/>
      <c r="LQW64" s="2"/>
      <c r="LQX64" s="2"/>
      <c r="LQY64" s="2"/>
      <c r="LQZ64" s="2"/>
      <c r="LRA64" s="2"/>
      <c r="LRB64" s="2"/>
      <c r="LRC64" s="2"/>
      <c r="LRD64" s="2"/>
      <c r="LRE64" s="2"/>
      <c r="LRF64" s="2"/>
      <c r="LRG64" s="2"/>
      <c r="LRH64" s="2"/>
      <c r="LRI64" s="2"/>
      <c r="LRJ64" s="2"/>
      <c r="LRK64" s="2"/>
      <c r="LRL64" s="2"/>
      <c r="LRM64" s="2"/>
      <c r="LRN64" s="2"/>
      <c r="LRO64" s="2"/>
      <c r="LRP64" s="2"/>
      <c r="LRQ64" s="2"/>
      <c r="LRR64" s="2"/>
      <c r="LRS64" s="2"/>
      <c r="LRT64" s="2"/>
      <c r="LRU64" s="2"/>
      <c r="LRV64" s="2"/>
      <c r="LRW64" s="2"/>
      <c r="LRX64" s="2"/>
      <c r="LRY64" s="2"/>
      <c r="LRZ64" s="2"/>
      <c r="LSA64" s="2"/>
      <c r="LSB64" s="2"/>
      <c r="LSC64" s="2"/>
      <c r="LSD64" s="2"/>
      <c r="LSE64" s="2"/>
      <c r="LSF64" s="2"/>
      <c r="LSG64" s="2"/>
      <c r="LSH64" s="2"/>
      <c r="LSI64" s="2"/>
      <c r="LSJ64" s="2"/>
      <c r="LSK64" s="2"/>
      <c r="LSL64" s="2"/>
      <c r="LSM64" s="2"/>
      <c r="LSN64" s="2"/>
      <c r="LSO64" s="2"/>
      <c r="LSP64" s="2"/>
      <c r="LSQ64" s="2"/>
      <c r="LSR64" s="2"/>
      <c r="LSS64" s="2"/>
      <c r="LST64" s="2"/>
      <c r="LSU64" s="2"/>
      <c r="LSV64" s="2"/>
      <c r="LSW64" s="2"/>
      <c r="LSX64" s="2"/>
      <c r="LSY64" s="2"/>
      <c r="LSZ64" s="2"/>
      <c r="LTA64" s="2"/>
      <c r="LTB64" s="2"/>
      <c r="LTC64" s="2"/>
      <c r="LTD64" s="2"/>
      <c r="LTE64" s="2"/>
      <c r="LTF64" s="2"/>
      <c r="LTG64" s="2"/>
      <c r="LTH64" s="2"/>
      <c r="LTI64" s="2"/>
      <c r="LTJ64" s="2"/>
      <c r="LTK64" s="2"/>
      <c r="LTL64" s="2"/>
      <c r="LTM64" s="2"/>
      <c r="LTN64" s="2"/>
      <c r="LTO64" s="2"/>
      <c r="LTP64" s="2"/>
      <c r="LTQ64" s="2"/>
      <c r="LTR64" s="2"/>
      <c r="LTS64" s="2"/>
      <c r="LTT64" s="2"/>
      <c r="LTU64" s="2"/>
      <c r="LTV64" s="2"/>
      <c r="LTW64" s="2"/>
      <c r="LTX64" s="2"/>
      <c r="LTY64" s="2"/>
      <c r="LTZ64" s="2"/>
      <c r="LUA64" s="2"/>
      <c r="LUB64" s="2"/>
      <c r="LUC64" s="2"/>
      <c r="LUD64" s="2"/>
      <c r="LUE64" s="2"/>
      <c r="LUF64" s="2"/>
      <c r="LUG64" s="2"/>
      <c r="LUH64" s="2"/>
      <c r="LUI64" s="2"/>
      <c r="LUJ64" s="2"/>
      <c r="LUK64" s="2"/>
      <c r="LUL64" s="2"/>
      <c r="LUM64" s="2"/>
      <c r="LUN64" s="2"/>
      <c r="LUO64" s="2"/>
      <c r="LUP64" s="2"/>
      <c r="LUQ64" s="2"/>
      <c r="LUR64" s="2"/>
      <c r="LUS64" s="2"/>
      <c r="LUT64" s="2"/>
      <c r="LUU64" s="2"/>
      <c r="LUV64" s="2"/>
      <c r="LUW64" s="2"/>
      <c r="LUX64" s="2"/>
      <c r="LUY64" s="2"/>
      <c r="LUZ64" s="2"/>
      <c r="LVA64" s="2"/>
      <c r="LVB64" s="2"/>
      <c r="LVC64" s="2"/>
      <c r="LVD64" s="2"/>
      <c r="LVE64" s="2"/>
      <c r="LVF64" s="2"/>
      <c r="LVG64" s="2"/>
      <c r="LVH64" s="2"/>
      <c r="LVI64" s="2"/>
      <c r="LVJ64" s="2"/>
      <c r="LVK64" s="2"/>
      <c r="LVL64" s="2"/>
      <c r="LVM64" s="2"/>
      <c r="LVN64" s="2"/>
      <c r="LVO64" s="2"/>
      <c r="LVP64" s="2"/>
      <c r="LVQ64" s="2"/>
      <c r="LVR64" s="2"/>
      <c r="LVS64" s="2"/>
      <c r="LVT64" s="2"/>
      <c r="LVU64" s="2"/>
      <c r="LVV64" s="2"/>
      <c r="LVW64" s="2"/>
      <c r="LVX64" s="2"/>
      <c r="LVY64" s="2"/>
      <c r="LVZ64" s="2"/>
      <c r="LWA64" s="2"/>
      <c r="LWB64" s="2"/>
      <c r="LWC64" s="2"/>
      <c r="LWD64" s="2"/>
      <c r="LWE64" s="2"/>
      <c r="LWF64" s="2"/>
      <c r="LWG64" s="2"/>
      <c r="LWH64" s="2"/>
      <c r="LWI64" s="2"/>
      <c r="LWJ64" s="2"/>
      <c r="LWK64" s="2"/>
      <c r="LWL64" s="2"/>
      <c r="LWM64" s="2"/>
      <c r="LWN64" s="2"/>
      <c r="LWO64" s="2"/>
      <c r="LWP64" s="2"/>
      <c r="LWQ64" s="2"/>
      <c r="LWR64" s="2"/>
      <c r="LWS64" s="2"/>
      <c r="LWT64" s="2"/>
      <c r="LWU64" s="2"/>
      <c r="LWV64" s="2"/>
      <c r="LWW64" s="2"/>
      <c r="LWX64" s="2"/>
      <c r="LWY64" s="2"/>
      <c r="LWZ64" s="2"/>
      <c r="LXA64" s="2"/>
      <c r="LXB64" s="2"/>
      <c r="LXC64" s="2"/>
      <c r="LXD64" s="2"/>
      <c r="LXE64" s="2"/>
      <c r="LXF64" s="2"/>
      <c r="LXG64" s="2"/>
      <c r="LXH64" s="2"/>
      <c r="LXI64" s="2"/>
      <c r="LXJ64" s="2"/>
      <c r="LXK64" s="2"/>
      <c r="LXL64" s="2"/>
      <c r="LXM64" s="2"/>
      <c r="LXN64" s="2"/>
      <c r="LXO64" s="2"/>
      <c r="LXP64" s="2"/>
      <c r="LXQ64" s="2"/>
      <c r="LXR64" s="2"/>
      <c r="LXS64" s="2"/>
      <c r="LXT64" s="2"/>
      <c r="LXU64" s="2"/>
      <c r="LXV64" s="2"/>
      <c r="LXW64" s="2"/>
      <c r="LXX64" s="2"/>
      <c r="LXY64" s="2"/>
      <c r="LXZ64" s="2"/>
      <c r="LYA64" s="2"/>
      <c r="LYB64" s="2"/>
      <c r="LYC64" s="2"/>
      <c r="LYD64" s="2"/>
      <c r="LYE64" s="2"/>
      <c r="LYF64" s="2"/>
      <c r="LYG64" s="2"/>
      <c r="LYH64" s="2"/>
      <c r="LYI64" s="2"/>
      <c r="LYJ64" s="2"/>
      <c r="LYK64" s="2"/>
      <c r="LYL64" s="2"/>
      <c r="LYM64" s="2"/>
      <c r="LYN64" s="2"/>
      <c r="LYO64" s="2"/>
      <c r="LYP64" s="2"/>
      <c r="LYQ64" s="2"/>
      <c r="LYR64" s="2"/>
      <c r="LYS64" s="2"/>
      <c r="LYT64" s="2"/>
      <c r="LYU64" s="2"/>
      <c r="LYV64" s="2"/>
      <c r="LYW64" s="2"/>
      <c r="LYX64" s="2"/>
      <c r="LYY64" s="2"/>
      <c r="LYZ64" s="2"/>
      <c r="LZA64" s="2"/>
      <c r="LZB64" s="2"/>
      <c r="LZC64" s="2"/>
      <c r="LZD64" s="2"/>
      <c r="LZE64" s="2"/>
      <c r="LZF64" s="2"/>
      <c r="LZG64" s="2"/>
      <c r="LZH64" s="2"/>
      <c r="LZI64" s="2"/>
      <c r="LZJ64" s="2"/>
      <c r="LZK64" s="2"/>
      <c r="LZL64" s="2"/>
      <c r="LZM64" s="2"/>
      <c r="LZN64" s="2"/>
      <c r="LZO64" s="2"/>
      <c r="LZP64" s="2"/>
      <c r="LZQ64" s="2"/>
      <c r="LZR64" s="2"/>
      <c r="LZS64" s="2"/>
      <c r="LZT64" s="2"/>
      <c r="LZU64" s="2"/>
      <c r="LZV64" s="2"/>
      <c r="LZW64" s="2"/>
      <c r="LZX64" s="2"/>
      <c r="LZY64" s="2"/>
      <c r="LZZ64" s="2"/>
      <c r="MAA64" s="2"/>
      <c r="MAB64" s="2"/>
      <c r="MAC64" s="2"/>
      <c r="MAD64" s="2"/>
      <c r="MAE64" s="2"/>
      <c r="MAF64" s="2"/>
      <c r="MAG64" s="2"/>
      <c r="MAH64" s="2"/>
      <c r="MAI64" s="2"/>
      <c r="MAJ64" s="2"/>
      <c r="MAK64" s="2"/>
      <c r="MAL64" s="2"/>
      <c r="MAM64" s="2"/>
      <c r="MAN64" s="2"/>
      <c r="MAO64" s="2"/>
      <c r="MAP64" s="2"/>
      <c r="MAQ64" s="2"/>
      <c r="MAR64" s="2"/>
      <c r="MAS64" s="2"/>
      <c r="MAT64" s="2"/>
      <c r="MAU64" s="2"/>
      <c r="MAV64" s="2"/>
      <c r="MAW64" s="2"/>
      <c r="MAX64" s="2"/>
      <c r="MAY64" s="2"/>
      <c r="MAZ64" s="2"/>
      <c r="MBA64" s="2"/>
      <c r="MBB64" s="2"/>
      <c r="MBC64" s="2"/>
      <c r="MBD64" s="2"/>
      <c r="MBE64" s="2"/>
      <c r="MBF64" s="2"/>
      <c r="MBG64" s="2"/>
      <c r="MBH64" s="2"/>
      <c r="MBI64" s="2"/>
      <c r="MBJ64" s="2"/>
      <c r="MBK64" s="2"/>
      <c r="MBL64" s="2"/>
      <c r="MBM64" s="2"/>
      <c r="MBN64" s="2"/>
      <c r="MBO64" s="2"/>
      <c r="MBP64" s="2"/>
      <c r="MBQ64" s="2"/>
      <c r="MBR64" s="2"/>
      <c r="MBS64" s="2"/>
      <c r="MBT64" s="2"/>
      <c r="MBU64" s="2"/>
      <c r="MBV64" s="2"/>
      <c r="MBW64" s="2"/>
      <c r="MBX64" s="2"/>
      <c r="MBY64" s="2"/>
      <c r="MBZ64" s="2"/>
      <c r="MCA64" s="2"/>
      <c r="MCB64" s="2"/>
      <c r="MCC64" s="2"/>
      <c r="MCD64" s="2"/>
      <c r="MCE64" s="2"/>
      <c r="MCF64" s="2"/>
      <c r="MCG64" s="2"/>
      <c r="MCH64" s="2"/>
      <c r="MCI64" s="2"/>
      <c r="MCJ64" s="2"/>
      <c r="MCK64" s="2"/>
      <c r="MCL64" s="2"/>
      <c r="MCM64" s="2"/>
      <c r="MCN64" s="2"/>
      <c r="MCO64" s="2"/>
      <c r="MCP64" s="2"/>
      <c r="MCQ64" s="2"/>
      <c r="MCR64" s="2"/>
      <c r="MCS64" s="2"/>
      <c r="MCT64" s="2"/>
      <c r="MCU64" s="2"/>
      <c r="MCV64" s="2"/>
      <c r="MCW64" s="2"/>
      <c r="MCX64" s="2"/>
      <c r="MCY64" s="2"/>
      <c r="MCZ64" s="2"/>
      <c r="MDA64" s="2"/>
      <c r="MDB64" s="2"/>
      <c r="MDC64" s="2"/>
      <c r="MDD64" s="2"/>
      <c r="MDE64" s="2"/>
      <c r="MDF64" s="2"/>
      <c r="MDG64" s="2"/>
      <c r="MDH64" s="2"/>
      <c r="MDI64" s="2"/>
      <c r="MDJ64" s="2"/>
      <c r="MDK64" s="2"/>
      <c r="MDL64" s="2"/>
      <c r="MDM64" s="2"/>
      <c r="MDN64" s="2"/>
      <c r="MDO64" s="2"/>
      <c r="MDP64" s="2"/>
      <c r="MDQ64" s="2"/>
      <c r="MDR64" s="2"/>
      <c r="MDS64" s="2"/>
      <c r="MDT64" s="2"/>
      <c r="MDU64" s="2"/>
      <c r="MDV64" s="2"/>
      <c r="MDW64" s="2"/>
      <c r="MDX64" s="2"/>
      <c r="MDY64" s="2"/>
      <c r="MDZ64" s="2"/>
      <c r="MEA64" s="2"/>
      <c r="MEB64" s="2"/>
      <c r="MEC64" s="2"/>
      <c r="MED64" s="2"/>
      <c r="MEE64" s="2"/>
      <c r="MEF64" s="2"/>
      <c r="MEG64" s="2"/>
      <c r="MEH64" s="2"/>
      <c r="MEI64" s="2"/>
      <c r="MEJ64" s="2"/>
      <c r="MEK64" s="2"/>
      <c r="MEL64" s="2"/>
      <c r="MEM64" s="2"/>
      <c r="MEN64" s="2"/>
      <c r="MEO64" s="2"/>
      <c r="MEP64" s="2"/>
      <c r="MEQ64" s="2"/>
      <c r="MER64" s="2"/>
      <c r="MES64" s="2"/>
      <c r="MET64" s="2"/>
      <c r="MEU64" s="2"/>
      <c r="MEV64" s="2"/>
      <c r="MEW64" s="2"/>
      <c r="MEX64" s="2"/>
      <c r="MEY64" s="2"/>
      <c r="MEZ64" s="2"/>
      <c r="MFA64" s="2"/>
      <c r="MFB64" s="2"/>
      <c r="MFC64" s="2"/>
      <c r="MFD64" s="2"/>
      <c r="MFE64" s="2"/>
      <c r="MFF64" s="2"/>
      <c r="MFG64" s="2"/>
      <c r="MFH64" s="2"/>
      <c r="MFI64" s="2"/>
      <c r="MFJ64" s="2"/>
      <c r="MFK64" s="2"/>
      <c r="MFL64" s="2"/>
      <c r="MFM64" s="2"/>
      <c r="MFN64" s="2"/>
      <c r="MFO64" s="2"/>
      <c r="MFP64" s="2"/>
      <c r="MFQ64" s="2"/>
      <c r="MFR64" s="2"/>
      <c r="MFS64" s="2"/>
      <c r="MFT64" s="2"/>
      <c r="MFU64" s="2"/>
      <c r="MFV64" s="2"/>
      <c r="MFW64" s="2"/>
      <c r="MFX64" s="2"/>
      <c r="MFY64" s="2"/>
      <c r="MFZ64" s="2"/>
      <c r="MGA64" s="2"/>
      <c r="MGB64" s="2"/>
      <c r="MGC64" s="2"/>
      <c r="MGD64" s="2"/>
      <c r="MGE64" s="2"/>
      <c r="MGF64" s="2"/>
      <c r="MGG64" s="2"/>
      <c r="MGH64" s="2"/>
      <c r="MGI64" s="2"/>
      <c r="MGJ64" s="2"/>
      <c r="MGK64" s="2"/>
      <c r="MGL64" s="2"/>
      <c r="MGM64" s="2"/>
      <c r="MGN64" s="2"/>
      <c r="MGO64" s="2"/>
      <c r="MGP64" s="2"/>
      <c r="MGQ64" s="2"/>
      <c r="MGR64" s="2"/>
      <c r="MGS64" s="2"/>
      <c r="MGT64" s="2"/>
      <c r="MGU64" s="2"/>
      <c r="MGV64" s="2"/>
      <c r="MGW64" s="2"/>
      <c r="MGX64" s="2"/>
      <c r="MGY64" s="2"/>
      <c r="MGZ64" s="2"/>
      <c r="MHA64" s="2"/>
      <c r="MHB64" s="2"/>
      <c r="MHC64" s="2"/>
      <c r="MHD64" s="2"/>
      <c r="MHE64" s="2"/>
      <c r="MHF64" s="2"/>
      <c r="MHG64" s="2"/>
      <c r="MHH64" s="2"/>
      <c r="MHI64" s="2"/>
      <c r="MHJ64" s="2"/>
      <c r="MHK64" s="2"/>
      <c r="MHL64" s="2"/>
      <c r="MHM64" s="2"/>
      <c r="MHN64" s="2"/>
      <c r="MHO64" s="2"/>
      <c r="MHP64" s="2"/>
      <c r="MHQ64" s="2"/>
      <c r="MHR64" s="2"/>
      <c r="MHS64" s="2"/>
      <c r="MHT64" s="2"/>
      <c r="MHU64" s="2"/>
      <c r="MHV64" s="2"/>
      <c r="MHW64" s="2"/>
      <c r="MHX64" s="2"/>
      <c r="MHY64" s="2"/>
      <c r="MHZ64" s="2"/>
      <c r="MIA64" s="2"/>
      <c r="MIB64" s="2"/>
      <c r="MIC64" s="2"/>
      <c r="MID64" s="2"/>
      <c r="MIE64" s="2"/>
      <c r="MIF64" s="2"/>
      <c r="MIG64" s="2"/>
      <c r="MIH64" s="2"/>
      <c r="MII64" s="2"/>
      <c r="MIJ64" s="2"/>
      <c r="MIK64" s="2"/>
      <c r="MIL64" s="2"/>
      <c r="MIM64" s="2"/>
      <c r="MIN64" s="2"/>
      <c r="MIO64" s="2"/>
      <c r="MIP64" s="2"/>
      <c r="MIQ64" s="2"/>
      <c r="MIR64" s="2"/>
      <c r="MIS64" s="2"/>
      <c r="MIT64" s="2"/>
      <c r="MIU64" s="2"/>
      <c r="MIV64" s="2"/>
      <c r="MIW64" s="2"/>
      <c r="MIX64" s="2"/>
      <c r="MIY64" s="2"/>
      <c r="MIZ64" s="2"/>
      <c r="MJA64" s="2"/>
      <c r="MJB64" s="2"/>
      <c r="MJC64" s="2"/>
      <c r="MJD64" s="2"/>
      <c r="MJE64" s="2"/>
      <c r="MJF64" s="2"/>
      <c r="MJG64" s="2"/>
      <c r="MJH64" s="2"/>
      <c r="MJI64" s="2"/>
      <c r="MJJ64" s="2"/>
      <c r="MJK64" s="2"/>
      <c r="MJL64" s="2"/>
      <c r="MJM64" s="2"/>
      <c r="MJN64" s="2"/>
      <c r="MJO64" s="2"/>
      <c r="MJP64" s="2"/>
      <c r="MJQ64" s="2"/>
      <c r="MJR64" s="2"/>
      <c r="MJS64" s="2"/>
      <c r="MJT64" s="2"/>
      <c r="MJU64" s="2"/>
      <c r="MJV64" s="2"/>
      <c r="MJW64" s="2"/>
      <c r="MJX64" s="2"/>
      <c r="MJY64" s="2"/>
      <c r="MJZ64" s="2"/>
      <c r="MKA64" s="2"/>
      <c r="MKB64" s="2"/>
      <c r="MKC64" s="2"/>
      <c r="MKD64" s="2"/>
      <c r="MKE64" s="2"/>
      <c r="MKF64" s="2"/>
      <c r="MKG64" s="2"/>
      <c r="MKH64" s="2"/>
      <c r="MKI64" s="2"/>
      <c r="MKJ64" s="2"/>
      <c r="MKK64" s="2"/>
      <c r="MKL64" s="2"/>
      <c r="MKM64" s="2"/>
      <c r="MKN64" s="2"/>
      <c r="MKO64" s="2"/>
      <c r="MKP64" s="2"/>
      <c r="MKQ64" s="2"/>
      <c r="MKR64" s="2"/>
      <c r="MKS64" s="2"/>
      <c r="MKT64" s="2"/>
      <c r="MKU64" s="2"/>
      <c r="MKV64" s="2"/>
      <c r="MKW64" s="2"/>
      <c r="MKX64" s="2"/>
      <c r="MKY64" s="2"/>
      <c r="MKZ64" s="2"/>
      <c r="MLA64" s="2"/>
      <c r="MLB64" s="2"/>
      <c r="MLC64" s="2"/>
      <c r="MLD64" s="2"/>
      <c r="MLE64" s="2"/>
      <c r="MLF64" s="2"/>
      <c r="MLG64" s="2"/>
      <c r="MLH64" s="2"/>
      <c r="MLI64" s="2"/>
      <c r="MLJ64" s="2"/>
      <c r="MLK64" s="2"/>
      <c r="MLL64" s="2"/>
      <c r="MLM64" s="2"/>
      <c r="MLN64" s="2"/>
      <c r="MLO64" s="2"/>
      <c r="MLP64" s="2"/>
      <c r="MLQ64" s="2"/>
      <c r="MLR64" s="2"/>
      <c r="MLS64" s="2"/>
      <c r="MLT64" s="2"/>
      <c r="MLU64" s="2"/>
      <c r="MLV64" s="2"/>
      <c r="MLW64" s="2"/>
      <c r="MLX64" s="2"/>
      <c r="MLY64" s="2"/>
      <c r="MLZ64" s="2"/>
      <c r="MMA64" s="2"/>
      <c r="MMB64" s="2"/>
      <c r="MMC64" s="2"/>
      <c r="MMD64" s="2"/>
      <c r="MME64" s="2"/>
      <c r="MMF64" s="2"/>
      <c r="MMG64" s="2"/>
      <c r="MMH64" s="2"/>
      <c r="MMI64" s="2"/>
      <c r="MMJ64" s="2"/>
      <c r="MMK64" s="2"/>
      <c r="MML64" s="2"/>
      <c r="MMM64" s="2"/>
      <c r="MMN64" s="2"/>
      <c r="MMO64" s="2"/>
      <c r="MMP64" s="2"/>
      <c r="MMQ64" s="2"/>
      <c r="MMR64" s="2"/>
      <c r="MMS64" s="2"/>
      <c r="MMT64" s="2"/>
      <c r="MMU64" s="2"/>
      <c r="MMV64" s="2"/>
      <c r="MMW64" s="2"/>
      <c r="MMX64" s="2"/>
      <c r="MMY64" s="2"/>
      <c r="MMZ64" s="2"/>
      <c r="MNA64" s="2"/>
      <c r="MNB64" s="2"/>
      <c r="MNC64" s="2"/>
      <c r="MND64" s="2"/>
      <c r="MNE64" s="2"/>
      <c r="MNF64" s="2"/>
      <c r="MNG64" s="2"/>
      <c r="MNH64" s="2"/>
      <c r="MNI64" s="2"/>
      <c r="MNJ64" s="2"/>
      <c r="MNK64" s="2"/>
      <c r="MNL64" s="2"/>
      <c r="MNM64" s="2"/>
      <c r="MNN64" s="2"/>
      <c r="MNO64" s="2"/>
      <c r="MNP64" s="2"/>
      <c r="MNQ64" s="2"/>
      <c r="MNR64" s="2"/>
      <c r="MNS64" s="2"/>
      <c r="MNT64" s="2"/>
      <c r="MNU64" s="2"/>
      <c r="MNV64" s="2"/>
      <c r="MNW64" s="2"/>
      <c r="MNX64" s="2"/>
      <c r="MNY64" s="2"/>
      <c r="MNZ64" s="2"/>
      <c r="MOA64" s="2"/>
      <c r="MOB64" s="2"/>
      <c r="MOC64" s="2"/>
      <c r="MOD64" s="2"/>
      <c r="MOE64" s="2"/>
      <c r="MOF64" s="2"/>
      <c r="MOG64" s="2"/>
      <c r="MOH64" s="2"/>
      <c r="MOI64" s="2"/>
      <c r="MOJ64" s="2"/>
      <c r="MOK64" s="2"/>
      <c r="MOL64" s="2"/>
      <c r="MOM64" s="2"/>
      <c r="MON64" s="2"/>
      <c r="MOO64" s="2"/>
      <c r="MOP64" s="2"/>
      <c r="MOQ64" s="2"/>
      <c r="MOR64" s="2"/>
      <c r="MOS64" s="2"/>
      <c r="MOT64" s="2"/>
      <c r="MOU64" s="2"/>
      <c r="MOV64" s="2"/>
      <c r="MOW64" s="2"/>
      <c r="MOX64" s="2"/>
      <c r="MOY64" s="2"/>
      <c r="MOZ64" s="2"/>
      <c r="MPA64" s="2"/>
      <c r="MPB64" s="2"/>
      <c r="MPC64" s="2"/>
      <c r="MPD64" s="2"/>
      <c r="MPE64" s="2"/>
      <c r="MPF64" s="2"/>
      <c r="MPG64" s="2"/>
      <c r="MPH64" s="2"/>
      <c r="MPI64" s="2"/>
      <c r="MPJ64" s="2"/>
      <c r="MPK64" s="2"/>
      <c r="MPL64" s="2"/>
      <c r="MPM64" s="2"/>
      <c r="MPN64" s="2"/>
      <c r="MPO64" s="2"/>
      <c r="MPP64" s="2"/>
      <c r="MPQ64" s="2"/>
      <c r="MPR64" s="2"/>
      <c r="MPS64" s="2"/>
      <c r="MPT64" s="2"/>
      <c r="MPU64" s="2"/>
      <c r="MPV64" s="2"/>
      <c r="MPW64" s="2"/>
      <c r="MPX64" s="2"/>
      <c r="MPY64" s="2"/>
      <c r="MPZ64" s="2"/>
      <c r="MQA64" s="2"/>
      <c r="MQB64" s="2"/>
      <c r="MQC64" s="2"/>
      <c r="MQD64" s="2"/>
      <c r="MQE64" s="2"/>
      <c r="MQF64" s="2"/>
      <c r="MQG64" s="2"/>
      <c r="MQH64" s="2"/>
      <c r="MQI64" s="2"/>
      <c r="MQJ64" s="2"/>
      <c r="MQK64" s="2"/>
      <c r="MQL64" s="2"/>
      <c r="MQM64" s="2"/>
      <c r="MQN64" s="2"/>
      <c r="MQO64" s="2"/>
      <c r="MQP64" s="2"/>
      <c r="MQQ64" s="2"/>
      <c r="MQR64" s="2"/>
      <c r="MQS64" s="2"/>
      <c r="MQT64" s="2"/>
      <c r="MQU64" s="2"/>
      <c r="MQV64" s="2"/>
      <c r="MQW64" s="2"/>
      <c r="MQX64" s="2"/>
      <c r="MQY64" s="2"/>
      <c r="MQZ64" s="2"/>
      <c r="MRA64" s="2"/>
      <c r="MRB64" s="2"/>
      <c r="MRC64" s="2"/>
      <c r="MRD64" s="2"/>
      <c r="MRE64" s="2"/>
      <c r="MRF64" s="2"/>
      <c r="MRG64" s="2"/>
      <c r="MRH64" s="2"/>
      <c r="MRI64" s="2"/>
      <c r="MRJ64" s="2"/>
      <c r="MRK64" s="2"/>
      <c r="MRL64" s="2"/>
      <c r="MRM64" s="2"/>
      <c r="MRN64" s="2"/>
      <c r="MRO64" s="2"/>
      <c r="MRP64" s="2"/>
      <c r="MRQ64" s="2"/>
      <c r="MRR64" s="2"/>
      <c r="MRS64" s="2"/>
      <c r="MRT64" s="2"/>
      <c r="MRU64" s="2"/>
      <c r="MRV64" s="2"/>
      <c r="MRW64" s="2"/>
      <c r="MRX64" s="2"/>
      <c r="MRY64" s="2"/>
      <c r="MRZ64" s="2"/>
      <c r="MSA64" s="2"/>
      <c r="MSB64" s="2"/>
      <c r="MSC64" s="2"/>
      <c r="MSD64" s="2"/>
      <c r="MSE64" s="2"/>
      <c r="MSF64" s="2"/>
      <c r="MSG64" s="2"/>
      <c r="MSH64" s="2"/>
      <c r="MSI64" s="2"/>
      <c r="MSJ64" s="2"/>
      <c r="MSK64" s="2"/>
      <c r="MSL64" s="2"/>
      <c r="MSM64" s="2"/>
      <c r="MSN64" s="2"/>
      <c r="MSO64" s="2"/>
      <c r="MSP64" s="2"/>
      <c r="MSQ64" s="2"/>
      <c r="MSR64" s="2"/>
      <c r="MSS64" s="2"/>
      <c r="MST64" s="2"/>
      <c r="MSU64" s="2"/>
      <c r="MSV64" s="2"/>
      <c r="MSW64" s="2"/>
      <c r="MSX64" s="2"/>
      <c r="MSY64" s="2"/>
      <c r="MSZ64" s="2"/>
      <c r="MTA64" s="2"/>
      <c r="MTB64" s="2"/>
      <c r="MTC64" s="2"/>
      <c r="MTD64" s="2"/>
      <c r="MTE64" s="2"/>
      <c r="MTF64" s="2"/>
      <c r="MTG64" s="2"/>
      <c r="MTH64" s="2"/>
      <c r="MTI64" s="2"/>
      <c r="MTJ64" s="2"/>
      <c r="MTK64" s="2"/>
      <c r="MTL64" s="2"/>
      <c r="MTM64" s="2"/>
      <c r="MTN64" s="2"/>
      <c r="MTO64" s="2"/>
      <c r="MTP64" s="2"/>
      <c r="MTQ64" s="2"/>
      <c r="MTR64" s="2"/>
      <c r="MTS64" s="2"/>
      <c r="MTT64" s="2"/>
      <c r="MTU64" s="2"/>
      <c r="MTV64" s="2"/>
      <c r="MTW64" s="2"/>
      <c r="MTX64" s="2"/>
      <c r="MTY64" s="2"/>
      <c r="MTZ64" s="2"/>
      <c r="MUA64" s="2"/>
      <c r="MUB64" s="2"/>
      <c r="MUC64" s="2"/>
      <c r="MUD64" s="2"/>
      <c r="MUE64" s="2"/>
      <c r="MUF64" s="2"/>
      <c r="MUG64" s="2"/>
      <c r="MUH64" s="2"/>
      <c r="MUI64" s="2"/>
      <c r="MUJ64" s="2"/>
      <c r="MUK64" s="2"/>
      <c r="MUL64" s="2"/>
      <c r="MUM64" s="2"/>
      <c r="MUN64" s="2"/>
      <c r="MUO64" s="2"/>
      <c r="MUP64" s="2"/>
      <c r="MUQ64" s="2"/>
      <c r="MUR64" s="2"/>
      <c r="MUS64" s="2"/>
      <c r="MUT64" s="2"/>
      <c r="MUU64" s="2"/>
      <c r="MUV64" s="2"/>
      <c r="MUW64" s="2"/>
      <c r="MUX64" s="2"/>
      <c r="MUY64" s="2"/>
      <c r="MUZ64" s="2"/>
      <c r="MVA64" s="2"/>
      <c r="MVB64" s="2"/>
      <c r="MVC64" s="2"/>
      <c r="MVD64" s="2"/>
      <c r="MVE64" s="2"/>
      <c r="MVF64" s="2"/>
      <c r="MVG64" s="2"/>
      <c r="MVH64" s="2"/>
      <c r="MVI64" s="2"/>
      <c r="MVJ64" s="2"/>
      <c r="MVK64" s="2"/>
      <c r="MVL64" s="2"/>
      <c r="MVM64" s="2"/>
      <c r="MVN64" s="2"/>
      <c r="MVO64" s="2"/>
      <c r="MVP64" s="2"/>
      <c r="MVQ64" s="2"/>
      <c r="MVR64" s="2"/>
      <c r="MVS64" s="2"/>
      <c r="MVT64" s="2"/>
      <c r="MVU64" s="2"/>
      <c r="MVV64" s="2"/>
      <c r="MVW64" s="2"/>
      <c r="MVX64" s="2"/>
      <c r="MVY64" s="2"/>
      <c r="MVZ64" s="2"/>
      <c r="MWA64" s="2"/>
      <c r="MWB64" s="2"/>
      <c r="MWC64" s="2"/>
      <c r="MWD64" s="2"/>
      <c r="MWE64" s="2"/>
      <c r="MWF64" s="2"/>
      <c r="MWG64" s="2"/>
      <c r="MWH64" s="2"/>
      <c r="MWI64" s="2"/>
      <c r="MWJ64" s="2"/>
      <c r="MWK64" s="2"/>
      <c r="MWL64" s="2"/>
      <c r="MWM64" s="2"/>
      <c r="MWN64" s="2"/>
      <c r="MWO64" s="2"/>
      <c r="MWP64" s="2"/>
      <c r="MWQ64" s="2"/>
      <c r="MWR64" s="2"/>
      <c r="MWS64" s="2"/>
      <c r="MWT64" s="2"/>
      <c r="MWU64" s="2"/>
      <c r="MWV64" s="2"/>
      <c r="MWW64" s="2"/>
      <c r="MWX64" s="2"/>
      <c r="MWY64" s="2"/>
      <c r="MWZ64" s="2"/>
      <c r="MXA64" s="2"/>
      <c r="MXB64" s="2"/>
      <c r="MXC64" s="2"/>
      <c r="MXD64" s="2"/>
      <c r="MXE64" s="2"/>
      <c r="MXF64" s="2"/>
      <c r="MXG64" s="2"/>
      <c r="MXH64" s="2"/>
      <c r="MXI64" s="2"/>
      <c r="MXJ64" s="2"/>
      <c r="MXK64" s="2"/>
      <c r="MXL64" s="2"/>
      <c r="MXM64" s="2"/>
      <c r="MXN64" s="2"/>
      <c r="MXO64" s="2"/>
      <c r="MXP64" s="2"/>
      <c r="MXQ64" s="2"/>
      <c r="MXR64" s="2"/>
      <c r="MXS64" s="2"/>
      <c r="MXT64" s="2"/>
      <c r="MXU64" s="2"/>
      <c r="MXV64" s="2"/>
      <c r="MXW64" s="2"/>
      <c r="MXX64" s="2"/>
      <c r="MXY64" s="2"/>
      <c r="MXZ64" s="2"/>
      <c r="MYA64" s="2"/>
      <c r="MYB64" s="2"/>
      <c r="MYC64" s="2"/>
      <c r="MYD64" s="2"/>
      <c r="MYE64" s="2"/>
      <c r="MYF64" s="2"/>
      <c r="MYG64" s="2"/>
      <c r="MYH64" s="2"/>
      <c r="MYI64" s="2"/>
      <c r="MYJ64" s="2"/>
      <c r="MYK64" s="2"/>
      <c r="MYL64" s="2"/>
      <c r="MYM64" s="2"/>
      <c r="MYN64" s="2"/>
      <c r="MYO64" s="2"/>
      <c r="MYP64" s="2"/>
      <c r="MYQ64" s="2"/>
      <c r="MYR64" s="2"/>
      <c r="MYS64" s="2"/>
      <c r="MYT64" s="2"/>
      <c r="MYU64" s="2"/>
      <c r="MYV64" s="2"/>
      <c r="MYW64" s="2"/>
      <c r="MYX64" s="2"/>
      <c r="MYY64" s="2"/>
      <c r="MYZ64" s="2"/>
      <c r="MZA64" s="2"/>
      <c r="MZB64" s="2"/>
      <c r="MZC64" s="2"/>
      <c r="MZD64" s="2"/>
      <c r="MZE64" s="2"/>
      <c r="MZF64" s="2"/>
      <c r="MZG64" s="2"/>
      <c r="MZH64" s="2"/>
      <c r="MZI64" s="2"/>
      <c r="MZJ64" s="2"/>
      <c r="MZK64" s="2"/>
      <c r="MZL64" s="2"/>
      <c r="MZM64" s="2"/>
      <c r="MZN64" s="2"/>
      <c r="MZO64" s="2"/>
      <c r="MZP64" s="2"/>
      <c r="MZQ64" s="2"/>
      <c r="MZR64" s="2"/>
      <c r="MZS64" s="2"/>
      <c r="MZT64" s="2"/>
      <c r="MZU64" s="2"/>
      <c r="MZV64" s="2"/>
      <c r="MZW64" s="2"/>
      <c r="MZX64" s="2"/>
      <c r="MZY64" s="2"/>
      <c r="MZZ64" s="2"/>
      <c r="NAA64" s="2"/>
      <c r="NAB64" s="2"/>
      <c r="NAC64" s="2"/>
      <c r="NAD64" s="2"/>
      <c r="NAE64" s="2"/>
      <c r="NAF64" s="2"/>
      <c r="NAG64" s="2"/>
      <c r="NAH64" s="2"/>
      <c r="NAI64" s="2"/>
      <c r="NAJ64" s="2"/>
      <c r="NAK64" s="2"/>
      <c r="NAL64" s="2"/>
      <c r="NAM64" s="2"/>
      <c r="NAN64" s="2"/>
      <c r="NAO64" s="2"/>
      <c r="NAP64" s="2"/>
      <c r="NAQ64" s="2"/>
      <c r="NAR64" s="2"/>
      <c r="NAS64" s="2"/>
      <c r="NAT64" s="2"/>
      <c r="NAU64" s="2"/>
      <c r="NAV64" s="2"/>
      <c r="NAW64" s="2"/>
      <c r="NAX64" s="2"/>
      <c r="NAY64" s="2"/>
      <c r="NAZ64" s="2"/>
      <c r="NBA64" s="2"/>
      <c r="NBB64" s="2"/>
      <c r="NBC64" s="2"/>
      <c r="NBD64" s="2"/>
      <c r="NBE64" s="2"/>
      <c r="NBF64" s="2"/>
      <c r="NBG64" s="2"/>
      <c r="NBH64" s="2"/>
      <c r="NBI64" s="2"/>
      <c r="NBJ64" s="2"/>
      <c r="NBK64" s="2"/>
      <c r="NBL64" s="2"/>
      <c r="NBM64" s="2"/>
      <c r="NBN64" s="2"/>
      <c r="NBO64" s="2"/>
      <c r="NBP64" s="2"/>
      <c r="NBQ64" s="2"/>
      <c r="NBR64" s="2"/>
      <c r="NBS64" s="2"/>
      <c r="NBT64" s="2"/>
      <c r="NBU64" s="2"/>
      <c r="NBV64" s="2"/>
      <c r="NBW64" s="2"/>
      <c r="NBX64" s="2"/>
      <c r="NBY64" s="2"/>
      <c r="NBZ64" s="2"/>
      <c r="NCA64" s="2"/>
      <c r="NCB64" s="2"/>
      <c r="NCC64" s="2"/>
      <c r="NCD64" s="2"/>
      <c r="NCE64" s="2"/>
      <c r="NCF64" s="2"/>
      <c r="NCG64" s="2"/>
      <c r="NCH64" s="2"/>
      <c r="NCI64" s="2"/>
      <c r="NCJ64" s="2"/>
      <c r="NCK64" s="2"/>
      <c r="NCL64" s="2"/>
      <c r="NCM64" s="2"/>
      <c r="NCN64" s="2"/>
      <c r="NCO64" s="2"/>
      <c r="NCP64" s="2"/>
      <c r="NCQ64" s="2"/>
      <c r="NCR64" s="2"/>
      <c r="NCS64" s="2"/>
      <c r="NCT64" s="2"/>
      <c r="NCU64" s="2"/>
      <c r="NCV64" s="2"/>
      <c r="NCW64" s="2"/>
      <c r="NCX64" s="2"/>
      <c r="NCY64" s="2"/>
      <c r="NCZ64" s="2"/>
      <c r="NDA64" s="2"/>
      <c r="NDB64" s="2"/>
      <c r="NDC64" s="2"/>
      <c r="NDD64" s="2"/>
      <c r="NDE64" s="2"/>
      <c r="NDF64" s="2"/>
      <c r="NDG64" s="2"/>
      <c r="NDH64" s="2"/>
      <c r="NDI64" s="2"/>
      <c r="NDJ64" s="2"/>
      <c r="NDK64" s="2"/>
      <c r="NDL64" s="2"/>
      <c r="NDM64" s="2"/>
      <c r="NDN64" s="2"/>
      <c r="NDO64" s="2"/>
      <c r="NDP64" s="2"/>
      <c r="NDQ64" s="2"/>
      <c r="NDR64" s="2"/>
      <c r="NDS64" s="2"/>
      <c r="NDT64" s="2"/>
      <c r="NDU64" s="2"/>
      <c r="NDV64" s="2"/>
      <c r="NDW64" s="2"/>
      <c r="NDX64" s="2"/>
      <c r="NDY64" s="2"/>
      <c r="NDZ64" s="2"/>
      <c r="NEA64" s="2"/>
      <c r="NEB64" s="2"/>
      <c r="NEC64" s="2"/>
      <c r="NED64" s="2"/>
      <c r="NEE64" s="2"/>
      <c r="NEF64" s="2"/>
      <c r="NEG64" s="2"/>
      <c r="NEH64" s="2"/>
      <c r="NEI64" s="2"/>
      <c r="NEJ64" s="2"/>
      <c r="NEK64" s="2"/>
      <c r="NEL64" s="2"/>
      <c r="NEM64" s="2"/>
      <c r="NEN64" s="2"/>
      <c r="NEO64" s="2"/>
      <c r="NEP64" s="2"/>
      <c r="NEQ64" s="2"/>
      <c r="NER64" s="2"/>
      <c r="NES64" s="2"/>
      <c r="NET64" s="2"/>
      <c r="NEU64" s="2"/>
      <c r="NEV64" s="2"/>
      <c r="NEW64" s="2"/>
      <c r="NEX64" s="2"/>
      <c r="NEY64" s="2"/>
      <c r="NEZ64" s="2"/>
      <c r="NFA64" s="2"/>
      <c r="NFB64" s="2"/>
      <c r="NFC64" s="2"/>
      <c r="NFD64" s="2"/>
      <c r="NFE64" s="2"/>
      <c r="NFF64" s="2"/>
      <c r="NFG64" s="2"/>
      <c r="NFH64" s="2"/>
      <c r="NFI64" s="2"/>
      <c r="NFJ64" s="2"/>
      <c r="NFK64" s="2"/>
      <c r="NFL64" s="2"/>
      <c r="NFM64" s="2"/>
      <c r="NFN64" s="2"/>
      <c r="NFO64" s="2"/>
      <c r="NFP64" s="2"/>
      <c r="NFQ64" s="2"/>
      <c r="NFR64" s="2"/>
      <c r="NFS64" s="2"/>
      <c r="NFT64" s="2"/>
      <c r="NFU64" s="2"/>
      <c r="NFV64" s="2"/>
      <c r="NFW64" s="2"/>
      <c r="NFX64" s="2"/>
      <c r="NFY64" s="2"/>
      <c r="NFZ64" s="2"/>
      <c r="NGA64" s="2"/>
      <c r="NGB64" s="2"/>
      <c r="NGC64" s="2"/>
      <c r="NGD64" s="2"/>
      <c r="NGE64" s="2"/>
      <c r="NGF64" s="2"/>
      <c r="NGG64" s="2"/>
      <c r="NGH64" s="2"/>
      <c r="NGI64" s="2"/>
      <c r="NGJ64" s="2"/>
      <c r="NGK64" s="2"/>
      <c r="NGL64" s="2"/>
      <c r="NGM64" s="2"/>
      <c r="NGN64" s="2"/>
      <c r="NGO64" s="2"/>
      <c r="NGP64" s="2"/>
      <c r="NGQ64" s="2"/>
      <c r="NGR64" s="2"/>
      <c r="NGS64" s="2"/>
      <c r="NGT64" s="2"/>
      <c r="NGU64" s="2"/>
      <c r="NGV64" s="2"/>
      <c r="NGW64" s="2"/>
      <c r="NGX64" s="2"/>
      <c r="NGY64" s="2"/>
      <c r="NGZ64" s="2"/>
      <c r="NHA64" s="2"/>
      <c r="NHB64" s="2"/>
      <c r="NHC64" s="2"/>
      <c r="NHD64" s="2"/>
      <c r="NHE64" s="2"/>
      <c r="NHF64" s="2"/>
      <c r="NHG64" s="2"/>
      <c r="NHH64" s="2"/>
      <c r="NHI64" s="2"/>
      <c r="NHJ64" s="2"/>
      <c r="NHK64" s="2"/>
      <c r="NHL64" s="2"/>
      <c r="NHM64" s="2"/>
      <c r="NHN64" s="2"/>
      <c r="NHO64" s="2"/>
      <c r="NHP64" s="2"/>
      <c r="NHQ64" s="2"/>
      <c r="NHR64" s="2"/>
      <c r="NHS64" s="2"/>
      <c r="NHT64" s="2"/>
      <c r="NHU64" s="2"/>
      <c r="NHV64" s="2"/>
      <c r="NHW64" s="2"/>
      <c r="NHX64" s="2"/>
      <c r="NHY64" s="2"/>
      <c r="NHZ64" s="2"/>
      <c r="NIA64" s="2"/>
      <c r="NIB64" s="2"/>
      <c r="NIC64" s="2"/>
      <c r="NID64" s="2"/>
      <c r="NIE64" s="2"/>
      <c r="NIF64" s="2"/>
      <c r="NIG64" s="2"/>
      <c r="NIH64" s="2"/>
      <c r="NII64" s="2"/>
      <c r="NIJ64" s="2"/>
      <c r="NIK64" s="2"/>
      <c r="NIL64" s="2"/>
      <c r="NIM64" s="2"/>
      <c r="NIN64" s="2"/>
      <c r="NIO64" s="2"/>
      <c r="NIP64" s="2"/>
      <c r="NIQ64" s="2"/>
      <c r="NIR64" s="2"/>
      <c r="NIS64" s="2"/>
      <c r="NIT64" s="2"/>
      <c r="NIU64" s="2"/>
      <c r="NIV64" s="2"/>
      <c r="NIW64" s="2"/>
      <c r="NIX64" s="2"/>
      <c r="NIY64" s="2"/>
      <c r="NIZ64" s="2"/>
      <c r="NJA64" s="2"/>
      <c r="NJB64" s="2"/>
      <c r="NJC64" s="2"/>
      <c r="NJD64" s="2"/>
      <c r="NJE64" s="2"/>
      <c r="NJF64" s="2"/>
      <c r="NJG64" s="2"/>
      <c r="NJH64" s="2"/>
      <c r="NJI64" s="2"/>
      <c r="NJJ64" s="2"/>
      <c r="NJK64" s="2"/>
      <c r="NJL64" s="2"/>
      <c r="NJM64" s="2"/>
      <c r="NJN64" s="2"/>
      <c r="NJO64" s="2"/>
      <c r="NJP64" s="2"/>
      <c r="NJQ64" s="2"/>
      <c r="NJR64" s="2"/>
      <c r="NJS64" s="2"/>
      <c r="NJT64" s="2"/>
      <c r="NJU64" s="2"/>
      <c r="NJV64" s="2"/>
      <c r="NJW64" s="2"/>
      <c r="NJX64" s="2"/>
      <c r="NJY64" s="2"/>
      <c r="NJZ64" s="2"/>
      <c r="NKA64" s="2"/>
      <c r="NKB64" s="2"/>
      <c r="NKC64" s="2"/>
      <c r="NKD64" s="2"/>
      <c r="NKE64" s="2"/>
      <c r="NKF64" s="2"/>
      <c r="NKG64" s="2"/>
      <c r="NKH64" s="2"/>
      <c r="NKI64" s="2"/>
      <c r="NKJ64" s="2"/>
      <c r="NKK64" s="2"/>
      <c r="NKL64" s="2"/>
      <c r="NKM64" s="2"/>
      <c r="NKN64" s="2"/>
      <c r="NKO64" s="2"/>
      <c r="NKP64" s="2"/>
      <c r="NKQ64" s="2"/>
      <c r="NKR64" s="2"/>
      <c r="NKS64" s="2"/>
      <c r="NKT64" s="2"/>
      <c r="NKU64" s="2"/>
      <c r="NKV64" s="2"/>
      <c r="NKW64" s="2"/>
      <c r="NKX64" s="2"/>
      <c r="NKY64" s="2"/>
      <c r="NKZ64" s="2"/>
      <c r="NLA64" s="2"/>
      <c r="NLB64" s="2"/>
      <c r="NLC64" s="2"/>
      <c r="NLD64" s="2"/>
      <c r="NLE64" s="2"/>
      <c r="NLF64" s="2"/>
      <c r="NLG64" s="2"/>
      <c r="NLH64" s="2"/>
      <c r="NLI64" s="2"/>
      <c r="NLJ64" s="2"/>
      <c r="NLK64" s="2"/>
      <c r="NLL64" s="2"/>
      <c r="NLM64" s="2"/>
      <c r="NLN64" s="2"/>
      <c r="NLO64" s="2"/>
      <c r="NLP64" s="2"/>
      <c r="NLQ64" s="2"/>
      <c r="NLR64" s="2"/>
      <c r="NLS64" s="2"/>
      <c r="NLT64" s="2"/>
      <c r="NLU64" s="2"/>
      <c r="NLV64" s="2"/>
      <c r="NLW64" s="2"/>
      <c r="NLX64" s="2"/>
      <c r="NLY64" s="2"/>
      <c r="NLZ64" s="2"/>
      <c r="NMA64" s="2"/>
      <c r="NMB64" s="2"/>
      <c r="NMC64" s="2"/>
      <c r="NMD64" s="2"/>
      <c r="NME64" s="2"/>
      <c r="NMF64" s="2"/>
      <c r="NMG64" s="2"/>
      <c r="NMH64" s="2"/>
      <c r="NMI64" s="2"/>
      <c r="NMJ64" s="2"/>
      <c r="NMK64" s="2"/>
      <c r="NML64" s="2"/>
      <c r="NMM64" s="2"/>
      <c r="NMN64" s="2"/>
      <c r="NMO64" s="2"/>
      <c r="NMP64" s="2"/>
      <c r="NMQ64" s="2"/>
      <c r="NMR64" s="2"/>
      <c r="NMS64" s="2"/>
      <c r="NMT64" s="2"/>
      <c r="NMU64" s="2"/>
      <c r="NMV64" s="2"/>
      <c r="NMW64" s="2"/>
      <c r="NMX64" s="2"/>
      <c r="NMY64" s="2"/>
      <c r="NMZ64" s="2"/>
      <c r="NNA64" s="2"/>
      <c r="NNB64" s="2"/>
      <c r="NNC64" s="2"/>
      <c r="NND64" s="2"/>
      <c r="NNE64" s="2"/>
      <c r="NNF64" s="2"/>
      <c r="NNG64" s="2"/>
      <c r="NNH64" s="2"/>
      <c r="NNI64" s="2"/>
      <c r="NNJ64" s="2"/>
      <c r="NNK64" s="2"/>
      <c r="NNL64" s="2"/>
      <c r="NNM64" s="2"/>
      <c r="NNN64" s="2"/>
      <c r="NNO64" s="2"/>
      <c r="NNP64" s="2"/>
      <c r="NNQ64" s="2"/>
      <c r="NNR64" s="2"/>
      <c r="NNS64" s="2"/>
      <c r="NNT64" s="2"/>
      <c r="NNU64" s="2"/>
      <c r="NNV64" s="2"/>
      <c r="NNW64" s="2"/>
      <c r="NNX64" s="2"/>
      <c r="NNY64" s="2"/>
      <c r="NNZ64" s="2"/>
      <c r="NOA64" s="2"/>
      <c r="NOB64" s="2"/>
      <c r="NOC64" s="2"/>
      <c r="NOD64" s="2"/>
      <c r="NOE64" s="2"/>
      <c r="NOF64" s="2"/>
      <c r="NOG64" s="2"/>
      <c r="NOH64" s="2"/>
      <c r="NOI64" s="2"/>
      <c r="NOJ64" s="2"/>
      <c r="NOK64" s="2"/>
      <c r="NOL64" s="2"/>
      <c r="NOM64" s="2"/>
      <c r="NON64" s="2"/>
      <c r="NOO64" s="2"/>
      <c r="NOP64" s="2"/>
      <c r="NOQ64" s="2"/>
      <c r="NOR64" s="2"/>
      <c r="NOS64" s="2"/>
      <c r="NOT64" s="2"/>
      <c r="NOU64" s="2"/>
      <c r="NOV64" s="2"/>
      <c r="NOW64" s="2"/>
      <c r="NOX64" s="2"/>
      <c r="NOY64" s="2"/>
      <c r="NOZ64" s="2"/>
      <c r="NPA64" s="2"/>
      <c r="NPB64" s="2"/>
      <c r="NPC64" s="2"/>
      <c r="NPD64" s="2"/>
      <c r="NPE64" s="2"/>
      <c r="NPF64" s="2"/>
      <c r="NPG64" s="2"/>
      <c r="NPH64" s="2"/>
      <c r="NPI64" s="2"/>
      <c r="NPJ64" s="2"/>
      <c r="NPK64" s="2"/>
      <c r="NPL64" s="2"/>
      <c r="NPM64" s="2"/>
      <c r="NPN64" s="2"/>
      <c r="NPO64" s="2"/>
      <c r="NPP64" s="2"/>
      <c r="NPQ64" s="2"/>
      <c r="NPR64" s="2"/>
      <c r="NPS64" s="2"/>
      <c r="NPT64" s="2"/>
      <c r="NPU64" s="2"/>
      <c r="NPV64" s="2"/>
      <c r="NPW64" s="2"/>
      <c r="NPX64" s="2"/>
      <c r="NPY64" s="2"/>
      <c r="NPZ64" s="2"/>
      <c r="NQA64" s="2"/>
      <c r="NQB64" s="2"/>
      <c r="NQC64" s="2"/>
      <c r="NQD64" s="2"/>
      <c r="NQE64" s="2"/>
      <c r="NQF64" s="2"/>
      <c r="NQG64" s="2"/>
      <c r="NQH64" s="2"/>
      <c r="NQI64" s="2"/>
      <c r="NQJ64" s="2"/>
      <c r="NQK64" s="2"/>
      <c r="NQL64" s="2"/>
      <c r="NQM64" s="2"/>
      <c r="NQN64" s="2"/>
      <c r="NQO64" s="2"/>
      <c r="NQP64" s="2"/>
      <c r="NQQ64" s="2"/>
      <c r="NQR64" s="2"/>
      <c r="NQS64" s="2"/>
      <c r="NQT64" s="2"/>
      <c r="NQU64" s="2"/>
      <c r="NQV64" s="2"/>
      <c r="NQW64" s="2"/>
      <c r="NQX64" s="2"/>
      <c r="NQY64" s="2"/>
      <c r="NQZ64" s="2"/>
      <c r="NRA64" s="2"/>
      <c r="NRB64" s="2"/>
      <c r="NRC64" s="2"/>
      <c r="NRD64" s="2"/>
      <c r="NRE64" s="2"/>
      <c r="NRF64" s="2"/>
      <c r="NRG64" s="2"/>
      <c r="NRH64" s="2"/>
      <c r="NRI64" s="2"/>
      <c r="NRJ64" s="2"/>
      <c r="NRK64" s="2"/>
      <c r="NRL64" s="2"/>
      <c r="NRM64" s="2"/>
      <c r="NRN64" s="2"/>
      <c r="NRO64" s="2"/>
      <c r="NRP64" s="2"/>
      <c r="NRQ64" s="2"/>
      <c r="NRR64" s="2"/>
      <c r="NRS64" s="2"/>
      <c r="NRT64" s="2"/>
      <c r="NRU64" s="2"/>
      <c r="NRV64" s="2"/>
      <c r="NRW64" s="2"/>
      <c r="NRX64" s="2"/>
      <c r="NRY64" s="2"/>
      <c r="NRZ64" s="2"/>
      <c r="NSA64" s="2"/>
      <c r="NSB64" s="2"/>
      <c r="NSC64" s="2"/>
      <c r="NSD64" s="2"/>
      <c r="NSE64" s="2"/>
      <c r="NSF64" s="2"/>
      <c r="NSG64" s="2"/>
      <c r="NSH64" s="2"/>
      <c r="NSI64" s="2"/>
      <c r="NSJ64" s="2"/>
      <c r="NSK64" s="2"/>
      <c r="NSL64" s="2"/>
      <c r="NSM64" s="2"/>
      <c r="NSN64" s="2"/>
      <c r="NSO64" s="2"/>
      <c r="NSP64" s="2"/>
      <c r="NSQ64" s="2"/>
      <c r="NSR64" s="2"/>
      <c r="NSS64" s="2"/>
      <c r="NST64" s="2"/>
      <c r="NSU64" s="2"/>
      <c r="NSV64" s="2"/>
      <c r="NSW64" s="2"/>
      <c r="NSX64" s="2"/>
      <c r="NSY64" s="2"/>
      <c r="NSZ64" s="2"/>
      <c r="NTA64" s="2"/>
      <c r="NTB64" s="2"/>
      <c r="NTC64" s="2"/>
      <c r="NTD64" s="2"/>
      <c r="NTE64" s="2"/>
      <c r="NTF64" s="2"/>
      <c r="NTG64" s="2"/>
      <c r="NTH64" s="2"/>
      <c r="NTI64" s="2"/>
      <c r="NTJ64" s="2"/>
      <c r="NTK64" s="2"/>
      <c r="NTL64" s="2"/>
      <c r="NTM64" s="2"/>
      <c r="NTN64" s="2"/>
      <c r="NTO64" s="2"/>
      <c r="NTP64" s="2"/>
      <c r="NTQ64" s="2"/>
      <c r="NTR64" s="2"/>
      <c r="NTS64" s="2"/>
      <c r="NTT64" s="2"/>
      <c r="NTU64" s="2"/>
      <c r="NTV64" s="2"/>
      <c r="NTW64" s="2"/>
      <c r="NTX64" s="2"/>
      <c r="NTY64" s="2"/>
      <c r="NTZ64" s="2"/>
      <c r="NUA64" s="2"/>
      <c r="NUB64" s="2"/>
      <c r="NUC64" s="2"/>
      <c r="NUD64" s="2"/>
      <c r="NUE64" s="2"/>
      <c r="NUF64" s="2"/>
      <c r="NUG64" s="2"/>
      <c r="NUH64" s="2"/>
      <c r="NUI64" s="2"/>
      <c r="NUJ64" s="2"/>
      <c r="NUK64" s="2"/>
      <c r="NUL64" s="2"/>
      <c r="NUM64" s="2"/>
      <c r="NUN64" s="2"/>
      <c r="NUO64" s="2"/>
      <c r="NUP64" s="2"/>
      <c r="NUQ64" s="2"/>
      <c r="NUR64" s="2"/>
      <c r="NUS64" s="2"/>
      <c r="NUT64" s="2"/>
      <c r="NUU64" s="2"/>
      <c r="NUV64" s="2"/>
      <c r="NUW64" s="2"/>
      <c r="NUX64" s="2"/>
      <c r="NUY64" s="2"/>
      <c r="NUZ64" s="2"/>
      <c r="NVA64" s="2"/>
      <c r="NVB64" s="2"/>
      <c r="NVC64" s="2"/>
      <c r="NVD64" s="2"/>
      <c r="NVE64" s="2"/>
      <c r="NVF64" s="2"/>
      <c r="NVG64" s="2"/>
      <c r="NVH64" s="2"/>
      <c r="NVI64" s="2"/>
      <c r="NVJ64" s="2"/>
      <c r="NVK64" s="2"/>
      <c r="NVL64" s="2"/>
      <c r="NVM64" s="2"/>
      <c r="NVN64" s="2"/>
      <c r="NVO64" s="2"/>
      <c r="NVP64" s="2"/>
      <c r="NVQ64" s="2"/>
      <c r="NVR64" s="2"/>
      <c r="NVS64" s="2"/>
      <c r="NVT64" s="2"/>
      <c r="NVU64" s="2"/>
      <c r="NVV64" s="2"/>
      <c r="NVW64" s="2"/>
      <c r="NVX64" s="2"/>
      <c r="NVY64" s="2"/>
      <c r="NVZ64" s="2"/>
      <c r="NWA64" s="2"/>
      <c r="NWB64" s="2"/>
      <c r="NWC64" s="2"/>
      <c r="NWD64" s="2"/>
      <c r="NWE64" s="2"/>
      <c r="NWF64" s="2"/>
      <c r="NWG64" s="2"/>
      <c r="NWH64" s="2"/>
      <c r="NWI64" s="2"/>
      <c r="NWJ64" s="2"/>
      <c r="NWK64" s="2"/>
      <c r="NWL64" s="2"/>
      <c r="NWM64" s="2"/>
      <c r="NWN64" s="2"/>
      <c r="NWO64" s="2"/>
      <c r="NWP64" s="2"/>
      <c r="NWQ64" s="2"/>
      <c r="NWR64" s="2"/>
      <c r="NWS64" s="2"/>
      <c r="NWT64" s="2"/>
      <c r="NWU64" s="2"/>
      <c r="NWV64" s="2"/>
      <c r="NWW64" s="2"/>
      <c r="NWX64" s="2"/>
      <c r="NWY64" s="2"/>
      <c r="NWZ64" s="2"/>
      <c r="NXA64" s="2"/>
      <c r="NXB64" s="2"/>
      <c r="NXC64" s="2"/>
      <c r="NXD64" s="2"/>
      <c r="NXE64" s="2"/>
      <c r="NXF64" s="2"/>
      <c r="NXG64" s="2"/>
      <c r="NXH64" s="2"/>
      <c r="NXI64" s="2"/>
      <c r="NXJ64" s="2"/>
      <c r="NXK64" s="2"/>
      <c r="NXL64" s="2"/>
      <c r="NXM64" s="2"/>
      <c r="NXN64" s="2"/>
      <c r="NXO64" s="2"/>
      <c r="NXP64" s="2"/>
      <c r="NXQ64" s="2"/>
      <c r="NXR64" s="2"/>
      <c r="NXS64" s="2"/>
      <c r="NXT64" s="2"/>
      <c r="NXU64" s="2"/>
      <c r="NXV64" s="2"/>
      <c r="NXW64" s="2"/>
      <c r="NXX64" s="2"/>
      <c r="NXY64" s="2"/>
      <c r="NXZ64" s="2"/>
      <c r="NYA64" s="2"/>
      <c r="NYB64" s="2"/>
      <c r="NYC64" s="2"/>
      <c r="NYD64" s="2"/>
      <c r="NYE64" s="2"/>
      <c r="NYF64" s="2"/>
      <c r="NYG64" s="2"/>
      <c r="NYH64" s="2"/>
      <c r="NYI64" s="2"/>
      <c r="NYJ64" s="2"/>
      <c r="NYK64" s="2"/>
      <c r="NYL64" s="2"/>
      <c r="NYM64" s="2"/>
      <c r="NYN64" s="2"/>
      <c r="NYO64" s="2"/>
      <c r="NYP64" s="2"/>
      <c r="NYQ64" s="2"/>
      <c r="NYR64" s="2"/>
      <c r="NYS64" s="2"/>
      <c r="NYT64" s="2"/>
      <c r="NYU64" s="2"/>
      <c r="NYV64" s="2"/>
      <c r="NYW64" s="2"/>
      <c r="NYX64" s="2"/>
      <c r="NYY64" s="2"/>
      <c r="NYZ64" s="2"/>
      <c r="NZA64" s="2"/>
      <c r="NZB64" s="2"/>
      <c r="NZC64" s="2"/>
      <c r="NZD64" s="2"/>
      <c r="NZE64" s="2"/>
      <c r="NZF64" s="2"/>
      <c r="NZG64" s="2"/>
      <c r="NZH64" s="2"/>
      <c r="NZI64" s="2"/>
      <c r="NZJ64" s="2"/>
      <c r="NZK64" s="2"/>
      <c r="NZL64" s="2"/>
      <c r="NZM64" s="2"/>
      <c r="NZN64" s="2"/>
      <c r="NZO64" s="2"/>
      <c r="NZP64" s="2"/>
      <c r="NZQ64" s="2"/>
      <c r="NZR64" s="2"/>
      <c r="NZS64" s="2"/>
      <c r="NZT64" s="2"/>
      <c r="NZU64" s="2"/>
      <c r="NZV64" s="2"/>
      <c r="NZW64" s="2"/>
      <c r="NZX64" s="2"/>
      <c r="NZY64" s="2"/>
      <c r="NZZ64" s="2"/>
      <c r="OAA64" s="2"/>
      <c r="OAB64" s="2"/>
      <c r="OAC64" s="2"/>
      <c r="OAD64" s="2"/>
      <c r="OAE64" s="2"/>
      <c r="OAF64" s="2"/>
      <c r="OAG64" s="2"/>
      <c r="OAH64" s="2"/>
      <c r="OAI64" s="2"/>
      <c r="OAJ64" s="2"/>
      <c r="OAK64" s="2"/>
      <c r="OAL64" s="2"/>
      <c r="OAM64" s="2"/>
      <c r="OAN64" s="2"/>
      <c r="OAO64" s="2"/>
      <c r="OAP64" s="2"/>
      <c r="OAQ64" s="2"/>
      <c r="OAR64" s="2"/>
      <c r="OAS64" s="2"/>
      <c r="OAT64" s="2"/>
      <c r="OAU64" s="2"/>
      <c r="OAV64" s="2"/>
      <c r="OAW64" s="2"/>
      <c r="OAX64" s="2"/>
      <c r="OAY64" s="2"/>
      <c r="OAZ64" s="2"/>
      <c r="OBA64" s="2"/>
      <c r="OBB64" s="2"/>
      <c r="OBC64" s="2"/>
      <c r="OBD64" s="2"/>
      <c r="OBE64" s="2"/>
      <c r="OBF64" s="2"/>
      <c r="OBG64" s="2"/>
      <c r="OBH64" s="2"/>
      <c r="OBI64" s="2"/>
      <c r="OBJ64" s="2"/>
      <c r="OBK64" s="2"/>
      <c r="OBL64" s="2"/>
      <c r="OBM64" s="2"/>
      <c r="OBN64" s="2"/>
      <c r="OBO64" s="2"/>
      <c r="OBP64" s="2"/>
      <c r="OBQ64" s="2"/>
      <c r="OBR64" s="2"/>
      <c r="OBS64" s="2"/>
      <c r="OBT64" s="2"/>
      <c r="OBU64" s="2"/>
      <c r="OBV64" s="2"/>
      <c r="OBW64" s="2"/>
      <c r="OBX64" s="2"/>
      <c r="OBY64" s="2"/>
      <c r="OBZ64" s="2"/>
      <c r="OCA64" s="2"/>
      <c r="OCB64" s="2"/>
      <c r="OCC64" s="2"/>
      <c r="OCD64" s="2"/>
      <c r="OCE64" s="2"/>
      <c r="OCF64" s="2"/>
      <c r="OCG64" s="2"/>
      <c r="OCH64" s="2"/>
      <c r="OCI64" s="2"/>
      <c r="OCJ64" s="2"/>
      <c r="OCK64" s="2"/>
      <c r="OCL64" s="2"/>
      <c r="OCM64" s="2"/>
      <c r="OCN64" s="2"/>
      <c r="OCO64" s="2"/>
      <c r="OCP64" s="2"/>
      <c r="OCQ64" s="2"/>
      <c r="OCR64" s="2"/>
      <c r="OCS64" s="2"/>
      <c r="OCT64" s="2"/>
      <c r="OCU64" s="2"/>
      <c r="OCV64" s="2"/>
      <c r="OCW64" s="2"/>
      <c r="OCX64" s="2"/>
      <c r="OCY64" s="2"/>
      <c r="OCZ64" s="2"/>
      <c r="ODA64" s="2"/>
      <c r="ODB64" s="2"/>
      <c r="ODC64" s="2"/>
      <c r="ODD64" s="2"/>
      <c r="ODE64" s="2"/>
      <c r="ODF64" s="2"/>
      <c r="ODG64" s="2"/>
      <c r="ODH64" s="2"/>
      <c r="ODI64" s="2"/>
      <c r="ODJ64" s="2"/>
      <c r="ODK64" s="2"/>
      <c r="ODL64" s="2"/>
      <c r="ODM64" s="2"/>
      <c r="ODN64" s="2"/>
      <c r="ODO64" s="2"/>
      <c r="ODP64" s="2"/>
      <c r="ODQ64" s="2"/>
      <c r="ODR64" s="2"/>
      <c r="ODS64" s="2"/>
      <c r="ODT64" s="2"/>
      <c r="ODU64" s="2"/>
      <c r="ODV64" s="2"/>
      <c r="ODW64" s="2"/>
      <c r="ODX64" s="2"/>
      <c r="ODY64" s="2"/>
      <c r="ODZ64" s="2"/>
      <c r="OEA64" s="2"/>
      <c r="OEB64" s="2"/>
      <c r="OEC64" s="2"/>
      <c r="OED64" s="2"/>
      <c r="OEE64" s="2"/>
      <c r="OEF64" s="2"/>
      <c r="OEG64" s="2"/>
      <c r="OEH64" s="2"/>
      <c r="OEI64" s="2"/>
      <c r="OEJ64" s="2"/>
      <c r="OEK64" s="2"/>
      <c r="OEL64" s="2"/>
      <c r="OEM64" s="2"/>
      <c r="OEN64" s="2"/>
      <c r="OEO64" s="2"/>
      <c r="OEP64" s="2"/>
      <c r="OEQ64" s="2"/>
      <c r="OER64" s="2"/>
      <c r="OES64" s="2"/>
      <c r="OET64" s="2"/>
      <c r="OEU64" s="2"/>
      <c r="OEV64" s="2"/>
      <c r="OEW64" s="2"/>
      <c r="OEX64" s="2"/>
      <c r="OEY64" s="2"/>
      <c r="OEZ64" s="2"/>
      <c r="OFA64" s="2"/>
      <c r="OFB64" s="2"/>
      <c r="OFC64" s="2"/>
      <c r="OFD64" s="2"/>
      <c r="OFE64" s="2"/>
      <c r="OFF64" s="2"/>
      <c r="OFG64" s="2"/>
      <c r="OFH64" s="2"/>
      <c r="OFI64" s="2"/>
      <c r="OFJ64" s="2"/>
      <c r="OFK64" s="2"/>
      <c r="OFL64" s="2"/>
      <c r="OFM64" s="2"/>
      <c r="OFN64" s="2"/>
      <c r="OFO64" s="2"/>
      <c r="OFP64" s="2"/>
      <c r="OFQ64" s="2"/>
      <c r="OFR64" s="2"/>
      <c r="OFS64" s="2"/>
      <c r="OFT64" s="2"/>
      <c r="OFU64" s="2"/>
      <c r="OFV64" s="2"/>
      <c r="OFW64" s="2"/>
      <c r="OFX64" s="2"/>
      <c r="OFY64" s="2"/>
      <c r="OFZ64" s="2"/>
      <c r="OGA64" s="2"/>
      <c r="OGB64" s="2"/>
      <c r="OGC64" s="2"/>
      <c r="OGD64" s="2"/>
      <c r="OGE64" s="2"/>
      <c r="OGF64" s="2"/>
      <c r="OGG64" s="2"/>
      <c r="OGH64" s="2"/>
      <c r="OGI64" s="2"/>
      <c r="OGJ64" s="2"/>
      <c r="OGK64" s="2"/>
      <c r="OGL64" s="2"/>
      <c r="OGM64" s="2"/>
      <c r="OGN64" s="2"/>
      <c r="OGO64" s="2"/>
      <c r="OGP64" s="2"/>
      <c r="OGQ64" s="2"/>
      <c r="OGR64" s="2"/>
      <c r="OGS64" s="2"/>
      <c r="OGT64" s="2"/>
      <c r="OGU64" s="2"/>
      <c r="OGV64" s="2"/>
      <c r="OGW64" s="2"/>
      <c r="OGX64" s="2"/>
      <c r="OGY64" s="2"/>
      <c r="OGZ64" s="2"/>
      <c r="OHA64" s="2"/>
      <c r="OHB64" s="2"/>
      <c r="OHC64" s="2"/>
      <c r="OHD64" s="2"/>
      <c r="OHE64" s="2"/>
      <c r="OHF64" s="2"/>
      <c r="OHG64" s="2"/>
      <c r="OHH64" s="2"/>
      <c r="OHI64" s="2"/>
      <c r="OHJ64" s="2"/>
      <c r="OHK64" s="2"/>
      <c r="OHL64" s="2"/>
      <c r="OHM64" s="2"/>
      <c r="OHN64" s="2"/>
      <c r="OHO64" s="2"/>
      <c r="OHP64" s="2"/>
      <c r="OHQ64" s="2"/>
      <c r="OHR64" s="2"/>
      <c r="OHS64" s="2"/>
      <c r="OHT64" s="2"/>
      <c r="OHU64" s="2"/>
      <c r="OHV64" s="2"/>
      <c r="OHW64" s="2"/>
      <c r="OHX64" s="2"/>
      <c r="OHY64" s="2"/>
      <c r="OHZ64" s="2"/>
      <c r="OIA64" s="2"/>
      <c r="OIB64" s="2"/>
      <c r="OIC64" s="2"/>
      <c r="OID64" s="2"/>
      <c r="OIE64" s="2"/>
      <c r="OIF64" s="2"/>
      <c r="OIG64" s="2"/>
      <c r="OIH64" s="2"/>
      <c r="OII64" s="2"/>
      <c r="OIJ64" s="2"/>
      <c r="OIK64" s="2"/>
      <c r="OIL64" s="2"/>
      <c r="OIM64" s="2"/>
      <c r="OIN64" s="2"/>
      <c r="OIO64" s="2"/>
      <c r="OIP64" s="2"/>
      <c r="OIQ64" s="2"/>
      <c r="OIR64" s="2"/>
      <c r="OIS64" s="2"/>
      <c r="OIT64" s="2"/>
      <c r="OIU64" s="2"/>
      <c r="OIV64" s="2"/>
      <c r="OIW64" s="2"/>
      <c r="OIX64" s="2"/>
      <c r="OIY64" s="2"/>
      <c r="OIZ64" s="2"/>
      <c r="OJA64" s="2"/>
      <c r="OJB64" s="2"/>
      <c r="OJC64" s="2"/>
      <c r="OJD64" s="2"/>
      <c r="OJE64" s="2"/>
      <c r="OJF64" s="2"/>
      <c r="OJG64" s="2"/>
      <c r="OJH64" s="2"/>
      <c r="OJI64" s="2"/>
      <c r="OJJ64" s="2"/>
      <c r="OJK64" s="2"/>
      <c r="OJL64" s="2"/>
      <c r="OJM64" s="2"/>
      <c r="OJN64" s="2"/>
      <c r="OJO64" s="2"/>
      <c r="OJP64" s="2"/>
      <c r="OJQ64" s="2"/>
      <c r="OJR64" s="2"/>
      <c r="OJS64" s="2"/>
      <c r="OJT64" s="2"/>
      <c r="OJU64" s="2"/>
      <c r="OJV64" s="2"/>
      <c r="OJW64" s="2"/>
      <c r="OJX64" s="2"/>
      <c r="OJY64" s="2"/>
      <c r="OJZ64" s="2"/>
      <c r="OKA64" s="2"/>
      <c r="OKB64" s="2"/>
      <c r="OKC64" s="2"/>
      <c r="OKD64" s="2"/>
      <c r="OKE64" s="2"/>
      <c r="OKF64" s="2"/>
      <c r="OKG64" s="2"/>
      <c r="OKH64" s="2"/>
      <c r="OKI64" s="2"/>
      <c r="OKJ64" s="2"/>
      <c r="OKK64" s="2"/>
      <c r="OKL64" s="2"/>
      <c r="OKM64" s="2"/>
      <c r="OKN64" s="2"/>
      <c r="OKO64" s="2"/>
      <c r="OKP64" s="2"/>
      <c r="OKQ64" s="2"/>
      <c r="OKR64" s="2"/>
      <c r="OKS64" s="2"/>
      <c r="OKT64" s="2"/>
      <c r="OKU64" s="2"/>
      <c r="OKV64" s="2"/>
      <c r="OKW64" s="2"/>
      <c r="OKX64" s="2"/>
      <c r="OKY64" s="2"/>
      <c r="OKZ64" s="2"/>
      <c r="OLA64" s="2"/>
      <c r="OLB64" s="2"/>
      <c r="OLC64" s="2"/>
      <c r="OLD64" s="2"/>
      <c r="OLE64" s="2"/>
      <c r="OLF64" s="2"/>
      <c r="OLG64" s="2"/>
      <c r="OLH64" s="2"/>
      <c r="OLI64" s="2"/>
      <c r="OLJ64" s="2"/>
      <c r="OLK64" s="2"/>
      <c r="OLL64" s="2"/>
      <c r="OLM64" s="2"/>
      <c r="OLN64" s="2"/>
      <c r="OLO64" s="2"/>
      <c r="OLP64" s="2"/>
      <c r="OLQ64" s="2"/>
      <c r="OLR64" s="2"/>
      <c r="OLS64" s="2"/>
      <c r="OLT64" s="2"/>
      <c r="OLU64" s="2"/>
      <c r="OLV64" s="2"/>
      <c r="OLW64" s="2"/>
      <c r="OLX64" s="2"/>
      <c r="OLY64" s="2"/>
      <c r="OLZ64" s="2"/>
      <c r="OMA64" s="2"/>
      <c r="OMB64" s="2"/>
      <c r="OMC64" s="2"/>
      <c r="OMD64" s="2"/>
      <c r="OME64" s="2"/>
      <c r="OMF64" s="2"/>
      <c r="OMG64" s="2"/>
      <c r="OMH64" s="2"/>
      <c r="OMI64" s="2"/>
      <c r="OMJ64" s="2"/>
      <c r="OMK64" s="2"/>
      <c r="OML64" s="2"/>
      <c r="OMM64" s="2"/>
      <c r="OMN64" s="2"/>
      <c r="OMO64" s="2"/>
      <c r="OMP64" s="2"/>
      <c r="OMQ64" s="2"/>
      <c r="OMR64" s="2"/>
      <c r="OMS64" s="2"/>
      <c r="OMT64" s="2"/>
      <c r="OMU64" s="2"/>
      <c r="OMV64" s="2"/>
      <c r="OMW64" s="2"/>
      <c r="OMX64" s="2"/>
      <c r="OMY64" s="2"/>
      <c r="OMZ64" s="2"/>
      <c r="ONA64" s="2"/>
      <c r="ONB64" s="2"/>
      <c r="ONC64" s="2"/>
      <c r="OND64" s="2"/>
      <c r="ONE64" s="2"/>
      <c r="ONF64" s="2"/>
      <c r="ONG64" s="2"/>
      <c r="ONH64" s="2"/>
      <c r="ONI64" s="2"/>
      <c r="ONJ64" s="2"/>
      <c r="ONK64" s="2"/>
      <c r="ONL64" s="2"/>
      <c r="ONM64" s="2"/>
      <c r="ONN64" s="2"/>
      <c r="ONO64" s="2"/>
      <c r="ONP64" s="2"/>
      <c r="ONQ64" s="2"/>
      <c r="ONR64" s="2"/>
      <c r="ONS64" s="2"/>
      <c r="ONT64" s="2"/>
      <c r="ONU64" s="2"/>
      <c r="ONV64" s="2"/>
      <c r="ONW64" s="2"/>
      <c r="ONX64" s="2"/>
      <c r="ONY64" s="2"/>
      <c r="ONZ64" s="2"/>
      <c r="OOA64" s="2"/>
      <c r="OOB64" s="2"/>
      <c r="OOC64" s="2"/>
      <c r="OOD64" s="2"/>
      <c r="OOE64" s="2"/>
      <c r="OOF64" s="2"/>
      <c r="OOG64" s="2"/>
      <c r="OOH64" s="2"/>
      <c r="OOI64" s="2"/>
      <c r="OOJ64" s="2"/>
      <c r="OOK64" s="2"/>
      <c r="OOL64" s="2"/>
      <c r="OOM64" s="2"/>
      <c r="OON64" s="2"/>
      <c r="OOO64" s="2"/>
      <c r="OOP64" s="2"/>
      <c r="OOQ64" s="2"/>
      <c r="OOR64" s="2"/>
      <c r="OOS64" s="2"/>
      <c r="OOT64" s="2"/>
      <c r="OOU64" s="2"/>
      <c r="OOV64" s="2"/>
      <c r="OOW64" s="2"/>
      <c r="OOX64" s="2"/>
      <c r="OOY64" s="2"/>
      <c r="OOZ64" s="2"/>
      <c r="OPA64" s="2"/>
      <c r="OPB64" s="2"/>
      <c r="OPC64" s="2"/>
      <c r="OPD64" s="2"/>
      <c r="OPE64" s="2"/>
      <c r="OPF64" s="2"/>
      <c r="OPG64" s="2"/>
      <c r="OPH64" s="2"/>
      <c r="OPI64" s="2"/>
      <c r="OPJ64" s="2"/>
      <c r="OPK64" s="2"/>
      <c r="OPL64" s="2"/>
      <c r="OPM64" s="2"/>
      <c r="OPN64" s="2"/>
      <c r="OPO64" s="2"/>
      <c r="OPP64" s="2"/>
      <c r="OPQ64" s="2"/>
      <c r="OPR64" s="2"/>
      <c r="OPS64" s="2"/>
      <c r="OPT64" s="2"/>
      <c r="OPU64" s="2"/>
      <c r="OPV64" s="2"/>
      <c r="OPW64" s="2"/>
      <c r="OPX64" s="2"/>
      <c r="OPY64" s="2"/>
      <c r="OPZ64" s="2"/>
      <c r="OQA64" s="2"/>
      <c r="OQB64" s="2"/>
      <c r="OQC64" s="2"/>
      <c r="OQD64" s="2"/>
      <c r="OQE64" s="2"/>
      <c r="OQF64" s="2"/>
      <c r="OQG64" s="2"/>
      <c r="OQH64" s="2"/>
      <c r="OQI64" s="2"/>
      <c r="OQJ64" s="2"/>
      <c r="OQK64" s="2"/>
      <c r="OQL64" s="2"/>
      <c r="OQM64" s="2"/>
      <c r="OQN64" s="2"/>
      <c r="OQO64" s="2"/>
      <c r="OQP64" s="2"/>
      <c r="OQQ64" s="2"/>
      <c r="OQR64" s="2"/>
      <c r="OQS64" s="2"/>
      <c r="OQT64" s="2"/>
      <c r="OQU64" s="2"/>
      <c r="OQV64" s="2"/>
      <c r="OQW64" s="2"/>
      <c r="OQX64" s="2"/>
      <c r="OQY64" s="2"/>
      <c r="OQZ64" s="2"/>
      <c r="ORA64" s="2"/>
      <c r="ORB64" s="2"/>
      <c r="ORC64" s="2"/>
      <c r="ORD64" s="2"/>
      <c r="ORE64" s="2"/>
      <c r="ORF64" s="2"/>
      <c r="ORG64" s="2"/>
      <c r="ORH64" s="2"/>
      <c r="ORI64" s="2"/>
      <c r="ORJ64" s="2"/>
      <c r="ORK64" s="2"/>
      <c r="ORL64" s="2"/>
      <c r="ORM64" s="2"/>
      <c r="ORN64" s="2"/>
      <c r="ORO64" s="2"/>
      <c r="ORP64" s="2"/>
      <c r="ORQ64" s="2"/>
      <c r="ORR64" s="2"/>
      <c r="ORS64" s="2"/>
      <c r="ORT64" s="2"/>
      <c r="ORU64" s="2"/>
      <c r="ORV64" s="2"/>
      <c r="ORW64" s="2"/>
      <c r="ORX64" s="2"/>
      <c r="ORY64" s="2"/>
      <c r="ORZ64" s="2"/>
      <c r="OSA64" s="2"/>
      <c r="OSB64" s="2"/>
      <c r="OSC64" s="2"/>
      <c r="OSD64" s="2"/>
      <c r="OSE64" s="2"/>
      <c r="OSF64" s="2"/>
      <c r="OSG64" s="2"/>
      <c r="OSH64" s="2"/>
      <c r="OSI64" s="2"/>
      <c r="OSJ64" s="2"/>
      <c r="OSK64" s="2"/>
      <c r="OSL64" s="2"/>
      <c r="OSM64" s="2"/>
      <c r="OSN64" s="2"/>
      <c r="OSO64" s="2"/>
      <c r="OSP64" s="2"/>
      <c r="OSQ64" s="2"/>
      <c r="OSR64" s="2"/>
      <c r="OSS64" s="2"/>
      <c r="OST64" s="2"/>
      <c r="OSU64" s="2"/>
      <c r="OSV64" s="2"/>
      <c r="OSW64" s="2"/>
      <c r="OSX64" s="2"/>
      <c r="OSY64" s="2"/>
      <c r="OSZ64" s="2"/>
      <c r="OTA64" s="2"/>
      <c r="OTB64" s="2"/>
      <c r="OTC64" s="2"/>
      <c r="OTD64" s="2"/>
      <c r="OTE64" s="2"/>
      <c r="OTF64" s="2"/>
      <c r="OTG64" s="2"/>
      <c r="OTH64" s="2"/>
      <c r="OTI64" s="2"/>
      <c r="OTJ64" s="2"/>
      <c r="OTK64" s="2"/>
      <c r="OTL64" s="2"/>
      <c r="OTM64" s="2"/>
      <c r="OTN64" s="2"/>
      <c r="OTO64" s="2"/>
      <c r="OTP64" s="2"/>
      <c r="OTQ64" s="2"/>
      <c r="OTR64" s="2"/>
      <c r="OTS64" s="2"/>
      <c r="OTT64" s="2"/>
      <c r="OTU64" s="2"/>
      <c r="OTV64" s="2"/>
      <c r="OTW64" s="2"/>
      <c r="OTX64" s="2"/>
      <c r="OTY64" s="2"/>
      <c r="OTZ64" s="2"/>
      <c r="OUA64" s="2"/>
      <c r="OUB64" s="2"/>
      <c r="OUC64" s="2"/>
      <c r="OUD64" s="2"/>
      <c r="OUE64" s="2"/>
      <c r="OUF64" s="2"/>
      <c r="OUG64" s="2"/>
      <c r="OUH64" s="2"/>
      <c r="OUI64" s="2"/>
      <c r="OUJ64" s="2"/>
      <c r="OUK64" s="2"/>
      <c r="OUL64" s="2"/>
      <c r="OUM64" s="2"/>
      <c r="OUN64" s="2"/>
      <c r="OUO64" s="2"/>
      <c r="OUP64" s="2"/>
      <c r="OUQ64" s="2"/>
      <c r="OUR64" s="2"/>
      <c r="OUS64" s="2"/>
      <c r="OUT64" s="2"/>
      <c r="OUU64" s="2"/>
      <c r="OUV64" s="2"/>
      <c r="OUW64" s="2"/>
      <c r="OUX64" s="2"/>
      <c r="OUY64" s="2"/>
      <c r="OUZ64" s="2"/>
      <c r="OVA64" s="2"/>
      <c r="OVB64" s="2"/>
      <c r="OVC64" s="2"/>
      <c r="OVD64" s="2"/>
      <c r="OVE64" s="2"/>
      <c r="OVF64" s="2"/>
      <c r="OVG64" s="2"/>
      <c r="OVH64" s="2"/>
      <c r="OVI64" s="2"/>
      <c r="OVJ64" s="2"/>
      <c r="OVK64" s="2"/>
      <c r="OVL64" s="2"/>
      <c r="OVM64" s="2"/>
      <c r="OVN64" s="2"/>
      <c r="OVO64" s="2"/>
      <c r="OVP64" s="2"/>
      <c r="OVQ64" s="2"/>
      <c r="OVR64" s="2"/>
      <c r="OVS64" s="2"/>
      <c r="OVT64" s="2"/>
      <c r="OVU64" s="2"/>
      <c r="OVV64" s="2"/>
      <c r="OVW64" s="2"/>
      <c r="OVX64" s="2"/>
      <c r="OVY64" s="2"/>
      <c r="OVZ64" s="2"/>
      <c r="OWA64" s="2"/>
      <c r="OWB64" s="2"/>
      <c r="OWC64" s="2"/>
      <c r="OWD64" s="2"/>
      <c r="OWE64" s="2"/>
      <c r="OWF64" s="2"/>
      <c r="OWG64" s="2"/>
      <c r="OWH64" s="2"/>
      <c r="OWI64" s="2"/>
      <c r="OWJ64" s="2"/>
      <c r="OWK64" s="2"/>
      <c r="OWL64" s="2"/>
      <c r="OWM64" s="2"/>
      <c r="OWN64" s="2"/>
      <c r="OWO64" s="2"/>
      <c r="OWP64" s="2"/>
      <c r="OWQ64" s="2"/>
      <c r="OWR64" s="2"/>
      <c r="OWS64" s="2"/>
      <c r="OWT64" s="2"/>
      <c r="OWU64" s="2"/>
      <c r="OWV64" s="2"/>
      <c r="OWW64" s="2"/>
      <c r="OWX64" s="2"/>
      <c r="OWY64" s="2"/>
      <c r="OWZ64" s="2"/>
      <c r="OXA64" s="2"/>
      <c r="OXB64" s="2"/>
      <c r="OXC64" s="2"/>
      <c r="OXD64" s="2"/>
      <c r="OXE64" s="2"/>
      <c r="OXF64" s="2"/>
      <c r="OXG64" s="2"/>
      <c r="OXH64" s="2"/>
      <c r="OXI64" s="2"/>
      <c r="OXJ64" s="2"/>
      <c r="OXK64" s="2"/>
      <c r="OXL64" s="2"/>
      <c r="OXM64" s="2"/>
      <c r="OXN64" s="2"/>
      <c r="OXO64" s="2"/>
      <c r="OXP64" s="2"/>
      <c r="OXQ64" s="2"/>
      <c r="OXR64" s="2"/>
      <c r="OXS64" s="2"/>
      <c r="OXT64" s="2"/>
      <c r="OXU64" s="2"/>
      <c r="OXV64" s="2"/>
      <c r="OXW64" s="2"/>
      <c r="OXX64" s="2"/>
      <c r="OXY64" s="2"/>
      <c r="OXZ64" s="2"/>
      <c r="OYA64" s="2"/>
      <c r="OYB64" s="2"/>
      <c r="OYC64" s="2"/>
      <c r="OYD64" s="2"/>
      <c r="OYE64" s="2"/>
      <c r="OYF64" s="2"/>
      <c r="OYG64" s="2"/>
      <c r="OYH64" s="2"/>
      <c r="OYI64" s="2"/>
      <c r="OYJ64" s="2"/>
      <c r="OYK64" s="2"/>
      <c r="OYL64" s="2"/>
      <c r="OYM64" s="2"/>
      <c r="OYN64" s="2"/>
      <c r="OYO64" s="2"/>
      <c r="OYP64" s="2"/>
      <c r="OYQ64" s="2"/>
      <c r="OYR64" s="2"/>
      <c r="OYS64" s="2"/>
      <c r="OYT64" s="2"/>
      <c r="OYU64" s="2"/>
      <c r="OYV64" s="2"/>
      <c r="OYW64" s="2"/>
      <c r="OYX64" s="2"/>
      <c r="OYY64" s="2"/>
      <c r="OYZ64" s="2"/>
      <c r="OZA64" s="2"/>
      <c r="OZB64" s="2"/>
      <c r="OZC64" s="2"/>
      <c r="OZD64" s="2"/>
      <c r="OZE64" s="2"/>
      <c r="OZF64" s="2"/>
      <c r="OZG64" s="2"/>
      <c r="OZH64" s="2"/>
      <c r="OZI64" s="2"/>
      <c r="OZJ64" s="2"/>
      <c r="OZK64" s="2"/>
      <c r="OZL64" s="2"/>
      <c r="OZM64" s="2"/>
      <c r="OZN64" s="2"/>
      <c r="OZO64" s="2"/>
      <c r="OZP64" s="2"/>
      <c r="OZQ64" s="2"/>
      <c r="OZR64" s="2"/>
      <c r="OZS64" s="2"/>
      <c r="OZT64" s="2"/>
      <c r="OZU64" s="2"/>
      <c r="OZV64" s="2"/>
      <c r="OZW64" s="2"/>
      <c r="OZX64" s="2"/>
      <c r="OZY64" s="2"/>
      <c r="OZZ64" s="2"/>
      <c r="PAA64" s="2"/>
      <c r="PAB64" s="2"/>
      <c r="PAC64" s="2"/>
      <c r="PAD64" s="2"/>
      <c r="PAE64" s="2"/>
      <c r="PAF64" s="2"/>
      <c r="PAG64" s="2"/>
      <c r="PAH64" s="2"/>
      <c r="PAI64" s="2"/>
      <c r="PAJ64" s="2"/>
      <c r="PAK64" s="2"/>
      <c r="PAL64" s="2"/>
      <c r="PAM64" s="2"/>
      <c r="PAN64" s="2"/>
      <c r="PAO64" s="2"/>
      <c r="PAP64" s="2"/>
      <c r="PAQ64" s="2"/>
      <c r="PAR64" s="2"/>
      <c r="PAS64" s="2"/>
      <c r="PAT64" s="2"/>
      <c r="PAU64" s="2"/>
      <c r="PAV64" s="2"/>
      <c r="PAW64" s="2"/>
      <c r="PAX64" s="2"/>
      <c r="PAY64" s="2"/>
      <c r="PAZ64" s="2"/>
      <c r="PBA64" s="2"/>
      <c r="PBB64" s="2"/>
      <c r="PBC64" s="2"/>
      <c r="PBD64" s="2"/>
      <c r="PBE64" s="2"/>
      <c r="PBF64" s="2"/>
      <c r="PBG64" s="2"/>
      <c r="PBH64" s="2"/>
      <c r="PBI64" s="2"/>
      <c r="PBJ64" s="2"/>
      <c r="PBK64" s="2"/>
      <c r="PBL64" s="2"/>
      <c r="PBM64" s="2"/>
      <c r="PBN64" s="2"/>
      <c r="PBO64" s="2"/>
      <c r="PBP64" s="2"/>
      <c r="PBQ64" s="2"/>
      <c r="PBR64" s="2"/>
      <c r="PBS64" s="2"/>
      <c r="PBT64" s="2"/>
      <c r="PBU64" s="2"/>
      <c r="PBV64" s="2"/>
      <c r="PBW64" s="2"/>
      <c r="PBX64" s="2"/>
      <c r="PBY64" s="2"/>
      <c r="PBZ64" s="2"/>
      <c r="PCA64" s="2"/>
      <c r="PCB64" s="2"/>
      <c r="PCC64" s="2"/>
      <c r="PCD64" s="2"/>
      <c r="PCE64" s="2"/>
      <c r="PCF64" s="2"/>
      <c r="PCG64" s="2"/>
      <c r="PCH64" s="2"/>
      <c r="PCI64" s="2"/>
      <c r="PCJ64" s="2"/>
      <c r="PCK64" s="2"/>
      <c r="PCL64" s="2"/>
      <c r="PCM64" s="2"/>
      <c r="PCN64" s="2"/>
      <c r="PCO64" s="2"/>
      <c r="PCP64" s="2"/>
      <c r="PCQ64" s="2"/>
      <c r="PCR64" s="2"/>
      <c r="PCS64" s="2"/>
      <c r="PCT64" s="2"/>
      <c r="PCU64" s="2"/>
      <c r="PCV64" s="2"/>
      <c r="PCW64" s="2"/>
      <c r="PCX64" s="2"/>
      <c r="PCY64" s="2"/>
      <c r="PCZ64" s="2"/>
      <c r="PDA64" s="2"/>
      <c r="PDB64" s="2"/>
      <c r="PDC64" s="2"/>
      <c r="PDD64" s="2"/>
      <c r="PDE64" s="2"/>
      <c r="PDF64" s="2"/>
      <c r="PDG64" s="2"/>
      <c r="PDH64" s="2"/>
      <c r="PDI64" s="2"/>
      <c r="PDJ64" s="2"/>
      <c r="PDK64" s="2"/>
      <c r="PDL64" s="2"/>
      <c r="PDM64" s="2"/>
      <c r="PDN64" s="2"/>
      <c r="PDO64" s="2"/>
      <c r="PDP64" s="2"/>
      <c r="PDQ64" s="2"/>
      <c r="PDR64" s="2"/>
      <c r="PDS64" s="2"/>
      <c r="PDT64" s="2"/>
      <c r="PDU64" s="2"/>
      <c r="PDV64" s="2"/>
      <c r="PDW64" s="2"/>
      <c r="PDX64" s="2"/>
      <c r="PDY64" s="2"/>
      <c r="PDZ64" s="2"/>
      <c r="PEA64" s="2"/>
      <c r="PEB64" s="2"/>
      <c r="PEC64" s="2"/>
      <c r="PED64" s="2"/>
      <c r="PEE64" s="2"/>
      <c r="PEF64" s="2"/>
      <c r="PEG64" s="2"/>
      <c r="PEH64" s="2"/>
      <c r="PEI64" s="2"/>
      <c r="PEJ64" s="2"/>
      <c r="PEK64" s="2"/>
      <c r="PEL64" s="2"/>
      <c r="PEM64" s="2"/>
      <c r="PEN64" s="2"/>
      <c r="PEO64" s="2"/>
      <c r="PEP64" s="2"/>
      <c r="PEQ64" s="2"/>
      <c r="PER64" s="2"/>
      <c r="PES64" s="2"/>
      <c r="PET64" s="2"/>
      <c r="PEU64" s="2"/>
      <c r="PEV64" s="2"/>
      <c r="PEW64" s="2"/>
      <c r="PEX64" s="2"/>
      <c r="PEY64" s="2"/>
      <c r="PEZ64" s="2"/>
      <c r="PFA64" s="2"/>
      <c r="PFB64" s="2"/>
      <c r="PFC64" s="2"/>
      <c r="PFD64" s="2"/>
      <c r="PFE64" s="2"/>
      <c r="PFF64" s="2"/>
      <c r="PFG64" s="2"/>
      <c r="PFH64" s="2"/>
      <c r="PFI64" s="2"/>
      <c r="PFJ64" s="2"/>
      <c r="PFK64" s="2"/>
      <c r="PFL64" s="2"/>
      <c r="PFM64" s="2"/>
      <c r="PFN64" s="2"/>
      <c r="PFO64" s="2"/>
      <c r="PFP64" s="2"/>
      <c r="PFQ64" s="2"/>
      <c r="PFR64" s="2"/>
      <c r="PFS64" s="2"/>
      <c r="PFT64" s="2"/>
      <c r="PFU64" s="2"/>
      <c r="PFV64" s="2"/>
      <c r="PFW64" s="2"/>
      <c r="PFX64" s="2"/>
      <c r="PFY64" s="2"/>
      <c r="PFZ64" s="2"/>
      <c r="PGA64" s="2"/>
      <c r="PGB64" s="2"/>
      <c r="PGC64" s="2"/>
      <c r="PGD64" s="2"/>
      <c r="PGE64" s="2"/>
      <c r="PGF64" s="2"/>
      <c r="PGG64" s="2"/>
      <c r="PGH64" s="2"/>
      <c r="PGI64" s="2"/>
      <c r="PGJ64" s="2"/>
      <c r="PGK64" s="2"/>
      <c r="PGL64" s="2"/>
      <c r="PGM64" s="2"/>
      <c r="PGN64" s="2"/>
      <c r="PGO64" s="2"/>
      <c r="PGP64" s="2"/>
      <c r="PGQ64" s="2"/>
      <c r="PGR64" s="2"/>
      <c r="PGS64" s="2"/>
      <c r="PGT64" s="2"/>
      <c r="PGU64" s="2"/>
      <c r="PGV64" s="2"/>
      <c r="PGW64" s="2"/>
      <c r="PGX64" s="2"/>
      <c r="PGY64" s="2"/>
      <c r="PGZ64" s="2"/>
      <c r="PHA64" s="2"/>
      <c r="PHB64" s="2"/>
      <c r="PHC64" s="2"/>
      <c r="PHD64" s="2"/>
      <c r="PHE64" s="2"/>
      <c r="PHF64" s="2"/>
      <c r="PHG64" s="2"/>
      <c r="PHH64" s="2"/>
      <c r="PHI64" s="2"/>
      <c r="PHJ64" s="2"/>
      <c r="PHK64" s="2"/>
      <c r="PHL64" s="2"/>
      <c r="PHM64" s="2"/>
      <c r="PHN64" s="2"/>
      <c r="PHO64" s="2"/>
      <c r="PHP64" s="2"/>
      <c r="PHQ64" s="2"/>
      <c r="PHR64" s="2"/>
      <c r="PHS64" s="2"/>
      <c r="PHT64" s="2"/>
      <c r="PHU64" s="2"/>
      <c r="PHV64" s="2"/>
      <c r="PHW64" s="2"/>
      <c r="PHX64" s="2"/>
      <c r="PHY64" s="2"/>
      <c r="PHZ64" s="2"/>
      <c r="PIA64" s="2"/>
      <c r="PIB64" s="2"/>
      <c r="PIC64" s="2"/>
      <c r="PID64" s="2"/>
      <c r="PIE64" s="2"/>
      <c r="PIF64" s="2"/>
      <c r="PIG64" s="2"/>
      <c r="PIH64" s="2"/>
      <c r="PII64" s="2"/>
      <c r="PIJ64" s="2"/>
      <c r="PIK64" s="2"/>
      <c r="PIL64" s="2"/>
      <c r="PIM64" s="2"/>
      <c r="PIN64" s="2"/>
      <c r="PIO64" s="2"/>
      <c r="PIP64" s="2"/>
      <c r="PIQ64" s="2"/>
      <c r="PIR64" s="2"/>
      <c r="PIS64" s="2"/>
      <c r="PIT64" s="2"/>
      <c r="PIU64" s="2"/>
      <c r="PIV64" s="2"/>
      <c r="PIW64" s="2"/>
      <c r="PIX64" s="2"/>
      <c r="PIY64" s="2"/>
      <c r="PIZ64" s="2"/>
      <c r="PJA64" s="2"/>
      <c r="PJB64" s="2"/>
      <c r="PJC64" s="2"/>
      <c r="PJD64" s="2"/>
      <c r="PJE64" s="2"/>
      <c r="PJF64" s="2"/>
      <c r="PJG64" s="2"/>
      <c r="PJH64" s="2"/>
      <c r="PJI64" s="2"/>
      <c r="PJJ64" s="2"/>
      <c r="PJK64" s="2"/>
      <c r="PJL64" s="2"/>
      <c r="PJM64" s="2"/>
      <c r="PJN64" s="2"/>
      <c r="PJO64" s="2"/>
      <c r="PJP64" s="2"/>
      <c r="PJQ64" s="2"/>
      <c r="PJR64" s="2"/>
      <c r="PJS64" s="2"/>
      <c r="PJT64" s="2"/>
      <c r="PJU64" s="2"/>
      <c r="PJV64" s="2"/>
      <c r="PJW64" s="2"/>
      <c r="PJX64" s="2"/>
      <c r="PJY64" s="2"/>
      <c r="PJZ64" s="2"/>
      <c r="PKA64" s="2"/>
      <c r="PKB64" s="2"/>
      <c r="PKC64" s="2"/>
      <c r="PKD64" s="2"/>
      <c r="PKE64" s="2"/>
      <c r="PKF64" s="2"/>
      <c r="PKG64" s="2"/>
      <c r="PKH64" s="2"/>
      <c r="PKI64" s="2"/>
      <c r="PKJ64" s="2"/>
      <c r="PKK64" s="2"/>
      <c r="PKL64" s="2"/>
      <c r="PKM64" s="2"/>
      <c r="PKN64" s="2"/>
      <c r="PKO64" s="2"/>
      <c r="PKP64" s="2"/>
      <c r="PKQ64" s="2"/>
      <c r="PKR64" s="2"/>
      <c r="PKS64" s="2"/>
      <c r="PKT64" s="2"/>
      <c r="PKU64" s="2"/>
      <c r="PKV64" s="2"/>
      <c r="PKW64" s="2"/>
      <c r="PKX64" s="2"/>
      <c r="PKY64" s="2"/>
      <c r="PKZ64" s="2"/>
      <c r="PLA64" s="2"/>
      <c r="PLB64" s="2"/>
      <c r="PLC64" s="2"/>
      <c r="PLD64" s="2"/>
      <c r="PLE64" s="2"/>
      <c r="PLF64" s="2"/>
      <c r="PLG64" s="2"/>
      <c r="PLH64" s="2"/>
      <c r="PLI64" s="2"/>
      <c r="PLJ64" s="2"/>
      <c r="PLK64" s="2"/>
      <c r="PLL64" s="2"/>
      <c r="PLM64" s="2"/>
      <c r="PLN64" s="2"/>
      <c r="PLO64" s="2"/>
      <c r="PLP64" s="2"/>
      <c r="PLQ64" s="2"/>
      <c r="PLR64" s="2"/>
      <c r="PLS64" s="2"/>
      <c r="PLT64" s="2"/>
      <c r="PLU64" s="2"/>
      <c r="PLV64" s="2"/>
      <c r="PLW64" s="2"/>
      <c r="PLX64" s="2"/>
      <c r="PLY64" s="2"/>
      <c r="PLZ64" s="2"/>
      <c r="PMA64" s="2"/>
      <c r="PMB64" s="2"/>
      <c r="PMC64" s="2"/>
      <c r="PMD64" s="2"/>
      <c r="PME64" s="2"/>
      <c r="PMF64" s="2"/>
      <c r="PMG64" s="2"/>
      <c r="PMH64" s="2"/>
      <c r="PMI64" s="2"/>
      <c r="PMJ64" s="2"/>
      <c r="PMK64" s="2"/>
      <c r="PML64" s="2"/>
      <c r="PMM64" s="2"/>
      <c r="PMN64" s="2"/>
      <c r="PMO64" s="2"/>
      <c r="PMP64" s="2"/>
      <c r="PMQ64" s="2"/>
      <c r="PMR64" s="2"/>
      <c r="PMS64" s="2"/>
      <c r="PMT64" s="2"/>
      <c r="PMU64" s="2"/>
      <c r="PMV64" s="2"/>
      <c r="PMW64" s="2"/>
      <c r="PMX64" s="2"/>
      <c r="PMY64" s="2"/>
      <c r="PMZ64" s="2"/>
      <c r="PNA64" s="2"/>
      <c r="PNB64" s="2"/>
      <c r="PNC64" s="2"/>
      <c r="PND64" s="2"/>
      <c r="PNE64" s="2"/>
      <c r="PNF64" s="2"/>
      <c r="PNG64" s="2"/>
      <c r="PNH64" s="2"/>
      <c r="PNI64" s="2"/>
      <c r="PNJ64" s="2"/>
      <c r="PNK64" s="2"/>
      <c r="PNL64" s="2"/>
      <c r="PNM64" s="2"/>
      <c r="PNN64" s="2"/>
      <c r="PNO64" s="2"/>
      <c r="PNP64" s="2"/>
      <c r="PNQ64" s="2"/>
      <c r="PNR64" s="2"/>
      <c r="PNS64" s="2"/>
      <c r="PNT64" s="2"/>
      <c r="PNU64" s="2"/>
      <c r="PNV64" s="2"/>
      <c r="PNW64" s="2"/>
      <c r="PNX64" s="2"/>
      <c r="PNY64" s="2"/>
      <c r="PNZ64" s="2"/>
      <c r="POA64" s="2"/>
      <c r="POB64" s="2"/>
      <c r="POC64" s="2"/>
      <c r="POD64" s="2"/>
      <c r="POE64" s="2"/>
      <c r="POF64" s="2"/>
      <c r="POG64" s="2"/>
      <c r="POH64" s="2"/>
      <c r="POI64" s="2"/>
      <c r="POJ64" s="2"/>
      <c r="POK64" s="2"/>
      <c r="POL64" s="2"/>
      <c r="POM64" s="2"/>
      <c r="PON64" s="2"/>
      <c r="POO64" s="2"/>
      <c r="POP64" s="2"/>
      <c r="POQ64" s="2"/>
      <c r="POR64" s="2"/>
      <c r="POS64" s="2"/>
      <c r="POT64" s="2"/>
      <c r="POU64" s="2"/>
      <c r="POV64" s="2"/>
      <c r="POW64" s="2"/>
      <c r="POX64" s="2"/>
      <c r="POY64" s="2"/>
      <c r="POZ64" s="2"/>
      <c r="PPA64" s="2"/>
      <c r="PPB64" s="2"/>
      <c r="PPC64" s="2"/>
      <c r="PPD64" s="2"/>
      <c r="PPE64" s="2"/>
      <c r="PPF64" s="2"/>
      <c r="PPG64" s="2"/>
      <c r="PPH64" s="2"/>
      <c r="PPI64" s="2"/>
      <c r="PPJ64" s="2"/>
      <c r="PPK64" s="2"/>
      <c r="PPL64" s="2"/>
      <c r="PPM64" s="2"/>
      <c r="PPN64" s="2"/>
      <c r="PPO64" s="2"/>
      <c r="PPP64" s="2"/>
      <c r="PPQ64" s="2"/>
      <c r="PPR64" s="2"/>
      <c r="PPS64" s="2"/>
      <c r="PPT64" s="2"/>
      <c r="PPU64" s="2"/>
      <c r="PPV64" s="2"/>
      <c r="PPW64" s="2"/>
      <c r="PPX64" s="2"/>
      <c r="PPY64" s="2"/>
      <c r="PPZ64" s="2"/>
      <c r="PQA64" s="2"/>
      <c r="PQB64" s="2"/>
      <c r="PQC64" s="2"/>
      <c r="PQD64" s="2"/>
      <c r="PQE64" s="2"/>
      <c r="PQF64" s="2"/>
      <c r="PQG64" s="2"/>
      <c r="PQH64" s="2"/>
      <c r="PQI64" s="2"/>
      <c r="PQJ64" s="2"/>
      <c r="PQK64" s="2"/>
      <c r="PQL64" s="2"/>
      <c r="PQM64" s="2"/>
      <c r="PQN64" s="2"/>
      <c r="PQO64" s="2"/>
      <c r="PQP64" s="2"/>
      <c r="PQQ64" s="2"/>
      <c r="PQR64" s="2"/>
      <c r="PQS64" s="2"/>
      <c r="PQT64" s="2"/>
      <c r="PQU64" s="2"/>
      <c r="PQV64" s="2"/>
      <c r="PQW64" s="2"/>
      <c r="PQX64" s="2"/>
      <c r="PQY64" s="2"/>
      <c r="PQZ64" s="2"/>
      <c r="PRA64" s="2"/>
      <c r="PRB64" s="2"/>
      <c r="PRC64" s="2"/>
      <c r="PRD64" s="2"/>
      <c r="PRE64" s="2"/>
      <c r="PRF64" s="2"/>
      <c r="PRG64" s="2"/>
      <c r="PRH64" s="2"/>
      <c r="PRI64" s="2"/>
      <c r="PRJ64" s="2"/>
      <c r="PRK64" s="2"/>
      <c r="PRL64" s="2"/>
      <c r="PRM64" s="2"/>
      <c r="PRN64" s="2"/>
      <c r="PRO64" s="2"/>
      <c r="PRP64" s="2"/>
      <c r="PRQ64" s="2"/>
      <c r="PRR64" s="2"/>
      <c r="PRS64" s="2"/>
      <c r="PRT64" s="2"/>
      <c r="PRU64" s="2"/>
      <c r="PRV64" s="2"/>
      <c r="PRW64" s="2"/>
      <c r="PRX64" s="2"/>
      <c r="PRY64" s="2"/>
      <c r="PRZ64" s="2"/>
      <c r="PSA64" s="2"/>
      <c r="PSB64" s="2"/>
      <c r="PSC64" s="2"/>
      <c r="PSD64" s="2"/>
      <c r="PSE64" s="2"/>
      <c r="PSF64" s="2"/>
      <c r="PSG64" s="2"/>
      <c r="PSH64" s="2"/>
      <c r="PSI64" s="2"/>
      <c r="PSJ64" s="2"/>
      <c r="PSK64" s="2"/>
      <c r="PSL64" s="2"/>
      <c r="PSM64" s="2"/>
      <c r="PSN64" s="2"/>
      <c r="PSO64" s="2"/>
      <c r="PSP64" s="2"/>
      <c r="PSQ64" s="2"/>
      <c r="PSR64" s="2"/>
      <c r="PSS64" s="2"/>
      <c r="PST64" s="2"/>
      <c r="PSU64" s="2"/>
      <c r="PSV64" s="2"/>
      <c r="PSW64" s="2"/>
      <c r="PSX64" s="2"/>
      <c r="PSY64" s="2"/>
      <c r="PSZ64" s="2"/>
      <c r="PTA64" s="2"/>
      <c r="PTB64" s="2"/>
      <c r="PTC64" s="2"/>
      <c r="PTD64" s="2"/>
      <c r="PTE64" s="2"/>
      <c r="PTF64" s="2"/>
      <c r="PTG64" s="2"/>
      <c r="PTH64" s="2"/>
      <c r="PTI64" s="2"/>
      <c r="PTJ64" s="2"/>
      <c r="PTK64" s="2"/>
      <c r="PTL64" s="2"/>
      <c r="PTM64" s="2"/>
      <c r="PTN64" s="2"/>
      <c r="PTO64" s="2"/>
      <c r="PTP64" s="2"/>
      <c r="PTQ64" s="2"/>
      <c r="PTR64" s="2"/>
      <c r="PTS64" s="2"/>
      <c r="PTT64" s="2"/>
      <c r="PTU64" s="2"/>
      <c r="PTV64" s="2"/>
      <c r="PTW64" s="2"/>
      <c r="PTX64" s="2"/>
      <c r="PTY64" s="2"/>
      <c r="PTZ64" s="2"/>
      <c r="PUA64" s="2"/>
      <c r="PUB64" s="2"/>
      <c r="PUC64" s="2"/>
      <c r="PUD64" s="2"/>
      <c r="PUE64" s="2"/>
      <c r="PUF64" s="2"/>
      <c r="PUG64" s="2"/>
      <c r="PUH64" s="2"/>
      <c r="PUI64" s="2"/>
      <c r="PUJ64" s="2"/>
      <c r="PUK64" s="2"/>
      <c r="PUL64" s="2"/>
      <c r="PUM64" s="2"/>
      <c r="PUN64" s="2"/>
      <c r="PUO64" s="2"/>
      <c r="PUP64" s="2"/>
      <c r="PUQ64" s="2"/>
      <c r="PUR64" s="2"/>
      <c r="PUS64" s="2"/>
      <c r="PUT64" s="2"/>
      <c r="PUU64" s="2"/>
      <c r="PUV64" s="2"/>
      <c r="PUW64" s="2"/>
      <c r="PUX64" s="2"/>
      <c r="PUY64" s="2"/>
      <c r="PUZ64" s="2"/>
      <c r="PVA64" s="2"/>
      <c r="PVB64" s="2"/>
      <c r="PVC64" s="2"/>
      <c r="PVD64" s="2"/>
      <c r="PVE64" s="2"/>
      <c r="PVF64" s="2"/>
      <c r="PVG64" s="2"/>
      <c r="PVH64" s="2"/>
      <c r="PVI64" s="2"/>
      <c r="PVJ64" s="2"/>
      <c r="PVK64" s="2"/>
      <c r="PVL64" s="2"/>
      <c r="PVM64" s="2"/>
      <c r="PVN64" s="2"/>
      <c r="PVO64" s="2"/>
      <c r="PVP64" s="2"/>
      <c r="PVQ64" s="2"/>
      <c r="PVR64" s="2"/>
      <c r="PVS64" s="2"/>
      <c r="PVT64" s="2"/>
      <c r="PVU64" s="2"/>
      <c r="PVV64" s="2"/>
      <c r="PVW64" s="2"/>
      <c r="PVX64" s="2"/>
      <c r="PVY64" s="2"/>
      <c r="PVZ64" s="2"/>
      <c r="PWA64" s="2"/>
      <c r="PWB64" s="2"/>
      <c r="PWC64" s="2"/>
      <c r="PWD64" s="2"/>
      <c r="PWE64" s="2"/>
      <c r="PWF64" s="2"/>
      <c r="PWG64" s="2"/>
      <c r="PWH64" s="2"/>
      <c r="PWI64" s="2"/>
      <c r="PWJ64" s="2"/>
      <c r="PWK64" s="2"/>
      <c r="PWL64" s="2"/>
      <c r="PWM64" s="2"/>
      <c r="PWN64" s="2"/>
      <c r="PWO64" s="2"/>
      <c r="PWP64" s="2"/>
      <c r="PWQ64" s="2"/>
      <c r="PWR64" s="2"/>
      <c r="PWS64" s="2"/>
      <c r="PWT64" s="2"/>
      <c r="PWU64" s="2"/>
      <c r="PWV64" s="2"/>
      <c r="PWW64" s="2"/>
      <c r="PWX64" s="2"/>
      <c r="PWY64" s="2"/>
      <c r="PWZ64" s="2"/>
      <c r="PXA64" s="2"/>
      <c r="PXB64" s="2"/>
      <c r="PXC64" s="2"/>
      <c r="PXD64" s="2"/>
      <c r="PXE64" s="2"/>
      <c r="PXF64" s="2"/>
      <c r="PXG64" s="2"/>
      <c r="PXH64" s="2"/>
      <c r="PXI64" s="2"/>
      <c r="PXJ64" s="2"/>
      <c r="PXK64" s="2"/>
      <c r="PXL64" s="2"/>
      <c r="PXM64" s="2"/>
      <c r="PXN64" s="2"/>
      <c r="PXO64" s="2"/>
      <c r="PXP64" s="2"/>
      <c r="PXQ64" s="2"/>
      <c r="PXR64" s="2"/>
      <c r="PXS64" s="2"/>
      <c r="PXT64" s="2"/>
      <c r="PXU64" s="2"/>
      <c r="PXV64" s="2"/>
      <c r="PXW64" s="2"/>
      <c r="PXX64" s="2"/>
      <c r="PXY64" s="2"/>
      <c r="PXZ64" s="2"/>
      <c r="PYA64" s="2"/>
      <c r="PYB64" s="2"/>
      <c r="PYC64" s="2"/>
      <c r="PYD64" s="2"/>
      <c r="PYE64" s="2"/>
      <c r="PYF64" s="2"/>
      <c r="PYG64" s="2"/>
      <c r="PYH64" s="2"/>
      <c r="PYI64" s="2"/>
      <c r="PYJ64" s="2"/>
      <c r="PYK64" s="2"/>
      <c r="PYL64" s="2"/>
      <c r="PYM64" s="2"/>
      <c r="PYN64" s="2"/>
      <c r="PYO64" s="2"/>
      <c r="PYP64" s="2"/>
      <c r="PYQ64" s="2"/>
      <c r="PYR64" s="2"/>
      <c r="PYS64" s="2"/>
      <c r="PYT64" s="2"/>
      <c r="PYU64" s="2"/>
      <c r="PYV64" s="2"/>
      <c r="PYW64" s="2"/>
      <c r="PYX64" s="2"/>
      <c r="PYY64" s="2"/>
      <c r="PYZ64" s="2"/>
      <c r="PZA64" s="2"/>
      <c r="PZB64" s="2"/>
      <c r="PZC64" s="2"/>
      <c r="PZD64" s="2"/>
      <c r="PZE64" s="2"/>
      <c r="PZF64" s="2"/>
      <c r="PZG64" s="2"/>
      <c r="PZH64" s="2"/>
      <c r="PZI64" s="2"/>
      <c r="PZJ64" s="2"/>
      <c r="PZK64" s="2"/>
      <c r="PZL64" s="2"/>
      <c r="PZM64" s="2"/>
      <c r="PZN64" s="2"/>
      <c r="PZO64" s="2"/>
      <c r="PZP64" s="2"/>
      <c r="PZQ64" s="2"/>
      <c r="PZR64" s="2"/>
      <c r="PZS64" s="2"/>
      <c r="PZT64" s="2"/>
      <c r="PZU64" s="2"/>
      <c r="PZV64" s="2"/>
      <c r="PZW64" s="2"/>
      <c r="PZX64" s="2"/>
      <c r="PZY64" s="2"/>
      <c r="PZZ64" s="2"/>
      <c r="QAA64" s="2"/>
      <c r="QAB64" s="2"/>
      <c r="QAC64" s="2"/>
      <c r="QAD64" s="2"/>
      <c r="QAE64" s="2"/>
      <c r="QAF64" s="2"/>
      <c r="QAG64" s="2"/>
      <c r="QAH64" s="2"/>
      <c r="QAI64" s="2"/>
      <c r="QAJ64" s="2"/>
      <c r="QAK64" s="2"/>
      <c r="QAL64" s="2"/>
      <c r="QAM64" s="2"/>
      <c r="QAN64" s="2"/>
      <c r="QAO64" s="2"/>
      <c r="QAP64" s="2"/>
      <c r="QAQ64" s="2"/>
      <c r="QAR64" s="2"/>
      <c r="QAS64" s="2"/>
      <c r="QAT64" s="2"/>
      <c r="QAU64" s="2"/>
      <c r="QAV64" s="2"/>
      <c r="QAW64" s="2"/>
      <c r="QAX64" s="2"/>
      <c r="QAY64" s="2"/>
      <c r="QAZ64" s="2"/>
      <c r="QBA64" s="2"/>
      <c r="QBB64" s="2"/>
      <c r="QBC64" s="2"/>
      <c r="QBD64" s="2"/>
      <c r="QBE64" s="2"/>
      <c r="QBF64" s="2"/>
      <c r="QBG64" s="2"/>
      <c r="QBH64" s="2"/>
      <c r="QBI64" s="2"/>
      <c r="QBJ64" s="2"/>
      <c r="QBK64" s="2"/>
      <c r="QBL64" s="2"/>
      <c r="QBM64" s="2"/>
      <c r="QBN64" s="2"/>
      <c r="QBO64" s="2"/>
      <c r="QBP64" s="2"/>
      <c r="QBQ64" s="2"/>
      <c r="QBR64" s="2"/>
      <c r="QBS64" s="2"/>
      <c r="QBT64" s="2"/>
      <c r="QBU64" s="2"/>
      <c r="QBV64" s="2"/>
      <c r="QBW64" s="2"/>
      <c r="QBX64" s="2"/>
      <c r="QBY64" s="2"/>
      <c r="QBZ64" s="2"/>
      <c r="QCA64" s="2"/>
      <c r="QCB64" s="2"/>
      <c r="QCC64" s="2"/>
      <c r="QCD64" s="2"/>
      <c r="QCE64" s="2"/>
      <c r="QCF64" s="2"/>
      <c r="QCG64" s="2"/>
      <c r="QCH64" s="2"/>
      <c r="QCI64" s="2"/>
      <c r="QCJ64" s="2"/>
      <c r="QCK64" s="2"/>
      <c r="QCL64" s="2"/>
      <c r="QCM64" s="2"/>
      <c r="QCN64" s="2"/>
      <c r="QCO64" s="2"/>
      <c r="QCP64" s="2"/>
      <c r="QCQ64" s="2"/>
      <c r="QCR64" s="2"/>
      <c r="QCS64" s="2"/>
      <c r="QCT64" s="2"/>
      <c r="QCU64" s="2"/>
      <c r="QCV64" s="2"/>
      <c r="QCW64" s="2"/>
      <c r="QCX64" s="2"/>
      <c r="QCY64" s="2"/>
      <c r="QCZ64" s="2"/>
      <c r="QDA64" s="2"/>
      <c r="QDB64" s="2"/>
      <c r="QDC64" s="2"/>
      <c r="QDD64" s="2"/>
      <c r="QDE64" s="2"/>
      <c r="QDF64" s="2"/>
      <c r="QDG64" s="2"/>
      <c r="QDH64" s="2"/>
      <c r="QDI64" s="2"/>
      <c r="QDJ64" s="2"/>
      <c r="QDK64" s="2"/>
      <c r="QDL64" s="2"/>
      <c r="QDM64" s="2"/>
      <c r="QDN64" s="2"/>
      <c r="QDO64" s="2"/>
      <c r="QDP64" s="2"/>
      <c r="QDQ64" s="2"/>
      <c r="QDR64" s="2"/>
      <c r="QDS64" s="2"/>
      <c r="QDT64" s="2"/>
      <c r="QDU64" s="2"/>
      <c r="QDV64" s="2"/>
      <c r="QDW64" s="2"/>
      <c r="QDX64" s="2"/>
      <c r="QDY64" s="2"/>
      <c r="QDZ64" s="2"/>
      <c r="QEA64" s="2"/>
      <c r="QEB64" s="2"/>
      <c r="QEC64" s="2"/>
      <c r="QED64" s="2"/>
      <c r="QEE64" s="2"/>
      <c r="QEF64" s="2"/>
      <c r="QEG64" s="2"/>
      <c r="QEH64" s="2"/>
      <c r="QEI64" s="2"/>
      <c r="QEJ64" s="2"/>
      <c r="QEK64" s="2"/>
      <c r="QEL64" s="2"/>
      <c r="QEM64" s="2"/>
      <c r="QEN64" s="2"/>
      <c r="QEO64" s="2"/>
      <c r="QEP64" s="2"/>
      <c r="QEQ64" s="2"/>
      <c r="QER64" s="2"/>
      <c r="QES64" s="2"/>
      <c r="QET64" s="2"/>
      <c r="QEU64" s="2"/>
      <c r="QEV64" s="2"/>
      <c r="QEW64" s="2"/>
      <c r="QEX64" s="2"/>
      <c r="QEY64" s="2"/>
      <c r="QEZ64" s="2"/>
      <c r="QFA64" s="2"/>
      <c r="QFB64" s="2"/>
      <c r="QFC64" s="2"/>
      <c r="QFD64" s="2"/>
      <c r="QFE64" s="2"/>
      <c r="QFF64" s="2"/>
      <c r="QFG64" s="2"/>
      <c r="QFH64" s="2"/>
      <c r="QFI64" s="2"/>
      <c r="QFJ64" s="2"/>
      <c r="QFK64" s="2"/>
      <c r="QFL64" s="2"/>
      <c r="QFM64" s="2"/>
      <c r="QFN64" s="2"/>
      <c r="QFO64" s="2"/>
      <c r="QFP64" s="2"/>
      <c r="QFQ64" s="2"/>
      <c r="QFR64" s="2"/>
      <c r="QFS64" s="2"/>
      <c r="QFT64" s="2"/>
      <c r="QFU64" s="2"/>
      <c r="QFV64" s="2"/>
      <c r="QFW64" s="2"/>
      <c r="QFX64" s="2"/>
      <c r="QFY64" s="2"/>
      <c r="QFZ64" s="2"/>
      <c r="QGA64" s="2"/>
      <c r="QGB64" s="2"/>
      <c r="QGC64" s="2"/>
      <c r="QGD64" s="2"/>
      <c r="QGE64" s="2"/>
      <c r="QGF64" s="2"/>
      <c r="QGG64" s="2"/>
      <c r="QGH64" s="2"/>
      <c r="QGI64" s="2"/>
      <c r="QGJ64" s="2"/>
      <c r="QGK64" s="2"/>
      <c r="QGL64" s="2"/>
      <c r="QGM64" s="2"/>
      <c r="QGN64" s="2"/>
      <c r="QGO64" s="2"/>
      <c r="QGP64" s="2"/>
      <c r="QGQ64" s="2"/>
      <c r="QGR64" s="2"/>
      <c r="QGS64" s="2"/>
      <c r="QGT64" s="2"/>
      <c r="QGU64" s="2"/>
      <c r="QGV64" s="2"/>
      <c r="QGW64" s="2"/>
      <c r="QGX64" s="2"/>
      <c r="QGY64" s="2"/>
      <c r="QGZ64" s="2"/>
      <c r="QHA64" s="2"/>
      <c r="QHB64" s="2"/>
      <c r="QHC64" s="2"/>
      <c r="QHD64" s="2"/>
      <c r="QHE64" s="2"/>
      <c r="QHF64" s="2"/>
      <c r="QHG64" s="2"/>
      <c r="QHH64" s="2"/>
      <c r="QHI64" s="2"/>
      <c r="QHJ64" s="2"/>
      <c r="QHK64" s="2"/>
      <c r="QHL64" s="2"/>
      <c r="QHM64" s="2"/>
      <c r="QHN64" s="2"/>
      <c r="QHO64" s="2"/>
      <c r="QHP64" s="2"/>
      <c r="QHQ64" s="2"/>
      <c r="QHR64" s="2"/>
      <c r="QHS64" s="2"/>
      <c r="QHT64" s="2"/>
      <c r="QHU64" s="2"/>
      <c r="QHV64" s="2"/>
      <c r="QHW64" s="2"/>
      <c r="QHX64" s="2"/>
      <c r="QHY64" s="2"/>
      <c r="QHZ64" s="2"/>
      <c r="QIA64" s="2"/>
      <c r="QIB64" s="2"/>
      <c r="QIC64" s="2"/>
      <c r="QID64" s="2"/>
      <c r="QIE64" s="2"/>
      <c r="QIF64" s="2"/>
      <c r="QIG64" s="2"/>
      <c r="QIH64" s="2"/>
      <c r="QII64" s="2"/>
      <c r="QIJ64" s="2"/>
      <c r="QIK64" s="2"/>
      <c r="QIL64" s="2"/>
      <c r="QIM64" s="2"/>
      <c r="QIN64" s="2"/>
      <c r="QIO64" s="2"/>
      <c r="QIP64" s="2"/>
      <c r="QIQ64" s="2"/>
      <c r="QIR64" s="2"/>
      <c r="QIS64" s="2"/>
      <c r="QIT64" s="2"/>
      <c r="QIU64" s="2"/>
      <c r="QIV64" s="2"/>
      <c r="QIW64" s="2"/>
      <c r="QIX64" s="2"/>
      <c r="QIY64" s="2"/>
      <c r="QIZ64" s="2"/>
      <c r="QJA64" s="2"/>
      <c r="QJB64" s="2"/>
      <c r="QJC64" s="2"/>
      <c r="QJD64" s="2"/>
      <c r="QJE64" s="2"/>
      <c r="QJF64" s="2"/>
      <c r="QJG64" s="2"/>
      <c r="QJH64" s="2"/>
      <c r="QJI64" s="2"/>
      <c r="QJJ64" s="2"/>
      <c r="QJK64" s="2"/>
      <c r="QJL64" s="2"/>
      <c r="QJM64" s="2"/>
      <c r="QJN64" s="2"/>
      <c r="QJO64" s="2"/>
      <c r="QJP64" s="2"/>
      <c r="QJQ64" s="2"/>
      <c r="QJR64" s="2"/>
      <c r="QJS64" s="2"/>
      <c r="QJT64" s="2"/>
      <c r="QJU64" s="2"/>
      <c r="QJV64" s="2"/>
      <c r="QJW64" s="2"/>
      <c r="QJX64" s="2"/>
      <c r="QJY64" s="2"/>
      <c r="QJZ64" s="2"/>
      <c r="QKA64" s="2"/>
      <c r="QKB64" s="2"/>
      <c r="QKC64" s="2"/>
      <c r="QKD64" s="2"/>
      <c r="QKE64" s="2"/>
      <c r="QKF64" s="2"/>
      <c r="QKG64" s="2"/>
      <c r="QKH64" s="2"/>
      <c r="QKI64" s="2"/>
      <c r="QKJ64" s="2"/>
      <c r="QKK64" s="2"/>
      <c r="QKL64" s="2"/>
      <c r="QKM64" s="2"/>
      <c r="QKN64" s="2"/>
      <c r="QKO64" s="2"/>
      <c r="QKP64" s="2"/>
      <c r="QKQ64" s="2"/>
      <c r="QKR64" s="2"/>
      <c r="QKS64" s="2"/>
      <c r="QKT64" s="2"/>
      <c r="QKU64" s="2"/>
      <c r="QKV64" s="2"/>
      <c r="QKW64" s="2"/>
      <c r="QKX64" s="2"/>
      <c r="QKY64" s="2"/>
      <c r="QKZ64" s="2"/>
      <c r="QLA64" s="2"/>
      <c r="QLB64" s="2"/>
      <c r="QLC64" s="2"/>
      <c r="QLD64" s="2"/>
      <c r="QLE64" s="2"/>
      <c r="QLF64" s="2"/>
      <c r="QLG64" s="2"/>
      <c r="QLH64" s="2"/>
      <c r="QLI64" s="2"/>
      <c r="QLJ64" s="2"/>
      <c r="QLK64" s="2"/>
      <c r="QLL64" s="2"/>
      <c r="QLM64" s="2"/>
      <c r="QLN64" s="2"/>
      <c r="QLO64" s="2"/>
      <c r="QLP64" s="2"/>
      <c r="QLQ64" s="2"/>
      <c r="QLR64" s="2"/>
      <c r="QLS64" s="2"/>
      <c r="QLT64" s="2"/>
      <c r="QLU64" s="2"/>
      <c r="QLV64" s="2"/>
      <c r="QLW64" s="2"/>
      <c r="QLX64" s="2"/>
      <c r="QLY64" s="2"/>
      <c r="QLZ64" s="2"/>
      <c r="QMA64" s="2"/>
      <c r="QMB64" s="2"/>
      <c r="QMC64" s="2"/>
      <c r="QMD64" s="2"/>
      <c r="QME64" s="2"/>
      <c r="QMF64" s="2"/>
      <c r="QMG64" s="2"/>
      <c r="QMH64" s="2"/>
      <c r="QMI64" s="2"/>
      <c r="QMJ64" s="2"/>
      <c r="QMK64" s="2"/>
      <c r="QML64" s="2"/>
      <c r="QMM64" s="2"/>
      <c r="QMN64" s="2"/>
      <c r="QMO64" s="2"/>
      <c r="QMP64" s="2"/>
      <c r="QMQ64" s="2"/>
      <c r="QMR64" s="2"/>
      <c r="QMS64" s="2"/>
      <c r="QMT64" s="2"/>
      <c r="QMU64" s="2"/>
      <c r="QMV64" s="2"/>
      <c r="QMW64" s="2"/>
      <c r="QMX64" s="2"/>
      <c r="QMY64" s="2"/>
      <c r="QMZ64" s="2"/>
      <c r="QNA64" s="2"/>
      <c r="QNB64" s="2"/>
      <c r="QNC64" s="2"/>
      <c r="QND64" s="2"/>
      <c r="QNE64" s="2"/>
      <c r="QNF64" s="2"/>
      <c r="QNG64" s="2"/>
      <c r="QNH64" s="2"/>
      <c r="QNI64" s="2"/>
      <c r="QNJ64" s="2"/>
      <c r="QNK64" s="2"/>
      <c r="QNL64" s="2"/>
      <c r="QNM64" s="2"/>
      <c r="QNN64" s="2"/>
      <c r="QNO64" s="2"/>
      <c r="QNP64" s="2"/>
      <c r="QNQ64" s="2"/>
      <c r="QNR64" s="2"/>
      <c r="QNS64" s="2"/>
      <c r="QNT64" s="2"/>
      <c r="QNU64" s="2"/>
      <c r="QNV64" s="2"/>
      <c r="QNW64" s="2"/>
      <c r="QNX64" s="2"/>
      <c r="QNY64" s="2"/>
      <c r="QNZ64" s="2"/>
      <c r="QOA64" s="2"/>
      <c r="QOB64" s="2"/>
      <c r="QOC64" s="2"/>
      <c r="QOD64" s="2"/>
      <c r="QOE64" s="2"/>
      <c r="QOF64" s="2"/>
      <c r="QOG64" s="2"/>
      <c r="QOH64" s="2"/>
      <c r="QOI64" s="2"/>
      <c r="QOJ64" s="2"/>
      <c r="QOK64" s="2"/>
      <c r="QOL64" s="2"/>
      <c r="QOM64" s="2"/>
      <c r="QON64" s="2"/>
      <c r="QOO64" s="2"/>
      <c r="QOP64" s="2"/>
      <c r="QOQ64" s="2"/>
      <c r="QOR64" s="2"/>
      <c r="QOS64" s="2"/>
      <c r="QOT64" s="2"/>
      <c r="QOU64" s="2"/>
      <c r="QOV64" s="2"/>
      <c r="QOW64" s="2"/>
      <c r="QOX64" s="2"/>
      <c r="QOY64" s="2"/>
      <c r="QOZ64" s="2"/>
      <c r="QPA64" s="2"/>
      <c r="QPB64" s="2"/>
      <c r="QPC64" s="2"/>
      <c r="QPD64" s="2"/>
      <c r="QPE64" s="2"/>
      <c r="QPF64" s="2"/>
      <c r="QPG64" s="2"/>
      <c r="QPH64" s="2"/>
      <c r="QPI64" s="2"/>
      <c r="QPJ64" s="2"/>
      <c r="QPK64" s="2"/>
      <c r="QPL64" s="2"/>
      <c r="QPM64" s="2"/>
      <c r="QPN64" s="2"/>
      <c r="QPO64" s="2"/>
      <c r="QPP64" s="2"/>
      <c r="QPQ64" s="2"/>
      <c r="QPR64" s="2"/>
      <c r="QPS64" s="2"/>
      <c r="QPT64" s="2"/>
      <c r="QPU64" s="2"/>
      <c r="QPV64" s="2"/>
      <c r="QPW64" s="2"/>
      <c r="QPX64" s="2"/>
      <c r="QPY64" s="2"/>
      <c r="QPZ64" s="2"/>
      <c r="QQA64" s="2"/>
      <c r="QQB64" s="2"/>
      <c r="QQC64" s="2"/>
      <c r="QQD64" s="2"/>
      <c r="QQE64" s="2"/>
      <c r="QQF64" s="2"/>
      <c r="QQG64" s="2"/>
      <c r="QQH64" s="2"/>
      <c r="QQI64" s="2"/>
      <c r="QQJ64" s="2"/>
      <c r="QQK64" s="2"/>
      <c r="QQL64" s="2"/>
      <c r="QQM64" s="2"/>
      <c r="QQN64" s="2"/>
      <c r="QQO64" s="2"/>
      <c r="QQP64" s="2"/>
      <c r="QQQ64" s="2"/>
      <c r="QQR64" s="2"/>
      <c r="QQS64" s="2"/>
      <c r="QQT64" s="2"/>
      <c r="QQU64" s="2"/>
      <c r="QQV64" s="2"/>
      <c r="QQW64" s="2"/>
      <c r="QQX64" s="2"/>
      <c r="QQY64" s="2"/>
      <c r="QQZ64" s="2"/>
      <c r="QRA64" s="2"/>
      <c r="QRB64" s="2"/>
      <c r="QRC64" s="2"/>
      <c r="QRD64" s="2"/>
      <c r="QRE64" s="2"/>
      <c r="QRF64" s="2"/>
      <c r="QRG64" s="2"/>
      <c r="QRH64" s="2"/>
      <c r="QRI64" s="2"/>
      <c r="QRJ64" s="2"/>
      <c r="QRK64" s="2"/>
      <c r="QRL64" s="2"/>
      <c r="QRM64" s="2"/>
      <c r="QRN64" s="2"/>
      <c r="QRO64" s="2"/>
      <c r="QRP64" s="2"/>
      <c r="QRQ64" s="2"/>
      <c r="QRR64" s="2"/>
      <c r="QRS64" s="2"/>
      <c r="QRT64" s="2"/>
      <c r="QRU64" s="2"/>
      <c r="QRV64" s="2"/>
      <c r="QRW64" s="2"/>
      <c r="QRX64" s="2"/>
      <c r="QRY64" s="2"/>
      <c r="QRZ64" s="2"/>
      <c r="QSA64" s="2"/>
      <c r="QSB64" s="2"/>
      <c r="QSC64" s="2"/>
      <c r="QSD64" s="2"/>
      <c r="QSE64" s="2"/>
      <c r="QSF64" s="2"/>
      <c r="QSG64" s="2"/>
      <c r="QSH64" s="2"/>
      <c r="QSI64" s="2"/>
      <c r="QSJ64" s="2"/>
      <c r="QSK64" s="2"/>
      <c r="QSL64" s="2"/>
      <c r="QSM64" s="2"/>
      <c r="QSN64" s="2"/>
      <c r="QSO64" s="2"/>
      <c r="QSP64" s="2"/>
      <c r="QSQ64" s="2"/>
      <c r="QSR64" s="2"/>
      <c r="QSS64" s="2"/>
      <c r="QST64" s="2"/>
      <c r="QSU64" s="2"/>
      <c r="QSV64" s="2"/>
      <c r="QSW64" s="2"/>
      <c r="QSX64" s="2"/>
      <c r="QSY64" s="2"/>
      <c r="QSZ64" s="2"/>
      <c r="QTA64" s="2"/>
      <c r="QTB64" s="2"/>
      <c r="QTC64" s="2"/>
      <c r="QTD64" s="2"/>
      <c r="QTE64" s="2"/>
      <c r="QTF64" s="2"/>
      <c r="QTG64" s="2"/>
      <c r="QTH64" s="2"/>
      <c r="QTI64" s="2"/>
      <c r="QTJ64" s="2"/>
      <c r="QTK64" s="2"/>
      <c r="QTL64" s="2"/>
      <c r="QTM64" s="2"/>
      <c r="QTN64" s="2"/>
      <c r="QTO64" s="2"/>
      <c r="QTP64" s="2"/>
      <c r="QTQ64" s="2"/>
      <c r="QTR64" s="2"/>
      <c r="QTS64" s="2"/>
      <c r="QTT64" s="2"/>
      <c r="QTU64" s="2"/>
      <c r="QTV64" s="2"/>
      <c r="QTW64" s="2"/>
      <c r="QTX64" s="2"/>
      <c r="QTY64" s="2"/>
      <c r="QTZ64" s="2"/>
      <c r="QUA64" s="2"/>
      <c r="QUB64" s="2"/>
      <c r="QUC64" s="2"/>
      <c r="QUD64" s="2"/>
      <c r="QUE64" s="2"/>
      <c r="QUF64" s="2"/>
      <c r="QUG64" s="2"/>
      <c r="QUH64" s="2"/>
      <c r="QUI64" s="2"/>
      <c r="QUJ64" s="2"/>
      <c r="QUK64" s="2"/>
      <c r="QUL64" s="2"/>
      <c r="QUM64" s="2"/>
      <c r="QUN64" s="2"/>
      <c r="QUO64" s="2"/>
      <c r="QUP64" s="2"/>
      <c r="QUQ64" s="2"/>
      <c r="QUR64" s="2"/>
      <c r="QUS64" s="2"/>
      <c r="QUT64" s="2"/>
      <c r="QUU64" s="2"/>
      <c r="QUV64" s="2"/>
      <c r="QUW64" s="2"/>
      <c r="QUX64" s="2"/>
      <c r="QUY64" s="2"/>
      <c r="QUZ64" s="2"/>
      <c r="QVA64" s="2"/>
      <c r="QVB64" s="2"/>
      <c r="QVC64" s="2"/>
      <c r="QVD64" s="2"/>
      <c r="QVE64" s="2"/>
      <c r="QVF64" s="2"/>
      <c r="QVG64" s="2"/>
      <c r="QVH64" s="2"/>
      <c r="QVI64" s="2"/>
      <c r="QVJ64" s="2"/>
      <c r="QVK64" s="2"/>
      <c r="QVL64" s="2"/>
      <c r="QVM64" s="2"/>
      <c r="QVN64" s="2"/>
      <c r="QVO64" s="2"/>
      <c r="QVP64" s="2"/>
      <c r="QVQ64" s="2"/>
      <c r="QVR64" s="2"/>
      <c r="QVS64" s="2"/>
      <c r="QVT64" s="2"/>
      <c r="QVU64" s="2"/>
      <c r="QVV64" s="2"/>
      <c r="QVW64" s="2"/>
      <c r="QVX64" s="2"/>
      <c r="QVY64" s="2"/>
      <c r="QVZ64" s="2"/>
      <c r="QWA64" s="2"/>
      <c r="QWB64" s="2"/>
      <c r="QWC64" s="2"/>
      <c r="QWD64" s="2"/>
      <c r="QWE64" s="2"/>
      <c r="QWF64" s="2"/>
      <c r="QWG64" s="2"/>
      <c r="QWH64" s="2"/>
      <c r="QWI64" s="2"/>
      <c r="QWJ64" s="2"/>
      <c r="QWK64" s="2"/>
      <c r="QWL64" s="2"/>
      <c r="QWM64" s="2"/>
      <c r="QWN64" s="2"/>
      <c r="QWO64" s="2"/>
      <c r="QWP64" s="2"/>
      <c r="QWQ64" s="2"/>
      <c r="QWR64" s="2"/>
      <c r="QWS64" s="2"/>
      <c r="QWT64" s="2"/>
      <c r="QWU64" s="2"/>
      <c r="QWV64" s="2"/>
      <c r="QWW64" s="2"/>
      <c r="QWX64" s="2"/>
      <c r="QWY64" s="2"/>
      <c r="QWZ64" s="2"/>
      <c r="QXA64" s="2"/>
      <c r="QXB64" s="2"/>
      <c r="QXC64" s="2"/>
      <c r="QXD64" s="2"/>
      <c r="QXE64" s="2"/>
      <c r="QXF64" s="2"/>
      <c r="QXG64" s="2"/>
      <c r="QXH64" s="2"/>
      <c r="QXI64" s="2"/>
      <c r="QXJ64" s="2"/>
      <c r="QXK64" s="2"/>
      <c r="QXL64" s="2"/>
      <c r="QXM64" s="2"/>
      <c r="QXN64" s="2"/>
      <c r="QXO64" s="2"/>
      <c r="QXP64" s="2"/>
      <c r="QXQ64" s="2"/>
      <c r="QXR64" s="2"/>
      <c r="QXS64" s="2"/>
      <c r="QXT64" s="2"/>
      <c r="QXU64" s="2"/>
      <c r="QXV64" s="2"/>
      <c r="QXW64" s="2"/>
      <c r="QXX64" s="2"/>
      <c r="QXY64" s="2"/>
      <c r="QXZ64" s="2"/>
      <c r="QYA64" s="2"/>
      <c r="QYB64" s="2"/>
      <c r="QYC64" s="2"/>
      <c r="QYD64" s="2"/>
      <c r="QYE64" s="2"/>
      <c r="QYF64" s="2"/>
      <c r="QYG64" s="2"/>
      <c r="QYH64" s="2"/>
      <c r="QYI64" s="2"/>
      <c r="QYJ64" s="2"/>
      <c r="QYK64" s="2"/>
      <c r="QYL64" s="2"/>
      <c r="QYM64" s="2"/>
      <c r="QYN64" s="2"/>
      <c r="QYO64" s="2"/>
      <c r="QYP64" s="2"/>
      <c r="QYQ64" s="2"/>
      <c r="QYR64" s="2"/>
      <c r="QYS64" s="2"/>
      <c r="QYT64" s="2"/>
      <c r="QYU64" s="2"/>
      <c r="QYV64" s="2"/>
      <c r="QYW64" s="2"/>
      <c r="QYX64" s="2"/>
      <c r="QYY64" s="2"/>
      <c r="QYZ64" s="2"/>
      <c r="QZA64" s="2"/>
      <c r="QZB64" s="2"/>
      <c r="QZC64" s="2"/>
      <c r="QZD64" s="2"/>
      <c r="QZE64" s="2"/>
      <c r="QZF64" s="2"/>
      <c r="QZG64" s="2"/>
      <c r="QZH64" s="2"/>
      <c r="QZI64" s="2"/>
      <c r="QZJ64" s="2"/>
      <c r="QZK64" s="2"/>
      <c r="QZL64" s="2"/>
      <c r="QZM64" s="2"/>
      <c r="QZN64" s="2"/>
      <c r="QZO64" s="2"/>
      <c r="QZP64" s="2"/>
      <c r="QZQ64" s="2"/>
      <c r="QZR64" s="2"/>
      <c r="QZS64" s="2"/>
      <c r="QZT64" s="2"/>
      <c r="QZU64" s="2"/>
      <c r="QZV64" s="2"/>
      <c r="QZW64" s="2"/>
      <c r="QZX64" s="2"/>
      <c r="QZY64" s="2"/>
      <c r="QZZ64" s="2"/>
      <c r="RAA64" s="2"/>
      <c r="RAB64" s="2"/>
      <c r="RAC64" s="2"/>
      <c r="RAD64" s="2"/>
      <c r="RAE64" s="2"/>
      <c r="RAF64" s="2"/>
      <c r="RAG64" s="2"/>
      <c r="RAH64" s="2"/>
      <c r="RAI64" s="2"/>
      <c r="RAJ64" s="2"/>
      <c r="RAK64" s="2"/>
      <c r="RAL64" s="2"/>
      <c r="RAM64" s="2"/>
      <c r="RAN64" s="2"/>
      <c r="RAO64" s="2"/>
      <c r="RAP64" s="2"/>
      <c r="RAQ64" s="2"/>
      <c r="RAR64" s="2"/>
      <c r="RAS64" s="2"/>
      <c r="RAT64" s="2"/>
      <c r="RAU64" s="2"/>
      <c r="RAV64" s="2"/>
      <c r="RAW64" s="2"/>
      <c r="RAX64" s="2"/>
      <c r="RAY64" s="2"/>
      <c r="RAZ64" s="2"/>
      <c r="RBA64" s="2"/>
      <c r="RBB64" s="2"/>
      <c r="RBC64" s="2"/>
      <c r="RBD64" s="2"/>
      <c r="RBE64" s="2"/>
      <c r="RBF64" s="2"/>
      <c r="RBG64" s="2"/>
      <c r="RBH64" s="2"/>
      <c r="RBI64" s="2"/>
      <c r="RBJ64" s="2"/>
      <c r="RBK64" s="2"/>
      <c r="RBL64" s="2"/>
      <c r="RBM64" s="2"/>
      <c r="RBN64" s="2"/>
      <c r="RBO64" s="2"/>
      <c r="RBP64" s="2"/>
      <c r="RBQ64" s="2"/>
      <c r="RBR64" s="2"/>
      <c r="RBS64" s="2"/>
      <c r="RBT64" s="2"/>
      <c r="RBU64" s="2"/>
      <c r="RBV64" s="2"/>
      <c r="RBW64" s="2"/>
      <c r="RBX64" s="2"/>
      <c r="RBY64" s="2"/>
      <c r="RBZ64" s="2"/>
      <c r="RCA64" s="2"/>
      <c r="RCB64" s="2"/>
      <c r="RCC64" s="2"/>
      <c r="RCD64" s="2"/>
      <c r="RCE64" s="2"/>
      <c r="RCF64" s="2"/>
      <c r="RCG64" s="2"/>
      <c r="RCH64" s="2"/>
      <c r="RCI64" s="2"/>
      <c r="RCJ64" s="2"/>
      <c r="RCK64" s="2"/>
      <c r="RCL64" s="2"/>
      <c r="RCM64" s="2"/>
      <c r="RCN64" s="2"/>
      <c r="RCO64" s="2"/>
      <c r="RCP64" s="2"/>
      <c r="RCQ64" s="2"/>
      <c r="RCR64" s="2"/>
      <c r="RCS64" s="2"/>
      <c r="RCT64" s="2"/>
      <c r="RCU64" s="2"/>
      <c r="RCV64" s="2"/>
      <c r="RCW64" s="2"/>
      <c r="RCX64" s="2"/>
      <c r="RCY64" s="2"/>
      <c r="RCZ64" s="2"/>
      <c r="RDA64" s="2"/>
      <c r="RDB64" s="2"/>
      <c r="RDC64" s="2"/>
      <c r="RDD64" s="2"/>
      <c r="RDE64" s="2"/>
      <c r="RDF64" s="2"/>
      <c r="RDG64" s="2"/>
      <c r="RDH64" s="2"/>
      <c r="RDI64" s="2"/>
      <c r="RDJ64" s="2"/>
      <c r="RDK64" s="2"/>
      <c r="RDL64" s="2"/>
      <c r="RDM64" s="2"/>
      <c r="RDN64" s="2"/>
      <c r="RDO64" s="2"/>
      <c r="RDP64" s="2"/>
      <c r="RDQ64" s="2"/>
      <c r="RDR64" s="2"/>
      <c r="RDS64" s="2"/>
      <c r="RDT64" s="2"/>
      <c r="RDU64" s="2"/>
      <c r="RDV64" s="2"/>
      <c r="RDW64" s="2"/>
      <c r="RDX64" s="2"/>
      <c r="RDY64" s="2"/>
      <c r="RDZ64" s="2"/>
      <c r="REA64" s="2"/>
      <c r="REB64" s="2"/>
      <c r="REC64" s="2"/>
      <c r="RED64" s="2"/>
      <c r="REE64" s="2"/>
      <c r="REF64" s="2"/>
      <c r="REG64" s="2"/>
      <c r="REH64" s="2"/>
      <c r="REI64" s="2"/>
      <c r="REJ64" s="2"/>
      <c r="REK64" s="2"/>
      <c r="REL64" s="2"/>
      <c r="REM64" s="2"/>
      <c r="REN64" s="2"/>
      <c r="REO64" s="2"/>
      <c r="REP64" s="2"/>
      <c r="REQ64" s="2"/>
      <c r="RER64" s="2"/>
      <c r="RES64" s="2"/>
      <c r="RET64" s="2"/>
      <c r="REU64" s="2"/>
      <c r="REV64" s="2"/>
      <c r="REW64" s="2"/>
      <c r="REX64" s="2"/>
      <c r="REY64" s="2"/>
      <c r="REZ64" s="2"/>
      <c r="RFA64" s="2"/>
      <c r="RFB64" s="2"/>
      <c r="RFC64" s="2"/>
      <c r="RFD64" s="2"/>
      <c r="RFE64" s="2"/>
      <c r="RFF64" s="2"/>
      <c r="RFG64" s="2"/>
      <c r="RFH64" s="2"/>
      <c r="RFI64" s="2"/>
      <c r="RFJ64" s="2"/>
      <c r="RFK64" s="2"/>
      <c r="RFL64" s="2"/>
      <c r="RFM64" s="2"/>
      <c r="RFN64" s="2"/>
      <c r="RFO64" s="2"/>
      <c r="RFP64" s="2"/>
      <c r="RFQ64" s="2"/>
      <c r="RFR64" s="2"/>
      <c r="RFS64" s="2"/>
      <c r="RFT64" s="2"/>
      <c r="RFU64" s="2"/>
      <c r="RFV64" s="2"/>
      <c r="RFW64" s="2"/>
      <c r="RFX64" s="2"/>
      <c r="RFY64" s="2"/>
      <c r="RFZ64" s="2"/>
      <c r="RGA64" s="2"/>
      <c r="RGB64" s="2"/>
      <c r="RGC64" s="2"/>
      <c r="RGD64" s="2"/>
      <c r="RGE64" s="2"/>
      <c r="RGF64" s="2"/>
      <c r="RGG64" s="2"/>
      <c r="RGH64" s="2"/>
      <c r="RGI64" s="2"/>
      <c r="RGJ64" s="2"/>
      <c r="RGK64" s="2"/>
      <c r="RGL64" s="2"/>
      <c r="RGM64" s="2"/>
      <c r="RGN64" s="2"/>
      <c r="RGO64" s="2"/>
      <c r="RGP64" s="2"/>
      <c r="RGQ64" s="2"/>
      <c r="RGR64" s="2"/>
      <c r="RGS64" s="2"/>
      <c r="RGT64" s="2"/>
      <c r="RGU64" s="2"/>
      <c r="RGV64" s="2"/>
      <c r="RGW64" s="2"/>
      <c r="RGX64" s="2"/>
      <c r="RGY64" s="2"/>
      <c r="RGZ64" s="2"/>
      <c r="RHA64" s="2"/>
      <c r="RHB64" s="2"/>
      <c r="RHC64" s="2"/>
      <c r="RHD64" s="2"/>
      <c r="RHE64" s="2"/>
      <c r="RHF64" s="2"/>
      <c r="RHG64" s="2"/>
      <c r="RHH64" s="2"/>
      <c r="RHI64" s="2"/>
      <c r="RHJ64" s="2"/>
      <c r="RHK64" s="2"/>
      <c r="RHL64" s="2"/>
      <c r="RHM64" s="2"/>
      <c r="RHN64" s="2"/>
      <c r="RHO64" s="2"/>
      <c r="RHP64" s="2"/>
      <c r="RHQ64" s="2"/>
      <c r="RHR64" s="2"/>
      <c r="RHS64" s="2"/>
      <c r="RHT64" s="2"/>
      <c r="RHU64" s="2"/>
      <c r="RHV64" s="2"/>
      <c r="RHW64" s="2"/>
      <c r="RHX64" s="2"/>
      <c r="RHY64" s="2"/>
      <c r="RHZ64" s="2"/>
      <c r="RIA64" s="2"/>
      <c r="RIB64" s="2"/>
      <c r="RIC64" s="2"/>
      <c r="RID64" s="2"/>
      <c r="RIE64" s="2"/>
      <c r="RIF64" s="2"/>
      <c r="RIG64" s="2"/>
      <c r="RIH64" s="2"/>
      <c r="RII64" s="2"/>
      <c r="RIJ64" s="2"/>
      <c r="RIK64" s="2"/>
      <c r="RIL64" s="2"/>
      <c r="RIM64" s="2"/>
      <c r="RIN64" s="2"/>
      <c r="RIO64" s="2"/>
      <c r="RIP64" s="2"/>
      <c r="RIQ64" s="2"/>
      <c r="RIR64" s="2"/>
      <c r="RIS64" s="2"/>
      <c r="RIT64" s="2"/>
      <c r="RIU64" s="2"/>
      <c r="RIV64" s="2"/>
      <c r="RIW64" s="2"/>
      <c r="RIX64" s="2"/>
      <c r="RIY64" s="2"/>
      <c r="RIZ64" s="2"/>
      <c r="RJA64" s="2"/>
      <c r="RJB64" s="2"/>
      <c r="RJC64" s="2"/>
      <c r="RJD64" s="2"/>
      <c r="RJE64" s="2"/>
      <c r="RJF64" s="2"/>
      <c r="RJG64" s="2"/>
      <c r="RJH64" s="2"/>
      <c r="RJI64" s="2"/>
      <c r="RJJ64" s="2"/>
      <c r="RJK64" s="2"/>
      <c r="RJL64" s="2"/>
      <c r="RJM64" s="2"/>
      <c r="RJN64" s="2"/>
      <c r="RJO64" s="2"/>
      <c r="RJP64" s="2"/>
      <c r="RJQ64" s="2"/>
      <c r="RJR64" s="2"/>
      <c r="RJS64" s="2"/>
      <c r="RJT64" s="2"/>
      <c r="RJU64" s="2"/>
      <c r="RJV64" s="2"/>
      <c r="RJW64" s="2"/>
      <c r="RJX64" s="2"/>
      <c r="RJY64" s="2"/>
      <c r="RJZ64" s="2"/>
      <c r="RKA64" s="2"/>
      <c r="RKB64" s="2"/>
      <c r="RKC64" s="2"/>
      <c r="RKD64" s="2"/>
      <c r="RKE64" s="2"/>
      <c r="RKF64" s="2"/>
      <c r="RKG64" s="2"/>
      <c r="RKH64" s="2"/>
      <c r="RKI64" s="2"/>
      <c r="RKJ64" s="2"/>
      <c r="RKK64" s="2"/>
      <c r="RKL64" s="2"/>
      <c r="RKM64" s="2"/>
      <c r="RKN64" s="2"/>
      <c r="RKO64" s="2"/>
      <c r="RKP64" s="2"/>
      <c r="RKQ64" s="2"/>
      <c r="RKR64" s="2"/>
      <c r="RKS64" s="2"/>
      <c r="RKT64" s="2"/>
      <c r="RKU64" s="2"/>
      <c r="RKV64" s="2"/>
      <c r="RKW64" s="2"/>
      <c r="RKX64" s="2"/>
      <c r="RKY64" s="2"/>
      <c r="RKZ64" s="2"/>
      <c r="RLA64" s="2"/>
      <c r="RLB64" s="2"/>
      <c r="RLC64" s="2"/>
      <c r="RLD64" s="2"/>
      <c r="RLE64" s="2"/>
      <c r="RLF64" s="2"/>
      <c r="RLG64" s="2"/>
      <c r="RLH64" s="2"/>
      <c r="RLI64" s="2"/>
      <c r="RLJ64" s="2"/>
      <c r="RLK64" s="2"/>
      <c r="RLL64" s="2"/>
      <c r="RLM64" s="2"/>
      <c r="RLN64" s="2"/>
      <c r="RLO64" s="2"/>
      <c r="RLP64" s="2"/>
      <c r="RLQ64" s="2"/>
      <c r="RLR64" s="2"/>
      <c r="RLS64" s="2"/>
      <c r="RLT64" s="2"/>
      <c r="RLU64" s="2"/>
      <c r="RLV64" s="2"/>
      <c r="RLW64" s="2"/>
      <c r="RLX64" s="2"/>
      <c r="RLY64" s="2"/>
      <c r="RLZ64" s="2"/>
      <c r="RMA64" s="2"/>
      <c r="RMB64" s="2"/>
      <c r="RMC64" s="2"/>
      <c r="RMD64" s="2"/>
      <c r="RME64" s="2"/>
      <c r="RMF64" s="2"/>
      <c r="RMG64" s="2"/>
      <c r="RMH64" s="2"/>
      <c r="RMI64" s="2"/>
      <c r="RMJ64" s="2"/>
      <c r="RMK64" s="2"/>
      <c r="RML64" s="2"/>
      <c r="RMM64" s="2"/>
      <c r="RMN64" s="2"/>
      <c r="RMO64" s="2"/>
      <c r="RMP64" s="2"/>
      <c r="RMQ64" s="2"/>
      <c r="RMR64" s="2"/>
      <c r="RMS64" s="2"/>
      <c r="RMT64" s="2"/>
      <c r="RMU64" s="2"/>
      <c r="RMV64" s="2"/>
      <c r="RMW64" s="2"/>
      <c r="RMX64" s="2"/>
      <c r="RMY64" s="2"/>
      <c r="RMZ64" s="2"/>
      <c r="RNA64" s="2"/>
      <c r="RNB64" s="2"/>
      <c r="RNC64" s="2"/>
      <c r="RND64" s="2"/>
      <c r="RNE64" s="2"/>
      <c r="RNF64" s="2"/>
      <c r="RNG64" s="2"/>
      <c r="RNH64" s="2"/>
      <c r="RNI64" s="2"/>
      <c r="RNJ64" s="2"/>
      <c r="RNK64" s="2"/>
      <c r="RNL64" s="2"/>
      <c r="RNM64" s="2"/>
      <c r="RNN64" s="2"/>
      <c r="RNO64" s="2"/>
      <c r="RNP64" s="2"/>
      <c r="RNQ64" s="2"/>
      <c r="RNR64" s="2"/>
      <c r="RNS64" s="2"/>
      <c r="RNT64" s="2"/>
      <c r="RNU64" s="2"/>
      <c r="RNV64" s="2"/>
      <c r="RNW64" s="2"/>
      <c r="RNX64" s="2"/>
      <c r="RNY64" s="2"/>
      <c r="RNZ64" s="2"/>
      <c r="ROA64" s="2"/>
      <c r="ROB64" s="2"/>
      <c r="ROC64" s="2"/>
      <c r="ROD64" s="2"/>
      <c r="ROE64" s="2"/>
      <c r="ROF64" s="2"/>
      <c r="ROG64" s="2"/>
      <c r="ROH64" s="2"/>
      <c r="ROI64" s="2"/>
      <c r="ROJ64" s="2"/>
      <c r="ROK64" s="2"/>
      <c r="ROL64" s="2"/>
      <c r="ROM64" s="2"/>
      <c r="RON64" s="2"/>
      <c r="ROO64" s="2"/>
      <c r="ROP64" s="2"/>
      <c r="ROQ64" s="2"/>
      <c r="ROR64" s="2"/>
      <c r="ROS64" s="2"/>
      <c r="ROT64" s="2"/>
      <c r="ROU64" s="2"/>
      <c r="ROV64" s="2"/>
      <c r="ROW64" s="2"/>
      <c r="ROX64" s="2"/>
      <c r="ROY64" s="2"/>
      <c r="ROZ64" s="2"/>
      <c r="RPA64" s="2"/>
      <c r="RPB64" s="2"/>
      <c r="RPC64" s="2"/>
      <c r="RPD64" s="2"/>
      <c r="RPE64" s="2"/>
      <c r="RPF64" s="2"/>
      <c r="RPG64" s="2"/>
      <c r="RPH64" s="2"/>
      <c r="RPI64" s="2"/>
      <c r="RPJ64" s="2"/>
      <c r="RPK64" s="2"/>
      <c r="RPL64" s="2"/>
      <c r="RPM64" s="2"/>
      <c r="RPN64" s="2"/>
      <c r="RPO64" s="2"/>
      <c r="RPP64" s="2"/>
      <c r="RPQ64" s="2"/>
      <c r="RPR64" s="2"/>
      <c r="RPS64" s="2"/>
      <c r="RPT64" s="2"/>
      <c r="RPU64" s="2"/>
      <c r="RPV64" s="2"/>
      <c r="RPW64" s="2"/>
      <c r="RPX64" s="2"/>
      <c r="RPY64" s="2"/>
      <c r="RPZ64" s="2"/>
      <c r="RQA64" s="2"/>
      <c r="RQB64" s="2"/>
      <c r="RQC64" s="2"/>
      <c r="RQD64" s="2"/>
      <c r="RQE64" s="2"/>
      <c r="RQF64" s="2"/>
      <c r="RQG64" s="2"/>
      <c r="RQH64" s="2"/>
      <c r="RQI64" s="2"/>
      <c r="RQJ64" s="2"/>
      <c r="RQK64" s="2"/>
      <c r="RQL64" s="2"/>
      <c r="RQM64" s="2"/>
      <c r="RQN64" s="2"/>
      <c r="RQO64" s="2"/>
      <c r="RQP64" s="2"/>
      <c r="RQQ64" s="2"/>
      <c r="RQR64" s="2"/>
      <c r="RQS64" s="2"/>
      <c r="RQT64" s="2"/>
      <c r="RQU64" s="2"/>
      <c r="RQV64" s="2"/>
      <c r="RQW64" s="2"/>
      <c r="RQX64" s="2"/>
      <c r="RQY64" s="2"/>
      <c r="RQZ64" s="2"/>
      <c r="RRA64" s="2"/>
      <c r="RRB64" s="2"/>
      <c r="RRC64" s="2"/>
      <c r="RRD64" s="2"/>
      <c r="RRE64" s="2"/>
      <c r="RRF64" s="2"/>
      <c r="RRG64" s="2"/>
      <c r="RRH64" s="2"/>
      <c r="RRI64" s="2"/>
      <c r="RRJ64" s="2"/>
      <c r="RRK64" s="2"/>
      <c r="RRL64" s="2"/>
      <c r="RRM64" s="2"/>
      <c r="RRN64" s="2"/>
      <c r="RRO64" s="2"/>
      <c r="RRP64" s="2"/>
      <c r="RRQ64" s="2"/>
      <c r="RRR64" s="2"/>
      <c r="RRS64" s="2"/>
      <c r="RRT64" s="2"/>
      <c r="RRU64" s="2"/>
      <c r="RRV64" s="2"/>
      <c r="RRW64" s="2"/>
      <c r="RRX64" s="2"/>
      <c r="RRY64" s="2"/>
      <c r="RRZ64" s="2"/>
      <c r="RSA64" s="2"/>
      <c r="RSB64" s="2"/>
      <c r="RSC64" s="2"/>
      <c r="RSD64" s="2"/>
      <c r="RSE64" s="2"/>
      <c r="RSF64" s="2"/>
      <c r="RSG64" s="2"/>
      <c r="RSH64" s="2"/>
      <c r="RSI64" s="2"/>
      <c r="RSJ64" s="2"/>
      <c r="RSK64" s="2"/>
      <c r="RSL64" s="2"/>
      <c r="RSM64" s="2"/>
      <c r="RSN64" s="2"/>
      <c r="RSO64" s="2"/>
      <c r="RSP64" s="2"/>
      <c r="RSQ64" s="2"/>
      <c r="RSR64" s="2"/>
      <c r="RSS64" s="2"/>
      <c r="RST64" s="2"/>
      <c r="RSU64" s="2"/>
      <c r="RSV64" s="2"/>
      <c r="RSW64" s="2"/>
      <c r="RSX64" s="2"/>
      <c r="RSY64" s="2"/>
      <c r="RSZ64" s="2"/>
      <c r="RTA64" s="2"/>
      <c r="RTB64" s="2"/>
      <c r="RTC64" s="2"/>
      <c r="RTD64" s="2"/>
      <c r="RTE64" s="2"/>
      <c r="RTF64" s="2"/>
      <c r="RTG64" s="2"/>
      <c r="RTH64" s="2"/>
      <c r="RTI64" s="2"/>
      <c r="RTJ64" s="2"/>
      <c r="RTK64" s="2"/>
      <c r="RTL64" s="2"/>
      <c r="RTM64" s="2"/>
      <c r="RTN64" s="2"/>
      <c r="RTO64" s="2"/>
      <c r="RTP64" s="2"/>
      <c r="RTQ64" s="2"/>
      <c r="RTR64" s="2"/>
      <c r="RTS64" s="2"/>
      <c r="RTT64" s="2"/>
      <c r="RTU64" s="2"/>
      <c r="RTV64" s="2"/>
      <c r="RTW64" s="2"/>
      <c r="RTX64" s="2"/>
      <c r="RTY64" s="2"/>
      <c r="RTZ64" s="2"/>
      <c r="RUA64" s="2"/>
      <c r="RUB64" s="2"/>
      <c r="RUC64" s="2"/>
      <c r="RUD64" s="2"/>
      <c r="RUE64" s="2"/>
      <c r="RUF64" s="2"/>
      <c r="RUG64" s="2"/>
      <c r="RUH64" s="2"/>
      <c r="RUI64" s="2"/>
      <c r="RUJ64" s="2"/>
      <c r="RUK64" s="2"/>
      <c r="RUL64" s="2"/>
      <c r="RUM64" s="2"/>
      <c r="RUN64" s="2"/>
      <c r="RUO64" s="2"/>
      <c r="RUP64" s="2"/>
      <c r="RUQ64" s="2"/>
      <c r="RUR64" s="2"/>
      <c r="RUS64" s="2"/>
      <c r="RUT64" s="2"/>
      <c r="RUU64" s="2"/>
      <c r="RUV64" s="2"/>
      <c r="RUW64" s="2"/>
      <c r="RUX64" s="2"/>
      <c r="RUY64" s="2"/>
      <c r="RUZ64" s="2"/>
      <c r="RVA64" s="2"/>
      <c r="RVB64" s="2"/>
      <c r="RVC64" s="2"/>
      <c r="RVD64" s="2"/>
      <c r="RVE64" s="2"/>
      <c r="RVF64" s="2"/>
      <c r="RVG64" s="2"/>
      <c r="RVH64" s="2"/>
      <c r="RVI64" s="2"/>
      <c r="RVJ64" s="2"/>
      <c r="RVK64" s="2"/>
      <c r="RVL64" s="2"/>
      <c r="RVM64" s="2"/>
      <c r="RVN64" s="2"/>
      <c r="RVO64" s="2"/>
      <c r="RVP64" s="2"/>
      <c r="RVQ64" s="2"/>
      <c r="RVR64" s="2"/>
      <c r="RVS64" s="2"/>
      <c r="RVT64" s="2"/>
      <c r="RVU64" s="2"/>
      <c r="RVV64" s="2"/>
      <c r="RVW64" s="2"/>
      <c r="RVX64" s="2"/>
      <c r="RVY64" s="2"/>
      <c r="RVZ64" s="2"/>
      <c r="RWA64" s="2"/>
      <c r="RWB64" s="2"/>
      <c r="RWC64" s="2"/>
      <c r="RWD64" s="2"/>
      <c r="RWE64" s="2"/>
      <c r="RWF64" s="2"/>
      <c r="RWG64" s="2"/>
      <c r="RWH64" s="2"/>
      <c r="RWI64" s="2"/>
      <c r="RWJ64" s="2"/>
      <c r="RWK64" s="2"/>
      <c r="RWL64" s="2"/>
      <c r="RWM64" s="2"/>
      <c r="RWN64" s="2"/>
      <c r="RWO64" s="2"/>
      <c r="RWP64" s="2"/>
      <c r="RWQ64" s="2"/>
      <c r="RWR64" s="2"/>
      <c r="RWS64" s="2"/>
      <c r="RWT64" s="2"/>
      <c r="RWU64" s="2"/>
      <c r="RWV64" s="2"/>
      <c r="RWW64" s="2"/>
      <c r="RWX64" s="2"/>
      <c r="RWY64" s="2"/>
      <c r="RWZ64" s="2"/>
      <c r="RXA64" s="2"/>
      <c r="RXB64" s="2"/>
      <c r="RXC64" s="2"/>
      <c r="RXD64" s="2"/>
      <c r="RXE64" s="2"/>
      <c r="RXF64" s="2"/>
      <c r="RXG64" s="2"/>
      <c r="RXH64" s="2"/>
      <c r="RXI64" s="2"/>
      <c r="RXJ64" s="2"/>
      <c r="RXK64" s="2"/>
      <c r="RXL64" s="2"/>
      <c r="RXM64" s="2"/>
      <c r="RXN64" s="2"/>
      <c r="RXO64" s="2"/>
      <c r="RXP64" s="2"/>
      <c r="RXQ64" s="2"/>
      <c r="RXR64" s="2"/>
      <c r="RXS64" s="2"/>
      <c r="RXT64" s="2"/>
      <c r="RXU64" s="2"/>
      <c r="RXV64" s="2"/>
      <c r="RXW64" s="2"/>
      <c r="RXX64" s="2"/>
      <c r="RXY64" s="2"/>
      <c r="RXZ64" s="2"/>
      <c r="RYA64" s="2"/>
      <c r="RYB64" s="2"/>
      <c r="RYC64" s="2"/>
      <c r="RYD64" s="2"/>
      <c r="RYE64" s="2"/>
      <c r="RYF64" s="2"/>
      <c r="RYG64" s="2"/>
      <c r="RYH64" s="2"/>
      <c r="RYI64" s="2"/>
      <c r="RYJ64" s="2"/>
      <c r="RYK64" s="2"/>
      <c r="RYL64" s="2"/>
      <c r="RYM64" s="2"/>
      <c r="RYN64" s="2"/>
      <c r="RYO64" s="2"/>
      <c r="RYP64" s="2"/>
      <c r="RYQ64" s="2"/>
      <c r="RYR64" s="2"/>
      <c r="RYS64" s="2"/>
      <c r="RYT64" s="2"/>
      <c r="RYU64" s="2"/>
      <c r="RYV64" s="2"/>
      <c r="RYW64" s="2"/>
      <c r="RYX64" s="2"/>
      <c r="RYY64" s="2"/>
      <c r="RYZ64" s="2"/>
      <c r="RZA64" s="2"/>
      <c r="RZB64" s="2"/>
      <c r="RZC64" s="2"/>
      <c r="RZD64" s="2"/>
      <c r="RZE64" s="2"/>
      <c r="RZF64" s="2"/>
      <c r="RZG64" s="2"/>
      <c r="RZH64" s="2"/>
      <c r="RZI64" s="2"/>
      <c r="RZJ64" s="2"/>
      <c r="RZK64" s="2"/>
      <c r="RZL64" s="2"/>
      <c r="RZM64" s="2"/>
      <c r="RZN64" s="2"/>
      <c r="RZO64" s="2"/>
      <c r="RZP64" s="2"/>
      <c r="RZQ64" s="2"/>
      <c r="RZR64" s="2"/>
      <c r="RZS64" s="2"/>
      <c r="RZT64" s="2"/>
      <c r="RZU64" s="2"/>
      <c r="RZV64" s="2"/>
      <c r="RZW64" s="2"/>
      <c r="RZX64" s="2"/>
      <c r="RZY64" s="2"/>
      <c r="RZZ64" s="2"/>
      <c r="SAA64" s="2"/>
      <c r="SAB64" s="2"/>
      <c r="SAC64" s="2"/>
      <c r="SAD64" s="2"/>
      <c r="SAE64" s="2"/>
      <c r="SAF64" s="2"/>
      <c r="SAG64" s="2"/>
      <c r="SAH64" s="2"/>
      <c r="SAI64" s="2"/>
      <c r="SAJ64" s="2"/>
      <c r="SAK64" s="2"/>
      <c r="SAL64" s="2"/>
      <c r="SAM64" s="2"/>
      <c r="SAN64" s="2"/>
      <c r="SAO64" s="2"/>
      <c r="SAP64" s="2"/>
      <c r="SAQ64" s="2"/>
      <c r="SAR64" s="2"/>
      <c r="SAS64" s="2"/>
      <c r="SAT64" s="2"/>
      <c r="SAU64" s="2"/>
      <c r="SAV64" s="2"/>
      <c r="SAW64" s="2"/>
      <c r="SAX64" s="2"/>
      <c r="SAY64" s="2"/>
      <c r="SAZ64" s="2"/>
      <c r="SBA64" s="2"/>
      <c r="SBB64" s="2"/>
      <c r="SBC64" s="2"/>
      <c r="SBD64" s="2"/>
      <c r="SBE64" s="2"/>
      <c r="SBF64" s="2"/>
      <c r="SBG64" s="2"/>
      <c r="SBH64" s="2"/>
      <c r="SBI64" s="2"/>
      <c r="SBJ64" s="2"/>
      <c r="SBK64" s="2"/>
      <c r="SBL64" s="2"/>
      <c r="SBM64" s="2"/>
      <c r="SBN64" s="2"/>
      <c r="SBO64" s="2"/>
      <c r="SBP64" s="2"/>
      <c r="SBQ64" s="2"/>
      <c r="SBR64" s="2"/>
      <c r="SBS64" s="2"/>
      <c r="SBT64" s="2"/>
      <c r="SBU64" s="2"/>
      <c r="SBV64" s="2"/>
      <c r="SBW64" s="2"/>
      <c r="SBX64" s="2"/>
      <c r="SBY64" s="2"/>
      <c r="SBZ64" s="2"/>
      <c r="SCA64" s="2"/>
      <c r="SCB64" s="2"/>
      <c r="SCC64" s="2"/>
      <c r="SCD64" s="2"/>
      <c r="SCE64" s="2"/>
      <c r="SCF64" s="2"/>
      <c r="SCG64" s="2"/>
      <c r="SCH64" s="2"/>
      <c r="SCI64" s="2"/>
      <c r="SCJ64" s="2"/>
      <c r="SCK64" s="2"/>
      <c r="SCL64" s="2"/>
      <c r="SCM64" s="2"/>
      <c r="SCN64" s="2"/>
      <c r="SCO64" s="2"/>
      <c r="SCP64" s="2"/>
      <c r="SCQ64" s="2"/>
      <c r="SCR64" s="2"/>
      <c r="SCS64" s="2"/>
      <c r="SCT64" s="2"/>
      <c r="SCU64" s="2"/>
      <c r="SCV64" s="2"/>
      <c r="SCW64" s="2"/>
      <c r="SCX64" s="2"/>
      <c r="SCY64" s="2"/>
      <c r="SCZ64" s="2"/>
      <c r="SDA64" s="2"/>
      <c r="SDB64" s="2"/>
      <c r="SDC64" s="2"/>
      <c r="SDD64" s="2"/>
      <c r="SDE64" s="2"/>
      <c r="SDF64" s="2"/>
      <c r="SDG64" s="2"/>
      <c r="SDH64" s="2"/>
      <c r="SDI64" s="2"/>
      <c r="SDJ64" s="2"/>
      <c r="SDK64" s="2"/>
      <c r="SDL64" s="2"/>
      <c r="SDM64" s="2"/>
      <c r="SDN64" s="2"/>
      <c r="SDO64" s="2"/>
      <c r="SDP64" s="2"/>
      <c r="SDQ64" s="2"/>
      <c r="SDR64" s="2"/>
      <c r="SDS64" s="2"/>
      <c r="SDT64" s="2"/>
      <c r="SDU64" s="2"/>
      <c r="SDV64" s="2"/>
      <c r="SDW64" s="2"/>
      <c r="SDX64" s="2"/>
      <c r="SDY64" s="2"/>
      <c r="SDZ64" s="2"/>
      <c r="SEA64" s="2"/>
      <c r="SEB64" s="2"/>
      <c r="SEC64" s="2"/>
      <c r="SED64" s="2"/>
      <c r="SEE64" s="2"/>
      <c r="SEF64" s="2"/>
      <c r="SEG64" s="2"/>
      <c r="SEH64" s="2"/>
      <c r="SEI64" s="2"/>
      <c r="SEJ64" s="2"/>
      <c r="SEK64" s="2"/>
      <c r="SEL64" s="2"/>
      <c r="SEM64" s="2"/>
      <c r="SEN64" s="2"/>
      <c r="SEO64" s="2"/>
      <c r="SEP64" s="2"/>
      <c r="SEQ64" s="2"/>
      <c r="SER64" s="2"/>
      <c r="SES64" s="2"/>
      <c r="SET64" s="2"/>
      <c r="SEU64" s="2"/>
      <c r="SEV64" s="2"/>
      <c r="SEW64" s="2"/>
      <c r="SEX64" s="2"/>
      <c r="SEY64" s="2"/>
      <c r="SEZ64" s="2"/>
      <c r="SFA64" s="2"/>
      <c r="SFB64" s="2"/>
      <c r="SFC64" s="2"/>
      <c r="SFD64" s="2"/>
      <c r="SFE64" s="2"/>
      <c r="SFF64" s="2"/>
      <c r="SFG64" s="2"/>
      <c r="SFH64" s="2"/>
      <c r="SFI64" s="2"/>
      <c r="SFJ64" s="2"/>
      <c r="SFK64" s="2"/>
      <c r="SFL64" s="2"/>
      <c r="SFM64" s="2"/>
      <c r="SFN64" s="2"/>
      <c r="SFO64" s="2"/>
      <c r="SFP64" s="2"/>
      <c r="SFQ64" s="2"/>
      <c r="SFR64" s="2"/>
      <c r="SFS64" s="2"/>
      <c r="SFT64" s="2"/>
      <c r="SFU64" s="2"/>
      <c r="SFV64" s="2"/>
      <c r="SFW64" s="2"/>
      <c r="SFX64" s="2"/>
      <c r="SFY64" s="2"/>
      <c r="SFZ64" s="2"/>
      <c r="SGA64" s="2"/>
      <c r="SGB64" s="2"/>
      <c r="SGC64" s="2"/>
      <c r="SGD64" s="2"/>
      <c r="SGE64" s="2"/>
      <c r="SGF64" s="2"/>
      <c r="SGG64" s="2"/>
      <c r="SGH64" s="2"/>
      <c r="SGI64" s="2"/>
      <c r="SGJ64" s="2"/>
      <c r="SGK64" s="2"/>
      <c r="SGL64" s="2"/>
      <c r="SGM64" s="2"/>
      <c r="SGN64" s="2"/>
      <c r="SGO64" s="2"/>
      <c r="SGP64" s="2"/>
      <c r="SGQ64" s="2"/>
      <c r="SGR64" s="2"/>
      <c r="SGS64" s="2"/>
      <c r="SGT64" s="2"/>
      <c r="SGU64" s="2"/>
      <c r="SGV64" s="2"/>
      <c r="SGW64" s="2"/>
      <c r="SGX64" s="2"/>
      <c r="SGY64" s="2"/>
      <c r="SGZ64" s="2"/>
      <c r="SHA64" s="2"/>
      <c r="SHB64" s="2"/>
      <c r="SHC64" s="2"/>
      <c r="SHD64" s="2"/>
      <c r="SHE64" s="2"/>
      <c r="SHF64" s="2"/>
      <c r="SHG64" s="2"/>
      <c r="SHH64" s="2"/>
      <c r="SHI64" s="2"/>
      <c r="SHJ64" s="2"/>
      <c r="SHK64" s="2"/>
      <c r="SHL64" s="2"/>
      <c r="SHM64" s="2"/>
      <c r="SHN64" s="2"/>
      <c r="SHO64" s="2"/>
      <c r="SHP64" s="2"/>
      <c r="SHQ64" s="2"/>
      <c r="SHR64" s="2"/>
      <c r="SHS64" s="2"/>
      <c r="SHT64" s="2"/>
      <c r="SHU64" s="2"/>
      <c r="SHV64" s="2"/>
      <c r="SHW64" s="2"/>
      <c r="SHX64" s="2"/>
      <c r="SHY64" s="2"/>
      <c r="SHZ64" s="2"/>
      <c r="SIA64" s="2"/>
      <c r="SIB64" s="2"/>
      <c r="SIC64" s="2"/>
      <c r="SID64" s="2"/>
      <c r="SIE64" s="2"/>
      <c r="SIF64" s="2"/>
      <c r="SIG64" s="2"/>
      <c r="SIH64" s="2"/>
      <c r="SII64" s="2"/>
      <c r="SIJ64" s="2"/>
      <c r="SIK64" s="2"/>
      <c r="SIL64" s="2"/>
      <c r="SIM64" s="2"/>
      <c r="SIN64" s="2"/>
      <c r="SIO64" s="2"/>
      <c r="SIP64" s="2"/>
      <c r="SIQ64" s="2"/>
      <c r="SIR64" s="2"/>
      <c r="SIS64" s="2"/>
      <c r="SIT64" s="2"/>
      <c r="SIU64" s="2"/>
      <c r="SIV64" s="2"/>
      <c r="SIW64" s="2"/>
      <c r="SIX64" s="2"/>
      <c r="SIY64" s="2"/>
      <c r="SIZ64" s="2"/>
      <c r="SJA64" s="2"/>
      <c r="SJB64" s="2"/>
      <c r="SJC64" s="2"/>
      <c r="SJD64" s="2"/>
      <c r="SJE64" s="2"/>
      <c r="SJF64" s="2"/>
      <c r="SJG64" s="2"/>
      <c r="SJH64" s="2"/>
      <c r="SJI64" s="2"/>
      <c r="SJJ64" s="2"/>
      <c r="SJK64" s="2"/>
      <c r="SJL64" s="2"/>
      <c r="SJM64" s="2"/>
      <c r="SJN64" s="2"/>
      <c r="SJO64" s="2"/>
      <c r="SJP64" s="2"/>
      <c r="SJQ64" s="2"/>
      <c r="SJR64" s="2"/>
      <c r="SJS64" s="2"/>
      <c r="SJT64" s="2"/>
      <c r="SJU64" s="2"/>
      <c r="SJV64" s="2"/>
      <c r="SJW64" s="2"/>
      <c r="SJX64" s="2"/>
      <c r="SJY64" s="2"/>
      <c r="SJZ64" s="2"/>
      <c r="SKA64" s="2"/>
      <c r="SKB64" s="2"/>
      <c r="SKC64" s="2"/>
      <c r="SKD64" s="2"/>
      <c r="SKE64" s="2"/>
      <c r="SKF64" s="2"/>
      <c r="SKG64" s="2"/>
      <c r="SKH64" s="2"/>
      <c r="SKI64" s="2"/>
      <c r="SKJ64" s="2"/>
      <c r="SKK64" s="2"/>
      <c r="SKL64" s="2"/>
      <c r="SKM64" s="2"/>
      <c r="SKN64" s="2"/>
      <c r="SKO64" s="2"/>
      <c r="SKP64" s="2"/>
      <c r="SKQ64" s="2"/>
      <c r="SKR64" s="2"/>
      <c r="SKS64" s="2"/>
      <c r="SKT64" s="2"/>
      <c r="SKU64" s="2"/>
      <c r="SKV64" s="2"/>
      <c r="SKW64" s="2"/>
      <c r="SKX64" s="2"/>
      <c r="SKY64" s="2"/>
      <c r="SKZ64" s="2"/>
      <c r="SLA64" s="2"/>
      <c r="SLB64" s="2"/>
      <c r="SLC64" s="2"/>
      <c r="SLD64" s="2"/>
      <c r="SLE64" s="2"/>
      <c r="SLF64" s="2"/>
      <c r="SLG64" s="2"/>
      <c r="SLH64" s="2"/>
      <c r="SLI64" s="2"/>
      <c r="SLJ64" s="2"/>
      <c r="SLK64" s="2"/>
      <c r="SLL64" s="2"/>
      <c r="SLM64" s="2"/>
      <c r="SLN64" s="2"/>
      <c r="SLO64" s="2"/>
      <c r="SLP64" s="2"/>
      <c r="SLQ64" s="2"/>
      <c r="SLR64" s="2"/>
      <c r="SLS64" s="2"/>
      <c r="SLT64" s="2"/>
      <c r="SLU64" s="2"/>
      <c r="SLV64" s="2"/>
      <c r="SLW64" s="2"/>
      <c r="SLX64" s="2"/>
      <c r="SLY64" s="2"/>
      <c r="SLZ64" s="2"/>
      <c r="SMA64" s="2"/>
      <c r="SMB64" s="2"/>
      <c r="SMC64" s="2"/>
      <c r="SMD64" s="2"/>
      <c r="SME64" s="2"/>
      <c r="SMF64" s="2"/>
      <c r="SMG64" s="2"/>
      <c r="SMH64" s="2"/>
      <c r="SMI64" s="2"/>
      <c r="SMJ64" s="2"/>
      <c r="SMK64" s="2"/>
      <c r="SML64" s="2"/>
      <c r="SMM64" s="2"/>
      <c r="SMN64" s="2"/>
      <c r="SMO64" s="2"/>
      <c r="SMP64" s="2"/>
      <c r="SMQ64" s="2"/>
      <c r="SMR64" s="2"/>
      <c r="SMS64" s="2"/>
      <c r="SMT64" s="2"/>
      <c r="SMU64" s="2"/>
      <c r="SMV64" s="2"/>
      <c r="SMW64" s="2"/>
      <c r="SMX64" s="2"/>
      <c r="SMY64" s="2"/>
      <c r="SMZ64" s="2"/>
      <c r="SNA64" s="2"/>
      <c r="SNB64" s="2"/>
      <c r="SNC64" s="2"/>
      <c r="SND64" s="2"/>
      <c r="SNE64" s="2"/>
      <c r="SNF64" s="2"/>
      <c r="SNG64" s="2"/>
      <c r="SNH64" s="2"/>
      <c r="SNI64" s="2"/>
      <c r="SNJ64" s="2"/>
      <c r="SNK64" s="2"/>
      <c r="SNL64" s="2"/>
      <c r="SNM64" s="2"/>
      <c r="SNN64" s="2"/>
      <c r="SNO64" s="2"/>
      <c r="SNP64" s="2"/>
      <c r="SNQ64" s="2"/>
      <c r="SNR64" s="2"/>
      <c r="SNS64" s="2"/>
      <c r="SNT64" s="2"/>
      <c r="SNU64" s="2"/>
      <c r="SNV64" s="2"/>
      <c r="SNW64" s="2"/>
      <c r="SNX64" s="2"/>
      <c r="SNY64" s="2"/>
      <c r="SNZ64" s="2"/>
      <c r="SOA64" s="2"/>
      <c r="SOB64" s="2"/>
      <c r="SOC64" s="2"/>
      <c r="SOD64" s="2"/>
      <c r="SOE64" s="2"/>
      <c r="SOF64" s="2"/>
      <c r="SOG64" s="2"/>
      <c r="SOH64" s="2"/>
      <c r="SOI64" s="2"/>
      <c r="SOJ64" s="2"/>
      <c r="SOK64" s="2"/>
      <c r="SOL64" s="2"/>
      <c r="SOM64" s="2"/>
      <c r="SON64" s="2"/>
      <c r="SOO64" s="2"/>
      <c r="SOP64" s="2"/>
      <c r="SOQ64" s="2"/>
      <c r="SOR64" s="2"/>
      <c r="SOS64" s="2"/>
      <c r="SOT64" s="2"/>
      <c r="SOU64" s="2"/>
      <c r="SOV64" s="2"/>
      <c r="SOW64" s="2"/>
      <c r="SOX64" s="2"/>
      <c r="SOY64" s="2"/>
      <c r="SOZ64" s="2"/>
      <c r="SPA64" s="2"/>
      <c r="SPB64" s="2"/>
      <c r="SPC64" s="2"/>
      <c r="SPD64" s="2"/>
      <c r="SPE64" s="2"/>
      <c r="SPF64" s="2"/>
      <c r="SPG64" s="2"/>
      <c r="SPH64" s="2"/>
      <c r="SPI64" s="2"/>
      <c r="SPJ64" s="2"/>
      <c r="SPK64" s="2"/>
      <c r="SPL64" s="2"/>
      <c r="SPM64" s="2"/>
      <c r="SPN64" s="2"/>
      <c r="SPO64" s="2"/>
      <c r="SPP64" s="2"/>
      <c r="SPQ64" s="2"/>
      <c r="SPR64" s="2"/>
      <c r="SPS64" s="2"/>
      <c r="SPT64" s="2"/>
      <c r="SPU64" s="2"/>
      <c r="SPV64" s="2"/>
      <c r="SPW64" s="2"/>
      <c r="SPX64" s="2"/>
      <c r="SPY64" s="2"/>
      <c r="SPZ64" s="2"/>
      <c r="SQA64" s="2"/>
      <c r="SQB64" s="2"/>
      <c r="SQC64" s="2"/>
      <c r="SQD64" s="2"/>
      <c r="SQE64" s="2"/>
      <c r="SQF64" s="2"/>
      <c r="SQG64" s="2"/>
      <c r="SQH64" s="2"/>
      <c r="SQI64" s="2"/>
      <c r="SQJ64" s="2"/>
      <c r="SQK64" s="2"/>
      <c r="SQL64" s="2"/>
      <c r="SQM64" s="2"/>
      <c r="SQN64" s="2"/>
      <c r="SQO64" s="2"/>
      <c r="SQP64" s="2"/>
      <c r="SQQ64" s="2"/>
      <c r="SQR64" s="2"/>
      <c r="SQS64" s="2"/>
      <c r="SQT64" s="2"/>
      <c r="SQU64" s="2"/>
      <c r="SQV64" s="2"/>
      <c r="SQW64" s="2"/>
      <c r="SQX64" s="2"/>
      <c r="SQY64" s="2"/>
      <c r="SQZ64" s="2"/>
      <c r="SRA64" s="2"/>
      <c r="SRB64" s="2"/>
      <c r="SRC64" s="2"/>
      <c r="SRD64" s="2"/>
      <c r="SRE64" s="2"/>
      <c r="SRF64" s="2"/>
      <c r="SRG64" s="2"/>
      <c r="SRH64" s="2"/>
      <c r="SRI64" s="2"/>
      <c r="SRJ64" s="2"/>
      <c r="SRK64" s="2"/>
      <c r="SRL64" s="2"/>
      <c r="SRM64" s="2"/>
      <c r="SRN64" s="2"/>
      <c r="SRO64" s="2"/>
      <c r="SRP64" s="2"/>
      <c r="SRQ64" s="2"/>
      <c r="SRR64" s="2"/>
      <c r="SRS64" s="2"/>
      <c r="SRT64" s="2"/>
      <c r="SRU64" s="2"/>
      <c r="SRV64" s="2"/>
      <c r="SRW64" s="2"/>
      <c r="SRX64" s="2"/>
      <c r="SRY64" s="2"/>
      <c r="SRZ64" s="2"/>
      <c r="SSA64" s="2"/>
      <c r="SSB64" s="2"/>
      <c r="SSC64" s="2"/>
      <c r="SSD64" s="2"/>
      <c r="SSE64" s="2"/>
      <c r="SSF64" s="2"/>
      <c r="SSG64" s="2"/>
      <c r="SSH64" s="2"/>
      <c r="SSI64" s="2"/>
      <c r="SSJ64" s="2"/>
      <c r="SSK64" s="2"/>
      <c r="SSL64" s="2"/>
      <c r="SSM64" s="2"/>
      <c r="SSN64" s="2"/>
      <c r="SSO64" s="2"/>
      <c r="SSP64" s="2"/>
      <c r="SSQ64" s="2"/>
      <c r="SSR64" s="2"/>
      <c r="SSS64" s="2"/>
      <c r="SST64" s="2"/>
      <c r="SSU64" s="2"/>
      <c r="SSV64" s="2"/>
      <c r="SSW64" s="2"/>
      <c r="SSX64" s="2"/>
      <c r="SSY64" s="2"/>
      <c r="SSZ64" s="2"/>
      <c r="STA64" s="2"/>
      <c r="STB64" s="2"/>
      <c r="STC64" s="2"/>
      <c r="STD64" s="2"/>
      <c r="STE64" s="2"/>
      <c r="STF64" s="2"/>
      <c r="STG64" s="2"/>
      <c r="STH64" s="2"/>
      <c r="STI64" s="2"/>
      <c r="STJ64" s="2"/>
      <c r="STK64" s="2"/>
      <c r="STL64" s="2"/>
      <c r="STM64" s="2"/>
      <c r="STN64" s="2"/>
      <c r="STO64" s="2"/>
      <c r="STP64" s="2"/>
      <c r="STQ64" s="2"/>
      <c r="STR64" s="2"/>
      <c r="STS64" s="2"/>
      <c r="STT64" s="2"/>
      <c r="STU64" s="2"/>
      <c r="STV64" s="2"/>
      <c r="STW64" s="2"/>
      <c r="STX64" s="2"/>
      <c r="STY64" s="2"/>
      <c r="STZ64" s="2"/>
      <c r="SUA64" s="2"/>
      <c r="SUB64" s="2"/>
      <c r="SUC64" s="2"/>
      <c r="SUD64" s="2"/>
      <c r="SUE64" s="2"/>
      <c r="SUF64" s="2"/>
      <c r="SUG64" s="2"/>
      <c r="SUH64" s="2"/>
      <c r="SUI64" s="2"/>
      <c r="SUJ64" s="2"/>
      <c r="SUK64" s="2"/>
      <c r="SUL64" s="2"/>
      <c r="SUM64" s="2"/>
      <c r="SUN64" s="2"/>
      <c r="SUO64" s="2"/>
      <c r="SUP64" s="2"/>
      <c r="SUQ64" s="2"/>
      <c r="SUR64" s="2"/>
      <c r="SUS64" s="2"/>
      <c r="SUT64" s="2"/>
      <c r="SUU64" s="2"/>
      <c r="SUV64" s="2"/>
      <c r="SUW64" s="2"/>
      <c r="SUX64" s="2"/>
      <c r="SUY64" s="2"/>
      <c r="SUZ64" s="2"/>
      <c r="SVA64" s="2"/>
      <c r="SVB64" s="2"/>
      <c r="SVC64" s="2"/>
      <c r="SVD64" s="2"/>
      <c r="SVE64" s="2"/>
      <c r="SVF64" s="2"/>
      <c r="SVG64" s="2"/>
      <c r="SVH64" s="2"/>
      <c r="SVI64" s="2"/>
      <c r="SVJ64" s="2"/>
      <c r="SVK64" s="2"/>
      <c r="SVL64" s="2"/>
      <c r="SVM64" s="2"/>
      <c r="SVN64" s="2"/>
      <c r="SVO64" s="2"/>
      <c r="SVP64" s="2"/>
      <c r="SVQ64" s="2"/>
      <c r="SVR64" s="2"/>
      <c r="SVS64" s="2"/>
      <c r="SVT64" s="2"/>
      <c r="SVU64" s="2"/>
      <c r="SVV64" s="2"/>
      <c r="SVW64" s="2"/>
      <c r="SVX64" s="2"/>
      <c r="SVY64" s="2"/>
      <c r="SVZ64" s="2"/>
      <c r="SWA64" s="2"/>
      <c r="SWB64" s="2"/>
      <c r="SWC64" s="2"/>
      <c r="SWD64" s="2"/>
      <c r="SWE64" s="2"/>
      <c r="SWF64" s="2"/>
      <c r="SWG64" s="2"/>
      <c r="SWH64" s="2"/>
      <c r="SWI64" s="2"/>
      <c r="SWJ64" s="2"/>
      <c r="SWK64" s="2"/>
      <c r="SWL64" s="2"/>
      <c r="SWM64" s="2"/>
      <c r="SWN64" s="2"/>
      <c r="SWO64" s="2"/>
      <c r="SWP64" s="2"/>
      <c r="SWQ64" s="2"/>
      <c r="SWR64" s="2"/>
      <c r="SWS64" s="2"/>
      <c r="SWT64" s="2"/>
      <c r="SWU64" s="2"/>
      <c r="SWV64" s="2"/>
      <c r="SWW64" s="2"/>
      <c r="SWX64" s="2"/>
      <c r="SWY64" s="2"/>
      <c r="SWZ64" s="2"/>
      <c r="SXA64" s="2"/>
      <c r="SXB64" s="2"/>
      <c r="SXC64" s="2"/>
      <c r="SXD64" s="2"/>
      <c r="SXE64" s="2"/>
      <c r="SXF64" s="2"/>
      <c r="SXG64" s="2"/>
      <c r="SXH64" s="2"/>
      <c r="SXI64" s="2"/>
      <c r="SXJ64" s="2"/>
      <c r="SXK64" s="2"/>
      <c r="SXL64" s="2"/>
      <c r="SXM64" s="2"/>
      <c r="SXN64" s="2"/>
      <c r="SXO64" s="2"/>
      <c r="SXP64" s="2"/>
      <c r="SXQ64" s="2"/>
      <c r="SXR64" s="2"/>
      <c r="SXS64" s="2"/>
      <c r="SXT64" s="2"/>
      <c r="SXU64" s="2"/>
      <c r="SXV64" s="2"/>
      <c r="SXW64" s="2"/>
      <c r="SXX64" s="2"/>
      <c r="SXY64" s="2"/>
      <c r="SXZ64" s="2"/>
      <c r="SYA64" s="2"/>
      <c r="SYB64" s="2"/>
      <c r="SYC64" s="2"/>
      <c r="SYD64" s="2"/>
      <c r="SYE64" s="2"/>
      <c r="SYF64" s="2"/>
      <c r="SYG64" s="2"/>
      <c r="SYH64" s="2"/>
      <c r="SYI64" s="2"/>
      <c r="SYJ64" s="2"/>
      <c r="SYK64" s="2"/>
      <c r="SYL64" s="2"/>
      <c r="SYM64" s="2"/>
      <c r="SYN64" s="2"/>
      <c r="SYO64" s="2"/>
      <c r="SYP64" s="2"/>
      <c r="SYQ64" s="2"/>
      <c r="SYR64" s="2"/>
      <c r="SYS64" s="2"/>
      <c r="SYT64" s="2"/>
      <c r="SYU64" s="2"/>
      <c r="SYV64" s="2"/>
      <c r="SYW64" s="2"/>
      <c r="SYX64" s="2"/>
      <c r="SYY64" s="2"/>
      <c r="SYZ64" s="2"/>
      <c r="SZA64" s="2"/>
      <c r="SZB64" s="2"/>
      <c r="SZC64" s="2"/>
      <c r="SZD64" s="2"/>
      <c r="SZE64" s="2"/>
      <c r="SZF64" s="2"/>
      <c r="SZG64" s="2"/>
      <c r="SZH64" s="2"/>
      <c r="SZI64" s="2"/>
      <c r="SZJ64" s="2"/>
      <c r="SZK64" s="2"/>
      <c r="SZL64" s="2"/>
      <c r="SZM64" s="2"/>
      <c r="SZN64" s="2"/>
      <c r="SZO64" s="2"/>
      <c r="SZP64" s="2"/>
      <c r="SZQ64" s="2"/>
      <c r="SZR64" s="2"/>
      <c r="SZS64" s="2"/>
      <c r="SZT64" s="2"/>
      <c r="SZU64" s="2"/>
      <c r="SZV64" s="2"/>
      <c r="SZW64" s="2"/>
      <c r="SZX64" s="2"/>
      <c r="SZY64" s="2"/>
      <c r="SZZ64" s="2"/>
      <c r="TAA64" s="2"/>
      <c r="TAB64" s="2"/>
      <c r="TAC64" s="2"/>
      <c r="TAD64" s="2"/>
      <c r="TAE64" s="2"/>
      <c r="TAF64" s="2"/>
      <c r="TAG64" s="2"/>
      <c r="TAH64" s="2"/>
      <c r="TAI64" s="2"/>
      <c r="TAJ64" s="2"/>
      <c r="TAK64" s="2"/>
      <c r="TAL64" s="2"/>
      <c r="TAM64" s="2"/>
      <c r="TAN64" s="2"/>
      <c r="TAO64" s="2"/>
      <c r="TAP64" s="2"/>
      <c r="TAQ64" s="2"/>
      <c r="TAR64" s="2"/>
      <c r="TAS64" s="2"/>
      <c r="TAT64" s="2"/>
      <c r="TAU64" s="2"/>
      <c r="TAV64" s="2"/>
      <c r="TAW64" s="2"/>
      <c r="TAX64" s="2"/>
      <c r="TAY64" s="2"/>
      <c r="TAZ64" s="2"/>
      <c r="TBA64" s="2"/>
      <c r="TBB64" s="2"/>
      <c r="TBC64" s="2"/>
      <c r="TBD64" s="2"/>
      <c r="TBE64" s="2"/>
      <c r="TBF64" s="2"/>
      <c r="TBG64" s="2"/>
      <c r="TBH64" s="2"/>
      <c r="TBI64" s="2"/>
      <c r="TBJ64" s="2"/>
      <c r="TBK64" s="2"/>
      <c r="TBL64" s="2"/>
      <c r="TBM64" s="2"/>
      <c r="TBN64" s="2"/>
      <c r="TBO64" s="2"/>
      <c r="TBP64" s="2"/>
      <c r="TBQ64" s="2"/>
      <c r="TBR64" s="2"/>
      <c r="TBS64" s="2"/>
      <c r="TBT64" s="2"/>
      <c r="TBU64" s="2"/>
      <c r="TBV64" s="2"/>
      <c r="TBW64" s="2"/>
      <c r="TBX64" s="2"/>
      <c r="TBY64" s="2"/>
      <c r="TBZ64" s="2"/>
      <c r="TCA64" s="2"/>
      <c r="TCB64" s="2"/>
      <c r="TCC64" s="2"/>
      <c r="TCD64" s="2"/>
      <c r="TCE64" s="2"/>
      <c r="TCF64" s="2"/>
      <c r="TCG64" s="2"/>
      <c r="TCH64" s="2"/>
      <c r="TCI64" s="2"/>
      <c r="TCJ64" s="2"/>
      <c r="TCK64" s="2"/>
      <c r="TCL64" s="2"/>
      <c r="TCM64" s="2"/>
      <c r="TCN64" s="2"/>
      <c r="TCO64" s="2"/>
      <c r="TCP64" s="2"/>
      <c r="TCQ64" s="2"/>
      <c r="TCR64" s="2"/>
      <c r="TCS64" s="2"/>
      <c r="TCT64" s="2"/>
      <c r="TCU64" s="2"/>
      <c r="TCV64" s="2"/>
      <c r="TCW64" s="2"/>
      <c r="TCX64" s="2"/>
      <c r="TCY64" s="2"/>
      <c r="TCZ64" s="2"/>
      <c r="TDA64" s="2"/>
      <c r="TDB64" s="2"/>
      <c r="TDC64" s="2"/>
      <c r="TDD64" s="2"/>
      <c r="TDE64" s="2"/>
      <c r="TDF64" s="2"/>
      <c r="TDG64" s="2"/>
      <c r="TDH64" s="2"/>
      <c r="TDI64" s="2"/>
      <c r="TDJ64" s="2"/>
      <c r="TDK64" s="2"/>
      <c r="TDL64" s="2"/>
      <c r="TDM64" s="2"/>
      <c r="TDN64" s="2"/>
      <c r="TDO64" s="2"/>
      <c r="TDP64" s="2"/>
      <c r="TDQ64" s="2"/>
      <c r="TDR64" s="2"/>
      <c r="TDS64" s="2"/>
      <c r="TDT64" s="2"/>
      <c r="TDU64" s="2"/>
      <c r="TDV64" s="2"/>
      <c r="TDW64" s="2"/>
      <c r="TDX64" s="2"/>
      <c r="TDY64" s="2"/>
      <c r="TDZ64" s="2"/>
      <c r="TEA64" s="2"/>
      <c r="TEB64" s="2"/>
      <c r="TEC64" s="2"/>
      <c r="TED64" s="2"/>
      <c r="TEE64" s="2"/>
      <c r="TEF64" s="2"/>
      <c r="TEG64" s="2"/>
      <c r="TEH64" s="2"/>
      <c r="TEI64" s="2"/>
      <c r="TEJ64" s="2"/>
      <c r="TEK64" s="2"/>
      <c r="TEL64" s="2"/>
      <c r="TEM64" s="2"/>
      <c r="TEN64" s="2"/>
      <c r="TEO64" s="2"/>
      <c r="TEP64" s="2"/>
      <c r="TEQ64" s="2"/>
      <c r="TER64" s="2"/>
      <c r="TES64" s="2"/>
      <c r="TET64" s="2"/>
      <c r="TEU64" s="2"/>
      <c r="TEV64" s="2"/>
      <c r="TEW64" s="2"/>
      <c r="TEX64" s="2"/>
      <c r="TEY64" s="2"/>
      <c r="TEZ64" s="2"/>
      <c r="TFA64" s="2"/>
      <c r="TFB64" s="2"/>
      <c r="TFC64" s="2"/>
      <c r="TFD64" s="2"/>
      <c r="TFE64" s="2"/>
      <c r="TFF64" s="2"/>
      <c r="TFG64" s="2"/>
      <c r="TFH64" s="2"/>
      <c r="TFI64" s="2"/>
      <c r="TFJ64" s="2"/>
      <c r="TFK64" s="2"/>
      <c r="TFL64" s="2"/>
      <c r="TFM64" s="2"/>
      <c r="TFN64" s="2"/>
      <c r="TFO64" s="2"/>
      <c r="TFP64" s="2"/>
      <c r="TFQ64" s="2"/>
      <c r="TFR64" s="2"/>
      <c r="TFS64" s="2"/>
      <c r="TFT64" s="2"/>
      <c r="TFU64" s="2"/>
      <c r="TFV64" s="2"/>
      <c r="TFW64" s="2"/>
      <c r="TFX64" s="2"/>
      <c r="TFY64" s="2"/>
      <c r="TFZ64" s="2"/>
      <c r="TGA64" s="2"/>
      <c r="TGB64" s="2"/>
      <c r="TGC64" s="2"/>
      <c r="TGD64" s="2"/>
      <c r="TGE64" s="2"/>
      <c r="TGF64" s="2"/>
      <c r="TGG64" s="2"/>
      <c r="TGH64" s="2"/>
      <c r="TGI64" s="2"/>
      <c r="TGJ64" s="2"/>
      <c r="TGK64" s="2"/>
      <c r="TGL64" s="2"/>
      <c r="TGM64" s="2"/>
      <c r="TGN64" s="2"/>
      <c r="TGO64" s="2"/>
      <c r="TGP64" s="2"/>
      <c r="TGQ64" s="2"/>
      <c r="TGR64" s="2"/>
      <c r="TGS64" s="2"/>
      <c r="TGT64" s="2"/>
      <c r="TGU64" s="2"/>
      <c r="TGV64" s="2"/>
      <c r="TGW64" s="2"/>
      <c r="TGX64" s="2"/>
      <c r="TGY64" s="2"/>
      <c r="TGZ64" s="2"/>
      <c r="THA64" s="2"/>
      <c r="THB64" s="2"/>
      <c r="THC64" s="2"/>
      <c r="THD64" s="2"/>
      <c r="THE64" s="2"/>
      <c r="THF64" s="2"/>
      <c r="THG64" s="2"/>
      <c r="THH64" s="2"/>
      <c r="THI64" s="2"/>
      <c r="THJ64" s="2"/>
      <c r="THK64" s="2"/>
      <c r="THL64" s="2"/>
      <c r="THM64" s="2"/>
      <c r="THN64" s="2"/>
      <c r="THO64" s="2"/>
      <c r="THP64" s="2"/>
      <c r="THQ64" s="2"/>
      <c r="THR64" s="2"/>
      <c r="THS64" s="2"/>
      <c r="THT64" s="2"/>
      <c r="THU64" s="2"/>
      <c r="THV64" s="2"/>
      <c r="THW64" s="2"/>
      <c r="THX64" s="2"/>
      <c r="THY64" s="2"/>
      <c r="THZ64" s="2"/>
      <c r="TIA64" s="2"/>
      <c r="TIB64" s="2"/>
      <c r="TIC64" s="2"/>
      <c r="TID64" s="2"/>
      <c r="TIE64" s="2"/>
      <c r="TIF64" s="2"/>
      <c r="TIG64" s="2"/>
      <c r="TIH64" s="2"/>
      <c r="TII64" s="2"/>
      <c r="TIJ64" s="2"/>
      <c r="TIK64" s="2"/>
      <c r="TIL64" s="2"/>
      <c r="TIM64" s="2"/>
      <c r="TIN64" s="2"/>
      <c r="TIO64" s="2"/>
      <c r="TIP64" s="2"/>
      <c r="TIQ64" s="2"/>
      <c r="TIR64" s="2"/>
      <c r="TIS64" s="2"/>
      <c r="TIT64" s="2"/>
      <c r="TIU64" s="2"/>
      <c r="TIV64" s="2"/>
      <c r="TIW64" s="2"/>
      <c r="TIX64" s="2"/>
      <c r="TIY64" s="2"/>
      <c r="TIZ64" s="2"/>
      <c r="TJA64" s="2"/>
      <c r="TJB64" s="2"/>
      <c r="TJC64" s="2"/>
      <c r="TJD64" s="2"/>
      <c r="TJE64" s="2"/>
      <c r="TJF64" s="2"/>
      <c r="TJG64" s="2"/>
      <c r="TJH64" s="2"/>
      <c r="TJI64" s="2"/>
      <c r="TJJ64" s="2"/>
      <c r="TJK64" s="2"/>
      <c r="TJL64" s="2"/>
      <c r="TJM64" s="2"/>
      <c r="TJN64" s="2"/>
      <c r="TJO64" s="2"/>
      <c r="TJP64" s="2"/>
      <c r="TJQ64" s="2"/>
      <c r="TJR64" s="2"/>
      <c r="TJS64" s="2"/>
      <c r="TJT64" s="2"/>
      <c r="TJU64" s="2"/>
      <c r="TJV64" s="2"/>
      <c r="TJW64" s="2"/>
      <c r="TJX64" s="2"/>
      <c r="TJY64" s="2"/>
      <c r="TJZ64" s="2"/>
      <c r="TKA64" s="2"/>
      <c r="TKB64" s="2"/>
      <c r="TKC64" s="2"/>
      <c r="TKD64" s="2"/>
      <c r="TKE64" s="2"/>
      <c r="TKF64" s="2"/>
      <c r="TKG64" s="2"/>
      <c r="TKH64" s="2"/>
      <c r="TKI64" s="2"/>
      <c r="TKJ64" s="2"/>
      <c r="TKK64" s="2"/>
      <c r="TKL64" s="2"/>
      <c r="TKM64" s="2"/>
      <c r="TKN64" s="2"/>
      <c r="TKO64" s="2"/>
      <c r="TKP64" s="2"/>
      <c r="TKQ64" s="2"/>
      <c r="TKR64" s="2"/>
      <c r="TKS64" s="2"/>
      <c r="TKT64" s="2"/>
      <c r="TKU64" s="2"/>
      <c r="TKV64" s="2"/>
      <c r="TKW64" s="2"/>
      <c r="TKX64" s="2"/>
      <c r="TKY64" s="2"/>
      <c r="TKZ64" s="2"/>
      <c r="TLA64" s="2"/>
      <c r="TLB64" s="2"/>
      <c r="TLC64" s="2"/>
      <c r="TLD64" s="2"/>
      <c r="TLE64" s="2"/>
      <c r="TLF64" s="2"/>
      <c r="TLG64" s="2"/>
      <c r="TLH64" s="2"/>
      <c r="TLI64" s="2"/>
      <c r="TLJ64" s="2"/>
      <c r="TLK64" s="2"/>
      <c r="TLL64" s="2"/>
      <c r="TLM64" s="2"/>
      <c r="TLN64" s="2"/>
      <c r="TLO64" s="2"/>
      <c r="TLP64" s="2"/>
      <c r="TLQ64" s="2"/>
      <c r="TLR64" s="2"/>
      <c r="TLS64" s="2"/>
      <c r="TLT64" s="2"/>
      <c r="TLU64" s="2"/>
      <c r="TLV64" s="2"/>
      <c r="TLW64" s="2"/>
      <c r="TLX64" s="2"/>
      <c r="TLY64" s="2"/>
      <c r="TLZ64" s="2"/>
      <c r="TMA64" s="2"/>
      <c r="TMB64" s="2"/>
      <c r="TMC64" s="2"/>
      <c r="TMD64" s="2"/>
      <c r="TME64" s="2"/>
      <c r="TMF64" s="2"/>
      <c r="TMG64" s="2"/>
      <c r="TMH64" s="2"/>
      <c r="TMI64" s="2"/>
      <c r="TMJ64" s="2"/>
      <c r="TMK64" s="2"/>
      <c r="TML64" s="2"/>
      <c r="TMM64" s="2"/>
      <c r="TMN64" s="2"/>
      <c r="TMO64" s="2"/>
      <c r="TMP64" s="2"/>
      <c r="TMQ64" s="2"/>
      <c r="TMR64" s="2"/>
      <c r="TMS64" s="2"/>
      <c r="TMT64" s="2"/>
      <c r="TMU64" s="2"/>
      <c r="TMV64" s="2"/>
      <c r="TMW64" s="2"/>
      <c r="TMX64" s="2"/>
      <c r="TMY64" s="2"/>
      <c r="TMZ64" s="2"/>
      <c r="TNA64" s="2"/>
      <c r="TNB64" s="2"/>
      <c r="TNC64" s="2"/>
      <c r="TND64" s="2"/>
      <c r="TNE64" s="2"/>
      <c r="TNF64" s="2"/>
      <c r="TNG64" s="2"/>
      <c r="TNH64" s="2"/>
      <c r="TNI64" s="2"/>
      <c r="TNJ64" s="2"/>
      <c r="TNK64" s="2"/>
      <c r="TNL64" s="2"/>
      <c r="TNM64" s="2"/>
      <c r="TNN64" s="2"/>
      <c r="TNO64" s="2"/>
      <c r="TNP64" s="2"/>
      <c r="TNQ64" s="2"/>
      <c r="TNR64" s="2"/>
      <c r="TNS64" s="2"/>
      <c r="TNT64" s="2"/>
      <c r="TNU64" s="2"/>
      <c r="TNV64" s="2"/>
      <c r="TNW64" s="2"/>
      <c r="TNX64" s="2"/>
      <c r="TNY64" s="2"/>
      <c r="TNZ64" s="2"/>
      <c r="TOA64" s="2"/>
      <c r="TOB64" s="2"/>
      <c r="TOC64" s="2"/>
      <c r="TOD64" s="2"/>
      <c r="TOE64" s="2"/>
      <c r="TOF64" s="2"/>
      <c r="TOG64" s="2"/>
      <c r="TOH64" s="2"/>
      <c r="TOI64" s="2"/>
      <c r="TOJ64" s="2"/>
      <c r="TOK64" s="2"/>
      <c r="TOL64" s="2"/>
      <c r="TOM64" s="2"/>
      <c r="TON64" s="2"/>
      <c r="TOO64" s="2"/>
      <c r="TOP64" s="2"/>
      <c r="TOQ64" s="2"/>
      <c r="TOR64" s="2"/>
      <c r="TOS64" s="2"/>
      <c r="TOT64" s="2"/>
      <c r="TOU64" s="2"/>
      <c r="TOV64" s="2"/>
      <c r="TOW64" s="2"/>
      <c r="TOX64" s="2"/>
      <c r="TOY64" s="2"/>
      <c r="TOZ64" s="2"/>
      <c r="TPA64" s="2"/>
      <c r="TPB64" s="2"/>
      <c r="TPC64" s="2"/>
      <c r="TPD64" s="2"/>
      <c r="TPE64" s="2"/>
      <c r="TPF64" s="2"/>
      <c r="TPG64" s="2"/>
      <c r="TPH64" s="2"/>
      <c r="TPI64" s="2"/>
      <c r="TPJ64" s="2"/>
      <c r="TPK64" s="2"/>
      <c r="TPL64" s="2"/>
      <c r="TPM64" s="2"/>
      <c r="TPN64" s="2"/>
      <c r="TPO64" s="2"/>
      <c r="TPP64" s="2"/>
      <c r="TPQ64" s="2"/>
      <c r="TPR64" s="2"/>
      <c r="TPS64" s="2"/>
      <c r="TPT64" s="2"/>
      <c r="TPU64" s="2"/>
      <c r="TPV64" s="2"/>
      <c r="TPW64" s="2"/>
      <c r="TPX64" s="2"/>
      <c r="TPY64" s="2"/>
      <c r="TPZ64" s="2"/>
      <c r="TQA64" s="2"/>
      <c r="TQB64" s="2"/>
      <c r="TQC64" s="2"/>
      <c r="TQD64" s="2"/>
      <c r="TQE64" s="2"/>
      <c r="TQF64" s="2"/>
      <c r="TQG64" s="2"/>
      <c r="TQH64" s="2"/>
      <c r="TQI64" s="2"/>
      <c r="TQJ64" s="2"/>
      <c r="TQK64" s="2"/>
      <c r="TQL64" s="2"/>
      <c r="TQM64" s="2"/>
      <c r="TQN64" s="2"/>
      <c r="TQO64" s="2"/>
      <c r="TQP64" s="2"/>
      <c r="TQQ64" s="2"/>
      <c r="TQR64" s="2"/>
      <c r="TQS64" s="2"/>
      <c r="TQT64" s="2"/>
      <c r="TQU64" s="2"/>
      <c r="TQV64" s="2"/>
      <c r="TQW64" s="2"/>
      <c r="TQX64" s="2"/>
      <c r="TQY64" s="2"/>
      <c r="TQZ64" s="2"/>
      <c r="TRA64" s="2"/>
      <c r="TRB64" s="2"/>
      <c r="TRC64" s="2"/>
      <c r="TRD64" s="2"/>
      <c r="TRE64" s="2"/>
      <c r="TRF64" s="2"/>
      <c r="TRG64" s="2"/>
      <c r="TRH64" s="2"/>
      <c r="TRI64" s="2"/>
      <c r="TRJ64" s="2"/>
      <c r="TRK64" s="2"/>
      <c r="TRL64" s="2"/>
      <c r="TRM64" s="2"/>
      <c r="TRN64" s="2"/>
      <c r="TRO64" s="2"/>
      <c r="TRP64" s="2"/>
      <c r="TRQ64" s="2"/>
      <c r="TRR64" s="2"/>
      <c r="TRS64" s="2"/>
      <c r="TRT64" s="2"/>
      <c r="TRU64" s="2"/>
      <c r="TRV64" s="2"/>
      <c r="TRW64" s="2"/>
      <c r="TRX64" s="2"/>
      <c r="TRY64" s="2"/>
      <c r="TRZ64" s="2"/>
      <c r="TSA64" s="2"/>
      <c r="TSB64" s="2"/>
      <c r="TSC64" s="2"/>
      <c r="TSD64" s="2"/>
      <c r="TSE64" s="2"/>
      <c r="TSF64" s="2"/>
      <c r="TSG64" s="2"/>
      <c r="TSH64" s="2"/>
      <c r="TSI64" s="2"/>
      <c r="TSJ64" s="2"/>
      <c r="TSK64" s="2"/>
      <c r="TSL64" s="2"/>
      <c r="TSM64" s="2"/>
      <c r="TSN64" s="2"/>
      <c r="TSO64" s="2"/>
      <c r="TSP64" s="2"/>
      <c r="TSQ64" s="2"/>
      <c r="TSR64" s="2"/>
      <c r="TSS64" s="2"/>
      <c r="TST64" s="2"/>
      <c r="TSU64" s="2"/>
      <c r="TSV64" s="2"/>
      <c r="TSW64" s="2"/>
      <c r="TSX64" s="2"/>
      <c r="TSY64" s="2"/>
      <c r="TSZ64" s="2"/>
      <c r="TTA64" s="2"/>
      <c r="TTB64" s="2"/>
      <c r="TTC64" s="2"/>
      <c r="TTD64" s="2"/>
      <c r="TTE64" s="2"/>
      <c r="TTF64" s="2"/>
      <c r="TTG64" s="2"/>
      <c r="TTH64" s="2"/>
      <c r="TTI64" s="2"/>
      <c r="TTJ64" s="2"/>
      <c r="TTK64" s="2"/>
      <c r="TTL64" s="2"/>
      <c r="TTM64" s="2"/>
      <c r="TTN64" s="2"/>
      <c r="TTO64" s="2"/>
      <c r="TTP64" s="2"/>
      <c r="TTQ64" s="2"/>
      <c r="TTR64" s="2"/>
      <c r="TTS64" s="2"/>
      <c r="TTT64" s="2"/>
      <c r="TTU64" s="2"/>
      <c r="TTV64" s="2"/>
      <c r="TTW64" s="2"/>
      <c r="TTX64" s="2"/>
      <c r="TTY64" s="2"/>
      <c r="TTZ64" s="2"/>
      <c r="TUA64" s="2"/>
      <c r="TUB64" s="2"/>
      <c r="TUC64" s="2"/>
      <c r="TUD64" s="2"/>
      <c r="TUE64" s="2"/>
      <c r="TUF64" s="2"/>
      <c r="TUG64" s="2"/>
      <c r="TUH64" s="2"/>
      <c r="TUI64" s="2"/>
      <c r="TUJ64" s="2"/>
      <c r="TUK64" s="2"/>
      <c r="TUL64" s="2"/>
      <c r="TUM64" s="2"/>
      <c r="TUN64" s="2"/>
      <c r="TUO64" s="2"/>
      <c r="TUP64" s="2"/>
      <c r="TUQ64" s="2"/>
      <c r="TUR64" s="2"/>
      <c r="TUS64" s="2"/>
      <c r="TUT64" s="2"/>
      <c r="TUU64" s="2"/>
      <c r="TUV64" s="2"/>
      <c r="TUW64" s="2"/>
      <c r="TUX64" s="2"/>
      <c r="TUY64" s="2"/>
      <c r="TUZ64" s="2"/>
      <c r="TVA64" s="2"/>
      <c r="TVB64" s="2"/>
      <c r="TVC64" s="2"/>
      <c r="TVD64" s="2"/>
      <c r="TVE64" s="2"/>
      <c r="TVF64" s="2"/>
      <c r="TVG64" s="2"/>
      <c r="TVH64" s="2"/>
      <c r="TVI64" s="2"/>
      <c r="TVJ64" s="2"/>
      <c r="TVK64" s="2"/>
      <c r="TVL64" s="2"/>
      <c r="TVM64" s="2"/>
      <c r="TVN64" s="2"/>
      <c r="TVO64" s="2"/>
      <c r="TVP64" s="2"/>
      <c r="TVQ64" s="2"/>
      <c r="TVR64" s="2"/>
      <c r="TVS64" s="2"/>
      <c r="TVT64" s="2"/>
      <c r="TVU64" s="2"/>
      <c r="TVV64" s="2"/>
      <c r="TVW64" s="2"/>
      <c r="TVX64" s="2"/>
      <c r="TVY64" s="2"/>
      <c r="TVZ64" s="2"/>
      <c r="TWA64" s="2"/>
      <c r="TWB64" s="2"/>
      <c r="TWC64" s="2"/>
      <c r="TWD64" s="2"/>
      <c r="TWE64" s="2"/>
      <c r="TWF64" s="2"/>
      <c r="TWG64" s="2"/>
      <c r="TWH64" s="2"/>
      <c r="TWI64" s="2"/>
      <c r="TWJ64" s="2"/>
      <c r="TWK64" s="2"/>
      <c r="TWL64" s="2"/>
      <c r="TWM64" s="2"/>
      <c r="TWN64" s="2"/>
      <c r="TWO64" s="2"/>
      <c r="TWP64" s="2"/>
      <c r="TWQ64" s="2"/>
      <c r="TWR64" s="2"/>
      <c r="TWS64" s="2"/>
      <c r="TWT64" s="2"/>
      <c r="TWU64" s="2"/>
      <c r="TWV64" s="2"/>
      <c r="TWW64" s="2"/>
      <c r="TWX64" s="2"/>
      <c r="TWY64" s="2"/>
      <c r="TWZ64" s="2"/>
      <c r="TXA64" s="2"/>
      <c r="TXB64" s="2"/>
      <c r="TXC64" s="2"/>
      <c r="TXD64" s="2"/>
      <c r="TXE64" s="2"/>
      <c r="TXF64" s="2"/>
      <c r="TXG64" s="2"/>
      <c r="TXH64" s="2"/>
      <c r="TXI64" s="2"/>
      <c r="TXJ64" s="2"/>
      <c r="TXK64" s="2"/>
      <c r="TXL64" s="2"/>
      <c r="TXM64" s="2"/>
      <c r="TXN64" s="2"/>
      <c r="TXO64" s="2"/>
      <c r="TXP64" s="2"/>
      <c r="TXQ64" s="2"/>
      <c r="TXR64" s="2"/>
      <c r="TXS64" s="2"/>
      <c r="TXT64" s="2"/>
      <c r="TXU64" s="2"/>
      <c r="TXV64" s="2"/>
      <c r="TXW64" s="2"/>
      <c r="TXX64" s="2"/>
      <c r="TXY64" s="2"/>
      <c r="TXZ64" s="2"/>
      <c r="TYA64" s="2"/>
      <c r="TYB64" s="2"/>
      <c r="TYC64" s="2"/>
      <c r="TYD64" s="2"/>
      <c r="TYE64" s="2"/>
      <c r="TYF64" s="2"/>
      <c r="TYG64" s="2"/>
      <c r="TYH64" s="2"/>
      <c r="TYI64" s="2"/>
      <c r="TYJ64" s="2"/>
      <c r="TYK64" s="2"/>
      <c r="TYL64" s="2"/>
      <c r="TYM64" s="2"/>
      <c r="TYN64" s="2"/>
      <c r="TYO64" s="2"/>
      <c r="TYP64" s="2"/>
      <c r="TYQ64" s="2"/>
      <c r="TYR64" s="2"/>
      <c r="TYS64" s="2"/>
      <c r="TYT64" s="2"/>
      <c r="TYU64" s="2"/>
      <c r="TYV64" s="2"/>
      <c r="TYW64" s="2"/>
      <c r="TYX64" s="2"/>
      <c r="TYY64" s="2"/>
      <c r="TYZ64" s="2"/>
      <c r="TZA64" s="2"/>
      <c r="TZB64" s="2"/>
      <c r="TZC64" s="2"/>
      <c r="TZD64" s="2"/>
      <c r="TZE64" s="2"/>
      <c r="TZF64" s="2"/>
      <c r="TZG64" s="2"/>
      <c r="TZH64" s="2"/>
      <c r="TZI64" s="2"/>
      <c r="TZJ64" s="2"/>
      <c r="TZK64" s="2"/>
      <c r="TZL64" s="2"/>
      <c r="TZM64" s="2"/>
      <c r="TZN64" s="2"/>
      <c r="TZO64" s="2"/>
      <c r="TZP64" s="2"/>
      <c r="TZQ64" s="2"/>
      <c r="TZR64" s="2"/>
      <c r="TZS64" s="2"/>
      <c r="TZT64" s="2"/>
      <c r="TZU64" s="2"/>
      <c r="TZV64" s="2"/>
      <c r="TZW64" s="2"/>
      <c r="TZX64" s="2"/>
      <c r="TZY64" s="2"/>
      <c r="TZZ64" s="2"/>
      <c r="UAA64" s="2"/>
      <c r="UAB64" s="2"/>
      <c r="UAC64" s="2"/>
      <c r="UAD64" s="2"/>
      <c r="UAE64" s="2"/>
      <c r="UAF64" s="2"/>
      <c r="UAG64" s="2"/>
      <c r="UAH64" s="2"/>
      <c r="UAI64" s="2"/>
      <c r="UAJ64" s="2"/>
      <c r="UAK64" s="2"/>
      <c r="UAL64" s="2"/>
      <c r="UAM64" s="2"/>
      <c r="UAN64" s="2"/>
      <c r="UAO64" s="2"/>
      <c r="UAP64" s="2"/>
      <c r="UAQ64" s="2"/>
      <c r="UAR64" s="2"/>
      <c r="UAS64" s="2"/>
      <c r="UAT64" s="2"/>
      <c r="UAU64" s="2"/>
      <c r="UAV64" s="2"/>
      <c r="UAW64" s="2"/>
      <c r="UAX64" s="2"/>
      <c r="UAY64" s="2"/>
      <c r="UAZ64" s="2"/>
      <c r="UBA64" s="2"/>
      <c r="UBB64" s="2"/>
      <c r="UBC64" s="2"/>
      <c r="UBD64" s="2"/>
      <c r="UBE64" s="2"/>
      <c r="UBF64" s="2"/>
      <c r="UBG64" s="2"/>
      <c r="UBH64" s="2"/>
      <c r="UBI64" s="2"/>
      <c r="UBJ64" s="2"/>
      <c r="UBK64" s="2"/>
      <c r="UBL64" s="2"/>
      <c r="UBM64" s="2"/>
      <c r="UBN64" s="2"/>
      <c r="UBO64" s="2"/>
      <c r="UBP64" s="2"/>
      <c r="UBQ64" s="2"/>
      <c r="UBR64" s="2"/>
      <c r="UBS64" s="2"/>
      <c r="UBT64" s="2"/>
      <c r="UBU64" s="2"/>
      <c r="UBV64" s="2"/>
      <c r="UBW64" s="2"/>
      <c r="UBX64" s="2"/>
      <c r="UBY64" s="2"/>
      <c r="UBZ64" s="2"/>
      <c r="UCA64" s="2"/>
      <c r="UCB64" s="2"/>
      <c r="UCC64" s="2"/>
      <c r="UCD64" s="2"/>
      <c r="UCE64" s="2"/>
      <c r="UCF64" s="2"/>
      <c r="UCG64" s="2"/>
      <c r="UCH64" s="2"/>
      <c r="UCI64" s="2"/>
      <c r="UCJ64" s="2"/>
      <c r="UCK64" s="2"/>
      <c r="UCL64" s="2"/>
      <c r="UCM64" s="2"/>
      <c r="UCN64" s="2"/>
      <c r="UCO64" s="2"/>
      <c r="UCP64" s="2"/>
      <c r="UCQ64" s="2"/>
      <c r="UCR64" s="2"/>
      <c r="UCS64" s="2"/>
      <c r="UCT64" s="2"/>
      <c r="UCU64" s="2"/>
      <c r="UCV64" s="2"/>
      <c r="UCW64" s="2"/>
      <c r="UCX64" s="2"/>
      <c r="UCY64" s="2"/>
      <c r="UCZ64" s="2"/>
      <c r="UDA64" s="2"/>
      <c r="UDB64" s="2"/>
      <c r="UDC64" s="2"/>
      <c r="UDD64" s="2"/>
      <c r="UDE64" s="2"/>
      <c r="UDF64" s="2"/>
      <c r="UDG64" s="2"/>
      <c r="UDH64" s="2"/>
      <c r="UDI64" s="2"/>
      <c r="UDJ64" s="2"/>
      <c r="UDK64" s="2"/>
      <c r="UDL64" s="2"/>
      <c r="UDM64" s="2"/>
      <c r="UDN64" s="2"/>
      <c r="UDO64" s="2"/>
      <c r="UDP64" s="2"/>
      <c r="UDQ64" s="2"/>
      <c r="UDR64" s="2"/>
      <c r="UDS64" s="2"/>
      <c r="UDT64" s="2"/>
      <c r="UDU64" s="2"/>
      <c r="UDV64" s="2"/>
      <c r="UDW64" s="2"/>
      <c r="UDX64" s="2"/>
      <c r="UDY64" s="2"/>
      <c r="UDZ64" s="2"/>
      <c r="UEA64" s="2"/>
      <c r="UEB64" s="2"/>
      <c r="UEC64" s="2"/>
      <c r="UED64" s="2"/>
      <c r="UEE64" s="2"/>
      <c r="UEF64" s="2"/>
      <c r="UEG64" s="2"/>
      <c r="UEH64" s="2"/>
      <c r="UEI64" s="2"/>
      <c r="UEJ64" s="2"/>
      <c r="UEK64" s="2"/>
      <c r="UEL64" s="2"/>
      <c r="UEM64" s="2"/>
      <c r="UEN64" s="2"/>
      <c r="UEO64" s="2"/>
      <c r="UEP64" s="2"/>
      <c r="UEQ64" s="2"/>
      <c r="UER64" s="2"/>
      <c r="UES64" s="2"/>
      <c r="UET64" s="2"/>
      <c r="UEU64" s="2"/>
      <c r="UEV64" s="2"/>
      <c r="UEW64" s="2"/>
      <c r="UEX64" s="2"/>
      <c r="UEY64" s="2"/>
      <c r="UEZ64" s="2"/>
      <c r="UFA64" s="2"/>
      <c r="UFB64" s="2"/>
      <c r="UFC64" s="2"/>
      <c r="UFD64" s="2"/>
      <c r="UFE64" s="2"/>
      <c r="UFF64" s="2"/>
      <c r="UFG64" s="2"/>
      <c r="UFH64" s="2"/>
      <c r="UFI64" s="2"/>
      <c r="UFJ64" s="2"/>
      <c r="UFK64" s="2"/>
      <c r="UFL64" s="2"/>
      <c r="UFM64" s="2"/>
      <c r="UFN64" s="2"/>
      <c r="UFO64" s="2"/>
      <c r="UFP64" s="2"/>
      <c r="UFQ64" s="2"/>
      <c r="UFR64" s="2"/>
      <c r="UFS64" s="2"/>
      <c r="UFT64" s="2"/>
      <c r="UFU64" s="2"/>
      <c r="UFV64" s="2"/>
      <c r="UFW64" s="2"/>
      <c r="UFX64" s="2"/>
      <c r="UFY64" s="2"/>
      <c r="UFZ64" s="2"/>
      <c r="UGA64" s="2"/>
      <c r="UGB64" s="2"/>
      <c r="UGC64" s="2"/>
      <c r="UGD64" s="2"/>
      <c r="UGE64" s="2"/>
      <c r="UGF64" s="2"/>
      <c r="UGG64" s="2"/>
      <c r="UGH64" s="2"/>
      <c r="UGI64" s="2"/>
      <c r="UGJ64" s="2"/>
      <c r="UGK64" s="2"/>
      <c r="UGL64" s="2"/>
      <c r="UGM64" s="2"/>
      <c r="UGN64" s="2"/>
      <c r="UGO64" s="2"/>
      <c r="UGP64" s="2"/>
      <c r="UGQ64" s="2"/>
      <c r="UGR64" s="2"/>
      <c r="UGS64" s="2"/>
      <c r="UGT64" s="2"/>
      <c r="UGU64" s="2"/>
      <c r="UGV64" s="2"/>
      <c r="UGW64" s="2"/>
      <c r="UGX64" s="2"/>
      <c r="UGY64" s="2"/>
      <c r="UGZ64" s="2"/>
      <c r="UHA64" s="2"/>
      <c r="UHB64" s="2"/>
      <c r="UHC64" s="2"/>
      <c r="UHD64" s="2"/>
      <c r="UHE64" s="2"/>
      <c r="UHF64" s="2"/>
      <c r="UHG64" s="2"/>
      <c r="UHH64" s="2"/>
      <c r="UHI64" s="2"/>
      <c r="UHJ64" s="2"/>
      <c r="UHK64" s="2"/>
      <c r="UHL64" s="2"/>
      <c r="UHM64" s="2"/>
      <c r="UHN64" s="2"/>
      <c r="UHO64" s="2"/>
      <c r="UHP64" s="2"/>
      <c r="UHQ64" s="2"/>
      <c r="UHR64" s="2"/>
      <c r="UHS64" s="2"/>
      <c r="UHT64" s="2"/>
      <c r="UHU64" s="2"/>
      <c r="UHV64" s="2"/>
      <c r="UHW64" s="2"/>
      <c r="UHX64" s="2"/>
      <c r="UHY64" s="2"/>
      <c r="UHZ64" s="2"/>
      <c r="UIA64" s="2"/>
      <c r="UIB64" s="2"/>
      <c r="UIC64" s="2"/>
      <c r="UID64" s="2"/>
      <c r="UIE64" s="2"/>
      <c r="UIF64" s="2"/>
      <c r="UIG64" s="2"/>
      <c r="UIH64" s="2"/>
      <c r="UII64" s="2"/>
      <c r="UIJ64" s="2"/>
      <c r="UIK64" s="2"/>
      <c r="UIL64" s="2"/>
      <c r="UIM64" s="2"/>
      <c r="UIN64" s="2"/>
      <c r="UIO64" s="2"/>
      <c r="UIP64" s="2"/>
      <c r="UIQ64" s="2"/>
      <c r="UIR64" s="2"/>
      <c r="UIS64" s="2"/>
      <c r="UIT64" s="2"/>
      <c r="UIU64" s="2"/>
      <c r="UIV64" s="2"/>
      <c r="UIW64" s="2"/>
      <c r="UIX64" s="2"/>
      <c r="UIY64" s="2"/>
      <c r="UIZ64" s="2"/>
      <c r="UJA64" s="2"/>
      <c r="UJB64" s="2"/>
      <c r="UJC64" s="2"/>
      <c r="UJD64" s="2"/>
      <c r="UJE64" s="2"/>
      <c r="UJF64" s="2"/>
      <c r="UJG64" s="2"/>
      <c r="UJH64" s="2"/>
      <c r="UJI64" s="2"/>
      <c r="UJJ64" s="2"/>
      <c r="UJK64" s="2"/>
      <c r="UJL64" s="2"/>
      <c r="UJM64" s="2"/>
      <c r="UJN64" s="2"/>
      <c r="UJO64" s="2"/>
      <c r="UJP64" s="2"/>
      <c r="UJQ64" s="2"/>
      <c r="UJR64" s="2"/>
      <c r="UJS64" s="2"/>
      <c r="UJT64" s="2"/>
      <c r="UJU64" s="2"/>
      <c r="UJV64" s="2"/>
      <c r="UJW64" s="2"/>
      <c r="UJX64" s="2"/>
      <c r="UJY64" s="2"/>
      <c r="UJZ64" s="2"/>
      <c r="UKA64" s="2"/>
      <c r="UKB64" s="2"/>
      <c r="UKC64" s="2"/>
      <c r="UKD64" s="2"/>
      <c r="UKE64" s="2"/>
      <c r="UKF64" s="2"/>
      <c r="UKG64" s="2"/>
      <c r="UKH64" s="2"/>
      <c r="UKI64" s="2"/>
      <c r="UKJ64" s="2"/>
      <c r="UKK64" s="2"/>
      <c r="UKL64" s="2"/>
      <c r="UKM64" s="2"/>
      <c r="UKN64" s="2"/>
      <c r="UKO64" s="2"/>
      <c r="UKP64" s="2"/>
      <c r="UKQ64" s="2"/>
      <c r="UKR64" s="2"/>
      <c r="UKS64" s="2"/>
      <c r="UKT64" s="2"/>
      <c r="UKU64" s="2"/>
      <c r="UKV64" s="2"/>
      <c r="UKW64" s="2"/>
      <c r="UKX64" s="2"/>
      <c r="UKY64" s="2"/>
      <c r="UKZ64" s="2"/>
      <c r="ULA64" s="2"/>
      <c r="ULB64" s="2"/>
      <c r="ULC64" s="2"/>
      <c r="ULD64" s="2"/>
      <c r="ULE64" s="2"/>
      <c r="ULF64" s="2"/>
      <c r="ULG64" s="2"/>
      <c r="ULH64" s="2"/>
      <c r="ULI64" s="2"/>
      <c r="ULJ64" s="2"/>
      <c r="ULK64" s="2"/>
      <c r="ULL64" s="2"/>
      <c r="ULM64" s="2"/>
      <c r="ULN64" s="2"/>
      <c r="ULO64" s="2"/>
      <c r="ULP64" s="2"/>
      <c r="ULQ64" s="2"/>
      <c r="ULR64" s="2"/>
      <c r="ULS64" s="2"/>
      <c r="ULT64" s="2"/>
      <c r="ULU64" s="2"/>
      <c r="ULV64" s="2"/>
      <c r="ULW64" s="2"/>
      <c r="ULX64" s="2"/>
      <c r="ULY64" s="2"/>
      <c r="ULZ64" s="2"/>
      <c r="UMA64" s="2"/>
      <c r="UMB64" s="2"/>
      <c r="UMC64" s="2"/>
      <c r="UMD64" s="2"/>
      <c r="UME64" s="2"/>
      <c r="UMF64" s="2"/>
      <c r="UMG64" s="2"/>
      <c r="UMH64" s="2"/>
      <c r="UMI64" s="2"/>
      <c r="UMJ64" s="2"/>
      <c r="UMK64" s="2"/>
      <c r="UML64" s="2"/>
      <c r="UMM64" s="2"/>
      <c r="UMN64" s="2"/>
      <c r="UMO64" s="2"/>
      <c r="UMP64" s="2"/>
      <c r="UMQ64" s="2"/>
      <c r="UMR64" s="2"/>
      <c r="UMS64" s="2"/>
      <c r="UMT64" s="2"/>
      <c r="UMU64" s="2"/>
      <c r="UMV64" s="2"/>
      <c r="UMW64" s="2"/>
      <c r="UMX64" s="2"/>
      <c r="UMY64" s="2"/>
      <c r="UMZ64" s="2"/>
      <c r="UNA64" s="2"/>
      <c r="UNB64" s="2"/>
      <c r="UNC64" s="2"/>
      <c r="UND64" s="2"/>
      <c r="UNE64" s="2"/>
      <c r="UNF64" s="2"/>
      <c r="UNG64" s="2"/>
      <c r="UNH64" s="2"/>
      <c r="UNI64" s="2"/>
      <c r="UNJ64" s="2"/>
      <c r="UNK64" s="2"/>
      <c r="UNL64" s="2"/>
      <c r="UNM64" s="2"/>
      <c r="UNN64" s="2"/>
      <c r="UNO64" s="2"/>
      <c r="UNP64" s="2"/>
      <c r="UNQ64" s="2"/>
      <c r="UNR64" s="2"/>
      <c r="UNS64" s="2"/>
      <c r="UNT64" s="2"/>
      <c r="UNU64" s="2"/>
      <c r="UNV64" s="2"/>
      <c r="UNW64" s="2"/>
      <c r="UNX64" s="2"/>
      <c r="UNY64" s="2"/>
      <c r="UNZ64" s="2"/>
      <c r="UOA64" s="2"/>
      <c r="UOB64" s="2"/>
      <c r="UOC64" s="2"/>
      <c r="UOD64" s="2"/>
      <c r="UOE64" s="2"/>
      <c r="UOF64" s="2"/>
      <c r="UOG64" s="2"/>
      <c r="UOH64" s="2"/>
      <c r="UOI64" s="2"/>
      <c r="UOJ64" s="2"/>
      <c r="UOK64" s="2"/>
      <c r="UOL64" s="2"/>
      <c r="UOM64" s="2"/>
      <c r="UON64" s="2"/>
      <c r="UOO64" s="2"/>
      <c r="UOP64" s="2"/>
      <c r="UOQ64" s="2"/>
      <c r="UOR64" s="2"/>
      <c r="UOS64" s="2"/>
      <c r="UOT64" s="2"/>
      <c r="UOU64" s="2"/>
      <c r="UOV64" s="2"/>
      <c r="UOW64" s="2"/>
      <c r="UOX64" s="2"/>
      <c r="UOY64" s="2"/>
      <c r="UOZ64" s="2"/>
      <c r="UPA64" s="2"/>
      <c r="UPB64" s="2"/>
      <c r="UPC64" s="2"/>
      <c r="UPD64" s="2"/>
      <c r="UPE64" s="2"/>
      <c r="UPF64" s="2"/>
      <c r="UPG64" s="2"/>
      <c r="UPH64" s="2"/>
      <c r="UPI64" s="2"/>
      <c r="UPJ64" s="2"/>
      <c r="UPK64" s="2"/>
      <c r="UPL64" s="2"/>
      <c r="UPM64" s="2"/>
      <c r="UPN64" s="2"/>
      <c r="UPO64" s="2"/>
      <c r="UPP64" s="2"/>
      <c r="UPQ64" s="2"/>
      <c r="UPR64" s="2"/>
      <c r="UPS64" s="2"/>
      <c r="UPT64" s="2"/>
      <c r="UPU64" s="2"/>
      <c r="UPV64" s="2"/>
      <c r="UPW64" s="2"/>
      <c r="UPX64" s="2"/>
      <c r="UPY64" s="2"/>
      <c r="UPZ64" s="2"/>
      <c r="UQA64" s="2"/>
      <c r="UQB64" s="2"/>
      <c r="UQC64" s="2"/>
      <c r="UQD64" s="2"/>
      <c r="UQE64" s="2"/>
      <c r="UQF64" s="2"/>
      <c r="UQG64" s="2"/>
      <c r="UQH64" s="2"/>
      <c r="UQI64" s="2"/>
      <c r="UQJ64" s="2"/>
      <c r="UQK64" s="2"/>
      <c r="UQL64" s="2"/>
      <c r="UQM64" s="2"/>
      <c r="UQN64" s="2"/>
      <c r="UQO64" s="2"/>
      <c r="UQP64" s="2"/>
      <c r="UQQ64" s="2"/>
      <c r="UQR64" s="2"/>
      <c r="UQS64" s="2"/>
      <c r="UQT64" s="2"/>
      <c r="UQU64" s="2"/>
      <c r="UQV64" s="2"/>
      <c r="UQW64" s="2"/>
      <c r="UQX64" s="2"/>
      <c r="UQY64" s="2"/>
      <c r="UQZ64" s="2"/>
      <c r="URA64" s="2"/>
      <c r="URB64" s="2"/>
      <c r="URC64" s="2"/>
      <c r="URD64" s="2"/>
      <c r="URE64" s="2"/>
      <c r="URF64" s="2"/>
      <c r="URG64" s="2"/>
      <c r="URH64" s="2"/>
      <c r="URI64" s="2"/>
      <c r="URJ64" s="2"/>
      <c r="URK64" s="2"/>
      <c r="URL64" s="2"/>
      <c r="URM64" s="2"/>
      <c r="URN64" s="2"/>
      <c r="URO64" s="2"/>
      <c r="URP64" s="2"/>
      <c r="URQ64" s="2"/>
      <c r="URR64" s="2"/>
      <c r="URS64" s="2"/>
      <c r="URT64" s="2"/>
      <c r="URU64" s="2"/>
      <c r="URV64" s="2"/>
      <c r="URW64" s="2"/>
      <c r="URX64" s="2"/>
      <c r="URY64" s="2"/>
      <c r="URZ64" s="2"/>
      <c r="USA64" s="2"/>
      <c r="USB64" s="2"/>
      <c r="USC64" s="2"/>
      <c r="USD64" s="2"/>
      <c r="USE64" s="2"/>
      <c r="USF64" s="2"/>
      <c r="USG64" s="2"/>
      <c r="USH64" s="2"/>
      <c r="USI64" s="2"/>
      <c r="USJ64" s="2"/>
      <c r="USK64" s="2"/>
      <c r="USL64" s="2"/>
      <c r="USM64" s="2"/>
      <c r="USN64" s="2"/>
      <c r="USO64" s="2"/>
      <c r="USP64" s="2"/>
      <c r="USQ64" s="2"/>
      <c r="USR64" s="2"/>
      <c r="USS64" s="2"/>
      <c r="UST64" s="2"/>
      <c r="USU64" s="2"/>
      <c r="USV64" s="2"/>
      <c r="USW64" s="2"/>
      <c r="USX64" s="2"/>
      <c r="USY64" s="2"/>
      <c r="USZ64" s="2"/>
      <c r="UTA64" s="2"/>
      <c r="UTB64" s="2"/>
      <c r="UTC64" s="2"/>
      <c r="UTD64" s="2"/>
      <c r="UTE64" s="2"/>
      <c r="UTF64" s="2"/>
      <c r="UTG64" s="2"/>
      <c r="UTH64" s="2"/>
      <c r="UTI64" s="2"/>
      <c r="UTJ64" s="2"/>
      <c r="UTK64" s="2"/>
      <c r="UTL64" s="2"/>
      <c r="UTM64" s="2"/>
      <c r="UTN64" s="2"/>
      <c r="UTO64" s="2"/>
      <c r="UTP64" s="2"/>
      <c r="UTQ64" s="2"/>
      <c r="UTR64" s="2"/>
      <c r="UTS64" s="2"/>
      <c r="UTT64" s="2"/>
      <c r="UTU64" s="2"/>
      <c r="UTV64" s="2"/>
      <c r="UTW64" s="2"/>
      <c r="UTX64" s="2"/>
      <c r="UTY64" s="2"/>
      <c r="UTZ64" s="2"/>
      <c r="UUA64" s="2"/>
      <c r="UUB64" s="2"/>
      <c r="UUC64" s="2"/>
      <c r="UUD64" s="2"/>
      <c r="UUE64" s="2"/>
      <c r="UUF64" s="2"/>
      <c r="UUG64" s="2"/>
      <c r="UUH64" s="2"/>
      <c r="UUI64" s="2"/>
      <c r="UUJ64" s="2"/>
      <c r="UUK64" s="2"/>
      <c r="UUL64" s="2"/>
      <c r="UUM64" s="2"/>
      <c r="UUN64" s="2"/>
      <c r="UUO64" s="2"/>
      <c r="UUP64" s="2"/>
      <c r="UUQ64" s="2"/>
      <c r="UUR64" s="2"/>
      <c r="UUS64" s="2"/>
      <c r="UUT64" s="2"/>
      <c r="UUU64" s="2"/>
      <c r="UUV64" s="2"/>
      <c r="UUW64" s="2"/>
      <c r="UUX64" s="2"/>
      <c r="UUY64" s="2"/>
      <c r="UUZ64" s="2"/>
      <c r="UVA64" s="2"/>
      <c r="UVB64" s="2"/>
      <c r="UVC64" s="2"/>
      <c r="UVD64" s="2"/>
      <c r="UVE64" s="2"/>
      <c r="UVF64" s="2"/>
      <c r="UVG64" s="2"/>
      <c r="UVH64" s="2"/>
      <c r="UVI64" s="2"/>
      <c r="UVJ64" s="2"/>
      <c r="UVK64" s="2"/>
      <c r="UVL64" s="2"/>
      <c r="UVM64" s="2"/>
      <c r="UVN64" s="2"/>
      <c r="UVO64" s="2"/>
      <c r="UVP64" s="2"/>
      <c r="UVQ64" s="2"/>
      <c r="UVR64" s="2"/>
      <c r="UVS64" s="2"/>
      <c r="UVT64" s="2"/>
      <c r="UVU64" s="2"/>
      <c r="UVV64" s="2"/>
      <c r="UVW64" s="2"/>
      <c r="UVX64" s="2"/>
      <c r="UVY64" s="2"/>
      <c r="UVZ64" s="2"/>
      <c r="UWA64" s="2"/>
      <c r="UWB64" s="2"/>
      <c r="UWC64" s="2"/>
      <c r="UWD64" s="2"/>
      <c r="UWE64" s="2"/>
      <c r="UWF64" s="2"/>
      <c r="UWG64" s="2"/>
      <c r="UWH64" s="2"/>
      <c r="UWI64" s="2"/>
      <c r="UWJ64" s="2"/>
      <c r="UWK64" s="2"/>
      <c r="UWL64" s="2"/>
      <c r="UWM64" s="2"/>
      <c r="UWN64" s="2"/>
      <c r="UWO64" s="2"/>
      <c r="UWP64" s="2"/>
      <c r="UWQ64" s="2"/>
      <c r="UWR64" s="2"/>
      <c r="UWS64" s="2"/>
      <c r="UWT64" s="2"/>
      <c r="UWU64" s="2"/>
      <c r="UWV64" s="2"/>
      <c r="UWW64" s="2"/>
      <c r="UWX64" s="2"/>
      <c r="UWY64" s="2"/>
      <c r="UWZ64" s="2"/>
      <c r="UXA64" s="2"/>
      <c r="UXB64" s="2"/>
      <c r="UXC64" s="2"/>
      <c r="UXD64" s="2"/>
      <c r="UXE64" s="2"/>
      <c r="UXF64" s="2"/>
      <c r="UXG64" s="2"/>
      <c r="UXH64" s="2"/>
      <c r="UXI64" s="2"/>
      <c r="UXJ64" s="2"/>
      <c r="UXK64" s="2"/>
      <c r="UXL64" s="2"/>
      <c r="UXM64" s="2"/>
      <c r="UXN64" s="2"/>
      <c r="UXO64" s="2"/>
      <c r="UXP64" s="2"/>
      <c r="UXQ64" s="2"/>
      <c r="UXR64" s="2"/>
      <c r="UXS64" s="2"/>
      <c r="UXT64" s="2"/>
      <c r="UXU64" s="2"/>
      <c r="UXV64" s="2"/>
      <c r="UXW64" s="2"/>
      <c r="UXX64" s="2"/>
      <c r="UXY64" s="2"/>
      <c r="UXZ64" s="2"/>
      <c r="UYA64" s="2"/>
      <c r="UYB64" s="2"/>
      <c r="UYC64" s="2"/>
      <c r="UYD64" s="2"/>
      <c r="UYE64" s="2"/>
      <c r="UYF64" s="2"/>
      <c r="UYG64" s="2"/>
      <c r="UYH64" s="2"/>
      <c r="UYI64" s="2"/>
      <c r="UYJ64" s="2"/>
      <c r="UYK64" s="2"/>
      <c r="UYL64" s="2"/>
      <c r="UYM64" s="2"/>
      <c r="UYN64" s="2"/>
      <c r="UYO64" s="2"/>
      <c r="UYP64" s="2"/>
      <c r="UYQ64" s="2"/>
      <c r="UYR64" s="2"/>
      <c r="UYS64" s="2"/>
      <c r="UYT64" s="2"/>
      <c r="UYU64" s="2"/>
      <c r="UYV64" s="2"/>
      <c r="UYW64" s="2"/>
      <c r="UYX64" s="2"/>
      <c r="UYY64" s="2"/>
      <c r="UYZ64" s="2"/>
      <c r="UZA64" s="2"/>
      <c r="UZB64" s="2"/>
      <c r="UZC64" s="2"/>
      <c r="UZD64" s="2"/>
      <c r="UZE64" s="2"/>
      <c r="UZF64" s="2"/>
      <c r="UZG64" s="2"/>
      <c r="UZH64" s="2"/>
      <c r="UZI64" s="2"/>
      <c r="UZJ64" s="2"/>
      <c r="UZK64" s="2"/>
      <c r="UZL64" s="2"/>
      <c r="UZM64" s="2"/>
      <c r="UZN64" s="2"/>
      <c r="UZO64" s="2"/>
      <c r="UZP64" s="2"/>
      <c r="UZQ64" s="2"/>
      <c r="UZR64" s="2"/>
      <c r="UZS64" s="2"/>
      <c r="UZT64" s="2"/>
      <c r="UZU64" s="2"/>
      <c r="UZV64" s="2"/>
      <c r="UZW64" s="2"/>
      <c r="UZX64" s="2"/>
      <c r="UZY64" s="2"/>
      <c r="UZZ64" s="2"/>
      <c r="VAA64" s="2"/>
      <c r="VAB64" s="2"/>
      <c r="VAC64" s="2"/>
      <c r="VAD64" s="2"/>
      <c r="VAE64" s="2"/>
      <c r="VAF64" s="2"/>
      <c r="VAG64" s="2"/>
      <c r="VAH64" s="2"/>
      <c r="VAI64" s="2"/>
      <c r="VAJ64" s="2"/>
      <c r="VAK64" s="2"/>
      <c r="VAL64" s="2"/>
      <c r="VAM64" s="2"/>
      <c r="VAN64" s="2"/>
      <c r="VAO64" s="2"/>
      <c r="VAP64" s="2"/>
      <c r="VAQ64" s="2"/>
      <c r="VAR64" s="2"/>
      <c r="VAS64" s="2"/>
      <c r="VAT64" s="2"/>
      <c r="VAU64" s="2"/>
      <c r="VAV64" s="2"/>
      <c r="VAW64" s="2"/>
      <c r="VAX64" s="2"/>
      <c r="VAY64" s="2"/>
      <c r="VAZ64" s="2"/>
      <c r="VBA64" s="2"/>
      <c r="VBB64" s="2"/>
      <c r="VBC64" s="2"/>
      <c r="VBD64" s="2"/>
      <c r="VBE64" s="2"/>
      <c r="VBF64" s="2"/>
      <c r="VBG64" s="2"/>
      <c r="VBH64" s="2"/>
      <c r="VBI64" s="2"/>
      <c r="VBJ64" s="2"/>
      <c r="VBK64" s="2"/>
      <c r="VBL64" s="2"/>
      <c r="VBM64" s="2"/>
      <c r="VBN64" s="2"/>
      <c r="VBO64" s="2"/>
      <c r="VBP64" s="2"/>
      <c r="VBQ64" s="2"/>
      <c r="VBR64" s="2"/>
      <c r="VBS64" s="2"/>
      <c r="VBT64" s="2"/>
      <c r="VBU64" s="2"/>
      <c r="VBV64" s="2"/>
      <c r="VBW64" s="2"/>
      <c r="VBX64" s="2"/>
      <c r="VBY64" s="2"/>
      <c r="VBZ64" s="2"/>
      <c r="VCA64" s="2"/>
      <c r="VCB64" s="2"/>
      <c r="VCC64" s="2"/>
      <c r="VCD64" s="2"/>
      <c r="VCE64" s="2"/>
      <c r="VCF64" s="2"/>
      <c r="VCG64" s="2"/>
      <c r="VCH64" s="2"/>
      <c r="VCI64" s="2"/>
      <c r="VCJ64" s="2"/>
      <c r="VCK64" s="2"/>
      <c r="VCL64" s="2"/>
      <c r="VCM64" s="2"/>
      <c r="VCN64" s="2"/>
      <c r="VCO64" s="2"/>
      <c r="VCP64" s="2"/>
      <c r="VCQ64" s="2"/>
      <c r="VCR64" s="2"/>
      <c r="VCS64" s="2"/>
      <c r="VCT64" s="2"/>
      <c r="VCU64" s="2"/>
      <c r="VCV64" s="2"/>
      <c r="VCW64" s="2"/>
      <c r="VCX64" s="2"/>
      <c r="VCY64" s="2"/>
      <c r="VCZ64" s="2"/>
      <c r="VDA64" s="2"/>
      <c r="VDB64" s="2"/>
      <c r="VDC64" s="2"/>
      <c r="VDD64" s="2"/>
      <c r="VDE64" s="2"/>
      <c r="VDF64" s="2"/>
      <c r="VDG64" s="2"/>
      <c r="VDH64" s="2"/>
      <c r="VDI64" s="2"/>
      <c r="VDJ64" s="2"/>
      <c r="VDK64" s="2"/>
      <c r="VDL64" s="2"/>
      <c r="VDM64" s="2"/>
      <c r="VDN64" s="2"/>
      <c r="VDO64" s="2"/>
      <c r="VDP64" s="2"/>
      <c r="VDQ64" s="2"/>
      <c r="VDR64" s="2"/>
      <c r="VDS64" s="2"/>
      <c r="VDT64" s="2"/>
      <c r="VDU64" s="2"/>
      <c r="VDV64" s="2"/>
      <c r="VDW64" s="2"/>
      <c r="VDX64" s="2"/>
      <c r="VDY64" s="2"/>
      <c r="VDZ64" s="2"/>
      <c r="VEA64" s="2"/>
      <c r="VEB64" s="2"/>
      <c r="VEC64" s="2"/>
      <c r="VED64" s="2"/>
      <c r="VEE64" s="2"/>
      <c r="VEF64" s="2"/>
      <c r="VEG64" s="2"/>
      <c r="VEH64" s="2"/>
      <c r="VEI64" s="2"/>
      <c r="VEJ64" s="2"/>
      <c r="VEK64" s="2"/>
      <c r="VEL64" s="2"/>
      <c r="VEM64" s="2"/>
      <c r="VEN64" s="2"/>
      <c r="VEO64" s="2"/>
      <c r="VEP64" s="2"/>
      <c r="VEQ64" s="2"/>
      <c r="VER64" s="2"/>
      <c r="VES64" s="2"/>
      <c r="VET64" s="2"/>
      <c r="VEU64" s="2"/>
      <c r="VEV64" s="2"/>
      <c r="VEW64" s="2"/>
      <c r="VEX64" s="2"/>
      <c r="VEY64" s="2"/>
      <c r="VEZ64" s="2"/>
      <c r="VFA64" s="2"/>
      <c r="VFB64" s="2"/>
      <c r="VFC64" s="2"/>
      <c r="VFD64" s="2"/>
      <c r="VFE64" s="2"/>
      <c r="VFF64" s="2"/>
      <c r="VFG64" s="2"/>
      <c r="VFH64" s="2"/>
      <c r="VFI64" s="2"/>
      <c r="VFJ64" s="2"/>
      <c r="VFK64" s="2"/>
      <c r="VFL64" s="2"/>
      <c r="VFM64" s="2"/>
      <c r="VFN64" s="2"/>
      <c r="VFO64" s="2"/>
      <c r="VFP64" s="2"/>
      <c r="VFQ64" s="2"/>
      <c r="VFR64" s="2"/>
      <c r="VFS64" s="2"/>
      <c r="VFT64" s="2"/>
      <c r="VFU64" s="2"/>
      <c r="VFV64" s="2"/>
      <c r="VFW64" s="2"/>
      <c r="VFX64" s="2"/>
      <c r="VFY64" s="2"/>
      <c r="VFZ64" s="2"/>
      <c r="VGA64" s="2"/>
      <c r="VGB64" s="2"/>
      <c r="VGC64" s="2"/>
      <c r="VGD64" s="2"/>
      <c r="VGE64" s="2"/>
      <c r="VGF64" s="2"/>
      <c r="VGG64" s="2"/>
      <c r="VGH64" s="2"/>
      <c r="VGI64" s="2"/>
      <c r="VGJ64" s="2"/>
      <c r="VGK64" s="2"/>
      <c r="VGL64" s="2"/>
      <c r="VGM64" s="2"/>
      <c r="VGN64" s="2"/>
      <c r="VGO64" s="2"/>
      <c r="VGP64" s="2"/>
      <c r="VGQ64" s="2"/>
      <c r="VGR64" s="2"/>
      <c r="VGS64" s="2"/>
      <c r="VGT64" s="2"/>
      <c r="VGU64" s="2"/>
      <c r="VGV64" s="2"/>
      <c r="VGW64" s="2"/>
      <c r="VGX64" s="2"/>
      <c r="VGY64" s="2"/>
      <c r="VGZ64" s="2"/>
      <c r="VHA64" s="2"/>
      <c r="VHB64" s="2"/>
      <c r="VHC64" s="2"/>
      <c r="VHD64" s="2"/>
      <c r="VHE64" s="2"/>
      <c r="VHF64" s="2"/>
      <c r="VHG64" s="2"/>
      <c r="VHH64" s="2"/>
      <c r="VHI64" s="2"/>
      <c r="VHJ64" s="2"/>
      <c r="VHK64" s="2"/>
      <c r="VHL64" s="2"/>
      <c r="VHM64" s="2"/>
      <c r="VHN64" s="2"/>
      <c r="VHO64" s="2"/>
      <c r="VHP64" s="2"/>
      <c r="VHQ64" s="2"/>
      <c r="VHR64" s="2"/>
      <c r="VHS64" s="2"/>
      <c r="VHT64" s="2"/>
      <c r="VHU64" s="2"/>
      <c r="VHV64" s="2"/>
      <c r="VHW64" s="2"/>
      <c r="VHX64" s="2"/>
      <c r="VHY64" s="2"/>
      <c r="VHZ64" s="2"/>
      <c r="VIA64" s="2"/>
      <c r="VIB64" s="2"/>
      <c r="VIC64" s="2"/>
      <c r="VID64" s="2"/>
      <c r="VIE64" s="2"/>
      <c r="VIF64" s="2"/>
      <c r="VIG64" s="2"/>
      <c r="VIH64" s="2"/>
      <c r="VII64" s="2"/>
      <c r="VIJ64" s="2"/>
      <c r="VIK64" s="2"/>
      <c r="VIL64" s="2"/>
      <c r="VIM64" s="2"/>
      <c r="VIN64" s="2"/>
      <c r="VIO64" s="2"/>
      <c r="VIP64" s="2"/>
      <c r="VIQ64" s="2"/>
      <c r="VIR64" s="2"/>
      <c r="VIS64" s="2"/>
      <c r="VIT64" s="2"/>
      <c r="VIU64" s="2"/>
      <c r="VIV64" s="2"/>
      <c r="VIW64" s="2"/>
      <c r="VIX64" s="2"/>
      <c r="VIY64" s="2"/>
      <c r="VIZ64" s="2"/>
      <c r="VJA64" s="2"/>
      <c r="VJB64" s="2"/>
      <c r="VJC64" s="2"/>
      <c r="VJD64" s="2"/>
      <c r="VJE64" s="2"/>
      <c r="VJF64" s="2"/>
      <c r="VJG64" s="2"/>
      <c r="VJH64" s="2"/>
      <c r="VJI64" s="2"/>
      <c r="VJJ64" s="2"/>
      <c r="VJK64" s="2"/>
      <c r="VJL64" s="2"/>
      <c r="VJM64" s="2"/>
      <c r="VJN64" s="2"/>
      <c r="VJO64" s="2"/>
      <c r="VJP64" s="2"/>
      <c r="VJQ64" s="2"/>
      <c r="VJR64" s="2"/>
      <c r="VJS64" s="2"/>
      <c r="VJT64" s="2"/>
      <c r="VJU64" s="2"/>
      <c r="VJV64" s="2"/>
      <c r="VJW64" s="2"/>
      <c r="VJX64" s="2"/>
      <c r="VJY64" s="2"/>
      <c r="VJZ64" s="2"/>
      <c r="VKA64" s="2"/>
      <c r="VKB64" s="2"/>
      <c r="VKC64" s="2"/>
      <c r="VKD64" s="2"/>
      <c r="VKE64" s="2"/>
      <c r="VKF64" s="2"/>
      <c r="VKG64" s="2"/>
      <c r="VKH64" s="2"/>
      <c r="VKI64" s="2"/>
      <c r="VKJ64" s="2"/>
      <c r="VKK64" s="2"/>
      <c r="VKL64" s="2"/>
      <c r="VKM64" s="2"/>
      <c r="VKN64" s="2"/>
      <c r="VKO64" s="2"/>
      <c r="VKP64" s="2"/>
      <c r="VKQ64" s="2"/>
      <c r="VKR64" s="2"/>
      <c r="VKS64" s="2"/>
      <c r="VKT64" s="2"/>
      <c r="VKU64" s="2"/>
      <c r="VKV64" s="2"/>
      <c r="VKW64" s="2"/>
      <c r="VKX64" s="2"/>
      <c r="VKY64" s="2"/>
      <c r="VKZ64" s="2"/>
      <c r="VLA64" s="2"/>
      <c r="VLB64" s="2"/>
      <c r="VLC64" s="2"/>
      <c r="VLD64" s="2"/>
      <c r="VLE64" s="2"/>
      <c r="VLF64" s="2"/>
      <c r="VLG64" s="2"/>
      <c r="VLH64" s="2"/>
      <c r="VLI64" s="2"/>
      <c r="VLJ64" s="2"/>
      <c r="VLK64" s="2"/>
      <c r="VLL64" s="2"/>
      <c r="VLM64" s="2"/>
      <c r="VLN64" s="2"/>
      <c r="VLO64" s="2"/>
      <c r="VLP64" s="2"/>
      <c r="VLQ64" s="2"/>
      <c r="VLR64" s="2"/>
      <c r="VLS64" s="2"/>
      <c r="VLT64" s="2"/>
      <c r="VLU64" s="2"/>
      <c r="VLV64" s="2"/>
      <c r="VLW64" s="2"/>
      <c r="VLX64" s="2"/>
      <c r="VLY64" s="2"/>
      <c r="VLZ64" s="2"/>
      <c r="VMA64" s="2"/>
      <c r="VMB64" s="2"/>
      <c r="VMC64" s="2"/>
      <c r="VMD64" s="2"/>
      <c r="VME64" s="2"/>
      <c r="VMF64" s="2"/>
      <c r="VMG64" s="2"/>
      <c r="VMH64" s="2"/>
      <c r="VMI64" s="2"/>
      <c r="VMJ64" s="2"/>
      <c r="VMK64" s="2"/>
      <c r="VML64" s="2"/>
      <c r="VMM64" s="2"/>
      <c r="VMN64" s="2"/>
      <c r="VMO64" s="2"/>
      <c r="VMP64" s="2"/>
      <c r="VMQ64" s="2"/>
      <c r="VMR64" s="2"/>
      <c r="VMS64" s="2"/>
      <c r="VMT64" s="2"/>
      <c r="VMU64" s="2"/>
      <c r="VMV64" s="2"/>
      <c r="VMW64" s="2"/>
      <c r="VMX64" s="2"/>
      <c r="VMY64" s="2"/>
      <c r="VMZ64" s="2"/>
      <c r="VNA64" s="2"/>
      <c r="VNB64" s="2"/>
      <c r="VNC64" s="2"/>
      <c r="VND64" s="2"/>
      <c r="VNE64" s="2"/>
      <c r="VNF64" s="2"/>
      <c r="VNG64" s="2"/>
      <c r="VNH64" s="2"/>
      <c r="VNI64" s="2"/>
      <c r="VNJ64" s="2"/>
      <c r="VNK64" s="2"/>
      <c r="VNL64" s="2"/>
      <c r="VNM64" s="2"/>
      <c r="VNN64" s="2"/>
      <c r="VNO64" s="2"/>
      <c r="VNP64" s="2"/>
      <c r="VNQ64" s="2"/>
      <c r="VNR64" s="2"/>
      <c r="VNS64" s="2"/>
      <c r="VNT64" s="2"/>
      <c r="VNU64" s="2"/>
      <c r="VNV64" s="2"/>
      <c r="VNW64" s="2"/>
      <c r="VNX64" s="2"/>
      <c r="VNY64" s="2"/>
      <c r="VNZ64" s="2"/>
      <c r="VOA64" s="2"/>
      <c r="VOB64" s="2"/>
      <c r="VOC64" s="2"/>
      <c r="VOD64" s="2"/>
      <c r="VOE64" s="2"/>
      <c r="VOF64" s="2"/>
      <c r="VOG64" s="2"/>
      <c r="VOH64" s="2"/>
      <c r="VOI64" s="2"/>
      <c r="VOJ64" s="2"/>
      <c r="VOK64" s="2"/>
      <c r="VOL64" s="2"/>
      <c r="VOM64" s="2"/>
      <c r="VON64" s="2"/>
      <c r="VOO64" s="2"/>
      <c r="VOP64" s="2"/>
      <c r="VOQ64" s="2"/>
      <c r="VOR64" s="2"/>
      <c r="VOS64" s="2"/>
      <c r="VOT64" s="2"/>
      <c r="VOU64" s="2"/>
      <c r="VOV64" s="2"/>
      <c r="VOW64" s="2"/>
      <c r="VOX64" s="2"/>
      <c r="VOY64" s="2"/>
      <c r="VOZ64" s="2"/>
      <c r="VPA64" s="2"/>
      <c r="VPB64" s="2"/>
      <c r="VPC64" s="2"/>
      <c r="VPD64" s="2"/>
      <c r="VPE64" s="2"/>
      <c r="VPF64" s="2"/>
      <c r="VPG64" s="2"/>
      <c r="VPH64" s="2"/>
      <c r="VPI64" s="2"/>
      <c r="VPJ64" s="2"/>
      <c r="VPK64" s="2"/>
      <c r="VPL64" s="2"/>
      <c r="VPM64" s="2"/>
      <c r="VPN64" s="2"/>
      <c r="VPO64" s="2"/>
      <c r="VPP64" s="2"/>
      <c r="VPQ64" s="2"/>
      <c r="VPR64" s="2"/>
      <c r="VPS64" s="2"/>
      <c r="VPT64" s="2"/>
      <c r="VPU64" s="2"/>
      <c r="VPV64" s="2"/>
      <c r="VPW64" s="2"/>
      <c r="VPX64" s="2"/>
      <c r="VPY64" s="2"/>
      <c r="VPZ64" s="2"/>
      <c r="VQA64" s="2"/>
      <c r="VQB64" s="2"/>
      <c r="VQC64" s="2"/>
      <c r="VQD64" s="2"/>
      <c r="VQE64" s="2"/>
      <c r="VQF64" s="2"/>
      <c r="VQG64" s="2"/>
      <c r="VQH64" s="2"/>
      <c r="VQI64" s="2"/>
      <c r="VQJ64" s="2"/>
      <c r="VQK64" s="2"/>
      <c r="VQL64" s="2"/>
      <c r="VQM64" s="2"/>
      <c r="VQN64" s="2"/>
      <c r="VQO64" s="2"/>
      <c r="VQP64" s="2"/>
      <c r="VQQ64" s="2"/>
      <c r="VQR64" s="2"/>
      <c r="VQS64" s="2"/>
      <c r="VQT64" s="2"/>
      <c r="VQU64" s="2"/>
      <c r="VQV64" s="2"/>
      <c r="VQW64" s="2"/>
      <c r="VQX64" s="2"/>
      <c r="VQY64" s="2"/>
      <c r="VQZ64" s="2"/>
      <c r="VRA64" s="2"/>
      <c r="VRB64" s="2"/>
      <c r="VRC64" s="2"/>
      <c r="VRD64" s="2"/>
      <c r="VRE64" s="2"/>
      <c r="VRF64" s="2"/>
      <c r="VRG64" s="2"/>
      <c r="VRH64" s="2"/>
      <c r="VRI64" s="2"/>
      <c r="VRJ64" s="2"/>
      <c r="VRK64" s="2"/>
      <c r="VRL64" s="2"/>
      <c r="VRM64" s="2"/>
      <c r="VRN64" s="2"/>
      <c r="VRO64" s="2"/>
      <c r="VRP64" s="2"/>
      <c r="VRQ64" s="2"/>
      <c r="VRR64" s="2"/>
      <c r="VRS64" s="2"/>
      <c r="VRT64" s="2"/>
      <c r="VRU64" s="2"/>
      <c r="VRV64" s="2"/>
      <c r="VRW64" s="2"/>
      <c r="VRX64" s="2"/>
      <c r="VRY64" s="2"/>
      <c r="VRZ64" s="2"/>
      <c r="VSA64" s="2"/>
      <c r="VSB64" s="2"/>
      <c r="VSC64" s="2"/>
      <c r="VSD64" s="2"/>
      <c r="VSE64" s="2"/>
      <c r="VSF64" s="2"/>
      <c r="VSG64" s="2"/>
      <c r="VSH64" s="2"/>
      <c r="VSI64" s="2"/>
      <c r="VSJ64" s="2"/>
      <c r="VSK64" s="2"/>
      <c r="VSL64" s="2"/>
      <c r="VSM64" s="2"/>
      <c r="VSN64" s="2"/>
      <c r="VSO64" s="2"/>
      <c r="VSP64" s="2"/>
      <c r="VSQ64" s="2"/>
      <c r="VSR64" s="2"/>
      <c r="VSS64" s="2"/>
      <c r="VST64" s="2"/>
      <c r="VSU64" s="2"/>
      <c r="VSV64" s="2"/>
      <c r="VSW64" s="2"/>
      <c r="VSX64" s="2"/>
      <c r="VSY64" s="2"/>
      <c r="VSZ64" s="2"/>
      <c r="VTA64" s="2"/>
      <c r="VTB64" s="2"/>
      <c r="VTC64" s="2"/>
      <c r="VTD64" s="2"/>
      <c r="VTE64" s="2"/>
      <c r="VTF64" s="2"/>
      <c r="VTG64" s="2"/>
      <c r="VTH64" s="2"/>
      <c r="VTI64" s="2"/>
      <c r="VTJ64" s="2"/>
      <c r="VTK64" s="2"/>
      <c r="VTL64" s="2"/>
      <c r="VTM64" s="2"/>
      <c r="VTN64" s="2"/>
      <c r="VTO64" s="2"/>
      <c r="VTP64" s="2"/>
      <c r="VTQ64" s="2"/>
      <c r="VTR64" s="2"/>
      <c r="VTS64" s="2"/>
      <c r="VTT64" s="2"/>
      <c r="VTU64" s="2"/>
      <c r="VTV64" s="2"/>
      <c r="VTW64" s="2"/>
      <c r="VTX64" s="2"/>
      <c r="VTY64" s="2"/>
      <c r="VTZ64" s="2"/>
      <c r="VUA64" s="2"/>
      <c r="VUB64" s="2"/>
      <c r="VUC64" s="2"/>
      <c r="VUD64" s="2"/>
      <c r="VUE64" s="2"/>
      <c r="VUF64" s="2"/>
      <c r="VUG64" s="2"/>
      <c r="VUH64" s="2"/>
      <c r="VUI64" s="2"/>
      <c r="VUJ64" s="2"/>
      <c r="VUK64" s="2"/>
      <c r="VUL64" s="2"/>
      <c r="VUM64" s="2"/>
      <c r="VUN64" s="2"/>
      <c r="VUO64" s="2"/>
      <c r="VUP64" s="2"/>
      <c r="VUQ64" s="2"/>
      <c r="VUR64" s="2"/>
      <c r="VUS64" s="2"/>
      <c r="VUT64" s="2"/>
      <c r="VUU64" s="2"/>
      <c r="VUV64" s="2"/>
      <c r="VUW64" s="2"/>
      <c r="VUX64" s="2"/>
      <c r="VUY64" s="2"/>
      <c r="VUZ64" s="2"/>
      <c r="VVA64" s="2"/>
      <c r="VVB64" s="2"/>
      <c r="VVC64" s="2"/>
      <c r="VVD64" s="2"/>
      <c r="VVE64" s="2"/>
      <c r="VVF64" s="2"/>
      <c r="VVG64" s="2"/>
      <c r="VVH64" s="2"/>
      <c r="VVI64" s="2"/>
      <c r="VVJ64" s="2"/>
      <c r="VVK64" s="2"/>
      <c r="VVL64" s="2"/>
      <c r="VVM64" s="2"/>
      <c r="VVN64" s="2"/>
      <c r="VVO64" s="2"/>
      <c r="VVP64" s="2"/>
      <c r="VVQ64" s="2"/>
      <c r="VVR64" s="2"/>
      <c r="VVS64" s="2"/>
      <c r="VVT64" s="2"/>
      <c r="VVU64" s="2"/>
      <c r="VVV64" s="2"/>
      <c r="VVW64" s="2"/>
      <c r="VVX64" s="2"/>
      <c r="VVY64" s="2"/>
      <c r="VVZ64" s="2"/>
      <c r="VWA64" s="2"/>
      <c r="VWB64" s="2"/>
      <c r="VWC64" s="2"/>
      <c r="VWD64" s="2"/>
      <c r="VWE64" s="2"/>
      <c r="VWF64" s="2"/>
      <c r="VWG64" s="2"/>
      <c r="VWH64" s="2"/>
      <c r="VWI64" s="2"/>
      <c r="VWJ64" s="2"/>
      <c r="VWK64" s="2"/>
      <c r="VWL64" s="2"/>
      <c r="VWM64" s="2"/>
      <c r="VWN64" s="2"/>
      <c r="VWO64" s="2"/>
      <c r="VWP64" s="2"/>
      <c r="VWQ64" s="2"/>
      <c r="VWR64" s="2"/>
      <c r="VWS64" s="2"/>
      <c r="VWT64" s="2"/>
      <c r="VWU64" s="2"/>
      <c r="VWV64" s="2"/>
      <c r="VWW64" s="2"/>
      <c r="VWX64" s="2"/>
      <c r="VWY64" s="2"/>
      <c r="VWZ64" s="2"/>
      <c r="VXA64" s="2"/>
      <c r="VXB64" s="2"/>
      <c r="VXC64" s="2"/>
      <c r="VXD64" s="2"/>
      <c r="VXE64" s="2"/>
      <c r="VXF64" s="2"/>
      <c r="VXG64" s="2"/>
      <c r="VXH64" s="2"/>
      <c r="VXI64" s="2"/>
      <c r="VXJ64" s="2"/>
      <c r="VXK64" s="2"/>
      <c r="VXL64" s="2"/>
      <c r="VXM64" s="2"/>
      <c r="VXN64" s="2"/>
      <c r="VXO64" s="2"/>
      <c r="VXP64" s="2"/>
      <c r="VXQ64" s="2"/>
      <c r="VXR64" s="2"/>
      <c r="VXS64" s="2"/>
      <c r="VXT64" s="2"/>
      <c r="VXU64" s="2"/>
      <c r="VXV64" s="2"/>
      <c r="VXW64" s="2"/>
      <c r="VXX64" s="2"/>
      <c r="VXY64" s="2"/>
      <c r="VXZ64" s="2"/>
      <c r="VYA64" s="2"/>
      <c r="VYB64" s="2"/>
      <c r="VYC64" s="2"/>
      <c r="VYD64" s="2"/>
      <c r="VYE64" s="2"/>
      <c r="VYF64" s="2"/>
      <c r="VYG64" s="2"/>
      <c r="VYH64" s="2"/>
      <c r="VYI64" s="2"/>
      <c r="VYJ64" s="2"/>
      <c r="VYK64" s="2"/>
      <c r="VYL64" s="2"/>
      <c r="VYM64" s="2"/>
      <c r="VYN64" s="2"/>
      <c r="VYO64" s="2"/>
      <c r="VYP64" s="2"/>
      <c r="VYQ64" s="2"/>
      <c r="VYR64" s="2"/>
      <c r="VYS64" s="2"/>
      <c r="VYT64" s="2"/>
      <c r="VYU64" s="2"/>
      <c r="VYV64" s="2"/>
      <c r="VYW64" s="2"/>
      <c r="VYX64" s="2"/>
      <c r="VYY64" s="2"/>
      <c r="VYZ64" s="2"/>
      <c r="VZA64" s="2"/>
      <c r="VZB64" s="2"/>
      <c r="VZC64" s="2"/>
      <c r="VZD64" s="2"/>
      <c r="VZE64" s="2"/>
      <c r="VZF64" s="2"/>
      <c r="VZG64" s="2"/>
      <c r="VZH64" s="2"/>
      <c r="VZI64" s="2"/>
      <c r="VZJ64" s="2"/>
      <c r="VZK64" s="2"/>
      <c r="VZL64" s="2"/>
      <c r="VZM64" s="2"/>
      <c r="VZN64" s="2"/>
      <c r="VZO64" s="2"/>
      <c r="VZP64" s="2"/>
      <c r="VZQ64" s="2"/>
      <c r="VZR64" s="2"/>
      <c r="VZS64" s="2"/>
      <c r="VZT64" s="2"/>
      <c r="VZU64" s="2"/>
      <c r="VZV64" s="2"/>
      <c r="VZW64" s="2"/>
      <c r="VZX64" s="2"/>
      <c r="VZY64" s="2"/>
      <c r="VZZ64" s="2"/>
      <c r="WAA64" s="2"/>
      <c r="WAB64" s="2"/>
      <c r="WAC64" s="2"/>
      <c r="WAD64" s="2"/>
      <c r="WAE64" s="2"/>
      <c r="WAF64" s="2"/>
      <c r="WAG64" s="2"/>
      <c r="WAH64" s="2"/>
      <c r="WAI64" s="2"/>
      <c r="WAJ64" s="2"/>
      <c r="WAK64" s="2"/>
      <c r="WAL64" s="2"/>
      <c r="WAM64" s="2"/>
      <c r="WAN64" s="2"/>
      <c r="WAO64" s="2"/>
      <c r="WAP64" s="2"/>
      <c r="WAQ64" s="2"/>
      <c r="WAR64" s="2"/>
      <c r="WAS64" s="2"/>
      <c r="WAT64" s="2"/>
      <c r="WAU64" s="2"/>
      <c r="WAV64" s="2"/>
      <c r="WAW64" s="2"/>
      <c r="WAX64" s="2"/>
      <c r="WAY64" s="2"/>
      <c r="WAZ64" s="2"/>
      <c r="WBA64" s="2"/>
      <c r="WBB64" s="2"/>
      <c r="WBC64" s="2"/>
      <c r="WBD64" s="2"/>
      <c r="WBE64" s="2"/>
      <c r="WBF64" s="2"/>
      <c r="WBG64" s="2"/>
      <c r="WBH64" s="2"/>
      <c r="WBI64" s="2"/>
      <c r="WBJ64" s="2"/>
      <c r="WBK64" s="2"/>
      <c r="WBL64" s="2"/>
      <c r="WBM64" s="2"/>
      <c r="WBN64" s="2"/>
      <c r="WBO64" s="2"/>
      <c r="WBP64" s="2"/>
      <c r="WBQ64" s="2"/>
      <c r="WBR64" s="2"/>
      <c r="WBS64" s="2"/>
      <c r="WBT64" s="2"/>
      <c r="WBU64" s="2"/>
      <c r="WBV64" s="2"/>
      <c r="WBW64" s="2"/>
      <c r="WBX64" s="2"/>
      <c r="WBY64" s="2"/>
      <c r="WBZ64" s="2"/>
      <c r="WCA64" s="2"/>
      <c r="WCB64" s="2"/>
      <c r="WCC64" s="2"/>
      <c r="WCD64" s="2"/>
      <c r="WCE64" s="2"/>
      <c r="WCF64" s="2"/>
      <c r="WCG64" s="2"/>
      <c r="WCH64" s="2"/>
      <c r="WCI64" s="2"/>
      <c r="WCJ64" s="2"/>
      <c r="WCK64" s="2"/>
      <c r="WCL64" s="2"/>
      <c r="WCM64" s="2"/>
      <c r="WCN64" s="2"/>
      <c r="WCO64" s="2"/>
      <c r="WCP64" s="2"/>
      <c r="WCQ64" s="2"/>
      <c r="WCR64" s="2"/>
      <c r="WCS64" s="2"/>
      <c r="WCT64" s="2"/>
      <c r="WCU64" s="2"/>
      <c r="WCV64" s="2"/>
      <c r="WCW64" s="2"/>
      <c r="WCX64" s="2"/>
      <c r="WCY64" s="2"/>
      <c r="WCZ64" s="2"/>
      <c r="WDA64" s="2"/>
      <c r="WDB64" s="2"/>
      <c r="WDC64" s="2"/>
      <c r="WDD64" s="2"/>
      <c r="WDE64" s="2"/>
      <c r="WDF64" s="2"/>
      <c r="WDG64" s="2"/>
      <c r="WDH64" s="2"/>
      <c r="WDI64" s="2"/>
      <c r="WDJ64" s="2"/>
      <c r="WDK64" s="2"/>
      <c r="WDL64" s="2"/>
      <c r="WDM64" s="2"/>
      <c r="WDN64" s="2"/>
      <c r="WDO64" s="2"/>
      <c r="WDP64" s="2"/>
      <c r="WDQ64" s="2"/>
      <c r="WDR64" s="2"/>
      <c r="WDS64" s="2"/>
      <c r="WDT64" s="2"/>
      <c r="WDU64" s="2"/>
      <c r="WDV64" s="2"/>
      <c r="WDW64" s="2"/>
      <c r="WDX64" s="2"/>
      <c r="WDY64" s="2"/>
      <c r="WDZ64" s="2"/>
      <c r="WEA64" s="2"/>
      <c r="WEB64" s="2"/>
      <c r="WEC64" s="2"/>
      <c r="WED64" s="2"/>
      <c r="WEE64" s="2"/>
      <c r="WEF64" s="2"/>
      <c r="WEG64" s="2"/>
      <c r="WEH64" s="2"/>
      <c r="WEI64" s="2"/>
      <c r="WEJ64" s="2"/>
      <c r="WEK64" s="2"/>
      <c r="WEL64" s="2"/>
      <c r="WEM64" s="2"/>
      <c r="WEN64" s="2"/>
      <c r="WEO64" s="2"/>
      <c r="WEP64" s="2"/>
      <c r="WEQ64" s="2"/>
      <c r="WER64" s="2"/>
      <c r="WES64" s="2"/>
      <c r="WET64" s="2"/>
      <c r="WEU64" s="2"/>
      <c r="WEV64" s="2"/>
      <c r="WEW64" s="2"/>
      <c r="WEX64" s="2"/>
      <c r="WEY64" s="2"/>
      <c r="WEZ64" s="2"/>
      <c r="WFA64" s="2"/>
      <c r="WFB64" s="2"/>
      <c r="WFC64" s="2"/>
      <c r="WFD64" s="2"/>
      <c r="WFE64" s="2"/>
      <c r="WFF64" s="2"/>
      <c r="WFG64" s="2"/>
      <c r="WFH64" s="2"/>
      <c r="WFI64" s="2"/>
      <c r="WFJ64" s="2"/>
      <c r="WFK64" s="2"/>
      <c r="WFL64" s="2"/>
      <c r="WFM64" s="2"/>
      <c r="WFN64" s="2"/>
      <c r="WFO64" s="2"/>
      <c r="WFP64" s="2"/>
      <c r="WFQ64" s="2"/>
      <c r="WFR64" s="2"/>
      <c r="WFS64" s="2"/>
      <c r="WFT64" s="2"/>
      <c r="WFU64" s="2"/>
      <c r="WFV64" s="2"/>
      <c r="WFW64" s="2"/>
      <c r="WFX64" s="2"/>
      <c r="WFY64" s="2"/>
      <c r="WFZ64" s="2"/>
      <c r="WGA64" s="2"/>
      <c r="WGB64" s="2"/>
      <c r="WGC64" s="2"/>
      <c r="WGD64" s="2"/>
      <c r="WGE64" s="2"/>
      <c r="WGF64" s="2"/>
      <c r="WGG64" s="2"/>
      <c r="WGH64" s="2"/>
      <c r="WGI64" s="2"/>
      <c r="WGJ64" s="2"/>
      <c r="WGK64" s="2"/>
      <c r="WGL64" s="2"/>
      <c r="WGM64" s="2"/>
      <c r="WGN64" s="2"/>
      <c r="WGO64" s="2"/>
      <c r="WGP64" s="2"/>
      <c r="WGQ64" s="2"/>
      <c r="WGR64" s="2"/>
      <c r="WGS64" s="2"/>
      <c r="WGT64" s="2"/>
      <c r="WGU64" s="2"/>
      <c r="WGV64" s="2"/>
      <c r="WGW64" s="2"/>
      <c r="WGX64" s="2"/>
      <c r="WGY64" s="2"/>
      <c r="WGZ64" s="2"/>
      <c r="WHA64" s="2"/>
      <c r="WHB64" s="2"/>
      <c r="WHC64" s="2"/>
      <c r="WHD64" s="2"/>
      <c r="WHE64" s="2"/>
      <c r="WHF64" s="2"/>
      <c r="WHG64" s="2"/>
      <c r="WHH64" s="2"/>
      <c r="WHI64" s="2"/>
      <c r="WHJ64" s="2"/>
      <c r="WHK64" s="2"/>
      <c r="WHL64" s="2"/>
      <c r="WHM64" s="2"/>
      <c r="WHN64" s="2"/>
      <c r="WHO64" s="2"/>
      <c r="WHP64" s="2"/>
      <c r="WHQ64" s="2"/>
      <c r="WHR64" s="2"/>
      <c r="WHS64" s="2"/>
      <c r="WHT64" s="2"/>
      <c r="WHU64" s="2"/>
      <c r="WHV64" s="2"/>
      <c r="WHW64" s="2"/>
      <c r="WHX64" s="2"/>
      <c r="WHY64" s="2"/>
      <c r="WHZ64" s="2"/>
      <c r="WIA64" s="2"/>
      <c r="WIB64" s="2"/>
      <c r="WIC64" s="2"/>
      <c r="WID64" s="2"/>
      <c r="WIE64" s="2"/>
      <c r="WIF64" s="2"/>
      <c r="WIG64" s="2"/>
      <c r="WIH64" s="2"/>
      <c r="WII64" s="2"/>
      <c r="WIJ64" s="2"/>
      <c r="WIK64" s="2"/>
      <c r="WIL64" s="2"/>
      <c r="WIM64" s="2"/>
      <c r="WIN64" s="2"/>
      <c r="WIO64" s="2"/>
      <c r="WIP64" s="2"/>
      <c r="WIQ64" s="2"/>
      <c r="WIR64" s="2"/>
      <c r="WIS64" s="2"/>
      <c r="WIT64" s="2"/>
      <c r="WIU64" s="2"/>
      <c r="WIV64" s="2"/>
      <c r="WIW64" s="2"/>
      <c r="WIX64" s="2"/>
      <c r="WIY64" s="2"/>
      <c r="WIZ64" s="2"/>
      <c r="WJA64" s="2"/>
      <c r="WJB64" s="2"/>
      <c r="WJC64" s="2"/>
      <c r="WJD64" s="2"/>
      <c r="WJE64" s="2"/>
      <c r="WJF64" s="2"/>
      <c r="WJG64" s="2"/>
      <c r="WJH64" s="2"/>
      <c r="WJI64" s="2"/>
      <c r="WJJ64" s="2"/>
      <c r="WJK64" s="2"/>
      <c r="WJL64" s="2"/>
      <c r="WJM64" s="2"/>
      <c r="WJN64" s="2"/>
      <c r="WJO64" s="2"/>
      <c r="WJP64" s="2"/>
      <c r="WJQ64" s="2"/>
      <c r="WJR64" s="2"/>
      <c r="WJS64" s="2"/>
      <c r="WJT64" s="2"/>
      <c r="WJU64" s="2"/>
      <c r="WJV64" s="2"/>
      <c r="WJW64" s="2"/>
      <c r="WJX64" s="2"/>
      <c r="WJY64" s="2"/>
      <c r="WJZ64" s="2"/>
      <c r="WKA64" s="2"/>
      <c r="WKB64" s="2"/>
      <c r="WKC64" s="2"/>
      <c r="WKD64" s="2"/>
      <c r="WKE64" s="2"/>
      <c r="WKF64" s="2"/>
      <c r="WKG64" s="2"/>
      <c r="WKH64" s="2"/>
      <c r="WKI64" s="2"/>
      <c r="WKJ64" s="2"/>
      <c r="WKK64" s="2"/>
      <c r="WKL64" s="2"/>
      <c r="WKM64" s="2"/>
      <c r="WKN64" s="2"/>
      <c r="WKO64" s="2"/>
      <c r="WKP64" s="2"/>
      <c r="WKQ64" s="2"/>
      <c r="WKR64" s="2"/>
      <c r="WKS64" s="2"/>
      <c r="WKT64" s="2"/>
      <c r="WKU64" s="2"/>
      <c r="WKV64" s="2"/>
      <c r="WKW64" s="2"/>
      <c r="WKX64" s="2"/>
      <c r="WKY64" s="2"/>
      <c r="WKZ64" s="2"/>
      <c r="WLA64" s="2"/>
      <c r="WLB64" s="2"/>
      <c r="WLC64" s="2"/>
      <c r="WLD64" s="2"/>
      <c r="WLE64" s="2"/>
      <c r="WLF64" s="2"/>
      <c r="WLG64" s="2"/>
      <c r="WLH64" s="2"/>
      <c r="WLI64" s="2"/>
      <c r="WLJ64" s="2"/>
      <c r="WLK64" s="2"/>
      <c r="WLL64" s="2"/>
      <c r="WLM64" s="2"/>
      <c r="WLN64" s="2"/>
      <c r="WLO64" s="2"/>
      <c r="WLP64" s="2"/>
      <c r="WLQ64" s="2"/>
      <c r="WLR64" s="2"/>
      <c r="WLS64" s="2"/>
      <c r="WLT64" s="2"/>
      <c r="WLU64" s="2"/>
      <c r="WLV64" s="2"/>
      <c r="WLW64" s="2"/>
      <c r="WLX64" s="2"/>
      <c r="WLY64" s="2"/>
      <c r="WLZ64" s="2"/>
      <c r="WMA64" s="2"/>
      <c r="WMB64" s="2"/>
      <c r="WMC64" s="2"/>
      <c r="WMD64" s="2"/>
      <c r="WME64" s="2"/>
      <c r="WMF64" s="2"/>
      <c r="WMG64" s="2"/>
      <c r="WMH64" s="2"/>
      <c r="WMI64" s="2"/>
      <c r="WMJ64" s="2"/>
      <c r="WMK64" s="2"/>
      <c r="WML64" s="2"/>
      <c r="WMM64" s="2"/>
      <c r="WMN64" s="2"/>
      <c r="WMO64" s="2"/>
      <c r="WMP64" s="2"/>
      <c r="WMQ64" s="2"/>
      <c r="WMR64" s="2"/>
      <c r="WMS64" s="2"/>
      <c r="WMT64" s="2"/>
      <c r="WMU64" s="2"/>
      <c r="WMV64" s="2"/>
      <c r="WMW64" s="2"/>
      <c r="WMX64" s="2"/>
      <c r="WMY64" s="2"/>
      <c r="WMZ64" s="2"/>
      <c r="WNA64" s="2"/>
      <c r="WNB64" s="2"/>
      <c r="WNC64" s="2"/>
      <c r="WND64" s="2"/>
      <c r="WNE64" s="2"/>
      <c r="WNF64" s="2"/>
      <c r="WNG64" s="2"/>
      <c r="WNH64" s="2"/>
      <c r="WNI64" s="2"/>
      <c r="WNJ64" s="2"/>
      <c r="WNK64" s="2"/>
      <c r="WNL64" s="2"/>
      <c r="WNM64" s="2"/>
      <c r="WNN64" s="2"/>
      <c r="WNO64" s="2"/>
      <c r="WNP64" s="2"/>
      <c r="WNQ64" s="2"/>
      <c r="WNR64" s="2"/>
      <c r="WNS64" s="2"/>
      <c r="WNT64" s="2"/>
      <c r="WNU64" s="2"/>
      <c r="WNV64" s="2"/>
      <c r="WNW64" s="2"/>
      <c r="WNX64" s="2"/>
      <c r="WNY64" s="2"/>
      <c r="WNZ64" s="2"/>
      <c r="WOA64" s="2"/>
      <c r="WOB64" s="2"/>
      <c r="WOC64" s="2"/>
      <c r="WOD64" s="2"/>
      <c r="WOE64" s="2"/>
      <c r="WOF64" s="2"/>
      <c r="WOG64" s="2"/>
      <c r="WOH64" s="2"/>
      <c r="WOI64" s="2"/>
      <c r="WOJ64" s="2"/>
      <c r="WOK64" s="2"/>
      <c r="WOL64" s="2"/>
      <c r="WOM64" s="2"/>
      <c r="WON64" s="2"/>
      <c r="WOO64" s="2"/>
      <c r="WOP64" s="2"/>
      <c r="WOQ64" s="2"/>
      <c r="WOR64" s="2"/>
      <c r="WOS64" s="2"/>
      <c r="WOT64" s="2"/>
      <c r="WOU64" s="2"/>
      <c r="WOV64" s="2"/>
      <c r="WOW64" s="2"/>
      <c r="WOX64" s="2"/>
      <c r="WOY64" s="2"/>
      <c r="WOZ64" s="2"/>
      <c r="WPA64" s="2"/>
      <c r="WPB64" s="2"/>
      <c r="WPC64" s="2"/>
      <c r="WPD64" s="2"/>
      <c r="WPE64" s="2"/>
      <c r="WPF64" s="2"/>
      <c r="WPG64" s="2"/>
      <c r="WPH64" s="2"/>
      <c r="WPI64" s="2"/>
      <c r="WPJ64" s="2"/>
      <c r="WPK64" s="2"/>
      <c r="WPL64" s="2"/>
      <c r="WPM64" s="2"/>
      <c r="WPN64" s="2"/>
      <c r="WPO64" s="2"/>
      <c r="WPP64" s="2"/>
      <c r="WPQ64" s="2"/>
      <c r="WPR64" s="2"/>
      <c r="WPS64" s="2"/>
      <c r="WPT64" s="2"/>
      <c r="WPU64" s="2"/>
      <c r="WPV64" s="2"/>
      <c r="WPW64" s="2"/>
      <c r="WPX64" s="2"/>
      <c r="WPY64" s="2"/>
      <c r="WPZ64" s="2"/>
      <c r="WQA64" s="2"/>
      <c r="WQB64" s="2"/>
      <c r="WQC64" s="2"/>
      <c r="WQD64" s="2"/>
      <c r="WQE64" s="2"/>
      <c r="WQF64" s="2"/>
      <c r="WQG64" s="2"/>
      <c r="WQH64" s="2"/>
      <c r="WQI64" s="2"/>
      <c r="WQJ64" s="2"/>
      <c r="WQK64" s="2"/>
      <c r="WQL64" s="2"/>
      <c r="WQM64" s="2"/>
      <c r="WQN64" s="2"/>
      <c r="WQO64" s="2"/>
      <c r="WQP64" s="2"/>
      <c r="WQQ64" s="2"/>
      <c r="WQR64" s="2"/>
      <c r="WQS64" s="2"/>
      <c r="WQT64" s="2"/>
      <c r="WQU64" s="2"/>
      <c r="WQV64" s="2"/>
      <c r="WQW64" s="2"/>
      <c r="WQX64" s="2"/>
      <c r="WQY64" s="2"/>
      <c r="WQZ64" s="2"/>
      <c r="WRA64" s="2"/>
      <c r="WRB64" s="2"/>
      <c r="WRC64" s="2"/>
      <c r="WRD64" s="2"/>
      <c r="WRE64" s="2"/>
      <c r="WRF64" s="2"/>
      <c r="WRG64" s="2"/>
      <c r="WRH64" s="2"/>
      <c r="WRI64" s="2"/>
      <c r="WRJ64" s="2"/>
      <c r="WRK64" s="2"/>
      <c r="WRL64" s="2"/>
      <c r="WRM64" s="2"/>
      <c r="WRN64" s="2"/>
      <c r="WRO64" s="2"/>
      <c r="WRP64" s="2"/>
      <c r="WRQ64" s="2"/>
      <c r="WRR64" s="2"/>
      <c r="WRS64" s="2"/>
      <c r="WRT64" s="2"/>
      <c r="WRU64" s="2"/>
      <c r="WRV64" s="2"/>
      <c r="WRW64" s="2"/>
      <c r="WRX64" s="2"/>
      <c r="WRY64" s="2"/>
      <c r="WRZ64" s="2"/>
      <c r="WSA64" s="2"/>
      <c r="WSB64" s="2"/>
      <c r="WSC64" s="2"/>
      <c r="WSD64" s="2"/>
      <c r="WSE64" s="2"/>
      <c r="WSF64" s="2"/>
      <c r="WSG64" s="2"/>
      <c r="WSH64" s="2"/>
      <c r="WSI64" s="2"/>
      <c r="WSJ64" s="2"/>
      <c r="WSK64" s="2"/>
      <c r="WSL64" s="2"/>
      <c r="WSM64" s="2"/>
      <c r="WSN64" s="2"/>
      <c r="WSO64" s="2"/>
      <c r="WSP64" s="2"/>
      <c r="WSQ64" s="2"/>
      <c r="WSR64" s="2"/>
      <c r="WSS64" s="2"/>
      <c r="WST64" s="2"/>
      <c r="WSU64" s="2"/>
      <c r="WSV64" s="2"/>
      <c r="WSW64" s="2"/>
      <c r="WSX64" s="2"/>
      <c r="WSY64" s="2"/>
      <c r="WSZ64" s="2"/>
      <c r="WTA64" s="2"/>
      <c r="WTB64" s="2"/>
      <c r="WTC64" s="2"/>
      <c r="WTD64" s="2"/>
      <c r="WTE64" s="2"/>
      <c r="WTF64" s="2"/>
      <c r="WTG64" s="2"/>
      <c r="WTH64" s="2"/>
      <c r="WTI64" s="2"/>
      <c r="WTJ64" s="2"/>
      <c r="WTK64" s="2"/>
      <c r="WTL64" s="2"/>
      <c r="WTM64" s="2"/>
      <c r="WTN64" s="2"/>
      <c r="WTO64" s="2"/>
      <c r="WTP64" s="2"/>
      <c r="WTQ64" s="2"/>
      <c r="WTR64" s="2"/>
      <c r="WTS64" s="2"/>
      <c r="WTT64" s="2"/>
      <c r="WTU64" s="2"/>
      <c r="WTV64" s="2"/>
      <c r="WTW64" s="2"/>
      <c r="WTX64" s="2"/>
      <c r="WTY64" s="2"/>
      <c r="WTZ64" s="2"/>
      <c r="WUA64" s="2"/>
      <c r="WUB64" s="2"/>
      <c r="WUC64" s="2"/>
      <c r="WUD64" s="2"/>
      <c r="WUE64" s="2"/>
      <c r="WUF64" s="2"/>
      <c r="WUG64" s="2"/>
      <c r="WUH64" s="2"/>
      <c r="WUI64" s="2"/>
      <c r="WUJ64" s="2"/>
      <c r="WUK64" s="2"/>
      <c r="WUL64" s="2"/>
      <c r="WUM64" s="2"/>
      <c r="WUN64" s="2"/>
      <c r="WUO64" s="2"/>
      <c r="WUP64" s="2"/>
      <c r="WUQ64" s="2"/>
      <c r="WUR64" s="2"/>
      <c r="WUS64" s="2"/>
      <c r="WUT64" s="2"/>
      <c r="WUU64" s="2"/>
      <c r="WUV64" s="2"/>
      <c r="WUW64" s="2"/>
      <c r="WUX64" s="2"/>
      <c r="WUY64" s="2"/>
      <c r="WUZ64" s="2"/>
      <c r="WVA64" s="2"/>
      <c r="WVB64" s="2"/>
      <c r="WVC64" s="2"/>
      <c r="WVD64" s="2"/>
      <c r="WVE64" s="2"/>
      <c r="WVF64" s="2"/>
      <c r="WVG64" s="2"/>
      <c r="WVH64" s="2"/>
      <c r="WVI64" s="2"/>
      <c r="WVJ64" s="2"/>
      <c r="WVK64" s="2"/>
      <c r="WVL64" s="2"/>
      <c r="WVM64" s="2"/>
      <c r="WVN64" s="2"/>
      <c r="WVO64" s="2"/>
      <c r="WVP64" s="2"/>
      <c r="WVQ64" s="2"/>
      <c r="WVR64" s="2"/>
      <c r="WVS64" s="2"/>
      <c r="WVT64" s="2"/>
      <c r="WVU64" s="2"/>
      <c r="WVV64" s="2"/>
      <c r="WVW64" s="2"/>
      <c r="WVX64" s="2"/>
      <c r="WVY64" s="2"/>
      <c r="WVZ64" s="2"/>
      <c r="WWA64" s="2"/>
      <c r="WWB64" s="2"/>
      <c r="WWC64" s="2"/>
      <c r="WWD64" s="2"/>
      <c r="WWE64" s="2"/>
      <c r="WWF64" s="2"/>
      <c r="WWG64" s="2"/>
      <c r="WWH64" s="2"/>
      <c r="WWI64" s="2"/>
      <c r="WWJ64" s="2"/>
      <c r="WWK64" s="2"/>
      <c r="WWL64" s="2"/>
      <c r="WWM64" s="2"/>
      <c r="WWN64" s="2"/>
      <c r="WWO64" s="2"/>
      <c r="WWP64" s="2"/>
      <c r="WWQ64" s="2"/>
      <c r="WWR64" s="2"/>
      <c r="WWS64" s="2"/>
      <c r="WWT64" s="2"/>
      <c r="WWU64" s="2"/>
      <c r="WWV64" s="2"/>
      <c r="WWW64" s="2"/>
      <c r="WWX64" s="2"/>
      <c r="WWY64" s="2"/>
      <c r="WWZ64" s="2"/>
      <c r="WXA64" s="2"/>
      <c r="WXB64" s="2"/>
      <c r="WXC64" s="2"/>
      <c r="WXD64" s="2"/>
      <c r="WXE64" s="2"/>
      <c r="WXF64" s="2"/>
      <c r="WXG64" s="2"/>
      <c r="WXH64" s="2"/>
      <c r="WXI64" s="2"/>
      <c r="WXJ64" s="2"/>
      <c r="WXK64" s="2"/>
      <c r="WXL64" s="2"/>
      <c r="WXM64" s="2"/>
      <c r="WXN64" s="2"/>
      <c r="WXO64" s="2"/>
      <c r="WXP64" s="2"/>
      <c r="WXQ64" s="2"/>
      <c r="WXR64" s="2"/>
      <c r="WXS64" s="2"/>
      <c r="WXT64" s="2"/>
      <c r="WXU64" s="2"/>
      <c r="WXV64" s="2"/>
      <c r="WXW64" s="2"/>
      <c r="WXX64" s="2"/>
      <c r="WXY64" s="2"/>
      <c r="WXZ64" s="2"/>
      <c r="WYA64" s="2"/>
      <c r="WYB64" s="2"/>
      <c r="WYC64" s="2"/>
      <c r="WYD64" s="2"/>
      <c r="WYE64" s="2"/>
      <c r="WYF64" s="2"/>
      <c r="WYG64" s="2"/>
      <c r="WYH64" s="2"/>
      <c r="WYI64" s="2"/>
      <c r="WYJ64" s="2"/>
      <c r="WYK64" s="2"/>
      <c r="WYL64" s="2"/>
      <c r="WYM64" s="2"/>
      <c r="WYN64" s="2"/>
      <c r="WYO64" s="2"/>
      <c r="WYP64" s="2"/>
      <c r="WYQ64" s="2"/>
      <c r="WYR64" s="2"/>
      <c r="WYS64" s="2"/>
      <c r="WYT64" s="2"/>
      <c r="WYU64" s="2"/>
      <c r="WYV64" s="2"/>
      <c r="WYW64" s="2"/>
      <c r="WYX64" s="2"/>
      <c r="WYY64" s="2"/>
      <c r="WYZ64" s="2"/>
      <c r="WZA64" s="2"/>
      <c r="WZB64" s="2"/>
      <c r="WZC64" s="2"/>
      <c r="WZD64" s="2"/>
      <c r="WZE64" s="2"/>
      <c r="WZF64" s="2"/>
      <c r="WZG64" s="2"/>
      <c r="WZH64" s="2"/>
      <c r="WZI64" s="2"/>
      <c r="WZJ64" s="2"/>
      <c r="WZK64" s="2"/>
      <c r="WZL64" s="2"/>
      <c r="WZM64" s="2"/>
      <c r="WZN64" s="2"/>
      <c r="WZO64" s="2"/>
      <c r="WZP64" s="2"/>
      <c r="WZQ64" s="2"/>
      <c r="WZR64" s="2"/>
      <c r="WZS64" s="2"/>
      <c r="WZT64" s="2"/>
      <c r="WZU64" s="2"/>
      <c r="WZV64" s="2"/>
      <c r="WZW64" s="2"/>
      <c r="WZX64" s="2"/>
      <c r="WZY64" s="2"/>
      <c r="WZZ64" s="2"/>
      <c r="XAA64" s="2"/>
      <c r="XAB64" s="2"/>
      <c r="XAC64" s="2"/>
      <c r="XAD64" s="2"/>
      <c r="XAE64" s="2"/>
      <c r="XAF64" s="2"/>
      <c r="XAG64" s="2"/>
      <c r="XAH64" s="2"/>
      <c r="XAI64" s="2"/>
      <c r="XAJ64" s="2"/>
      <c r="XAK64" s="2"/>
      <c r="XAL64" s="2"/>
      <c r="XAM64" s="2"/>
      <c r="XAN64" s="2"/>
      <c r="XAO64" s="2"/>
      <c r="XAP64" s="2"/>
      <c r="XAQ64" s="2"/>
      <c r="XAR64" s="2"/>
      <c r="XAS64" s="2"/>
      <c r="XAT64" s="2"/>
      <c r="XAU64" s="2"/>
      <c r="XAV64" s="2"/>
      <c r="XAW64" s="2"/>
      <c r="XAX64" s="2"/>
      <c r="XAY64" s="2"/>
      <c r="XAZ64" s="2"/>
      <c r="XBA64" s="2"/>
      <c r="XBB64" s="2"/>
      <c r="XBC64" s="2"/>
      <c r="XBD64" s="2"/>
      <c r="XBE64" s="2"/>
      <c r="XBF64" s="2"/>
      <c r="XBG64" s="2"/>
      <c r="XBH64" s="2"/>
      <c r="XBI64" s="2"/>
      <c r="XBJ64" s="2"/>
      <c r="XBK64" s="2"/>
      <c r="XBL64" s="2"/>
      <c r="XBM64" s="2"/>
      <c r="XBN64" s="2"/>
      <c r="XBO64" s="2"/>
      <c r="XBP64" s="2"/>
      <c r="XBQ64" s="2"/>
      <c r="XBR64" s="2"/>
      <c r="XBS64" s="2"/>
      <c r="XBT64" s="2"/>
      <c r="XBU64" s="2"/>
      <c r="XBV64" s="2"/>
      <c r="XBW64" s="2"/>
      <c r="XBX64" s="2"/>
      <c r="XBY64" s="2"/>
      <c r="XBZ64" s="2"/>
      <c r="XCA64" s="2"/>
      <c r="XCB64" s="2"/>
      <c r="XCC64" s="2"/>
      <c r="XCD64" s="2"/>
      <c r="XCE64" s="2"/>
      <c r="XCF64" s="2"/>
      <c r="XCG64" s="2"/>
      <c r="XCH64" s="2"/>
      <c r="XCI64" s="2"/>
      <c r="XCJ64" s="2"/>
      <c r="XCK64" s="2"/>
      <c r="XCL64" s="2"/>
      <c r="XCM64" s="2"/>
      <c r="XCN64" s="2"/>
      <c r="XCO64" s="2"/>
      <c r="XCP64" s="2"/>
      <c r="XCQ64" s="2"/>
      <c r="XCR64" s="2"/>
      <c r="XCS64" s="2"/>
      <c r="XCT64" s="2"/>
      <c r="XCU64" s="2"/>
      <c r="XCV64" s="2"/>
      <c r="XCW64" s="2"/>
      <c r="XCX64" s="2"/>
      <c r="XCY64" s="2"/>
      <c r="XCZ64" s="2"/>
      <c r="XDA64" s="2"/>
      <c r="XDB64" s="2"/>
      <c r="XDC64" s="2"/>
      <c r="XDD64" s="2"/>
      <c r="XDE64" s="2"/>
      <c r="XDF64" s="2"/>
      <c r="XDG64" s="2"/>
      <c r="XDH64" s="2"/>
      <c r="XDI64" s="2"/>
      <c r="XDJ64" s="2"/>
      <c r="XDK64" s="2"/>
      <c r="XDL64" s="2"/>
      <c r="XDM64" s="2"/>
      <c r="XDN64" s="2"/>
      <c r="XDO64" s="2"/>
      <c r="XDP64" s="2"/>
      <c r="XDQ64" s="2"/>
      <c r="XDR64" s="2"/>
      <c r="XDS64" s="2"/>
      <c r="XDT64" s="2"/>
      <c r="XDU64" s="2"/>
      <c r="XDV64" s="2"/>
      <c r="XDW64" s="2"/>
      <c r="XDX64" s="2"/>
      <c r="XDY64" s="2"/>
      <c r="XDZ64" s="2"/>
      <c r="XEA64" s="2"/>
      <c r="XEB64" s="2"/>
      <c r="XEC64" s="2"/>
      <c r="XED64" s="2"/>
      <c r="XEE64" s="2"/>
      <c r="XEF64" s="2"/>
      <c r="XEG64" s="2"/>
      <c r="XEH64" s="2"/>
      <c r="XEI64" s="2"/>
      <c r="XEJ64" s="2"/>
      <c r="XEK64" s="2"/>
      <c r="XEL64" s="2"/>
      <c r="XEM64" s="2"/>
      <c r="XEN64" s="2"/>
      <c r="XEO64" s="2"/>
      <c r="XEP64" s="2"/>
      <c r="XEQ64" s="2"/>
      <c r="XER64" s="2"/>
      <c r="XES64" s="2"/>
      <c r="XET64" s="2"/>
      <c r="XEU64" s="2"/>
      <c r="XEV64" s="2"/>
      <c r="XEW64" s="2"/>
      <c r="XEX64" s="2"/>
      <c r="XEY64" s="2"/>
      <c r="XEZ64" s="2"/>
      <c r="XFA64" s="2"/>
      <c r="XFB64" s="2"/>
      <c r="XFC64" s="2"/>
    </row>
    <row r="65" spans="1:16383" x14ac:dyDescent="0.2">
      <c r="A65" s="2" t="s">
        <v>42</v>
      </c>
      <c r="B65" s="2" t="s">
        <v>190</v>
      </c>
      <c r="C65" s="167">
        <v>0.04</v>
      </c>
      <c r="D65" s="167">
        <v>3.5000000000000003E-2</v>
      </c>
      <c r="E65" s="167">
        <v>4.4999999999999998E-2</v>
      </c>
      <c r="F65" s="167"/>
      <c r="G65" s="167"/>
      <c r="H65" s="167"/>
      <c r="I65" s="167"/>
      <c r="J65" s="167"/>
      <c r="K65" s="167"/>
      <c r="L65" s="167"/>
      <c r="M65" s="167"/>
      <c r="N65" s="167"/>
      <c r="O65" s="167"/>
      <c r="P65" s="167"/>
      <c r="Q65" s="167"/>
      <c r="R65" s="167"/>
      <c r="S65" s="167"/>
      <c r="T65" s="167"/>
      <c r="U65" s="167"/>
      <c r="V65" s="167"/>
      <c r="W65" s="167"/>
      <c r="X65" s="167"/>
      <c r="Y65" s="167"/>
      <c r="Z65" s="167"/>
      <c r="AA65" s="167"/>
      <c r="AB65" s="167"/>
      <c r="AC65" s="167"/>
      <c r="AD65" s="167"/>
      <c r="AE65" s="167"/>
      <c r="AF65" s="167"/>
      <c r="AG65" s="167"/>
      <c r="AH65" s="167"/>
      <c r="AI65" s="167"/>
      <c r="AJ65" t="s">
        <v>3</v>
      </c>
      <c r="AK65" s="2" t="s">
        <v>512</v>
      </c>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W65" s="2"/>
      <c r="AMX65" s="2"/>
      <c r="AMY65" s="2"/>
      <c r="AMZ65" s="2"/>
      <c r="ANA65" s="2"/>
      <c r="ANB65" s="2"/>
      <c r="ANC65" s="2"/>
      <c r="AND65" s="2"/>
      <c r="ANE65" s="2"/>
      <c r="ANF65" s="2"/>
      <c r="ANG65" s="2"/>
      <c r="ANH65" s="2"/>
      <c r="ANI65" s="2"/>
      <c r="ANJ65" s="2"/>
      <c r="ANK65" s="2"/>
      <c r="ANL65" s="2"/>
      <c r="ANM65" s="2"/>
      <c r="ANN65" s="2"/>
      <c r="ANO65" s="2"/>
      <c r="ANP65" s="2"/>
      <c r="ANQ65" s="2"/>
      <c r="ANR65" s="2"/>
      <c r="ANS65" s="2"/>
      <c r="ANT65" s="2"/>
      <c r="ANU65" s="2"/>
      <c r="ANV65" s="2"/>
      <c r="ANW65" s="2"/>
      <c r="ANX65" s="2"/>
      <c r="ANY65" s="2"/>
      <c r="ANZ65" s="2"/>
      <c r="AOA65" s="2"/>
      <c r="AOB65" s="2"/>
      <c r="AOC65" s="2"/>
      <c r="AOD65" s="2"/>
      <c r="AOE65" s="2"/>
      <c r="AOF65" s="2"/>
      <c r="AOG65" s="2"/>
      <c r="AOH65" s="2"/>
      <c r="AOI65" s="2"/>
      <c r="AOJ65" s="2"/>
      <c r="AOK65" s="2"/>
      <c r="AOL65" s="2"/>
      <c r="AOM65" s="2"/>
      <c r="AON65" s="2"/>
      <c r="AOO65" s="2"/>
      <c r="AOP65" s="2"/>
      <c r="AOQ65" s="2"/>
      <c r="AOR65" s="2"/>
      <c r="AOS65" s="2"/>
      <c r="AOT65" s="2"/>
      <c r="AOU65" s="2"/>
      <c r="AOV65" s="2"/>
      <c r="AOW65" s="2"/>
      <c r="AOX65" s="2"/>
      <c r="AOY65" s="2"/>
      <c r="AOZ65" s="2"/>
      <c r="APA65" s="2"/>
      <c r="APB65" s="2"/>
      <c r="APC65" s="2"/>
      <c r="APD65" s="2"/>
      <c r="APE65" s="2"/>
      <c r="APF65" s="2"/>
      <c r="APG65" s="2"/>
      <c r="APH65" s="2"/>
      <c r="API65" s="2"/>
      <c r="APJ65" s="2"/>
      <c r="APK65" s="2"/>
      <c r="APL65" s="2"/>
      <c r="APM65" s="2"/>
      <c r="APN65" s="2"/>
      <c r="APO65" s="2"/>
      <c r="APP65" s="2"/>
      <c r="APQ65" s="2"/>
      <c r="APR65" s="2"/>
      <c r="APS65" s="2"/>
      <c r="APT65" s="2"/>
      <c r="APU65" s="2"/>
      <c r="APV65" s="2"/>
      <c r="APW65" s="2"/>
      <c r="APX65" s="2"/>
      <c r="APY65" s="2"/>
      <c r="APZ65" s="2"/>
      <c r="AQA65" s="2"/>
      <c r="AQB65" s="2"/>
      <c r="AQC65" s="2"/>
      <c r="AQD65" s="2"/>
      <c r="AQE65" s="2"/>
      <c r="AQF65" s="2"/>
      <c r="AQG65" s="2"/>
      <c r="AQH65" s="2"/>
      <c r="AQI65" s="2"/>
      <c r="AQJ65" s="2"/>
      <c r="AQK65" s="2"/>
      <c r="AQL65" s="2"/>
      <c r="AQM65" s="2"/>
      <c r="AQN65" s="2"/>
      <c r="AQO65" s="2"/>
      <c r="AQP65" s="2"/>
      <c r="AQQ65" s="2"/>
      <c r="AQR65" s="2"/>
      <c r="AQS65" s="2"/>
      <c r="AQT65" s="2"/>
      <c r="AQU65" s="2"/>
      <c r="AQV65" s="2"/>
      <c r="AQW65" s="2"/>
      <c r="AQX65" s="2"/>
      <c r="AQY65" s="2"/>
      <c r="AQZ65" s="2"/>
      <c r="ARA65" s="2"/>
      <c r="ARB65" s="2"/>
      <c r="ARC65" s="2"/>
      <c r="ARD65" s="2"/>
      <c r="ARE65" s="2"/>
      <c r="ARF65" s="2"/>
      <c r="ARG65" s="2"/>
      <c r="ARH65" s="2"/>
      <c r="ARI65" s="2"/>
      <c r="ARJ65" s="2"/>
      <c r="ARK65" s="2"/>
      <c r="ARL65" s="2"/>
      <c r="ARM65" s="2"/>
      <c r="ARN65" s="2"/>
      <c r="ARO65" s="2"/>
      <c r="ARP65" s="2"/>
      <c r="ARQ65" s="2"/>
      <c r="ARR65" s="2"/>
      <c r="ARS65" s="2"/>
      <c r="ART65" s="2"/>
      <c r="ARU65" s="2"/>
      <c r="ARV65" s="2"/>
      <c r="ARW65" s="2"/>
      <c r="ARX65" s="2"/>
      <c r="ARY65" s="2"/>
      <c r="ARZ65" s="2"/>
      <c r="ASA65" s="2"/>
      <c r="ASB65" s="2"/>
      <c r="ASC65" s="2"/>
      <c r="ASD65" s="2"/>
      <c r="ASE65" s="2"/>
      <c r="ASF65" s="2"/>
      <c r="ASG65" s="2"/>
      <c r="ASH65" s="2"/>
      <c r="ASI65" s="2"/>
      <c r="ASJ65" s="2"/>
      <c r="ASK65" s="2"/>
      <c r="ASL65" s="2"/>
      <c r="ASM65" s="2"/>
      <c r="ASN65" s="2"/>
      <c r="ASO65" s="2"/>
      <c r="ASP65" s="2"/>
      <c r="ASQ65" s="2"/>
      <c r="ASR65" s="2"/>
      <c r="ASS65" s="2"/>
      <c r="AST65" s="2"/>
      <c r="ASU65" s="2"/>
      <c r="ASV65" s="2"/>
      <c r="ASW65" s="2"/>
      <c r="ASX65" s="2"/>
      <c r="ASY65" s="2"/>
      <c r="ASZ65" s="2"/>
      <c r="ATA65" s="2"/>
      <c r="ATB65" s="2"/>
      <c r="ATC65" s="2"/>
      <c r="ATD65" s="2"/>
      <c r="ATE65" s="2"/>
      <c r="ATF65" s="2"/>
      <c r="ATG65" s="2"/>
      <c r="ATH65" s="2"/>
      <c r="ATI65" s="2"/>
      <c r="ATJ65" s="2"/>
      <c r="ATK65" s="2"/>
      <c r="ATL65" s="2"/>
      <c r="ATM65" s="2"/>
      <c r="ATN65" s="2"/>
      <c r="ATO65" s="2"/>
      <c r="ATP65" s="2"/>
      <c r="ATQ65" s="2"/>
      <c r="ATR65" s="2"/>
      <c r="ATS65" s="2"/>
      <c r="ATT65" s="2"/>
      <c r="ATU65" s="2"/>
      <c r="ATV65" s="2"/>
      <c r="ATW65" s="2"/>
      <c r="ATX65" s="2"/>
      <c r="ATY65" s="2"/>
      <c r="ATZ65" s="2"/>
      <c r="AUA65" s="2"/>
      <c r="AUB65" s="2"/>
      <c r="AUC65" s="2"/>
      <c r="AUD65" s="2"/>
      <c r="AUE65" s="2"/>
      <c r="AUF65" s="2"/>
      <c r="AUG65" s="2"/>
      <c r="AUH65" s="2"/>
      <c r="AUI65" s="2"/>
      <c r="AUJ65" s="2"/>
      <c r="AUK65" s="2"/>
      <c r="AUL65" s="2"/>
      <c r="AUM65" s="2"/>
      <c r="AUN65" s="2"/>
      <c r="AUO65" s="2"/>
      <c r="AUP65" s="2"/>
      <c r="AUQ65" s="2"/>
      <c r="AUR65" s="2"/>
      <c r="AUS65" s="2"/>
      <c r="AUT65" s="2"/>
      <c r="AUU65" s="2"/>
      <c r="AUV65" s="2"/>
      <c r="AUW65" s="2"/>
      <c r="AUX65" s="2"/>
      <c r="AUY65" s="2"/>
      <c r="AUZ65" s="2"/>
      <c r="AVA65" s="2"/>
      <c r="AVB65" s="2"/>
      <c r="AVC65" s="2"/>
      <c r="AVD65" s="2"/>
      <c r="AVE65" s="2"/>
      <c r="AVF65" s="2"/>
      <c r="AVG65" s="2"/>
      <c r="AVH65" s="2"/>
      <c r="AVI65" s="2"/>
      <c r="AVJ65" s="2"/>
      <c r="AVK65" s="2"/>
      <c r="AVL65" s="2"/>
      <c r="AVM65" s="2"/>
      <c r="AVN65" s="2"/>
      <c r="AVO65" s="2"/>
      <c r="AVP65" s="2"/>
      <c r="AVQ65" s="2"/>
      <c r="AVR65" s="2"/>
      <c r="AVS65" s="2"/>
      <c r="AVT65" s="2"/>
      <c r="AVU65" s="2"/>
      <c r="AVV65" s="2"/>
      <c r="AVW65" s="2"/>
      <c r="AVX65" s="2"/>
      <c r="AVY65" s="2"/>
      <c r="AVZ65" s="2"/>
      <c r="AWA65" s="2"/>
      <c r="AWB65" s="2"/>
      <c r="AWC65" s="2"/>
      <c r="AWD65" s="2"/>
      <c r="AWE65" s="2"/>
      <c r="AWF65" s="2"/>
      <c r="AWG65" s="2"/>
      <c r="AWH65" s="2"/>
      <c r="AWI65" s="2"/>
      <c r="AWJ65" s="2"/>
      <c r="AWK65" s="2"/>
      <c r="AWL65" s="2"/>
      <c r="AWM65" s="2"/>
      <c r="AWN65" s="2"/>
      <c r="AWO65" s="2"/>
      <c r="AWP65" s="2"/>
      <c r="AWQ65" s="2"/>
      <c r="AWR65" s="2"/>
      <c r="AWS65" s="2"/>
      <c r="AWT65" s="2"/>
      <c r="AWU65" s="2"/>
      <c r="AWV65" s="2"/>
      <c r="AWW65" s="2"/>
      <c r="AWX65" s="2"/>
      <c r="AWY65" s="2"/>
      <c r="AWZ65" s="2"/>
      <c r="AXA65" s="2"/>
      <c r="AXB65" s="2"/>
      <c r="AXC65" s="2"/>
      <c r="AXD65" s="2"/>
      <c r="AXE65" s="2"/>
      <c r="AXF65" s="2"/>
      <c r="AXG65" s="2"/>
      <c r="AXH65" s="2"/>
      <c r="AXI65" s="2"/>
      <c r="AXJ65" s="2"/>
      <c r="AXK65" s="2"/>
      <c r="AXL65" s="2"/>
      <c r="AXM65" s="2"/>
      <c r="AXN65" s="2"/>
      <c r="AXO65" s="2"/>
      <c r="AXP65" s="2"/>
      <c r="AXQ65" s="2"/>
      <c r="AXR65" s="2"/>
      <c r="AXS65" s="2"/>
      <c r="AXT65" s="2"/>
      <c r="AXU65" s="2"/>
      <c r="AXV65" s="2"/>
      <c r="AXW65" s="2"/>
      <c r="AXX65" s="2"/>
      <c r="AXY65" s="2"/>
      <c r="AXZ65" s="2"/>
      <c r="AYA65" s="2"/>
      <c r="AYB65" s="2"/>
      <c r="AYC65" s="2"/>
      <c r="AYD65" s="2"/>
      <c r="AYE65" s="2"/>
      <c r="AYF65" s="2"/>
      <c r="AYG65" s="2"/>
      <c r="AYH65" s="2"/>
      <c r="AYI65" s="2"/>
      <c r="AYJ65" s="2"/>
      <c r="AYK65" s="2"/>
      <c r="AYL65" s="2"/>
      <c r="AYM65" s="2"/>
      <c r="AYN65" s="2"/>
      <c r="AYO65" s="2"/>
      <c r="AYP65" s="2"/>
      <c r="AYQ65" s="2"/>
      <c r="AYR65" s="2"/>
      <c r="AYS65" s="2"/>
      <c r="AYT65" s="2"/>
      <c r="AYU65" s="2"/>
      <c r="AYV65" s="2"/>
      <c r="AYW65" s="2"/>
      <c r="AYX65" s="2"/>
      <c r="AYY65" s="2"/>
      <c r="AYZ65" s="2"/>
      <c r="AZA65" s="2"/>
      <c r="AZB65" s="2"/>
      <c r="AZC65" s="2"/>
      <c r="AZD65" s="2"/>
      <c r="AZE65" s="2"/>
      <c r="AZF65" s="2"/>
      <c r="AZG65" s="2"/>
      <c r="AZH65" s="2"/>
      <c r="AZI65" s="2"/>
      <c r="AZJ65" s="2"/>
      <c r="AZK65" s="2"/>
      <c r="AZL65" s="2"/>
      <c r="AZM65" s="2"/>
      <c r="AZN65" s="2"/>
      <c r="AZO65" s="2"/>
      <c r="AZP65" s="2"/>
      <c r="AZQ65" s="2"/>
      <c r="AZR65" s="2"/>
      <c r="AZS65" s="2"/>
      <c r="AZT65" s="2"/>
      <c r="AZU65" s="2"/>
      <c r="AZV65" s="2"/>
      <c r="AZW65" s="2"/>
      <c r="AZX65" s="2"/>
      <c r="AZY65" s="2"/>
      <c r="AZZ65" s="2"/>
      <c r="BAA65" s="2"/>
      <c r="BAB65" s="2"/>
      <c r="BAC65" s="2"/>
      <c r="BAD65" s="2"/>
      <c r="BAE65" s="2"/>
      <c r="BAF65" s="2"/>
      <c r="BAG65" s="2"/>
      <c r="BAH65" s="2"/>
      <c r="BAI65" s="2"/>
      <c r="BAJ65" s="2"/>
      <c r="BAK65" s="2"/>
      <c r="BAL65" s="2"/>
      <c r="BAM65" s="2"/>
      <c r="BAN65" s="2"/>
      <c r="BAO65" s="2"/>
      <c r="BAP65" s="2"/>
      <c r="BAQ65" s="2"/>
      <c r="BAR65" s="2"/>
      <c r="BAS65" s="2"/>
      <c r="BAT65" s="2"/>
      <c r="BAU65" s="2"/>
      <c r="BAV65" s="2"/>
      <c r="BAW65" s="2"/>
      <c r="BAX65" s="2"/>
      <c r="BAY65" s="2"/>
      <c r="BAZ65" s="2"/>
      <c r="BBA65" s="2"/>
      <c r="BBB65" s="2"/>
      <c r="BBC65" s="2"/>
      <c r="BBD65" s="2"/>
      <c r="BBE65" s="2"/>
      <c r="BBF65" s="2"/>
      <c r="BBG65" s="2"/>
      <c r="BBH65" s="2"/>
      <c r="BBI65" s="2"/>
      <c r="BBJ65" s="2"/>
      <c r="BBK65" s="2"/>
      <c r="BBL65" s="2"/>
      <c r="BBM65" s="2"/>
      <c r="BBN65" s="2"/>
      <c r="BBO65" s="2"/>
      <c r="BBP65" s="2"/>
      <c r="BBQ65" s="2"/>
      <c r="BBR65" s="2"/>
      <c r="BBS65" s="2"/>
      <c r="BBT65" s="2"/>
      <c r="BBU65" s="2"/>
      <c r="BBV65" s="2"/>
      <c r="BBW65" s="2"/>
      <c r="BBX65" s="2"/>
      <c r="BBY65" s="2"/>
      <c r="BBZ65" s="2"/>
      <c r="BCA65" s="2"/>
      <c r="BCB65" s="2"/>
      <c r="BCC65" s="2"/>
      <c r="BCD65" s="2"/>
      <c r="BCE65" s="2"/>
      <c r="BCF65" s="2"/>
      <c r="BCG65" s="2"/>
      <c r="BCH65" s="2"/>
      <c r="BCI65" s="2"/>
      <c r="BCJ65" s="2"/>
      <c r="BCK65" s="2"/>
      <c r="BCL65" s="2"/>
      <c r="BCM65" s="2"/>
      <c r="BCN65" s="2"/>
      <c r="BCO65" s="2"/>
      <c r="BCP65" s="2"/>
      <c r="BCQ65" s="2"/>
      <c r="BCR65" s="2"/>
      <c r="BCS65" s="2"/>
      <c r="BCT65" s="2"/>
      <c r="BCU65" s="2"/>
      <c r="BCV65" s="2"/>
      <c r="BCW65" s="2"/>
      <c r="BCX65" s="2"/>
      <c r="BCY65" s="2"/>
      <c r="BCZ65" s="2"/>
      <c r="BDA65" s="2"/>
      <c r="BDB65" s="2"/>
      <c r="BDC65" s="2"/>
      <c r="BDD65" s="2"/>
      <c r="BDE65" s="2"/>
      <c r="BDF65" s="2"/>
      <c r="BDG65" s="2"/>
      <c r="BDH65" s="2"/>
      <c r="BDI65" s="2"/>
      <c r="BDJ65" s="2"/>
      <c r="BDK65" s="2"/>
      <c r="BDL65" s="2"/>
      <c r="BDM65" s="2"/>
      <c r="BDN65" s="2"/>
      <c r="BDO65" s="2"/>
      <c r="BDP65" s="2"/>
      <c r="BDQ65" s="2"/>
      <c r="BDR65" s="2"/>
      <c r="BDS65" s="2"/>
      <c r="BDT65" s="2"/>
      <c r="BDU65" s="2"/>
      <c r="BDV65" s="2"/>
      <c r="BDW65" s="2"/>
      <c r="BDX65" s="2"/>
      <c r="BDY65" s="2"/>
      <c r="BDZ65" s="2"/>
      <c r="BEA65" s="2"/>
      <c r="BEB65" s="2"/>
      <c r="BEC65" s="2"/>
      <c r="BED65" s="2"/>
      <c r="BEE65" s="2"/>
      <c r="BEF65" s="2"/>
      <c r="BEG65" s="2"/>
      <c r="BEH65" s="2"/>
      <c r="BEI65" s="2"/>
      <c r="BEJ65" s="2"/>
      <c r="BEK65" s="2"/>
      <c r="BEL65" s="2"/>
      <c r="BEM65" s="2"/>
      <c r="BEN65" s="2"/>
      <c r="BEO65" s="2"/>
      <c r="BEP65" s="2"/>
      <c r="BEQ65" s="2"/>
      <c r="BER65" s="2"/>
      <c r="BES65" s="2"/>
      <c r="BET65" s="2"/>
      <c r="BEU65" s="2"/>
      <c r="BEV65" s="2"/>
      <c r="BEW65" s="2"/>
      <c r="BEX65" s="2"/>
      <c r="BEY65" s="2"/>
      <c r="BEZ65" s="2"/>
      <c r="BFA65" s="2"/>
      <c r="BFB65" s="2"/>
      <c r="BFC65" s="2"/>
      <c r="BFD65" s="2"/>
      <c r="BFE65" s="2"/>
      <c r="BFF65" s="2"/>
      <c r="BFG65" s="2"/>
      <c r="BFH65" s="2"/>
      <c r="BFI65" s="2"/>
      <c r="BFJ65" s="2"/>
      <c r="BFK65" s="2"/>
      <c r="BFL65" s="2"/>
      <c r="BFM65" s="2"/>
      <c r="BFN65" s="2"/>
      <c r="BFO65" s="2"/>
      <c r="BFP65" s="2"/>
      <c r="BFQ65" s="2"/>
      <c r="BFR65" s="2"/>
      <c r="BFS65" s="2"/>
      <c r="BFT65" s="2"/>
      <c r="BFU65" s="2"/>
      <c r="BFV65" s="2"/>
      <c r="BFW65" s="2"/>
      <c r="BFX65" s="2"/>
      <c r="BFY65" s="2"/>
      <c r="BFZ65" s="2"/>
      <c r="BGA65" s="2"/>
      <c r="BGB65" s="2"/>
      <c r="BGC65" s="2"/>
      <c r="BGD65" s="2"/>
      <c r="BGE65" s="2"/>
      <c r="BGF65" s="2"/>
      <c r="BGG65" s="2"/>
      <c r="BGH65" s="2"/>
      <c r="BGI65" s="2"/>
      <c r="BGJ65" s="2"/>
      <c r="BGK65" s="2"/>
      <c r="BGL65" s="2"/>
      <c r="BGM65" s="2"/>
      <c r="BGN65" s="2"/>
      <c r="BGO65" s="2"/>
      <c r="BGP65" s="2"/>
      <c r="BGQ65" s="2"/>
      <c r="BGR65" s="2"/>
      <c r="BGS65" s="2"/>
      <c r="BGT65" s="2"/>
      <c r="BGU65" s="2"/>
      <c r="BGV65" s="2"/>
      <c r="BGW65" s="2"/>
      <c r="BGX65" s="2"/>
      <c r="BGY65" s="2"/>
      <c r="BGZ65" s="2"/>
      <c r="BHA65" s="2"/>
      <c r="BHB65" s="2"/>
      <c r="BHC65" s="2"/>
      <c r="BHD65" s="2"/>
      <c r="BHE65" s="2"/>
      <c r="BHF65" s="2"/>
      <c r="BHG65" s="2"/>
      <c r="BHH65" s="2"/>
      <c r="BHI65" s="2"/>
      <c r="BHJ65" s="2"/>
      <c r="BHK65" s="2"/>
      <c r="BHL65" s="2"/>
      <c r="BHM65" s="2"/>
      <c r="BHN65" s="2"/>
      <c r="BHO65" s="2"/>
      <c r="BHP65" s="2"/>
      <c r="BHQ65" s="2"/>
      <c r="BHR65" s="2"/>
      <c r="BHS65" s="2"/>
      <c r="BHT65" s="2"/>
      <c r="BHU65" s="2"/>
      <c r="BHV65" s="2"/>
      <c r="BHW65" s="2"/>
      <c r="BHX65" s="2"/>
      <c r="BHY65" s="2"/>
      <c r="BHZ65" s="2"/>
      <c r="BIA65" s="2"/>
      <c r="BIB65" s="2"/>
      <c r="BIC65" s="2"/>
      <c r="BID65" s="2"/>
      <c r="BIE65" s="2"/>
      <c r="BIF65" s="2"/>
      <c r="BIG65" s="2"/>
      <c r="BIH65" s="2"/>
      <c r="BII65" s="2"/>
      <c r="BIJ65" s="2"/>
      <c r="BIK65" s="2"/>
      <c r="BIL65" s="2"/>
      <c r="BIM65" s="2"/>
      <c r="BIN65" s="2"/>
      <c r="BIO65" s="2"/>
      <c r="BIP65" s="2"/>
      <c r="BIQ65" s="2"/>
      <c r="BIR65" s="2"/>
      <c r="BIS65" s="2"/>
      <c r="BIT65" s="2"/>
      <c r="BIU65" s="2"/>
      <c r="BIV65" s="2"/>
      <c r="BIW65" s="2"/>
      <c r="BIX65" s="2"/>
      <c r="BIY65" s="2"/>
      <c r="BIZ65" s="2"/>
      <c r="BJA65" s="2"/>
      <c r="BJB65" s="2"/>
      <c r="BJC65" s="2"/>
      <c r="BJD65" s="2"/>
      <c r="BJE65" s="2"/>
      <c r="BJF65" s="2"/>
      <c r="BJG65" s="2"/>
      <c r="BJH65" s="2"/>
      <c r="BJI65" s="2"/>
      <c r="BJJ65" s="2"/>
      <c r="BJK65" s="2"/>
      <c r="BJL65" s="2"/>
      <c r="BJM65" s="2"/>
      <c r="BJN65" s="2"/>
      <c r="BJO65" s="2"/>
      <c r="BJP65" s="2"/>
      <c r="BJQ65" s="2"/>
      <c r="BJR65" s="2"/>
      <c r="BJS65" s="2"/>
      <c r="BJT65" s="2"/>
      <c r="BJU65" s="2"/>
      <c r="BJV65" s="2"/>
      <c r="BJW65" s="2"/>
      <c r="BJX65" s="2"/>
      <c r="BJY65" s="2"/>
      <c r="BJZ65" s="2"/>
      <c r="BKA65" s="2"/>
      <c r="BKB65" s="2"/>
      <c r="BKC65" s="2"/>
      <c r="BKD65" s="2"/>
      <c r="BKE65" s="2"/>
      <c r="BKF65" s="2"/>
      <c r="BKG65" s="2"/>
      <c r="BKH65" s="2"/>
      <c r="BKI65" s="2"/>
      <c r="BKJ65" s="2"/>
      <c r="BKK65" s="2"/>
      <c r="BKL65" s="2"/>
      <c r="BKM65" s="2"/>
      <c r="BKN65" s="2"/>
      <c r="BKO65" s="2"/>
      <c r="BKP65" s="2"/>
      <c r="BKQ65" s="2"/>
      <c r="BKR65" s="2"/>
      <c r="BKS65" s="2"/>
      <c r="BKT65" s="2"/>
      <c r="BKU65" s="2"/>
      <c r="BKV65" s="2"/>
      <c r="BKW65" s="2"/>
      <c r="BKX65" s="2"/>
      <c r="BKY65" s="2"/>
      <c r="BKZ65" s="2"/>
      <c r="BLA65" s="2"/>
      <c r="BLB65" s="2"/>
      <c r="BLC65" s="2"/>
      <c r="BLD65" s="2"/>
      <c r="BLE65" s="2"/>
      <c r="BLF65" s="2"/>
      <c r="BLG65" s="2"/>
      <c r="BLH65" s="2"/>
      <c r="BLI65" s="2"/>
      <c r="BLJ65" s="2"/>
      <c r="BLK65" s="2"/>
      <c r="BLL65" s="2"/>
      <c r="BLM65" s="2"/>
      <c r="BLN65" s="2"/>
      <c r="BLO65" s="2"/>
      <c r="BLP65" s="2"/>
      <c r="BLQ65" s="2"/>
      <c r="BLR65" s="2"/>
      <c r="BLS65" s="2"/>
      <c r="BLT65" s="2"/>
      <c r="BLU65" s="2"/>
      <c r="BLV65" s="2"/>
      <c r="BLW65" s="2"/>
      <c r="BLX65" s="2"/>
      <c r="BLY65" s="2"/>
      <c r="BLZ65" s="2"/>
      <c r="BMA65" s="2"/>
      <c r="BMB65" s="2"/>
      <c r="BMC65" s="2"/>
      <c r="BMD65" s="2"/>
      <c r="BME65" s="2"/>
      <c r="BMF65" s="2"/>
      <c r="BMG65" s="2"/>
      <c r="BMH65" s="2"/>
      <c r="BMI65" s="2"/>
      <c r="BMJ65" s="2"/>
      <c r="BMK65" s="2"/>
      <c r="BML65" s="2"/>
      <c r="BMM65" s="2"/>
      <c r="BMN65" s="2"/>
      <c r="BMO65" s="2"/>
      <c r="BMP65" s="2"/>
      <c r="BMQ65" s="2"/>
      <c r="BMR65" s="2"/>
      <c r="BMS65" s="2"/>
      <c r="BMT65" s="2"/>
      <c r="BMU65" s="2"/>
      <c r="BMV65" s="2"/>
      <c r="BMW65" s="2"/>
      <c r="BMX65" s="2"/>
      <c r="BMY65" s="2"/>
      <c r="BMZ65" s="2"/>
      <c r="BNA65" s="2"/>
      <c r="BNB65" s="2"/>
      <c r="BNC65" s="2"/>
      <c r="BND65" s="2"/>
      <c r="BNE65" s="2"/>
      <c r="BNF65" s="2"/>
      <c r="BNG65" s="2"/>
      <c r="BNH65" s="2"/>
      <c r="BNI65" s="2"/>
      <c r="BNJ65" s="2"/>
      <c r="BNK65" s="2"/>
      <c r="BNL65" s="2"/>
      <c r="BNM65" s="2"/>
      <c r="BNN65" s="2"/>
      <c r="BNO65" s="2"/>
      <c r="BNP65" s="2"/>
      <c r="BNQ65" s="2"/>
      <c r="BNR65" s="2"/>
      <c r="BNS65" s="2"/>
      <c r="BNT65" s="2"/>
      <c r="BNU65" s="2"/>
      <c r="BNV65" s="2"/>
      <c r="BNW65" s="2"/>
      <c r="BNX65" s="2"/>
      <c r="BNY65" s="2"/>
      <c r="BNZ65" s="2"/>
      <c r="BOA65" s="2"/>
      <c r="BOB65" s="2"/>
      <c r="BOC65" s="2"/>
      <c r="BOD65" s="2"/>
      <c r="BOE65" s="2"/>
      <c r="BOF65" s="2"/>
      <c r="BOG65" s="2"/>
      <c r="BOH65" s="2"/>
      <c r="BOI65" s="2"/>
      <c r="BOJ65" s="2"/>
      <c r="BOK65" s="2"/>
      <c r="BOL65" s="2"/>
      <c r="BOM65" s="2"/>
      <c r="BON65" s="2"/>
      <c r="BOO65" s="2"/>
      <c r="BOP65" s="2"/>
      <c r="BOQ65" s="2"/>
      <c r="BOR65" s="2"/>
      <c r="BOS65" s="2"/>
      <c r="BOT65" s="2"/>
      <c r="BOU65" s="2"/>
      <c r="BOV65" s="2"/>
      <c r="BOW65" s="2"/>
      <c r="BOX65" s="2"/>
      <c r="BOY65" s="2"/>
      <c r="BOZ65" s="2"/>
      <c r="BPA65" s="2"/>
      <c r="BPB65" s="2"/>
      <c r="BPC65" s="2"/>
      <c r="BPD65" s="2"/>
      <c r="BPE65" s="2"/>
      <c r="BPF65" s="2"/>
      <c r="BPG65" s="2"/>
      <c r="BPH65" s="2"/>
      <c r="BPI65" s="2"/>
      <c r="BPJ65" s="2"/>
      <c r="BPK65" s="2"/>
      <c r="BPL65" s="2"/>
      <c r="BPM65" s="2"/>
      <c r="BPN65" s="2"/>
      <c r="BPO65" s="2"/>
      <c r="BPP65" s="2"/>
      <c r="BPQ65" s="2"/>
      <c r="BPR65" s="2"/>
      <c r="BPS65" s="2"/>
      <c r="BPT65" s="2"/>
      <c r="BPU65" s="2"/>
      <c r="BPV65" s="2"/>
      <c r="BPW65" s="2"/>
      <c r="BPX65" s="2"/>
      <c r="BPY65" s="2"/>
      <c r="BPZ65" s="2"/>
      <c r="BQA65" s="2"/>
      <c r="BQB65" s="2"/>
      <c r="BQC65" s="2"/>
      <c r="BQD65" s="2"/>
      <c r="BQE65" s="2"/>
      <c r="BQF65" s="2"/>
      <c r="BQG65" s="2"/>
      <c r="BQH65" s="2"/>
      <c r="BQI65" s="2"/>
      <c r="BQJ65" s="2"/>
      <c r="BQK65" s="2"/>
      <c r="BQL65" s="2"/>
      <c r="BQM65" s="2"/>
      <c r="BQN65" s="2"/>
      <c r="BQO65" s="2"/>
      <c r="BQP65" s="2"/>
      <c r="BQQ65" s="2"/>
      <c r="BQR65" s="2"/>
      <c r="BQS65" s="2"/>
      <c r="BQT65" s="2"/>
      <c r="BQU65" s="2"/>
      <c r="BQV65" s="2"/>
      <c r="BQW65" s="2"/>
      <c r="BQX65" s="2"/>
      <c r="BQY65" s="2"/>
      <c r="BQZ65" s="2"/>
      <c r="BRA65" s="2"/>
      <c r="BRB65" s="2"/>
      <c r="BRC65" s="2"/>
      <c r="BRD65" s="2"/>
      <c r="BRE65" s="2"/>
      <c r="BRF65" s="2"/>
      <c r="BRG65" s="2"/>
      <c r="BRH65" s="2"/>
      <c r="BRI65" s="2"/>
      <c r="BRJ65" s="2"/>
      <c r="BRK65" s="2"/>
      <c r="BRL65" s="2"/>
      <c r="BRM65" s="2"/>
      <c r="BRN65" s="2"/>
      <c r="BRO65" s="2"/>
      <c r="BRP65" s="2"/>
      <c r="BRQ65" s="2"/>
      <c r="BRR65" s="2"/>
      <c r="BRS65" s="2"/>
      <c r="BRT65" s="2"/>
      <c r="BRU65" s="2"/>
      <c r="BRV65" s="2"/>
      <c r="BRW65" s="2"/>
      <c r="BRX65" s="2"/>
      <c r="BRY65" s="2"/>
      <c r="BRZ65" s="2"/>
      <c r="BSA65" s="2"/>
      <c r="BSB65" s="2"/>
      <c r="BSC65" s="2"/>
      <c r="BSD65" s="2"/>
      <c r="BSE65" s="2"/>
      <c r="BSF65" s="2"/>
      <c r="BSG65" s="2"/>
      <c r="BSH65" s="2"/>
      <c r="BSI65" s="2"/>
      <c r="BSJ65" s="2"/>
      <c r="BSK65" s="2"/>
      <c r="BSL65" s="2"/>
      <c r="BSM65" s="2"/>
      <c r="BSN65" s="2"/>
      <c r="BSO65" s="2"/>
      <c r="BSP65" s="2"/>
      <c r="BSQ65" s="2"/>
      <c r="BSR65" s="2"/>
      <c r="BSS65" s="2"/>
      <c r="BST65" s="2"/>
      <c r="BSU65" s="2"/>
      <c r="BSV65" s="2"/>
      <c r="BSW65" s="2"/>
      <c r="BSX65" s="2"/>
      <c r="BSY65" s="2"/>
      <c r="BSZ65" s="2"/>
      <c r="BTA65" s="2"/>
      <c r="BTB65" s="2"/>
      <c r="BTC65" s="2"/>
      <c r="BTD65" s="2"/>
      <c r="BTE65" s="2"/>
      <c r="BTF65" s="2"/>
      <c r="BTG65" s="2"/>
      <c r="BTH65" s="2"/>
      <c r="BTI65" s="2"/>
      <c r="BTJ65" s="2"/>
      <c r="BTK65" s="2"/>
      <c r="BTL65" s="2"/>
      <c r="BTM65" s="2"/>
      <c r="BTN65" s="2"/>
      <c r="BTO65" s="2"/>
      <c r="BTP65" s="2"/>
      <c r="BTQ65" s="2"/>
      <c r="BTR65" s="2"/>
      <c r="BTS65" s="2"/>
      <c r="BTT65" s="2"/>
      <c r="BTU65" s="2"/>
      <c r="BTV65" s="2"/>
      <c r="BTW65" s="2"/>
      <c r="BTX65" s="2"/>
      <c r="BTY65" s="2"/>
      <c r="BTZ65" s="2"/>
      <c r="BUA65" s="2"/>
      <c r="BUB65" s="2"/>
      <c r="BUC65" s="2"/>
      <c r="BUD65" s="2"/>
      <c r="BUE65" s="2"/>
      <c r="BUF65" s="2"/>
      <c r="BUG65" s="2"/>
      <c r="BUH65" s="2"/>
      <c r="BUI65" s="2"/>
      <c r="BUJ65" s="2"/>
      <c r="BUK65" s="2"/>
      <c r="BUL65" s="2"/>
      <c r="BUM65" s="2"/>
      <c r="BUN65" s="2"/>
      <c r="BUO65" s="2"/>
      <c r="BUP65" s="2"/>
      <c r="BUQ65" s="2"/>
      <c r="BUR65" s="2"/>
      <c r="BUS65" s="2"/>
      <c r="BUT65" s="2"/>
      <c r="BUU65" s="2"/>
      <c r="BUV65" s="2"/>
      <c r="BUW65" s="2"/>
      <c r="BUX65" s="2"/>
      <c r="BUY65" s="2"/>
      <c r="BUZ65" s="2"/>
      <c r="BVA65" s="2"/>
      <c r="BVB65" s="2"/>
      <c r="BVC65" s="2"/>
      <c r="BVD65" s="2"/>
      <c r="BVE65" s="2"/>
      <c r="BVF65" s="2"/>
      <c r="BVG65" s="2"/>
      <c r="BVH65" s="2"/>
      <c r="BVI65" s="2"/>
      <c r="BVJ65" s="2"/>
      <c r="BVK65" s="2"/>
      <c r="BVL65" s="2"/>
      <c r="BVM65" s="2"/>
      <c r="BVN65" s="2"/>
      <c r="BVO65" s="2"/>
      <c r="BVP65" s="2"/>
      <c r="BVQ65" s="2"/>
      <c r="BVR65" s="2"/>
      <c r="BVS65" s="2"/>
      <c r="BVT65" s="2"/>
      <c r="BVU65" s="2"/>
      <c r="BVV65" s="2"/>
      <c r="BVW65" s="2"/>
      <c r="BVX65" s="2"/>
      <c r="BVY65" s="2"/>
      <c r="BVZ65" s="2"/>
      <c r="BWA65" s="2"/>
      <c r="BWB65" s="2"/>
      <c r="BWC65" s="2"/>
      <c r="BWD65" s="2"/>
      <c r="BWE65" s="2"/>
      <c r="BWF65" s="2"/>
      <c r="BWG65" s="2"/>
      <c r="BWH65" s="2"/>
      <c r="BWI65" s="2"/>
      <c r="BWJ65" s="2"/>
      <c r="BWK65" s="2"/>
      <c r="BWL65" s="2"/>
      <c r="BWM65" s="2"/>
      <c r="BWN65" s="2"/>
      <c r="BWO65" s="2"/>
      <c r="BWP65" s="2"/>
      <c r="BWQ65" s="2"/>
      <c r="BWR65" s="2"/>
      <c r="BWS65" s="2"/>
      <c r="BWT65" s="2"/>
      <c r="BWU65" s="2"/>
      <c r="BWV65" s="2"/>
      <c r="BWW65" s="2"/>
      <c r="BWX65" s="2"/>
      <c r="BWY65" s="2"/>
      <c r="BWZ65" s="2"/>
      <c r="BXA65" s="2"/>
      <c r="BXB65" s="2"/>
      <c r="BXC65" s="2"/>
      <c r="BXD65" s="2"/>
      <c r="BXE65" s="2"/>
      <c r="BXF65" s="2"/>
      <c r="BXG65" s="2"/>
      <c r="BXH65" s="2"/>
      <c r="BXI65" s="2"/>
      <c r="BXJ65" s="2"/>
      <c r="BXK65" s="2"/>
      <c r="BXL65" s="2"/>
      <c r="BXM65" s="2"/>
      <c r="BXN65" s="2"/>
      <c r="BXO65" s="2"/>
      <c r="BXP65" s="2"/>
      <c r="BXQ65" s="2"/>
      <c r="BXR65" s="2"/>
      <c r="BXS65" s="2"/>
      <c r="BXT65" s="2"/>
      <c r="BXU65" s="2"/>
      <c r="BXV65" s="2"/>
      <c r="BXW65" s="2"/>
      <c r="BXX65" s="2"/>
      <c r="BXY65" s="2"/>
      <c r="BXZ65" s="2"/>
      <c r="BYA65" s="2"/>
      <c r="BYB65" s="2"/>
      <c r="BYC65" s="2"/>
      <c r="BYD65" s="2"/>
      <c r="BYE65" s="2"/>
      <c r="BYF65" s="2"/>
      <c r="BYG65" s="2"/>
      <c r="BYH65" s="2"/>
      <c r="BYI65" s="2"/>
      <c r="BYJ65" s="2"/>
      <c r="BYK65" s="2"/>
      <c r="BYL65" s="2"/>
      <c r="BYM65" s="2"/>
      <c r="BYN65" s="2"/>
      <c r="BYO65" s="2"/>
      <c r="BYP65" s="2"/>
      <c r="BYQ65" s="2"/>
      <c r="BYR65" s="2"/>
      <c r="BYS65" s="2"/>
      <c r="BYT65" s="2"/>
      <c r="BYU65" s="2"/>
      <c r="BYV65" s="2"/>
      <c r="BYW65" s="2"/>
      <c r="BYX65" s="2"/>
      <c r="BYY65" s="2"/>
      <c r="BYZ65" s="2"/>
      <c r="BZA65" s="2"/>
      <c r="BZB65" s="2"/>
      <c r="BZC65" s="2"/>
      <c r="BZD65" s="2"/>
      <c r="BZE65" s="2"/>
      <c r="BZF65" s="2"/>
      <c r="BZG65" s="2"/>
      <c r="BZH65" s="2"/>
      <c r="BZI65" s="2"/>
      <c r="BZJ65" s="2"/>
      <c r="BZK65" s="2"/>
      <c r="BZL65" s="2"/>
      <c r="BZM65" s="2"/>
      <c r="BZN65" s="2"/>
      <c r="BZO65" s="2"/>
      <c r="BZP65" s="2"/>
      <c r="BZQ65" s="2"/>
      <c r="BZR65" s="2"/>
      <c r="BZS65" s="2"/>
      <c r="BZT65" s="2"/>
      <c r="BZU65" s="2"/>
      <c r="BZV65" s="2"/>
      <c r="BZW65" s="2"/>
      <c r="BZX65" s="2"/>
      <c r="BZY65" s="2"/>
      <c r="BZZ65" s="2"/>
      <c r="CAA65" s="2"/>
      <c r="CAB65" s="2"/>
      <c r="CAC65" s="2"/>
      <c r="CAD65" s="2"/>
      <c r="CAE65" s="2"/>
      <c r="CAF65" s="2"/>
      <c r="CAG65" s="2"/>
      <c r="CAH65" s="2"/>
      <c r="CAI65" s="2"/>
      <c r="CAJ65" s="2"/>
      <c r="CAK65" s="2"/>
      <c r="CAL65" s="2"/>
      <c r="CAM65" s="2"/>
      <c r="CAN65" s="2"/>
      <c r="CAO65" s="2"/>
      <c r="CAP65" s="2"/>
      <c r="CAQ65" s="2"/>
      <c r="CAR65" s="2"/>
      <c r="CAS65" s="2"/>
      <c r="CAT65" s="2"/>
      <c r="CAU65" s="2"/>
      <c r="CAV65" s="2"/>
      <c r="CAW65" s="2"/>
      <c r="CAX65" s="2"/>
      <c r="CAY65" s="2"/>
      <c r="CAZ65" s="2"/>
      <c r="CBA65" s="2"/>
      <c r="CBB65" s="2"/>
      <c r="CBC65" s="2"/>
      <c r="CBD65" s="2"/>
      <c r="CBE65" s="2"/>
      <c r="CBF65" s="2"/>
      <c r="CBG65" s="2"/>
      <c r="CBH65" s="2"/>
      <c r="CBI65" s="2"/>
      <c r="CBJ65" s="2"/>
      <c r="CBK65" s="2"/>
      <c r="CBL65" s="2"/>
      <c r="CBM65" s="2"/>
      <c r="CBN65" s="2"/>
      <c r="CBO65" s="2"/>
      <c r="CBP65" s="2"/>
      <c r="CBQ65" s="2"/>
      <c r="CBR65" s="2"/>
      <c r="CBS65" s="2"/>
      <c r="CBT65" s="2"/>
      <c r="CBU65" s="2"/>
      <c r="CBV65" s="2"/>
      <c r="CBW65" s="2"/>
      <c r="CBX65" s="2"/>
      <c r="CBY65" s="2"/>
      <c r="CBZ65" s="2"/>
      <c r="CCA65" s="2"/>
      <c r="CCB65" s="2"/>
      <c r="CCC65" s="2"/>
      <c r="CCD65" s="2"/>
      <c r="CCE65" s="2"/>
      <c r="CCF65" s="2"/>
      <c r="CCG65" s="2"/>
      <c r="CCH65" s="2"/>
      <c r="CCI65" s="2"/>
      <c r="CCJ65" s="2"/>
      <c r="CCK65" s="2"/>
      <c r="CCL65" s="2"/>
      <c r="CCM65" s="2"/>
      <c r="CCN65" s="2"/>
      <c r="CCO65" s="2"/>
      <c r="CCP65" s="2"/>
      <c r="CCQ65" s="2"/>
      <c r="CCR65" s="2"/>
      <c r="CCS65" s="2"/>
      <c r="CCT65" s="2"/>
      <c r="CCU65" s="2"/>
      <c r="CCV65" s="2"/>
      <c r="CCW65" s="2"/>
      <c r="CCX65" s="2"/>
      <c r="CCY65" s="2"/>
      <c r="CCZ65" s="2"/>
      <c r="CDA65" s="2"/>
      <c r="CDB65" s="2"/>
      <c r="CDC65" s="2"/>
      <c r="CDD65" s="2"/>
      <c r="CDE65" s="2"/>
      <c r="CDF65" s="2"/>
      <c r="CDG65" s="2"/>
      <c r="CDH65" s="2"/>
      <c r="CDI65" s="2"/>
      <c r="CDJ65" s="2"/>
      <c r="CDK65" s="2"/>
      <c r="CDL65" s="2"/>
      <c r="CDM65" s="2"/>
      <c r="CDN65" s="2"/>
      <c r="CDO65" s="2"/>
      <c r="CDP65" s="2"/>
      <c r="CDQ65" s="2"/>
      <c r="CDR65" s="2"/>
      <c r="CDS65" s="2"/>
      <c r="CDT65" s="2"/>
      <c r="CDU65" s="2"/>
      <c r="CDV65" s="2"/>
      <c r="CDW65" s="2"/>
      <c r="CDX65" s="2"/>
      <c r="CDY65" s="2"/>
      <c r="CDZ65" s="2"/>
      <c r="CEA65" s="2"/>
      <c r="CEB65" s="2"/>
      <c r="CEC65" s="2"/>
      <c r="CED65" s="2"/>
      <c r="CEE65" s="2"/>
      <c r="CEF65" s="2"/>
      <c r="CEG65" s="2"/>
      <c r="CEH65" s="2"/>
      <c r="CEI65" s="2"/>
      <c r="CEJ65" s="2"/>
      <c r="CEK65" s="2"/>
      <c r="CEL65" s="2"/>
      <c r="CEM65" s="2"/>
      <c r="CEN65" s="2"/>
      <c r="CEO65" s="2"/>
      <c r="CEP65" s="2"/>
      <c r="CEQ65" s="2"/>
      <c r="CER65" s="2"/>
      <c r="CES65" s="2"/>
      <c r="CET65" s="2"/>
      <c r="CEU65" s="2"/>
      <c r="CEV65" s="2"/>
      <c r="CEW65" s="2"/>
      <c r="CEX65" s="2"/>
      <c r="CEY65" s="2"/>
      <c r="CEZ65" s="2"/>
      <c r="CFA65" s="2"/>
      <c r="CFB65" s="2"/>
      <c r="CFC65" s="2"/>
      <c r="CFD65" s="2"/>
      <c r="CFE65" s="2"/>
      <c r="CFF65" s="2"/>
      <c r="CFG65" s="2"/>
      <c r="CFH65" s="2"/>
      <c r="CFI65" s="2"/>
      <c r="CFJ65" s="2"/>
      <c r="CFK65" s="2"/>
      <c r="CFL65" s="2"/>
      <c r="CFM65" s="2"/>
      <c r="CFN65" s="2"/>
      <c r="CFO65" s="2"/>
      <c r="CFP65" s="2"/>
      <c r="CFQ65" s="2"/>
      <c r="CFR65" s="2"/>
      <c r="CFS65" s="2"/>
      <c r="CFT65" s="2"/>
      <c r="CFU65" s="2"/>
      <c r="CFV65" s="2"/>
      <c r="CFW65" s="2"/>
      <c r="CFX65" s="2"/>
      <c r="CFY65" s="2"/>
      <c r="CFZ65" s="2"/>
      <c r="CGA65" s="2"/>
      <c r="CGB65" s="2"/>
      <c r="CGC65" s="2"/>
      <c r="CGD65" s="2"/>
      <c r="CGE65" s="2"/>
      <c r="CGF65" s="2"/>
      <c r="CGG65" s="2"/>
      <c r="CGH65" s="2"/>
      <c r="CGI65" s="2"/>
      <c r="CGJ65" s="2"/>
      <c r="CGK65" s="2"/>
      <c r="CGL65" s="2"/>
      <c r="CGM65" s="2"/>
      <c r="CGN65" s="2"/>
      <c r="CGO65" s="2"/>
      <c r="CGP65" s="2"/>
      <c r="CGQ65" s="2"/>
      <c r="CGR65" s="2"/>
      <c r="CGS65" s="2"/>
      <c r="CGT65" s="2"/>
      <c r="CGU65" s="2"/>
      <c r="CGV65" s="2"/>
      <c r="CGW65" s="2"/>
      <c r="CGX65" s="2"/>
      <c r="CGY65" s="2"/>
      <c r="CGZ65" s="2"/>
      <c r="CHA65" s="2"/>
      <c r="CHB65" s="2"/>
      <c r="CHC65" s="2"/>
      <c r="CHD65" s="2"/>
      <c r="CHE65" s="2"/>
      <c r="CHF65" s="2"/>
      <c r="CHG65" s="2"/>
      <c r="CHH65" s="2"/>
      <c r="CHI65" s="2"/>
      <c r="CHJ65" s="2"/>
      <c r="CHK65" s="2"/>
      <c r="CHL65" s="2"/>
      <c r="CHM65" s="2"/>
      <c r="CHN65" s="2"/>
      <c r="CHO65" s="2"/>
      <c r="CHP65" s="2"/>
      <c r="CHQ65" s="2"/>
      <c r="CHR65" s="2"/>
      <c r="CHS65" s="2"/>
      <c r="CHT65" s="2"/>
      <c r="CHU65" s="2"/>
      <c r="CHV65" s="2"/>
      <c r="CHW65" s="2"/>
      <c r="CHX65" s="2"/>
      <c r="CHY65" s="2"/>
      <c r="CHZ65" s="2"/>
      <c r="CIA65" s="2"/>
      <c r="CIB65" s="2"/>
      <c r="CIC65" s="2"/>
      <c r="CID65" s="2"/>
      <c r="CIE65" s="2"/>
      <c r="CIF65" s="2"/>
      <c r="CIG65" s="2"/>
      <c r="CIH65" s="2"/>
      <c r="CII65" s="2"/>
      <c r="CIJ65" s="2"/>
      <c r="CIK65" s="2"/>
      <c r="CIL65" s="2"/>
      <c r="CIM65" s="2"/>
      <c r="CIN65" s="2"/>
      <c r="CIO65" s="2"/>
      <c r="CIP65" s="2"/>
      <c r="CIQ65" s="2"/>
      <c r="CIR65" s="2"/>
      <c r="CIS65" s="2"/>
      <c r="CIT65" s="2"/>
      <c r="CIU65" s="2"/>
      <c r="CIV65" s="2"/>
      <c r="CIW65" s="2"/>
      <c r="CIX65" s="2"/>
      <c r="CIY65" s="2"/>
      <c r="CIZ65" s="2"/>
      <c r="CJA65" s="2"/>
      <c r="CJB65" s="2"/>
      <c r="CJC65" s="2"/>
      <c r="CJD65" s="2"/>
      <c r="CJE65" s="2"/>
      <c r="CJF65" s="2"/>
      <c r="CJG65" s="2"/>
      <c r="CJH65" s="2"/>
      <c r="CJI65" s="2"/>
      <c r="CJJ65" s="2"/>
      <c r="CJK65" s="2"/>
      <c r="CJL65" s="2"/>
      <c r="CJM65" s="2"/>
      <c r="CJN65" s="2"/>
      <c r="CJO65" s="2"/>
      <c r="CJP65" s="2"/>
      <c r="CJQ65" s="2"/>
      <c r="CJR65" s="2"/>
      <c r="CJS65" s="2"/>
      <c r="CJT65" s="2"/>
      <c r="CJU65" s="2"/>
      <c r="CJV65" s="2"/>
      <c r="CJW65" s="2"/>
      <c r="CJX65" s="2"/>
      <c r="CJY65" s="2"/>
      <c r="CJZ65" s="2"/>
      <c r="CKA65" s="2"/>
      <c r="CKB65" s="2"/>
      <c r="CKC65" s="2"/>
      <c r="CKD65" s="2"/>
      <c r="CKE65" s="2"/>
      <c r="CKF65" s="2"/>
      <c r="CKG65" s="2"/>
      <c r="CKH65" s="2"/>
      <c r="CKI65" s="2"/>
      <c r="CKJ65" s="2"/>
      <c r="CKK65" s="2"/>
      <c r="CKL65" s="2"/>
      <c r="CKM65" s="2"/>
      <c r="CKN65" s="2"/>
      <c r="CKO65" s="2"/>
      <c r="CKP65" s="2"/>
      <c r="CKQ65" s="2"/>
      <c r="CKR65" s="2"/>
      <c r="CKS65" s="2"/>
      <c r="CKT65" s="2"/>
      <c r="CKU65" s="2"/>
      <c r="CKV65" s="2"/>
      <c r="CKW65" s="2"/>
      <c r="CKX65" s="2"/>
      <c r="CKY65" s="2"/>
      <c r="CKZ65" s="2"/>
      <c r="CLA65" s="2"/>
      <c r="CLB65" s="2"/>
      <c r="CLC65" s="2"/>
      <c r="CLD65" s="2"/>
      <c r="CLE65" s="2"/>
      <c r="CLF65" s="2"/>
      <c r="CLG65" s="2"/>
      <c r="CLH65" s="2"/>
      <c r="CLI65" s="2"/>
      <c r="CLJ65" s="2"/>
      <c r="CLK65" s="2"/>
      <c r="CLL65" s="2"/>
      <c r="CLM65" s="2"/>
      <c r="CLN65" s="2"/>
      <c r="CLO65" s="2"/>
      <c r="CLP65" s="2"/>
      <c r="CLQ65" s="2"/>
      <c r="CLR65" s="2"/>
      <c r="CLS65" s="2"/>
      <c r="CLT65" s="2"/>
      <c r="CLU65" s="2"/>
      <c r="CLV65" s="2"/>
      <c r="CLW65" s="2"/>
      <c r="CLX65" s="2"/>
      <c r="CLY65" s="2"/>
      <c r="CLZ65" s="2"/>
      <c r="CMA65" s="2"/>
      <c r="CMB65" s="2"/>
      <c r="CMC65" s="2"/>
      <c r="CMD65" s="2"/>
      <c r="CME65" s="2"/>
      <c r="CMF65" s="2"/>
      <c r="CMG65" s="2"/>
      <c r="CMH65" s="2"/>
      <c r="CMI65" s="2"/>
      <c r="CMJ65" s="2"/>
      <c r="CMK65" s="2"/>
      <c r="CML65" s="2"/>
      <c r="CMM65" s="2"/>
      <c r="CMN65" s="2"/>
      <c r="CMO65" s="2"/>
      <c r="CMP65" s="2"/>
      <c r="CMQ65" s="2"/>
      <c r="CMR65" s="2"/>
      <c r="CMS65" s="2"/>
      <c r="CMT65" s="2"/>
      <c r="CMU65" s="2"/>
      <c r="CMV65" s="2"/>
      <c r="CMW65" s="2"/>
      <c r="CMX65" s="2"/>
      <c r="CMY65" s="2"/>
      <c r="CMZ65" s="2"/>
      <c r="CNA65" s="2"/>
      <c r="CNB65" s="2"/>
      <c r="CNC65" s="2"/>
      <c r="CND65" s="2"/>
      <c r="CNE65" s="2"/>
      <c r="CNF65" s="2"/>
      <c r="CNG65" s="2"/>
      <c r="CNH65" s="2"/>
      <c r="CNI65" s="2"/>
      <c r="CNJ65" s="2"/>
      <c r="CNK65" s="2"/>
      <c r="CNL65" s="2"/>
      <c r="CNM65" s="2"/>
      <c r="CNN65" s="2"/>
      <c r="CNO65" s="2"/>
      <c r="CNP65" s="2"/>
      <c r="CNQ65" s="2"/>
      <c r="CNR65" s="2"/>
      <c r="CNS65" s="2"/>
      <c r="CNT65" s="2"/>
      <c r="CNU65" s="2"/>
      <c r="CNV65" s="2"/>
      <c r="CNW65" s="2"/>
      <c r="CNX65" s="2"/>
      <c r="CNY65" s="2"/>
      <c r="CNZ65" s="2"/>
      <c r="COA65" s="2"/>
      <c r="COB65" s="2"/>
      <c r="COC65" s="2"/>
      <c r="COD65" s="2"/>
      <c r="COE65" s="2"/>
      <c r="COF65" s="2"/>
      <c r="COG65" s="2"/>
      <c r="COH65" s="2"/>
      <c r="COI65" s="2"/>
      <c r="COJ65" s="2"/>
      <c r="COK65" s="2"/>
      <c r="COL65" s="2"/>
      <c r="COM65" s="2"/>
      <c r="CON65" s="2"/>
      <c r="COO65" s="2"/>
      <c r="COP65" s="2"/>
      <c r="COQ65" s="2"/>
      <c r="COR65" s="2"/>
      <c r="COS65" s="2"/>
      <c r="COT65" s="2"/>
      <c r="COU65" s="2"/>
      <c r="COV65" s="2"/>
      <c r="COW65" s="2"/>
      <c r="COX65" s="2"/>
      <c r="COY65" s="2"/>
      <c r="COZ65" s="2"/>
      <c r="CPA65" s="2"/>
      <c r="CPB65" s="2"/>
      <c r="CPC65" s="2"/>
      <c r="CPD65" s="2"/>
      <c r="CPE65" s="2"/>
      <c r="CPF65" s="2"/>
      <c r="CPG65" s="2"/>
      <c r="CPH65" s="2"/>
      <c r="CPI65" s="2"/>
      <c r="CPJ65" s="2"/>
      <c r="CPK65" s="2"/>
      <c r="CPL65" s="2"/>
      <c r="CPM65" s="2"/>
      <c r="CPN65" s="2"/>
      <c r="CPO65" s="2"/>
      <c r="CPP65" s="2"/>
      <c r="CPQ65" s="2"/>
      <c r="CPR65" s="2"/>
      <c r="CPS65" s="2"/>
      <c r="CPT65" s="2"/>
      <c r="CPU65" s="2"/>
      <c r="CPV65" s="2"/>
      <c r="CPW65" s="2"/>
      <c r="CPX65" s="2"/>
      <c r="CPY65" s="2"/>
      <c r="CPZ65" s="2"/>
      <c r="CQA65" s="2"/>
      <c r="CQB65" s="2"/>
      <c r="CQC65" s="2"/>
      <c r="CQD65" s="2"/>
      <c r="CQE65" s="2"/>
      <c r="CQF65" s="2"/>
      <c r="CQG65" s="2"/>
      <c r="CQH65" s="2"/>
      <c r="CQI65" s="2"/>
      <c r="CQJ65" s="2"/>
      <c r="CQK65" s="2"/>
      <c r="CQL65" s="2"/>
      <c r="CQM65" s="2"/>
      <c r="CQN65" s="2"/>
      <c r="CQO65" s="2"/>
      <c r="CQP65" s="2"/>
      <c r="CQQ65" s="2"/>
      <c r="CQR65" s="2"/>
      <c r="CQS65" s="2"/>
      <c r="CQT65" s="2"/>
      <c r="CQU65" s="2"/>
      <c r="CQV65" s="2"/>
      <c r="CQW65" s="2"/>
      <c r="CQX65" s="2"/>
      <c r="CQY65" s="2"/>
      <c r="CQZ65" s="2"/>
      <c r="CRA65" s="2"/>
      <c r="CRB65" s="2"/>
      <c r="CRC65" s="2"/>
      <c r="CRD65" s="2"/>
      <c r="CRE65" s="2"/>
      <c r="CRF65" s="2"/>
      <c r="CRG65" s="2"/>
      <c r="CRH65" s="2"/>
      <c r="CRI65" s="2"/>
      <c r="CRJ65" s="2"/>
      <c r="CRK65" s="2"/>
      <c r="CRL65" s="2"/>
      <c r="CRM65" s="2"/>
      <c r="CRN65" s="2"/>
      <c r="CRO65" s="2"/>
      <c r="CRP65" s="2"/>
      <c r="CRQ65" s="2"/>
      <c r="CRR65" s="2"/>
      <c r="CRS65" s="2"/>
      <c r="CRT65" s="2"/>
      <c r="CRU65" s="2"/>
      <c r="CRV65" s="2"/>
      <c r="CRW65" s="2"/>
      <c r="CRX65" s="2"/>
      <c r="CRY65" s="2"/>
      <c r="CRZ65" s="2"/>
      <c r="CSA65" s="2"/>
      <c r="CSB65" s="2"/>
      <c r="CSC65" s="2"/>
      <c r="CSD65" s="2"/>
      <c r="CSE65" s="2"/>
      <c r="CSF65" s="2"/>
      <c r="CSG65" s="2"/>
      <c r="CSH65" s="2"/>
      <c r="CSI65" s="2"/>
      <c r="CSJ65" s="2"/>
      <c r="CSK65" s="2"/>
      <c r="CSL65" s="2"/>
      <c r="CSM65" s="2"/>
      <c r="CSN65" s="2"/>
      <c r="CSO65" s="2"/>
      <c r="CSP65" s="2"/>
      <c r="CSQ65" s="2"/>
      <c r="CSR65" s="2"/>
      <c r="CSS65" s="2"/>
      <c r="CST65" s="2"/>
      <c r="CSU65" s="2"/>
      <c r="CSV65" s="2"/>
      <c r="CSW65" s="2"/>
      <c r="CSX65" s="2"/>
      <c r="CSY65" s="2"/>
      <c r="CSZ65" s="2"/>
      <c r="CTA65" s="2"/>
      <c r="CTB65" s="2"/>
      <c r="CTC65" s="2"/>
      <c r="CTD65" s="2"/>
      <c r="CTE65" s="2"/>
      <c r="CTF65" s="2"/>
      <c r="CTG65" s="2"/>
      <c r="CTH65" s="2"/>
      <c r="CTI65" s="2"/>
      <c r="CTJ65" s="2"/>
      <c r="CTK65" s="2"/>
      <c r="CTL65" s="2"/>
      <c r="CTM65" s="2"/>
      <c r="CTN65" s="2"/>
      <c r="CTO65" s="2"/>
      <c r="CTP65" s="2"/>
      <c r="CTQ65" s="2"/>
      <c r="CTR65" s="2"/>
      <c r="CTS65" s="2"/>
      <c r="CTT65" s="2"/>
      <c r="CTU65" s="2"/>
      <c r="CTV65" s="2"/>
      <c r="CTW65" s="2"/>
      <c r="CTX65" s="2"/>
      <c r="CTY65" s="2"/>
      <c r="CTZ65" s="2"/>
      <c r="CUA65" s="2"/>
      <c r="CUB65" s="2"/>
      <c r="CUC65" s="2"/>
      <c r="CUD65" s="2"/>
      <c r="CUE65" s="2"/>
      <c r="CUF65" s="2"/>
      <c r="CUG65" s="2"/>
      <c r="CUH65" s="2"/>
      <c r="CUI65" s="2"/>
      <c r="CUJ65" s="2"/>
      <c r="CUK65" s="2"/>
      <c r="CUL65" s="2"/>
      <c r="CUM65" s="2"/>
      <c r="CUN65" s="2"/>
      <c r="CUO65" s="2"/>
      <c r="CUP65" s="2"/>
      <c r="CUQ65" s="2"/>
      <c r="CUR65" s="2"/>
      <c r="CUS65" s="2"/>
      <c r="CUT65" s="2"/>
      <c r="CUU65" s="2"/>
      <c r="CUV65" s="2"/>
      <c r="CUW65" s="2"/>
      <c r="CUX65" s="2"/>
      <c r="CUY65" s="2"/>
      <c r="CUZ65" s="2"/>
      <c r="CVA65" s="2"/>
      <c r="CVB65" s="2"/>
      <c r="CVC65" s="2"/>
      <c r="CVD65" s="2"/>
      <c r="CVE65" s="2"/>
      <c r="CVF65" s="2"/>
      <c r="CVG65" s="2"/>
      <c r="CVH65" s="2"/>
      <c r="CVI65" s="2"/>
      <c r="CVJ65" s="2"/>
      <c r="CVK65" s="2"/>
      <c r="CVL65" s="2"/>
      <c r="CVM65" s="2"/>
      <c r="CVN65" s="2"/>
      <c r="CVO65" s="2"/>
      <c r="CVP65" s="2"/>
      <c r="CVQ65" s="2"/>
      <c r="CVR65" s="2"/>
      <c r="CVS65" s="2"/>
      <c r="CVT65" s="2"/>
      <c r="CVU65" s="2"/>
      <c r="CVV65" s="2"/>
      <c r="CVW65" s="2"/>
      <c r="CVX65" s="2"/>
      <c r="CVY65" s="2"/>
      <c r="CVZ65" s="2"/>
      <c r="CWA65" s="2"/>
      <c r="CWB65" s="2"/>
      <c r="CWC65" s="2"/>
      <c r="CWD65" s="2"/>
      <c r="CWE65" s="2"/>
      <c r="CWF65" s="2"/>
      <c r="CWG65" s="2"/>
      <c r="CWH65" s="2"/>
      <c r="CWI65" s="2"/>
      <c r="CWJ65" s="2"/>
      <c r="CWK65" s="2"/>
      <c r="CWL65" s="2"/>
      <c r="CWM65" s="2"/>
      <c r="CWN65" s="2"/>
      <c r="CWO65" s="2"/>
      <c r="CWP65" s="2"/>
      <c r="CWQ65" s="2"/>
      <c r="CWR65" s="2"/>
      <c r="CWS65" s="2"/>
      <c r="CWT65" s="2"/>
      <c r="CWU65" s="2"/>
      <c r="CWV65" s="2"/>
      <c r="CWW65" s="2"/>
      <c r="CWX65" s="2"/>
      <c r="CWY65" s="2"/>
      <c r="CWZ65" s="2"/>
      <c r="CXA65" s="2"/>
      <c r="CXB65" s="2"/>
      <c r="CXC65" s="2"/>
      <c r="CXD65" s="2"/>
      <c r="CXE65" s="2"/>
      <c r="CXF65" s="2"/>
      <c r="CXG65" s="2"/>
      <c r="CXH65" s="2"/>
      <c r="CXI65" s="2"/>
      <c r="CXJ65" s="2"/>
      <c r="CXK65" s="2"/>
      <c r="CXL65" s="2"/>
      <c r="CXM65" s="2"/>
      <c r="CXN65" s="2"/>
      <c r="CXO65" s="2"/>
      <c r="CXP65" s="2"/>
      <c r="CXQ65" s="2"/>
      <c r="CXR65" s="2"/>
      <c r="CXS65" s="2"/>
      <c r="CXT65" s="2"/>
      <c r="CXU65" s="2"/>
      <c r="CXV65" s="2"/>
      <c r="CXW65" s="2"/>
      <c r="CXX65" s="2"/>
      <c r="CXY65" s="2"/>
      <c r="CXZ65" s="2"/>
      <c r="CYA65" s="2"/>
      <c r="CYB65" s="2"/>
      <c r="CYC65" s="2"/>
      <c r="CYD65" s="2"/>
      <c r="CYE65" s="2"/>
      <c r="CYF65" s="2"/>
      <c r="CYG65" s="2"/>
      <c r="CYH65" s="2"/>
      <c r="CYI65" s="2"/>
      <c r="CYJ65" s="2"/>
      <c r="CYK65" s="2"/>
      <c r="CYL65" s="2"/>
      <c r="CYM65" s="2"/>
      <c r="CYN65" s="2"/>
      <c r="CYO65" s="2"/>
      <c r="CYP65" s="2"/>
      <c r="CYQ65" s="2"/>
      <c r="CYR65" s="2"/>
      <c r="CYS65" s="2"/>
      <c r="CYT65" s="2"/>
      <c r="CYU65" s="2"/>
      <c r="CYV65" s="2"/>
      <c r="CYW65" s="2"/>
      <c r="CYX65" s="2"/>
      <c r="CYY65" s="2"/>
      <c r="CYZ65" s="2"/>
      <c r="CZA65" s="2"/>
      <c r="CZB65" s="2"/>
      <c r="CZC65" s="2"/>
      <c r="CZD65" s="2"/>
      <c r="CZE65" s="2"/>
      <c r="CZF65" s="2"/>
      <c r="CZG65" s="2"/>
      <c r="CZH65" s="2"/>
      <c r="CZI65" s="2"/>
      <c r="CZJ65" s="2"/>
      <c r="CZK65" s="2"/>
      <c r="CZL65" s="2"/>
      <c r="CZM65" s="2"/>
      <c r="CZN65" s="2"/>
      <c r="CZO65" s="2"/>
      <c r="CZP65" s="2"/>
      <c r="CZQ65" s="2"/>
      <c r="CZR65" s="2"/>
      <c r="CZS65" s="2"/>
      <c r="CZT65" s="2"/>
      <c r="CZU65" s="2"/>
      <c r="CZV65" s="2"/>
      <c r="CZW65" s="2"/>
      <c r="CZX65" s="2"/>
      <c r="CZY65" s="2"/>
      <c r="CZZ65" s="2"/>
      <c r="DAA65" s="2"/>
      <c r="DAB65" s="2"/>
      <c r="DAC65" s="2"/>
      <c r="DAD65" s="2"/>
      <c r="DAE65" s="2"/>
      <c r="DAF65" s="2"/>
      <c r="DAG65" s="2"/>
      <c r="DAH65" s="2"/>
      <c r="DAI65" s="2"/>
      <c r="DAJ65" s="2"/>
      <c r="DAK65" s="2"/>
      <c r="DAL65" s="2"/>
      <c r="DAM65" s="2"/>
      <c r="DAN65" s="2"/>
      <c r="DAO65" s="2"/>
      <c r="DAP65" s="2"/>
      <c r="DAQ65" s="2"/>
      <c r="DAR65" s="2"/>
      <c r="DAS65" s="2"/>
      <c r="DAT65" s="2"/>
      <c r="DAU65" s="2"/>
      <c r="DAV65" s="2"/>
      <c r="DAW65" s="2"/>
      <c r="DAX65" s="2"/>
      <c r="DAY65" s="2"/>
      <c r="DAZ65" s="2"/>
      <c r="DBA65" s="2"/>
      <c r="DBB65" s="2"/>
      <c r="DBC65" s="2"/>
      <c r="DBD65" s="2"/>
      <c r="DBE65" s="2"/>
      <c r="DBF65" s="2"/>
      <c r="DBG65" s="2"/>
      <c r="DBH65" s="2"/>
      <c r="DBI65" s="2"/>
      <c r="DBJ65" s="2"/>
      <c r="DBK65" s="2"/>
      <c r="DBL65" s="2"/>
      <c r="DBM65" s="2"/>
      <c r="DBN65" s="2"/>
      <c r="DBO65" s="2"/>
      <c r="DBP65" s="2"/>
      <c r="DBQ65" s="2"/>
      <c r="DBR65" s="2"/>
      <c r="DBS65" s="2"/>
      <c r="DBT65" s="2"/>
      <c r="DBU65" s="2"/>
      <c r="DBV65" s="2"/>
      <c r="DBW65" s="2"/>
      <c r="DBX65" s="2"/>
      <c r="DBY65" s="2"/>
      <c r="DBZ65" s="2"/>
      <c r="DCA65" s="2"/>
      <c r="DCB65" s="2"/>
      <c r="DCC65" s="2"/>
      <c r="DCD65" s="2"/>
      <c r="DCE65" s="2"/>
      <c r="DCF65" s="2"/>
      <c r="DCG65" s="2"/>
      <c r="DCH65" s="2"/>
      <c r="DCI65" s="2"/>
      <c r="DCJ65" s="2"/>
      <c r="DCK65" s="2"/>
      <c r="DCL65" s="2"/>
      <c r="DCM65" s="2"/>
      <c r="DCN65" s="2"/>
      <c r="DCO65" s="2"/>
      <c r="DCP65" s="2"/>
      <c r="DCQ65" s="2"/>
      <c r="DCR65" s="2"/>
      <c r="DCS65" s="2"/>
      <c r="DCT65" s="2"/>
      <c r="DCU65" s="2"/>
      <c r="DCV65" s="2"/>
      <c r="DCW65" s="2"/>
      <c r="DCX65" s="2"/>
      <c r="DCY65" s="2"/>
      <c r="DCZ65" s="2"/>
      <c r="DDA65" s="2"/>
      <c r="DDB65" s="2"/>
      <c r="DDC65" s="2"/>
      <c r="DDD65" s="2"/>
      <c r="DDE65" s="2"/>
      <c r="DDF65" s="2"/>
      <c r="DDG65" s="2"/>
      <c r="DDH65" s="2"/>
      <c r="DDI65" s="2"/>
      <c r="DDJ65" s="2"/>
      <c r="DDK65" s="2"/>
      <c r="DDL65" s="2"/>
      <c r="DDM65" s="2"/>
      <c r="DDN65" s="2"/>
      <c r="DDO65" s="2"/>
      <c r="DDP65" s="2"/>
      <c r="DDQ65" s="2"/>
      <c r="DDR65" s="2"/>
      <c r="DDS65" s="2"/>
      <c r="DDT65" s="2"/>
      <c r="DDU65" s="2"/>
      <c r="DDV65" s="2"/>
      <c r="DDW65" s="2"/>
      <c r="DDX65" s="2"/>
      <c r="DDY65" s="2"/>
      <c r="DDZ65" s="2"/>
      <c r="DEA65" s="2"/>
      <c r="DEB65" s="2"/>
      <c r="DEC65" s="2"/>
      <c r="DED65" s="2"/>
      <c r="DEE65" s="2"/>
      <c r="DEF65" s="2"/>
      <c r="DEG65" s="2"/>
      <c r="DEH65" s="2"/>
      <c r="DEI65" s="2"/>
      <c r="DEJ65" s="2"/>
      <c r="DEK65" s="2"/>
      <c r="DEL65" s="2"/>
      <c r="DEM65" s="2"/>
      <c r="DEN65" s="2"/>
      <c r="DEO65" s="2"/>
      <c r="DEP65" s="2"/>
      <c r="DEQ65" s="2"/>
      <c r="DER65" s="2"/>
      <c r="DES65" s="2"/>
      <c r="DET65" s="2"/>
      <c r="DEU65" s="2"/>
      <c r="DEV65" s="2"/>
      <c r="DEW65" s="2"/>
      <c r="DEX65" s="2"/>
      <c r="DEY65" s="2"/>
      <c r="DEZ65" s="2"/>
      <c r="DFA65" s="2"/>
      <c r="DFB65" s="2"/>
      <c r="DFC65" s="2"/>
      <c r="DFD65" s="2"/>
      <c r="DFE65" s="2"/>
      <c r="DFF65" s="2"/>
      <c r="DFG65" s="2"/>
      <c r="DFH65" s="2"/>
      <c r="DFI65" s="2"/>
      <c r="DFJ65" s="2"/>
      <c r="DFK65" s="2"/>
      <c r="DFL65" s="2"/>
      <c r="DFM65" s="2"/>
      <c r="DFN65" s="2"/>
      <c r="DFO65" s="2"/>
      <c r="DFP65" s="2"/>
      <c r="DFQ65" s="2"/>
      <c r="DFR65" s="2"/>
      <c r="DFS65" s="2"/>
      <c r="DFT65" s="2"/>
      <c r="DFU65" s="2"/>
      <c r="DFV65" s="2"/>
      <c r="DFW65" s="2"/>
      <c r="DFX65" s="2"/>
      <c r="DFY65" s="2"/>
      <c r="DFZ65" s="2"/>
      <c r="DGA65" s="2"/>
      <c r="DGB65" s="2"/>
      <c r="DGC65" s="2"/>
      <c r="DGD65" s="2"/>
      <c r="DGE65" s="2"/>
      <c r="DGF65" s="2"/>
      <c r="DGG65" s="2"/>
      <c r="DGH65" s="2"/>
      <c r="DGI65" s="2"/>
      <c r="DGJ65" s="2"/>
      <c r="DGK65" s="2"/>
      <c r="DGL65" s="2"/>
      <c r="DGM65" s="2"/>
      <c r="DGN65" s="2"/>
      <c r="DGO65" s="2"/>
      <c r="DGP65" s="2"/>
      <c r="DGQ65" s="2"/>
      <c r="DGR65" s="2"/>
      <c r="DGS65" s="2"/>
      <c r="DGT65" s="2"/>
      <c r="DGU65" s="2"/>
      <c r="DGV65" s="2"/>
      <c r="DGW65" s="2"/>
      <c r="DGX65" s="2"/>
      <c r="DGY65" s="2"/>
      <c r="DGZ65" s="2"/>
      <c r="DHA65" s="2"/>
      <c r="DHB65" s="2"/>
      <c r="DHC65" s="2"/>
      <c r="DHD65" s="2"/>
      <c r="DHE65" s="2"/>
      <c r="DHF65" s="2"/>
      <c r="DHG65" s="2"/>
      <c r="DHH65" s="2"/>
      <c r="DHI65" s="2"/>
      <c r="DHJ65" s="2"/>
      <c r="DHK65" s="2"/>
      <c r="DHL65" s="2"/>
      <c r="DHM65" s="2"/>
      <c r="DHN65" s="2"/>
      <c r="DHO65" s="2"/>
      <c r="DHP65" s="2"/>
      <c r="DHQ65" s="2"/>
      <c r="DHR65" s="2"/>
      <c r="DHS65" s="2"/>
      <c r="DHT65" s="2"/>
      <c r="DHU65" s="2"/>
      <c r="DHV65" s="2"/>
      <c r="DHW65" s="2"/>
      <c r="DHX65" s="2"/>
      <c r="DHY65" s="2"/>
      <c r="DHZ65" s="2"/>
      <c r="DIA65" s="2"/>
      <c r="DIB65" s="2"/>
      <c r="DIC65" s="2"/>
      <c r="DID65" s="2"/>
      <c r="DIE65" s="2"/>
      <c r="DIF65" s="2"/>
      <c r="DIG65" s="2"/>
      <c r="DIH65" s="2"/>
      <c r="DII65" s="2"/>
      <c r="DIJ65" s="2"/>
      <c r="DIK65" s="2"/>
      <c r="DIL65" s="2"/>
      <c r="DIM65" s="2"/>
      <c r="DIN65" s="2"/>
      <c r="DIO65" s="2"/>
      <c r="DIP65" s="2"/>
      <c r="DIQ65" s="2"/>
      <c r="DIR65" s="2"/>
      <c r="DIS65" s="2"/>
      <c r="DIT65" s="2"/>
      <c r="DIU65" s="2"/>
      <c r="DIV65" s="2"/>
      <c r="DIW65" s="2"/>
      <c r="DIX65" s="2"/>
      <c r="DIY65" s="2"/>
      <c r="DIZ65" s="2"/>
      <c r="DJA65" s="2"/>
      <c r="DJB65" s="2"/>
      <c r="DJC65" s="2"/>
      <c r="DJD65" s="2"/>
      <c r="DJE65" s="2"/>
      <c r="DJF65" s="2"/>
      <c r="DJG65" s="2"/>
      <c r="DJH65" s="2"/>
      <c r="DJI65" s="2"/>
      <c r="DJJ65" s="2"/>
      <c r="DJK65" s="2"/>
      <c r="DJL65" s="2"/>
      <c r="DJM65" s="2"/>
      <c r="DJN65" s="2"/>
      <c r="DJO65" s="2"/>
      <c r="DJP65" s="2"/>
      <c r="DJQ65" s="2"/>
      <c r="DJR65" s="2"/>
      <c r="DJS65" s="2"/>
      <c r="DJT65" s="2"/>
      <c r="DJU65" s="2"/>
      <c r="DJV65" s="2"/>
      <c r="DJW65" s="2"/>
      <c r="DJX65" s="2"/>
      <c r="DJY65" s="2"/>
      <c r="DJZ65" s="2"/>
      <c r="DKA65" s="2"/>
      <c r="DKB65" s="2"/>
      <c r="DKC65" s="2"/>
      <c r="DKD65" s="2"/>
      <c r="DKE65" s="2"/>
      <c r="DKF65" s="2"/>
      <c r="DKG65" s="2"/>
      <c r="DKH65" s="2"/>
      <c r="DKI65" s="2"/>
      <c r="DKJ65" s="2"/>
      <c r="DKK65" s="2"/>
      <c r="DKL65" s="2"/>
      <c r="DKM65" s="2"/>
      <c r="DKN65" s="2"/>
      <c r="DKO65" s="2"/>
      <c r="DKP65" s="2"/>
      <c r="DKQ65" s="2"/>
      <c r="DKR65" s="2"/>
      <c r="DKS65" s="2"/>
      <c r="DKT65" s="2"/>
      <c r="DKU65" s="2"/>
      <c r="DKV65" s="2"/>
      <c r="DKW65" s="2"/>
      <c r="DKX65" s="2"/>
      <c r="DKY65" s="2"/>
      <c r="DKZ65" s="2"/>
      <c r="DLA65" s="2"/>
      <c r="DLB65" s="2"/>
      <c r="DLC65" s="2"/>
      <c r="DLD65" s="2"/>
      <c r="DLE65" s="2"/>
      <c r="DLF65" s="2"/>
      <c r="DLG65" s="2"/>
      <c r="DLH65" s="2"/>
      <c r="DLI65" s="2"/>
      <c r="DLJ65" s="2"/>
      <c r="DLK65" s="2"/>
      <c r="DLL65" s="2"/>
      <c r="DLM65" s="2"/>
      <c r="DLN65" s="2"/>
      <c r="DLO65" s="2"/>
      <c r="DLP65" s="2"/>
      <c r="DLQ65" s="2"/>
      <c r="DLR65" s="2"/>
      <c r="DLS65" s="2"/>
      <c r="DLT65" s="2"/>
      <c r="DLU65" s="2"/>
      <c r="DLV65" s="2"/>
      <c r="DLW65" s="2"/>
      <c r="DLX65" s="2"/>
      <c r="DLY65" s="2"/>
      <c r="DLZ65" s="2"/>
      <c r="DMA65" s="2"/>
      <c r="DMB65" s="2"/>
      <c r="DMC65" s="2"/>
      <c r="DMD65" s="2"/>
      <c r="DME65" s="2"/>
      <c r="DMF65" s="2"/>
      <c r="DMG65" s="2"/>
      <c r="DMH65" s="2"/>
      <c r="DMI65" s="2"/>
      <c r="DMJ65" s="2"/>
      <c r="DMK65" s="2"/>
      <c r="DML65" s="2"/>
      <c r="DMM65" s="2"/>
      <c r="DMN65" s="2"/>
      <c r="DMO65" s="2"/>
      <c r="DMP65" s="2"/>
      <c r="DMQ65" s="2"/>
      <c r="DMR65" s="2"/>
      <c r="DMS65" s="2"/>
      <c r="DMT65" s="2"/>
      <c r="DMU65" s="2"/>
      <c r="DMV65" s="2"/>
      <c r="DMW65" s="2"/>
      <c r="DMX65" s="2"/>
      <c r="DMY65" s="2"/>
      <c r="DMZ65" s="2"/>
      <c r="DNA65" s="2"/>
      <c r="DNB65" s="2"/>
      <c r="DNC65" s="2"/>
      <c r="DND65" s="2"/>
      <c r="DNE65" s="2"/>
      <c r="DNF65" s="2"/>
      <c r="DNG65" s="2"/>
      <c r="DNH65" s="2"/>
      <c r="DNI65" s="2"/>
      <c r="DNJ65" s="2"/>
      <c r="DNK65" s="2"/>
      <c r="DNL65" s="2"/>
      <c r="DNM65" s="2"/>
      <c r="DNN65" s="2"/>
      <c r="DNO65" s="2"/>
      <c r="DNP65" s="2"/>
      <c r="DNQ65" s="2"/>
      <c r="DNR65" s="2"/>
      <c r="DNS65" s="2"/>
      <c r="DNT65" s="2"/>
      <c r="DNU65" s="2"/>
      <c r="DNV65" s="2"/>
      <c r="DNW65" s="2"/>
      <c r="DNX65" s="2"/>
      <c r="DNY65" s="2"/>
      <c r="DNZ65" s="2"/>
      <c r="DOA65" s="2"/>
      <c r="DOB65" s="2"/>
      <c r="DOC65" s="2"/>
      <c r="DOD65" s="2"/>
      <c r="DOE65" s="2"/>
      <c r="DOF65" s="2"/>
      <c r="DOG65" s="2"/>
      <c r="DOH65" s="2"/>
      <c r="DOI65" s="2"/>
      <c r="DOJ65" s="2"/>
      <c r="DOK65" s="2"/>
      <c r="DOL65" s="2"/>
      <c r="DOM65" s="2"/>
      <c r="DON65" s="2"/>
      <c r="DOO65" s="2"/>
      <c r="DOP65" s="2"/>
      <c r="DOQ65" s="2"/>
      <c r="DOR65" s="2"/>
      <c r="DOS65" s="2"/>
      <c r="DOT65" s="2"/>
      <c r="DOU65" s="2"/>
      <c r="DOV65" s="2"/>
      <c r="DOW65" s="2"/>
      <c r="DOX65" s="2"/>
      <c r="DOY65" s="2"/>
      <c r="DOZ65" s="2"/>
      <c r="DPA65" s="2"/>
      <c r="DPB65" s="2"/>
      <c r="DPC65" s="2"/>
      <c r="DPD65" s="2"/>
      <c r="DPE65" s="2"/>
      <c r="DPF65" s="2"/>
      <c r="DPG65" s="2"/>
      <c r="DPH65" s="2"/>
      <c r="DPI65" s="2"/>
      <c r="DPJ65" s="2"/>
      <c r="DPK65" s="2"/>
      <c r="DPL65" s="2"/>
      <c r="DPM65" s="2"/>
      <c r="DPN65" s="2"/>
      <c r="DPO65" s="2"/>
      <c r="DPP65" s="2"/>
      <c r="DPQ65" s="2"/>
      <c r="DPR65" s="2"/>
      <c r="DPS65" s="2"/>
      <c r="DPT65" s="2"/>
      <c r="DPU65" s="2"/>
      <c r="DPV65" s="2"/>
      <c r="DPW65" s="2"/>
      <c r="DPX65" s="2"/>
      <c r="DPY65" s="2"/>
      <c r="DPZ65" s="2"/>
      <c r="DQA65" s="2"/>
      <c r="DQB65" s="2"/>
      <c r="DQC65" s="2"/>
      <c r="DQD65" s="2"/>
      <c r="DQE65" s="2"/>
      <c r="DQF65" s="2"/>
      <c r="DQG65" s="2"/>
      <c r="DQH65" s="2"/>
      <c r="DQI65" s="2"/>
      <c r="DQJ65" s="2"/>
      <c r="DQK65" s="2"/>
      <c r="DQL65" s="2"/>
      <c r="DQM65" s="2"/>
      <c r="DQN65" s="2"/>
      <c r="DQO65" s="2"/>
      <c r="DQP65" s="2"/>
      <c r="DQQ65" s="2"/>
      <c r="DQR65" s="2"/>
      <c r="DQS65" s="2"/>
      <c r="DQT65" s="2"/>
      <c r="DQU65" s="2"/>
      <c r="DQV65" s="2"/>
      <c r="DQW65" s="2"/>
      <c r="DQX65" s="2"/>
      <c r="DQY65" s="2"/>
      <c r="DQZ65" s="2"/>
      <c r="DRA65" s="2"/>
      <c r="DRB65" s="2"/>
      <c r="DRC65" s="2"/>
      <c r="DRD65" s="2"/>
      <c r="DRE65" s="2"/>
      <c r="DRF65" s="2"/>
      <c r="DRG65" s="2"/>
      <c r="DRH65" s="2"/>
      <c r="DRI65" s="2"/>
      <c r="DRJ65" s="2"/>
      <c r="DRK65" s="2"/>
      <c r="DRL65" s="2"/>
      <c r="DRM65" s="2"/>
      <c r="DRN65" s="2"/>
      <c r="DRO65" s="2"/>
      <c r="DRP65" s="2"/>
      <c r="DRQ65" s="2"/>
      <c r="DRR65" s="2"/>
      <c r="DRS65" s="2"/>
      <c r="DRT65" s="2"/>
      <c r="DRU65" s="2"/>
      <c r="DRV65" s="2"/>
      <c r="DRW65" s="2"/>
      <c r="DRX65" s="2"/>
      <c r="DRY65" s="2"/>
      <c r="DRZ65" s="2"/>
      <c r="DSA65" s="2"/>
      <c r="DSB65" s="2"/>
      <c r="DSC65" s="2"/>
      <c r="DSD65" s="2"/>
      <c r="DSE65" s="2"/>
      <c r="DSF65" s="2"/>
      <c r="DSG65" s="2"/>
      <c r="DSH65" s="2"/>
      <c r="DSI65" s="2"/>
      <c r="DSJ65" s="2"/>
      <c r="DSK65" s="2"/>
      <c r="DSL65" s="2"/>
      <c r="DSM65" s="2"/>
      <c r="DSN65" s="2"/>
      <c r="DSO65" s="2"/>
      <c r="DSP65" s="2"/>
      <c r="DSQ65" s="2"/>
      <c r="DSR65" s="2"/>
      <c r="DSS65" s="2"/>
      <c r="DST65" s="2"/>
      <c r="DSU65" s="2"/>
      <c r="DSV65" s="2"/>
      <c r="DSW65" s="2"/>
      <c r="DSX65" s="2"/>
      <c r="DSY65" s="2"/>
      <c r="DSZ65" s="2"/>
      <c r="DTA65" s="2"/>
      <c r="DTB65" s="2"/>
      <c r="DTC65" s="2"/>
      <c r="DTD65" s="2"/>
      <c r="DTE65" s="2"/>
      <c r="DTF65" s="2"/>
      <c r="DTG65" s="2"/>
      <c r="DTH65" s="2"/>
      <c r="DTI65" s="2"/>
      <c r="DTJ65" s="2"/>
      <c r="DTK65" s="2"/>
      <c r="DTL65" s="2"/>
      <c r="DTM65" s="2"/>
      <c r="DTN65" s="2"/>
      <c r="DTO65" s="2"/>
      <c r="DTP65" s="2"/>
      <c r="DTQ65" s="2"/>
      <c r="DTR65" s="2"/>
      <c r="DTS65" s="2"/>
      <c r="DTT65" s="2"/>
      <c r="DTU65" s="2"/>
      <c r="DTV65" s="2"/>
      <c r="DTW65" s="2"/>
      <c r="DTX65" s="2"/>
      <c r="DTY65" s="2"/>
      <c r="DTZ65" s="2"/>
      <c r="DUA65" s="2"/>
      <c r="DUB65" s="2"/>
      <c r="DUC65" s="2"/>
      <c r="DUD65" s="2"/>
      <c r="DUE65" s="2"/>
      <c r="DUF65" s="2"/>
      <c r="DUG65" s="2"/>
      <c r="DUH65" s="2"/>
      <c r="DUI65" s="2"/>
      <c r="DUJ65" s="2"/>
      <c r="DUK65" s="2"/>
      <c r="DUL65" s="2"/>
      <c r="DUM65" s="2"/>
      <c r="DUN65" s="2"/>
      <c r="DUO65" s="2"/>
      <c r="DUP65" s="2"/>
      <c r="DUQ65" s="2"/>
      <c r="DUR65" s="2"/>
      <c r="DUS65" s="2"/>
      <c r="DUT65" s="2"/>
      <c r="DUU65" s="2"/>
      <c r="DUV65" s="2"/>
      <c r="DUW65" s="2"/>
      <c r="DUX65" s="2"/>
      <c r="DUY65" s="2"/>
      <c r="DUZ65" s="2"/>
      <c r="DVA65" s="2"/>
      <c r="DVB65" s="2"/>
      <c r="DVC65" s="2"/>
      <c r="DVD65" s="2"/>
      <c r="DVE65" s="2"/>
      <c r="DVF65" s="2"/>
      <c r="DVG65" s="2"/>
      <c r="DVH65" s="2"/>
      <c r="DVI65" s="2"/>
      <c r="DVJ65" s="2"/>
      <c r="DVK65" s="2"/>
      <c r="DVL65" s="2"/>
      <c r="DVM65" s="2"/>
      <c r="DVN65" s="2"/>
      <c r="DVO65" s="2"/>
      <c r="DVP65" s="2"/>
      <c r="DVQ65" s="2"/>
      <c r="DVR65" s="2"/>
      <c r="DVS65" s="2"/>
      <c r="DVT65" s="2"/>
      <c r="DVU65" s="2"/>
      <c r="DVV65" s="2"/>
      <c r="DVW65" s="2"/>
      <c r="DVX65" s="2"/>
      <c r="DVY65" s="2"/>
      <c r="DVZ65" s="2"/>
      <c r="DWA65" s="2"/>
      <c r="DWB65" s="2"/>
      <c r="DWC65" s="2"/>
      <c r="DWD65" s="2"/>
      <c r="DWE65" s="2"/>
      <c r="DWF65" s="2"/>
      <c r="DWG65" s="2"/>
      <c r="DWH65" s="2"/>
      <c r="DWI65" s="2"/>
      <c r="DWJ65" s="2"/>
      <c r="DWK65" s="2"/>
      <c r="DWL65" s="2"/>
      <c r="DWM65" s="2"/>
      <c r="DWN65" s="2"/>
      <c r="DWO65" s="2"/>
      <c r="DWP65" s="2"/>
      <c r="DWQ65" s="2"/>
      <c r="DWR65" s="2"/>
      <c r="DWS65" s="2"/>
      <c r="DWT65" s="2"/>
      <c r="DWU65" s="2"/>
      <c r="DWV65" s="2"/>
      <c r="DWW65" s="2"/>
      <c r="DWX65" s="2"/>
      <c r="DWY65" s="2"/>
      <c r="DWZ65" s="2"/>
      <c r="DXA65" s="2"/>
      <c r="DXB65" s="2"/>
      <c r="DXC65" s="2"/>
      <c r="DXD65" s="2"/>
      <c r="DXE65" s="2"/>
      <c r="DXF65" s="2"/>
      <c r="DXG65" s="2"/>
      <c r="DXH65" s="2"/>
      <c r="DXI65" s="2"/>
      <c r="DXJ65" s="2"/>
      <c r="DXK65" s="2"/>
      <c r="DXL65" s="2"/>
      <c r="DXM65" s="2"/>
      <c r="DXN65" s="2"/>
      <c r="DXO65" s="2"/>
      <c r="DXP65" s="2"/>
      <c r="DXQ65" s="2"/>
      <c r="DXR65" s="2"/>
      <c r="DXS65" s="2"/>
      <c r="DXT65" s="2"/>
      <c r="DXU65" s="2"/>
      <c r="DXV65" s="2"/>
      <c r="DXW65" s="2"/>
      <c r="DXX65" s="2"/>
      <c r="DXY65" s="2"/>
      <c r="DXZ65" s="2"/>
      <c r="DYA65" s="2"/>
      <c r="DYB65" s="2"/>
      <c r="DYC65" s="2"/>
      <c r="DYD65" s="2"/>
      <c r="DYE65" s="2"/>
      <c r="DYF65" s="2"/>
      <c r="DYG65" s="2"/>
      <c r="DYH65" s="2"/>
      <c r="DYI65" s="2"/>
      <c r="DYJ65" s="2"/>
      <c r="DYK65" s="2"/>
      <c r="DYL65" s="2"/>
      <c r="DYM65" s="2"/>
      <c r="DYN65" s="2"/>
      <c r="DYO65" s="2"/>
      <c r="DYP65" s="2"/>
      <c r="DYQ65" s="2"/>
      <c r="DYR65" s="2"/>
      <c r="DYS65" s="2"/>
      <c r="DYT65" s="2"/>
      <c r="DYU65" s="2"/>
      <c r="DYV65" s="2"/>
      <c r="DYW65" s="2"/>
      <c r="DYX65" s="2"/>
      <c r="DYY65" s="2"/>
      <c r="DYZ65" s="2"/>
      <c r="DZA65" s="2"/>
      <c r="DZB65" s="2"/>
      <c r="DZC65" s="2"/>
      <c r="DZD65" s="2"/>
      <c r="DZE65" s="2"/>
      <c r="DZF65" s="2"/>
      <c r="DZG65" s="2"/>
      <c r="DZH65" s="2"/>
      <c r="DZI65" s="2"/>
      <c r="DZJ65" s="2"/>
      <c r="DZK65" s="2"/>
      <c r="DZL65" s="2"/>
      <c r="DZM65" s="2"/>
      <c r="DZN65" s="2"/>
      <c r="DZO65" s="2"/>
      <c r="DZP65" s="2"/>
      <c r="DZQ65" s="2"/>
      <c r="DZR65" s="2"/>
      <c r="DZS65" s="2"/>
      <c r="DZT65" s="2"/>
      <c r="DZU65" s="2"/>
      <c r="DZV65" s="2"/>
      <c r="DZW65" s="2"/>
      <c r="DZX65" s="2"/>
      <c r="DZY65" s="2"/>
      <c r="DZZ65" s="2"/>
      <c r="EAA65" s="2"/>
      <c r="EAB65" s="2"/>
      <c r="EAC65" s="2"/>
      <c r="EAD65" s="2"/>
      <c r="EAE65" s="2"/>
      <c r="EAF65" s="2"/>
      <c r="EAG65" s="2"/>
      <c r="EAH65" s="2"/>
      <c r="EAI65" s="2"/>
      <c r="EAJ65" s="2"/>
      <c r="EAK65" s="2"/>
      <c r="EAL65" s="2"/>
      <c r="EAM65" s="2"/>
      <c r="EAN65" s="2"/>
      <c r="EAO65" s="2"/>
      <c r="EAP65" s="2"/>
      <c r="EAQ65" s="2"/>
      <c r="EAR65" s="2"/>
      <c r="EAS65" s="2"/>
      <c r="EAT65" s="2"/>
      <c r="EAU65" s="2"/>
      <c r="EAV65" s="2"/>
      <c r="EAW65" s="2"/>
      <c r="EAX65" s="2"/>
      <c r="EAY65" s="2"/>
      <c r="EAZ65" s="2"/>
      <c r="EBA65" s="2"/>
      <c r="EBB65" s="2"/>
      <c r="EBC65" s="2"/>
      <c r="EBD65" s="2"/>
      <c r="EBE65" s="2"/>
      <c r="EBF65" s="2"/>
      <c r="EBG65" s="2"/>
      <c r="EBH65" s="2"/>
      <c r="EBI65" s="2"/>
      <c r="EBJ65" s="2"/>
      <c r="EBK65" s="2"/>
      <c r="EBL65" s="2"/>
      <c r="EBM65" s="2"/>
      <c r="EBN65" s="2"/>
      <c r="EBO65" s="2"/>
      <c r="EBP65" s="2"/>
      <c r="EBQ65" s="2"/>
      <c r="EBR65" s="2"/>
      <c r="EBS65" s="2"/>
      <c r="EBT65" s="2"/>
      <c r="EBU65" s="2"/>
      <c r="EBV65" s="2"/>
      <c r="EBW65" s="2"/>
      <c r="EBX65" s="2"/>
      <c r="EBY65" s="2"/>
      <c r="EBZ65" s="2"/>
      <c r="ECA65" s="2"/>
      <c r="ECB65" s="2"/>
      <c r="ECC65" s="2"/>
      <c r="ECD65" s="2"/>
      <c r="ECE65" s="2"/>
      <c r="ECF65" s="2"/>
      <c r="ECG65" s="2"/>
      <c r="ECH65" s="2"/>
      <c r="ECI65" s="2"/>
      <c r="ECJ65" s="2"/>
      <c r="ECK65" s="2"/>
      <c r="ECL65" s="2"/>
      <c r="ECM65" s="2"/>
      <c r="ECN65" s="2"/>
      <c r="ECO65" s="2"/>
      <c r="ECP65" s="2"/>
      <c r="ECQ65" s="2"/>
      <c r="ECR65" s="2"/>
      <c r="ECS65" s="2"/>
      <c r="ECT65" s="2"/>
      <c r="ECU65" s="2"/>
      <c r="ECV65" s="2"/>
      <c r="ECW65" s="2"/>
      <c r="ECX65" s="2"/>
      <c r="ECY65" s="2"/>
      <c r="ECZ65" s="2"/>
      <c r="EDA65" s="2"/>
      <c r="EDB65" s="2"/>
      <c r="EDC65" s="2"/>
      <c r="EDD65" s="2"/>
      <c r="EDE65" s="2"/>
      <c r="EDF65" s="2"/>
      <c r="EDG65" s="2"/>
      <c r="EDH65" s="2"/>
      <c r="EDI65" s="2"/>
      <c r="EDJ65" s="2"/>
      <c r="EDK65" s="2"/>
      <c r="EDL65" s="2"/>
      <c r="EDM65" s="2"/>
      <c r="EDN65" s="2"/>
      <c r="EDO65" s="2"/>
      <c r="EDP65" s="2"/>
      <c r="EDQ65" s="2"/>
      <c r="EDR65" s="2"/>
      <c r="EDS65" s="2"/>
      <c r="EDT65" s="2"/>
      <c r="EDU65" s="2"/>
      <c r="EDV65" s="2"/>
      <c r="EDW65" s="2"/>
      <c r="EDX65" s="2"/>
      <c r="EDY65" s="2"/>
      <c r="EDZ65" s="2"/>
      <c r="EEA65" s="2"/>
      <c r="EEB65" s="2"/>
      <c r="EEC65" s="2"/>
      <c r="EED65" s="2"/>
      <c r="EEE65" s="2"/>
      <c r="EEF65" s="2"/>
      <c r="EEG65" s="2"/>
      <c r="EEH65" s="2"/>
      <c r="EEI65" s="2"/>
      <c r="EEJ65" s="2"/>
      <c r="EEK65" s="2"/>
      <c r="EEL65" s="2"/>
      <c r="EEM65" s="2"/>
      <c r="EEN65" s="2"/>
      <c r="EEO65" s="2"/>
      <c r="EEP65" s="2"/>
      <c r="EEQ65" s="2"/>
      <c r="EER65" s="2"/>
      <c r="EES65" s="2"/>
      <c r="EET65" s="2"/>
      <c r="EEU65" s="2"/>
      <c r="EEV65" s="2"/>
      <c r="EEW65" s="2"/>
      <c r="EEX65" s="2"/>
      <c r="EEY65" s="2"/>
      <c r="EEZ65" s="2"/>
      <c r="EFA65" s="2"/>
      <c r="EFB65" s="2"/>
      <c r="EFC65" s="2"/>
      <c r="EFD65" s="2"/>
      <c r="EFE65" s="2"/>
      <c r="EFF65" s="2"/>
      <c r="EFG65" s="2"/>
      <c r="EFH65" s="2"/>
      <c r="EFI65" s="2"/>
      <c r="EFJ65" s="2"/>
      <c r="EFK65" s="2"/>
      <c r="EFL65" s="2"/>
      <c r="EFM65" s="2"/>
      <c r="EFN65" s="2"/>
      <c r="EFO65" s="2"/>
      <c r="EFP65" s="2"/>
      <c r="EFQ65" s="2"/>
      <c r="EFR65" s="2"/>
      <c r="EFS65" s="2"/>
      <c r="EFT65" s="2"/>
      <c r="EFU65" s="2"/>
      <c r="EFV65" s="2"/>
      <c r="EFW65" s="2"/>
      <c r="EFX65" s="2"/>
      <c r="EFY65" s="2"/>
      <c r="EFZ65" s="2"/>
      <c r="EGA65" s="2"/>
      <c r="EGB65" s="2"/>
      <c r="EGC65" s="2"/>
      <c r="EGD65" s="2"/>
      <c r="EGE65" s="2"/>
      <c r="EGF65" s="2"/>
      <c r="EGG65" s="2"/>
      <c r="EGH65" s="2"/>
      <c r="EGI65" s="2"/>
      <c r="EGJ65" s="2"/>
      <c r="EGK65" s="2"/>
      <c r="EGL65" s="2"/>
      <c r="EGM65" s="2"/>
      <c r="EGN65" s="2"/>
      <c r="EGO65" s="2"/>
      <c r="EGP65" s="2"/>
      <c r="EGQ65" s="2"/>
      <c r="EGR65" s="2"/>
      <c r="EGS65" s="2"/>
      <c r="EGT65" s="2"/>
      <c r="EGU65" s="2"/>
      <c r="EGV65" s="2"/>
      <c r="EGW65" s="2"/>
      <c r="EGX65" s="2"/>
      <c r="EGY65" s="2"/>
      <c r="EGZ65" s="2"/>
      <c r="EHA65" s="2"/>
      <c r="EHB65" s="2"/>
      <c r="EHC65" s="2"/>
      <c r="EHD65" s="2"/>
      <c r="EHE65" s="2"/>
      <c r="EHF65" s="2"/>
      <c r="EHG65" s="2"/>
      <c r="EHH65" s="2"/>
      <c r="EHI65" s="2"/>
      <c r="EHJ65" s="2"/>
      <c r="EHK65" s="2"/>
      <c r="EHL65" s="2"/>
      <c r="EHM65" s="2"/>
      <c r="EHN65" s="2"/>
      <c r="EHO65" s="2"/>
      <c r="EHP65" s="2"/>
      <c r="EHQ65" s="2"/>
      <c r="EHR65" s="2"/>
      <c r="EHS65" s="2"/>
      <c r="EHT65" s="2"/>
      <c r="EHU65" s="2"/>
      <c r="EHV65" s="2"/>
      <c r="EHW65" s="2"/>
      <c r="EHX65" s="2"/>
      <c r="EHY65" s="2"/>
      <c r="EHZ65" s="2"/>
      <c r="EIA65" s="2"/>
      <c r="EIB65" s="2"/>
      <c r="EIC65" s="2"/>
      <c r="EID65" s="2"/>
      <c r="EIE65" s="2"/>
      <c r="EIF65" s="2"/>
      <c r="EIG65" s="2"/>
      <c r="EIH65" s="2"/>
      <c r="EII65" s="2"/>
      <c r="EIJ65" s="2"/>
      <c r="EIK65" s="2"/>
      <c r="EIL65" s="2"/>
      <c r="EIM65" s="2"/>
      <c r="EIN65" s="2"/>
      <c r="EIO65" s="2"/>
      <c r="EIP65" s="2"/>
      <c r="EIQ65" s="2"/>
      <c r="EIR65" s="2"/>
      <c r="EIS65" s="2"/>
      <c r="EIT65" s="2"/>
      <c r="EIU65" s="2"/>
      <c r="EIV65" s="2"/>
      <c r="EIW65" s="2"/>
      <c r="EIX65" s="2"/>
      <c r="EIY65" s="2"/>
      <c r="EIZ65" s="2"/>
      <c r="EJA65" s="2"/>
      <c r="EJB65" s="2"/>
      <c r="EJC65" s="2"/>
      <c r="EJD65" s="2"/>
      <c r="EJE65" s="2"/>
      <c r="EJF65" s="2"/>
      <c r="EJG65" s="2"/>
      <c r="EJH65" s="2"/>
      <c r="EJI65" s="2"/>
      <c r="EJJ65" s="2"/>
      <c r="EJK65" s="2"/>
      <c r="EJL65" s="2"/>
      <c r="EJM65" s="2"/>
      <c r="EJN65" s="2"/>
      <c r="EJO65" s="2"/>
      <c r="EJP65" s="2"/>
      <c r="EJQ65" s="2"/>
      <c r="EJR65" s="2"/>
      <c r="EJS65" s="2"/>
      <c r="EJT65" s="2"/>
      <c r="EJU65" s="2"/>
      <c r="EJV65" s="2"/>
      <c r="EJW65" s="2"/>
      <c r="EJX65" s="2"/>
      <c r="EJY65" s="2"/>
      <c r="EJZ65" s="2"/>
      <c r="EKA65" s="2"/>
      <c r="EKB65" s="2"/>
      <c r="EKC65" s="2"/>
      <c r="EKD65" s="2"/>
      <c r="EKE65" s="2"/>
      <c r="EKF65" s="2"/>
      <c r="EKG65" s="2"/>
      <c r="EKH65" s="2"/>
      <c r="EKI65" s="2"/>
      <c r="EKJ65" s="2"/>
      <c r="EKK65" s="2"/>
      <c r="EKL65" s="2"/>
      <c r="EKM65" s="2"/>
      <c r="EKN65" s="2"/>
      <c r="EKO65" s="2"/>
      <c r="EKP65" s="2"/>
      <c r="EKQ65" s="2"/>
      <c r="EKR65" s="2"/>
      <c r="EKS65" s="2"/>
      <c r="EKT65" s="2"/>
      <c r="EKU65" s="2"/>
      <c r="EKV65" s="2"/>
      <c r="EKW65" s="2"/>
      <c r="EKX65" s="2"/>
      <c r="EKY65" s="2"/>
      <c r="EKZ65" s="2"/>
      <c r="ELA65" s="2"/>
      <c r="ELB65" s="2"/>
      <c r="ELC65" s="2"/>
      <c r="ELD65" s="2"/>
      <c r="ELE65" s="2"/>
      <c r="ELF65" s="2"/>
      <c r="ELG65" s="2"/>
      <c r="ELH65" s="2"/>
      <c r="ELI65" s="2"/>
      <c r="ELJ65" s="2"/>
      <c r="ELK65" s="2"/>
      <c r="ELL65" s="2"/>
      <c r="ELM65" s="2"/>
      <c r="ELN65" s="2"/>
      <c r="ELO65" s="2"/>
      <c r="ELP65" s="2"/>
      <c r="ELQ65" s="2"/>
      <c r="ELR65" s="2"/>
      <c r="ELS65" s="2"/>
      <c r="ELT65" s="2"/>
      <c r="ELU65" s="2"/>
      <c r="ELV65" s="2"/>
      <c r="ELW65" s="2"/>
      <c r="ELX65" s="2"/>
      <c r="ELY65" s="2"/>
      <c r="ELZ65" s="2"/>
      <c r="EMA65" s="2"/>
      <c r="EMB65" s="2"/>
      <c r="EMC65" s="2"/>
      <c r="EMD65" s="2"/>
      <c r="EME65" s="2"/>
      <c r="EMF65" s="2"/>
      <c r="EMG65" s="2"/>
      <c r="EMH65" s="2"/>
      <c r="EMI65" s="2"/>
      <c r="EMJ65" s="2"/>
      <c r="EMK65" s="2"/>
      <c r="EML65" s="2"/>
      <c r="EMM65" s="2"/>
      <c r="EMN65" s="2"/>
      <c r="EMO65" s="2"/>
      <c r="EMP65" s="2"/>
      <c r="EMQ65" s="2"/>
      <c r="EMR65" s="2"/>
      <c r="EMS65" s="2"/>
      <c r="EMT65" s="2"/>
      <c r="EMU65" s="2"/>
      <c r="EMV65" s="2"/>
      <c r="EMW65" s="2"/>
      <c r="EMX65" s="2"/>
      <c r="EMY65" s="2"/>
      <c r="EMZ65" s="2"/>
      <c r="ENA65" s="2"/>
      <c r="ENB65" s="2"/>
      <c r="ENC65" s="2"/>
      <c r="END65" s="2"/>
      <c r="ENE65" s="2"/>
      <c r="ENF65" s="2"/>
      <c r="ENG65" s="2"/>
      <c r="ENH65" s="2"/>
      <c r="ENI65" s="2"/>
      <c r="ENJ65" s="2"/>
      <c r="ENK65" s="2"/>
      <c r="ENL65" s="2"/>
      <c r="ENM65" s="2"/>
      <c r="ENN65" s="2"/>
      <c r="ENO65" s="2"/>
      <c r="ENP65" s="2"/>
      <c r="ENQ65" s="2"/>
      <c r="ENR65" s="2"/>
      <c r="ENS65" s="2"/>
      <c r="ENT65" s="2"/>
      <c r="ENU65" s="2"/>
      <c r="ENV65" s="2"/>
      <c r="ENW65" s="2"/>
      <c r="ENX65" s="2"/>
      <c r="ENY65" s="2"/>
      <c r="ENZ65" s="2"/>
      <c r="EOA65" s="2"/>
      <c r="EOB65" s="2"/>
      <c r="EOC65" s="2"/>
      <c r="EOD65" s="2"/>
      <c r="EOE65" s="2"/>
      <c r="EOF65" s="2"/>
      <c r="EOG65" s="2"/>
      <c r="EOH65" s="2"/>
      <c r="EOI65" s="2"/>
      <c r="EOJ65" s="2"/>
      <c r="EOK65" s="2"/>
      <c r="EOL65" s="2"/>
      <c r="EOM65" s="2"/>
      <c r="EON65" s="2"/>
      <c r="EOO65" s="2"/>
      <c r="EOP65" s="2"/>
      <c r="EOQ65" s="2"/>
      <c r="EOR65" s="2"/>
      <c r="EOS65" s="2"/>
      <c r="EOT65" s="2"/>
      <c r="EOU65" s="2"/>
      <c r="EOV65" s="2"/>
      <c r="EOW65" s="2"/>
      <c r="EOX65" s="2"/>
      <c r="EOY65" s="2"/>
      <c r="EOZ65" s="2"/>
      <c r="EPA65" s="2"/>
      <c r="EPB65" s="2"/>
      <c r="EPC65" s="2"/>
      <c r="EPD65" s="2"/>
      <c r="EPE65" s="2"/>
      <c r="EPF65" s="2"/>
      <c r="EPG65" s="2"/>
      <c r="EPH65" s="2"/>
      <c r="EPI65" s="2"/>
      <c r="EPJ65" s="2"/>
      <c r="EPK65" s="2"/>
      <c r="EPL65" s="2"/>
      <c r="EPM65" s="2"/>
      <c r="EPN65" s="2"/>
      <c r="EPO65" s="2"/>
      <c r="EPP65" s="2"/>
      <c r="EPQ65" s="2"/>
      <c r="EPR65" s="2"/>
      <c r="EPS65" s="2"/>
      <c r="EPT65" s="2"/>
      <c r="EPU65" s="2"/>
      <c r="EPV65" s="2"/>
      <c r="EPW65" s="2"/>
      <c r="EPX65" s="2"/>
      <c r="EPY65" s="2"/>
      <c r="EPZ65" s="2"/>
      <c r="EQA65" s="2"/>
      <c r="EQB65" s="2"/>
      <c r="EQC65" s="2"/>
      <c r="EQD65" s="2"/>
      <c r="EQE65" s="2"/>
      <c r="EQF65" s="2"/>
      <c r="EQG65" s="2"/>
      <c r="EQH65" s="2"/>
      <c r="EQI65" s="2"/>
      <c r="EQJ65" s="2"/>
      <c r="EQK65" s="2"/>
      <c r="EQL65" s="2"/>
      <c r="EQM65" s="2"/>
      <c r="EQN65" s="2"/>
      <c r="EQO65" s="2"/>
      <c r="EQP65" s="2"/>
      <c r="EQQ65" s="2"/>
      <c r="EQR65" s="2"/>
      <c r="EQS65" s="2"/>
      <c r="EQT65" s="2"/>
      <c r="EQU65" s="2"/>
      <c r="EQV65" s="2"/>
      <c r="EQW65" s="2"/>
      <c r="EQX65" s="2"/>
      <c r="EQY65" s="2"/>
      <c r="EQZ65" s="2"/>
      <c r="ERA65" s="2"/>
      <c r="ERB65" s="2"/>
      <c r="ERC65" s="2"/>
      <c r="ERD65" s="2"/>
      <c r="ERE65" s="2"/>
      <c r="ERF65" s="2"/>
      <c r="ERG65" s="2"/>
      <c r="ERH65" s="2"/>
      <c r="ERI65" s="2"/>
      <c r="ERJ65" s="2"/>
      <c r="ERK65" s="2"/>
      <c r="ERL65" s="2"/>
      <c r="ERM65" s="2"/>
      <c r="ERN65" s="2"/>
      <c r="ERO65" s="2"/>
      <c r="ERP65" s="2"/>
      <c r="ERQ65" s="2"/>
      <c r="ERR65" s="2"/>
      <c r="ERS65" s="2"/>
      <c r="ERT65" s="2"/>
      <c r="ERU65" s="2"/>
      <c r="ERV65" s="2"/>
      <c r="ERW65" s="2"/>
      <c r="ERX65" s="2"/>
      <c r="ERY65" s="2"/>
      <c r="ERZ65" s="2"/>
      <c r="ESA65" s="2"/>
      <c r="ESB65" s="2"/>
      <c r="ESC65" s="2"/>
      <c r="ESD65" s="2"/>
      <c r="ESE65" s="2"/>
      <c r="ESF65" s="2"/>
      <c r="ESG65" s="2"/>
      <c r="ESH65" s="2"/>
      <c r="ESI65" s="2"/>
      <c r="ESJ65" s="2"/>
      <c r="ESK65" s="2"/>
      <c r="ESL65" s="2"/>
      <c r="ESM65" s="2"/>
      <c r="ESN65" s="2"/>
      <c r="ESO65" s="2"/>
      <c r="ESP65" s="2"/>
      <c r="ESQ65" s="2"/>
      <c r="ESR65" s="2"/>
      <c r="ESS65" s="2"/>
      <c r="EST65" s="2"/>
      <c r="ESU65" s="2"/>
      <c r="ESV65" s="2"/>
      <c r="ESW65" s="2"/>
      <c r="ESX65" s="2"/>
      <c r="ESY65" s="2"/>
      <c r="ESZ65" s="2"/>
      <c r="ETA65" s="2"/>
      <c r="ETB65" s="2"/>
      <c r="ETC65" s="2"/>
      <c r="ETD65" s="2"/>
      <c r="ETE65" s="2"/>
      <c r="ETF65" s="2"/>
      <c r="ETG65" s="2"/>
      <c r="ETH65" s="2"/>
      <c r="ETI65" s="2"/>
      <c r="ETJ65" s="2"/>
      <c r="ETK65" s="2"/>
      <c r="ETL65" s="2"/>
      <c r="ETM65" s="2"/>
      <c r="ETN65" s="2"/>
      <c r="ETO65" s="2"/>
      <c r="ETP65" s="2"/>
      <c r="ETQ65" s="2"/>
      <c r="ETR65" s="2"/>
      <c r="ETS65" s="2"/>
      <c r="ETT65" s="2"/>
      <c r="ETU65" s="2"/>
      <c r="ETV65" s="2"/>
      <c r="ETW65" s="2"/>
      <c r="ETX65" s="2"/>
      <c r="ETY65" s="2"/>
      <c r="ETZ65" s="2"/>
      <c r="EUA65" s="2"/>
      <c r="EUB65" s="2"/>
      <c r="EUC65" s="2"/>
      <c r="EUD65" s="2"/>
      <c r="EUE65" s="2"/>
      <c r="EUF65" s="2"/>
      <c r="EUG65" s="2"/>
      <c r="EUH65" s="2"/>
      <c r="EUI65" s="2"/>
      <c r="EUJ65" s="2"/>
      <c r="EUK65" s="2"/>
      <c r="EUL65" s="2"/>
      <c r="EUM65" s="2"/>
      <c r="EUN65" s="2"/>
      <c r="EUO65" s="2"/>
      <c r="EUP65" s="2"/>
      <c r="EUQ65" s="2"/>
      <c r="EUR65" s="2"/>
      <c r="EUS65" s="2"/>
      <c r="EUT65" s="2"/>
      <c r="EUU65" s="2"/>
      <c r="EUV65" s="2"/>
      <c r="EUW65" s="2"/>
      <c r="EUX65" s="2"/>
      <c r="EUY65" s="2"/>
      <c r="EUZ65" s="2"/>
      <c r="EVA65" s="2"/>
      <c r="EVB65" s="2"/>
      <c r="EVC65" s="2"/>
      <c r="EVD65" s="2"/>
      <c r="EVE65" s="2"/>
      <c r="EVF65" s="2"/>
      <c r="EVG65" s="2"/>
      <c r="EVH65" s="2"/>
      <c r="EVI65" s="2"/>
      <c r="EVJ65" s="2"/>
      <c r="EVK65" s="2"/>
      <c r="EVL65" s="2"/>
      <c r="EVM65" s="2"/>
      <c r="EVN65" s="2"/>
      <c r="EVO65" s="2"/>
      <c r="EVP65" s="2"/>
      <c r="EVQ65" s="2"/>
      <c r="EVR65" s="2"/>
      <c r="EVS65" s="2"/>
      <c r="EVT65" s="2"/>
      <c r="EVU65" s="2"/>
      <c r="EVV65" s="2"/>
      <c r="EVW65" s="2"/>
      <c r="EVX65" s="2"/>
      <c r="EVY65" s="2"/>
      <c r="EVZ65" s="2"/>
      <c r="EWA65" s="2"/>
      <c r="EWB65" s="2"/>
      <c r="EWC65" s="2"/>
      <c r="EWD65" s="2"/>
      <c r="EWE65" s="2"/>
      <c r="EWF65" s="2"/>
      <c r="EWG65" s="2"/>
      <c r="EWH65" s="2"/>
      <c r="EWI65" s="2"/>
      <c r="EWJ65" s="2"/>
      <c r="EWK65" s="2"/>
      <c r="EWL65" s="2"/>
      <c r="EWM65" s="2"/>
      <c r="EWN65" s="2"/>
      <c r="EWO65" s="2"/>
      <c r="EWP65" s="2"/>
      <c r="EWQ65" s="2"/>
      <c r="EWR65" s="2"/>
      <c r="EWS65" s="2"/>
      <c r="EWT65" s="2"/>
      <c r="EWU65" s="2"/>
      <c r="EWV65" s="2"/>
      <c r="EWW65" s="2"/>
      <c r="EWX65" s="2"/>
      <c r="EWY65" s="2"/>
      <c r="EWZ65" s="2"/>
      <c r="EXA65" s="2"/>
      <c r="EXB65" s="2"/>
      <c r="EXC65" s="2"/>
      <c r="EXD65" s="2"/>
      <c r="EXE65" s="2"/>
      <c r="EXF65" s="2"/>
      <c r="EXG65" s="2"/>
      <c r="EXH65" s="2"/>
      <c r="EXI65" s="2"/>
      <c r="EXJ65" s="2"/>
      <c r="EXK65" s="2"/>
      <c r="EXL65" s="2"/>
      <c r="EXM65" s="2"/>
      <c r="EXN65" s="2"/>
      <c r="EXO65" s="2"/>
      <c r="EXP65" s="2"/>
      <c r="EXQ65" s="2"/>
      <c r="EXR65" s="2"/>
      <c r="EXS65" s="2"/>
      <c r="EXT65" s="2"/>
      <c r="EXU65" s="2"/>
      <c r="EXV65" s="2"/>
      <c r="EXW65" s="2"/>
      <c r="EXX65" s="2"/>
      <c r="EXY65" s="2"/>
      <c r="EXZ65" s="2"/>
      <c r="EYA65" s="2"/>
      <c r="EYB65" s="2"/>
      <c r="EYC65" s="2"/>
      <c r="EYD65" s="2"/>
      <c r="EYE65" s="2"/>
      <c r="EYF65" s="2"/>
      <c r="EYG65" s="2"/>
      <c r="EYH65" s="2"/>
      <c r="EYI65" s="2"/>
      <c r="EYJ65" s="2"/>
      <c r="EYK65" s="2"/>
      <c r="EYL65" s="2"/>
      <c r="EYM65" s="2"/>
      <c r="EYN65" s="2"/>
      <c r="EYO65" s="2"/>
      <c r="EYP65" s="2"/>
      <c r="EYQ65" s="2"/>
      <c r="EYR65" s="2"/>
      <c r="EYS65" s="2"/>
      <c r="EYT65" s="2"/>
      <c r="EYU65" s="2"/>
      <c r="EYV65" s="2"/>
      <c r="EYW65" s="2"/>
      <c r="EYX65" s="2"/>
      <c r="EYY65" s="2"/>
      <c r="EYZ65" s="2"/>
      <c r="EZA65" s="2"/>
      <c r="EZB65" s="2"/>
      <c r="EZC65" s="2"/>
      <c r="EZD65" s="2"/>
      <c r="EZE65" s="2"/>
      <c r="EZF65" s="2"/>
      <c r="EZG65" s="2"/>
      <c r="EZH65" s="2"/>
      <c r="EZI65" s="2"/>
      <c r="EZJ65" s="2"/>
      <c r="EZK65" s="2"/>
      <c r="EZL65" s="2"/>
      <c r="EZM65" s="2"/>
      <c r="EZN65" s="2"/>
      <c r="EZO65" s="2"/>
      <c r="EZP65" s="2"/>
      <c r="EZQ65" s="2"/>
      <c r="EZR65" s="2"/>
      <c r="EZS65" s="2"/>
      <c r="EZT65" s="2"/>
      <c r="EZU65" s="2"/>
      <c r="EZV65" s="2"/>
      <c r="EZW65" s="2"/>
      <c r="EZX65" s="2"/>
      <c r="EZY65" s="2"/>
      <c r="EZZ65" s="2"/>
      <c r="FAA65" s="2"/>
      <c r="FAB65" s="2"/>
      <c r="FAC65" s="2"/>
      <c r="FAD65" s="2"/>
      <c r="FAE65" s="2"/>
      <c r="FAF65" s="2"/>
      <c r="FAG65" s="2"/>
      <c r="FAH65" s="2"/>
      <c r="FAI65" s="2"/>
      <c r="FAJ65" s="2"/>
      <c r="FAK65" s="2"/>
      <c r="FAL65" s="2"/>
      <c r="FAM65" s="2"/>
      <c r="FAN65" s="2"/>
      <c r="FAO65" s="2"/>
      <c r="FAP65" s="2"/>
      <c r="FAQ65" s="2"/>
      <c r="FAR65" s="2"/>
      <c r="FAS65" s="2"/>
      <c r="FAT65" s="2"/>
      <c r="FAU65" s="2"/>
      <c r="FAV65" s="2"/>
      <c r="FAW65" s="2"/>
      <c r="FAX65" s="2"/>
      <c r="FAY65" s="2"/>
      <c r="FAZ65" s="2"/>
      <c r="FBA65" s="2"/>
      <c r="FBB65" s="2"/>
      <c r="FBC65" s="2"/>
      <c r="FBD65" s="2"/>
      <c r="FBE65" s="2"/>
      <c r="FBF65" s="2"/>
      <c r="FBG65" s="2"/>
      <c r="FBH65" s="2"/>
      <c r="FBI65" s="2"/>
      <c r="FBJ65" s="2"/>
      <c r="FBK65" s="2"/>
      <c r="FBL65" s="2"/>
      <c r="FBM65" s="2"/>
      <c r="FBN65" s="2"/>
      <c r="FBO65" s="2"/>
      <c r="FBP65" s="2"/>
      <c r="FBQ65" s="2"/>
      <c r="FBR65" s="2"/>
      <c r="FBS65" s="2"/>
      <c r="FBT65" s="2"/>
      <c r="FBU65" s="2"/>
      <c r="FBV65" s="2"/>
      <c r="FBW65" s="2"/>
      <c r="FBX65" s="2"/>
      <c r="FBY65" s="2"/>
      <c r="FBZ65" s="2"/>
      <c r="FCA65" s="2"/>
      <c r="FCB65" s="2"/>
      <c r="FCC65" s="2"/>
      <c r="FCD65" s="2"/>
      <c r="FCE65" s="2"/>
      <c r="FCF65" s="2"/>
      <c r="FCG65" s="2"/>
      <c r="FCH65" s="2"/>
      <c r="FCI65" s="2"/>
      <c r="FCJ65" s="2"/>
      <c r="FCK65" s="2"/>
      <c r="FCL65" s="2"/>
      <c r="FCM65" s="2"/>
      <c r="FCN65" s="2"/>
      <c r="FCO65" s="2"/>
      <c r="FCP65" s="2"/>
      <c r="FCQ65" s="2"/>
      <c r="FCR65" s="2"/>
      <c r="FCS65" s="2"/>
      <c r="FCT65" s="2"/>
      <c r="FCU65" s="2"/>
      <c r="FCV65" s="2"/>
      <c r="FCW65" s="2"/>
      <c r="FCX65" s="2"/>
      <c r="FCY65" s="2"/>
      <c r="FCZ65" s="2"/>
      <c r="FDA65" s="2"/>
      <c r="FDB65" s="2"/>
      <c r="FDC65" s="2"/>
      <c r="FDD65" s="2"/>
      <c r="FDE65" s="2"/>
      <c r="FDF65" s="2"/>
      <c r="FDG65" s="2"/>
      <c r="FDH65" s="2"/>
      <c r="FDI65" s="2"/>
      <c r="FDJ65" s="2"/>
      <c r="FDK65" s="2"/>
      <c r="FDL65" s="2"/>
      <c r="FDM65" s="2"/>
      <c r="FDN65" s="2"/>
      <c r="FDO65" s="2"/>
      <c r="FDP65" s="2"/>
      <c r="FDQ65" s="2"/>
      <c r="FDR65" s="2"/>
      <c r="FDS65" s="2"/>
      <c r="FDT65" s="2"/>
      <c r="FDU65" s="2"/>
      <c r="FDV65" s="2"/>
      <c r="FDW65" s="2"/>
      <c r="FDX65" s="2"/>
      <c r="FDY65" s="2"/>
      <c r="FDZ65" s="2"/>
      <c r="FEA65" s="2"/>
      <c r="FEB65" s="2"/>
      <c r="FEC65" s="2"/>
      <c r="FED65" s="2"/>
      <c r="FEE65" s="2"/>
      <c r="FEF65" s="2"/>
      <c r="FEG65" s="2"/>
      <c r="FEH65" s="2"/>
      <c r="FEI65" s="2"/>
      <c r="FEJ65" s="2"/>
      <c r="FEK65" s="2"/>
      <c r="FEL65" s="2"/>
      <c r="FEM65" s="2"/>
      <c r="FEN65" s="2"/>
      <c r="FEO65" s="2"/>
      <c r="FEP65" s="2"/>
      <c r="FEQ65" s="2"/>
      <c r="FER65" s="2"/>
      <c r="FES65" s="2"/>
      <c r="FET65" s="2"/>
      <c r="FEU65" s="2"/>
      <c r="FEV65" s="2"/>
      <c r="FEW65" s="2"/>
      <c r="FEX65" s="2"/>
      <c r="FEY65" s="2"/>
      <c r="FEZ65" s="2"/>
      <c r="FFA65" s="2"/>
      <c r="FFB65" s="2"/>
      <c r="FFC65" s="2"/>
      <c r="FFD65" s="2"/>
      <c r="FFE65" s="2"/>
      <c r="FFF65" s="2"/>
      <c r="FFG65" s="2"/>
      <c r="FFH65" s="2"/>
      <c r="FFI65" s="2"/>
      <c r="FFJ65" s="2"/>
      <c r="FFK65" s="2"/>
      <c r="FFL65" s="2"/>
      <c r="FFM65" s="2"/>
      <c r="FFN65" s="2"/>
      <c r="FFO65" s="2"/>
      <c r="FFP65" s="2"/>
      <c r="FFQ65" s="2"/>
      <c r="FFR65" s="2"/>
      <c r="FFS65" s="2"/>
      <c r="FFT65" s="2"/>
      <c r="FFU65" s="2"/>
      <c r="FFV65" s="2"/>
      <c r="FFW65" s="2"/>
      <c r="FFX65" s="2"/>
      <c r="FFY65" s="2"/>
      <c r="FFZ65" s="2"/>
      <c r="FGA65" s="2"/>
      <c r="FGB65" s="2"/>
      <c r="FGC65" s="2"/>
      <c r="FGD65" s="2"/>
      <c r="FGE65" s="2"/>
      <c r="FGF65" s="2"/>
      <c r="FGG65" s="2"/>
      <c r="FGH65" s="2"/>
      <c r="FGI65" s="2"/>
      <c r="FGJ65" s="2"/>
      <c r="FGK65" s="2"/>
      <c r="FGL65" s="2"/>
      <c r="FGM65" s="2"/>
      <c r="FGN65" s="2"/>
      <c r="FGO65" s="2"/>
      <c r="FGP65" s="2"/>
      <c r="FGQ65" s="2"/>
      <c r="FGR65" s="2"/>
      <c r="FGS65" s="2"/>
      <c r="FGT65" s="2"/>
      <c r="FGU65" s="2"/>
      <c r="FGV65" s="2"/>
      <c r="FGW65" s="2"/>
      <c r="FGX65" s="2"/>
      <c r="FGY65" s="2"/>
      <c r="FGZ65" s="2"/>
      <c r="FHA65" s="2"/>
      <c r="FHB65" s="2"/>
      <c r="FHC65" s="2"/>
      <c r="FHD65" s="2"/>
      <c r="FHE65" s="2"/>
      <c r="FHF65" s="2"/>
      <c r="FHG65" s="2"/>
      <c r="FHH65" s="2"/>
      <c r="FHI65" s="2"/>
      <c r="FHJ65" s="2"/>
      <c r="FHK65" s="2"/>
      <c r="FHL65" s="2"/>
      <c r="FHM65" s="2"/>
      <c r="FHN65" s="2"/>
      <c r="FHO65" s="2"/>
      <c r="FHP65" s="2"/>
      <c r="FHQ65" s="2"/>
      <c r="FHR65" s="2"/>
      <c r="FHS65" s="2"/>
      <c r="FHT65" s="2"/>
      <c r="FHU65" s="2"/>
      <c r="FHV65" s="2"/>
      <c r="FHW65" s="2"/>
      <c r="FHX65" s="2"/>
      <c r="FHY65" s="2"/>
      <c r="FHZ65" s="2"/>
      <c r="FIA65" s="2"/>
      <c r="FIB65" s="2"/>
      <c r="FIC65" s="2"/>
      <c r="FID65" s="2"/>
      <c r="FIE65" s="2"/>
      <c r="FIF65" s="2"/>
      <c r="FIG65" s="2"/>
      <c r="FIH65" s="2"/>
      <c r="FII65" s="2"/>
      <c r="FIJ65" s="2"/>
      <c r="FIK65" s="2"/>
      <c r="FIL65" s="2"/>
      <c r="FIM65" s="2"/>
      <c r="FIN65" s="2"/>
      <c r="FIO65" s="2"/>
      <c r="FIP65" s="2"/>
      <c r="FIQ65" s="2"/>
      <c r="FIR65" s="2"/>
      <c r="FIS65" s="2"/>
      <c r="FIT65" s="2"/>
      <c r="FIU65" s="2"/>
      <c r="FIV65" s="2"/>
      <c r="FIW65" s="2"/>
      <c r="FIX65" s="2"/>
      <c r="FIY65" s="2"/>
      <c r="FIZ65" s="2"/>
      <c r="FJA65" s="2"/>
      <c r="FJB65" s="2"/>
      <c r="FJC65" s="2"/>
      <c r="FJD65" s="2"/>
      <c r="FJE65" s="2"/>
      <c r="FJF65" s="2"/>
      <c r="FJG65" s="2"/>
      <c r="FJH65" s="2"/>
      <c r="FJI65" s="2"/>
      <c r="FJJ65" s="2"/>
      <c r="FJK65" s="2"/>
      <c r="FJL65" s="2"/>
      <c r="FJM65" s="2"/>
      <c r="FJN65" s="2"/>
      <c r="FJO65" s="2"/>
      <c r="FJP65" s="2"/>
      <c r="FJQ65" s="2"/>
      <c r="FJR65" s="2"/>
      <c r="FJS65" s="2"/>
      <c r="FJT65" s="2"/>
      <c r="FJU65" s="2"/>
      <c r="FJV65" s="2"/>
      <c r="FJW65" s="2"/>
      <c r="FJX65" s="2"/>
      <c r="FJY65" s="2"/>
      <c r="FJZ65" s="2"/>
      <c r="FKA65" s="2"/>
      <c r="FKB65" s="2"/>
      <c r="FKC65" s="2"/>
      <c r="FKD65" s="2"/>
      <c r="FKE65" s="2"/>
      <c r="FKF65" s="2"/>
      <c r="FKG65" s="2"/>
      <c r="FKH65" s="2"/>
      <c r="FKI65" s="2"/>
      <c r="FKJ65" s="2"/>
      <c r="FKK65" s="2"/>
      <c r="FKL65" s="2"/>
      <c r="FKM65" s="2"/>
      <c r="FKN65" s="2"/>
      <c r="FKO65" s="2"/>
      <c r="FKP65" s="2"/>
      <c r="FKQ65" s="2"/>
      <c r="FKR65" s="2"/>
      <c r="FKS65" s="2"/>
      <c r="FKT65" s="2"/>
      <c r="FKU65" s="2"/>
      <c r="FKV65" s="2"/>
      <c r="FKW65" s="2"/>
      <c r="FKX65" s="2"/>
      <c r="FKY65" s="2"/>
      <c r="FKZ65" s="2"/>
      <c r="FLA65" s="2"/>
      <c r="FLB65" s="2"/>
      <c r="FLC65" s="2"/>
      <c r="FLD65" s="2"/>
      <c r="FLE65" s="2"/>
      <c r="FLF65" s="2"/>
      <c r="FLG65" s="2"/>
      <c r="FLH65" s="2"/>
      <c r="FLI65" s="2"/>
      <c r="FLJ65" s="2"/>
      <c r="FLK65" s="2"/>
      <c r="FLL65" s="2"/>
      <c r="FLM65" s="2"/>
      <c r="FLN65" s="2"/>
      <c r="FLO65" s="2"/>
      <c r="FLP65" s="2"/>
      <c r="FLQ65" s="2"/>
      <c r="FLR65" s="2"/>
      <c r="FLS65" s="2"/>
      <c r="FLT65" s="2"/>
      <c r="FLU65" s="2"/>
      <c r="FLV65" s="2"/>
      <c r="FLW65" s="2"/>
      <c r="FLX65" s="2"/>
      <c r="FLY65" s="2"/>
      <c r="FLZ65" s="2"/>
      <c r="FMA65" s="2"/>
      <c r="FMB65" s="2"/>
      <c r="FMC65" s="2"/>
      <c r="FMD65" s="2"/>
      <c r="FME65" s="2"/>
      <c r="FMF65" s="2"/>
      <c r="FMG65" s="2"/>
      <c r="FMH65" s="2"/>
      <c r="FMI65" s="2"/>
      <c r="FMJ65" s="2"/>
      <c r="FMK65" s="2"/>
      <c r="FML65" s="2"/>
      <c r="FMM65" s="2"/>
      <c r="FMN65" s="2"/>
      <c r="FMO65" s="2"/>
      <c r="FMP65" s="2"/>
      <c r="FMQ65" s="2"/>
      <c r="FMR65" s="2"/>
      <c r="FMS65" s="2"/>
      <c r="FMT65" s="2"/>
      <c r="FMU65" s="2"/>
      <c r="FMV65" s="2"/>
      <c r="FMW65" s="2"/>
      <c r="FMX65" s="2"/>
      <c r="FMY65" s="2"/>
      <c r="FMZ65" s="2"/>
      <c r="FNA65" s="2"/>
      <c r="FNB65" s="2"/>
      <c r="FNC65" s="2"/>
      <c r="FND65" s="2"/>
      <c r="FNE65" s="2"/>
      <c r="FNF65" s="2"/>
      <c r="FNG65" s="2"/>
      <c r="FNH65" s="2"/>
      <c r="FNI65" s="2"/>
      <c r="FNJ65" s="2"/>
      <c r="FNK65" s="2"/>
      <c r="FNL65" s="2"/>
      <c r="FNM65" s="2"/>
      <c r="FNN65" s="2"/>
      <c r="FNO65" s="2"/>
      <c r="FNP65" s="2"/>
      <c r="FNQ65" s="2"/>
      <c r="FNR65" s="2"/>
      <c r="FNS65" s="2"/>
      <c r="FNT65" s="2"/>
      <c r="FNU65" s="2"/>
      <c r="FNV65" s="2"/>
      <c r="FNW65" s="2"/>
      <c r="FNX65" s="2"/>
      <c r="FNY65" s="2"/>
      <c r="FNZ65" s="2"/>
      <c r="FOA65" s="2"/>
      <c r="FOB65" s="2"/>
      <c r="FOC65" s="2"/>
      <c r="FOD65" s="2"/>
      <c r="FOE65" s="2"/>
      <c r="FOF65" s="2"/>
      <c r="FOG65" s="2"/>
      <c r="FOH65" s="2"/>
      <c r="FOI65" s="2"/>
      <c r="FOJ65" s="2"/>
      <c r="FOK65" s="2"/>
      <c r="FOL65" s="2"/>
      <c r="FOM65" s="2"/>
      <c r="FON65" s="2"/>
      <c r="FOO65" s="2"/>
      <c r="FOP65" s="2"/>
      <c r="FOQ65" s="2"/>
      <c r="FOR65" s="2"/>
      <c r="FOS65" s="2"/>
      <c r="FOT65" s="2"/>
      <c r="FOU65" s="2"/>
      <c r="FOV65" s="2"/>
      <c r="FOW65" s="2"/>
      <c r="FOX65" s="2"/>
      <c r="FOY65" s="2"/>
      <c r="FOZ65" s="2"/>
      <c r="FPA65" s="2"/>
      <c r="FPB65" s="2"/>
      <c r="FPC65" s="2"/>
      <c r="FPD65" s="2"/>
      <c r="FPE65" s="2"/>
      <c r="FPF65" s="2"/>
      <c r="FPG65" s="2"/>
      <c r="FPH65" s="2"/>
      <c r="FPI65" s="2"/>
      <c r="FPJ65" s="2"/>
      <c r="FPK65" s="2"/>
      <c r="FPL65" s="2"/>
      <c r="FPM65" s="2"/>
      <c r="FPN65" s="2"/>
      <c r="FPO65" s="2"/>
      <c r="FPP65" s="2"/>
      <c r="FPQ65" s="2"/>
      <c r="FPR65" s="2"/>
      <c r="FPS65" s="2"/>
      <c r="FPT65" s="2"/>
      <c r="FPU65" s="2"/>
      <c r="FPV65" s="2"/>
      <c r="FPW65" s="2"/>
      <c r="FPX65" s="2"/>
      <c r="FPY65" s="2"/>
      <c r="FPZ65" s="2"/>
      <c r="FQA65" s="2"/>
      <c r="FQB65" s="2"/>
      <c r="FQC65" s="2"/>
      <c r="FQD65" s="2"/>
      <c r="FQE65" s="2"/>
      <c r="FQF65" s="2"/>
      <c r="FQG65" s="2"/>
      <c r="FQH65" s="2"/>
      <c r="FQI65" s="2"/>
      <c r="FQJ65" s="2"/>
      <c r="FQK65" s="2"/>
      <c r="FQL65" s="2"/>
      <c r="FQM65" s="2"/>
      <c r="FQN65" s="2"/>
      <c r="FQO65" s="2"/>
      <c r="FQP65" s="2"/>
      <c r="FQQ65" s="2"/>
      <c r="FQR65" s="2"/>
      <c r="FQS65" s="2"/>
      <c r="FQT65" s="2"/>
      <c r="FQU65" s="2"/>
      <c r="FQV65" s="2"/>
      <c r="FQW65" s="2"/>
      <c r="FQX65" s="2"/>
      <c r="FQY65" s="2"/>
      <c r="FQZ65" s="2"/>
      <c r="FRA65" s="2"/>
      <c r="FRB65" s="2"/>
      <c r="FRC65" s="2"/>
      <c r="FRD65" s="2"/>
      <c r="FRE65" s="2"/>
      <c r="FRF65" s="2"/>
      <c r="FRG65" s="2"/>
      <c r="FRH65" s="2"/>
      <c r="FRI65" s="2"/>
      <c r="FRJ65" s="2"/>
      <c r="FRK65" s="2"/>
      <c r="FRL65" s="2"/>
      <c r="FRM65" s="2"/>
      <c r="FRN65" s="2"/>
      <c r="FRO65" s="2"/>
      <c r="FRP65" s="2"/>
      <c r="FRQ65" s="2"/>
      <c r="FRR65" s="2"/>
      <c r="FRS65" s="2"/>
      <c r="FRT65" s="2"/>
      <c r="FRU65" s="2"/>
      <c r="FRV65" s="2"/>
      <c r="FRW65" s="2"/>
      <c r="FRX65" s="2"/>
      <c r="FRY65" s="2"/>
      <c r="FRZ65" s="2"/>
      <c r="FSA65" s="2"/>
      <c r="FSB65" s="2"/>
      <c r="FSC65" s="2"/>
      <c r="FSD65" s="2"/>
      <c r="FSE65" s="2"/>
      <c r="FSF65" s="2"/>
      <c r="FSG65" s="2"/>
      <c r="FSH65" s="2"/>
      <c r="FSI65" s="2"/>
      <c r="FSJ65" s="2"/>
      <c r="FSK65" s="2"/>
      <c r="FSL65" s="2"/>
      <c r="FSM65" s="2"/>
      <c r="FSN65" s="2"/>
      <c r="FSO65" s="2"/>
      <c r="FSP65" s="2"/>
      <c r="FSQ65" s="2"/>
      <c r="FSR65" s="2"/>
      <c r="FSS65" s="2"/>
      <c r="FST65" s="2"/>
      <c r="FSU65" s="2"/>
      <c r="FSV65" s="2"/>
      <c r="FSW65" s="2"/>
      <c r="FSX65" s="2"/>
      <c r="FSY65" s="2"/>
      <c r="FSZ65" s="2"/>
      <c r="FTA65" s="2"/>
      <c r="FTB65" s="2"/>
      <c r="FTC65" s="2"/>
      <c r="FTD65" s="2"/>
      <c r="FTE65" s="2"/>
      <c r="FTF65" s="2"/>
      <c r="FTG65" s="2"/>
      <c r="FTH65" s="2"/>
      <c r="FTI65" s="2"/>
      <c r="FTJ65" s="2"/>
      <c r="FTK65" s="2"/>
      <c r="FTL65" s="2"/>
      <c r="FTM65" s="2"/>
      <c r="FTN65" s="2"/>
      <c r="FTO65" s="2"/>
      <c r="FTP65" s="2"/>
      <c r="FTQ65" s="2"/>
      <c r="FTR65" s="2"/>
      <c r="FTS65" s="2"/>
      <c r="FTT65" s="2"/>
      <c r="FTU65" s="2"/>
      <c r="FTV65" s="2"/>
      <c r="FTW65" s="2"/>
      <c r="FTX65" s="2"/>
      <c r="FTY65" s="2"/>
      <c r="FTZ65" s="2"/>
      <c r="FUA65" s="2"/>
      <c r="FUB65" s="2"/>
      <c r="FUC65" s="2"/>
      <c r="FUD65" s="2"/>
      <c r="FUE65" s="2"/>
      <c r="FUF65" s="2"/>
      <c r="FUG65" s="2"/>
      <c r="FUH65" s="2"/>
      <c r="FUI65" s="2"/>
      <c r="FUJ65" s="2"/>
      <c r="FUK65" s="2"/>
      <c r="FUL65" s="2"/>
      <c r="FUM65" s="2"/>
      <c r="FUN65" s="2"/>
      <c r="FUO65" s="2"/>
      <c r="FUP65" s="2"/>
      <c r="FUQ65" s="2"/>
      <c r="FUR65" s="2"/>
      <c r="FUS65" s="2"/>
      <c r="FUT65" s="2"/>
      <c r="FUU65" s="2"/>
      <c r="FUV65" s="2"/>
      <c r="FUW65" s="2"/>
      <c r="FUX65" s="2"/>
      <c r="FUY65" s="2"/>
      <c r="FUZ65" s="2"/>
      <c r="FVA65" s="2"/>
      <c r="FVB65" s="2"/>
      <c r="FVC65" s="2"/>
      <c r="FVD65" s="2"/>
      <c r="FVE65" s="2"/>
      <c r="FVF65" s="2"/>
      <c r="FVG65" s="2"/>
      <c r="FVH65" s="2"/>
      <c r="FVI65" s="2"/>
      <c r="FVJ65" s="2"/>
      <c r="FVK65" s="2"/>
      <c r="FVL65" s="2"/>
      <c r="FVM65" s="2"/>
      <c r="FVN65" s="2"/>
      <c r="FVO65" s="2"/>
      <c r="FVP65" s="2"/>
      <c r="FVQ65" s="2"/>
      <c r="FVR65" s="2"/>
      <c r="FVS65" s="2"/>
      <c r="FVT65" s="2"/>
      <c r="FVU65" s="2"/>
      <c r="FVV65" s="2"/>
      <c r="FVW65" s="2"/>
      <c r="FVX65" s="2"/>
      <c r="FVY65" s="2"/>
      <c r="FVZ65" s="2"/>
      <c r="FWA65" s="2"/>
      <c r="FWB65" s="2"/>
      <c r="FWC65" s="2"/>
      <c r="FWD65" s="2"/>
      <c r="FWE65" s="2"/>
      <c r="FWF65" s="2"/>
      <c r="FWG65" s="2"/>
      <c r="FWH65" s="2"/>
      <c r="FWI65" s="2"/>
      <c r="FWJ65" s="2"/>
      <c r="FWK65" s="2"/>
      <c r="FWL65" s="2"/>
      <c r="FWM65" s="2"/>
      <c r="FWN65" s="2"/>
      <c r="FWO65" s="2"/>
      <c r="FWP65" s="2"/>
      <c r="FWQ65" s="2"/>
      <c r="FWR65" s="2"/>
      <c r="FWS65" s="2"/>
      <c r="FWT65" s="2"/>
      <c r="FWU65" s="2"/>
      <c r="FWV65" s="2"/>
      <c r="FWW65" s="2"/>
      <c r="FWX65" s="2"/>
      <c r="FWY65" s="2"/>
      <c r="FWZ65" s="2"/>
      <c r="FXA65" s="2"/>
      <c r="FXB65" s="2"/>
      <c r="FXC65" s="2"/>
      <c r="FXD65" s="2"/>
      <c r="FXE65" s="2"/>
      <c r="FXF65" s="2"/>
      <c r="FXG65" s="2"/>
      <c r="FXH65" s="2"/>
      <c r="FXI65" s="2"/>
      <c r="FXJ65" s="2"/>
      <c r="FXK65" s="2"/>
      <c r="FXL65" s="2"/>
      <c r="FXM65" s="2"/>
      <c r="FXN65" s="2"/>
      <c r="FXO65" s="2"/>
      <c r="FXP65" s="2"/>
      <c r="FXQ65" s="2"/>
      <c r="FXR65" s="2"/>
      <c r="FXS65" s="2"/>
      <c r="FXT65" s="2"/>
      <c r="FXU65" s="2"/>
      <c r="FXV65" s="2"/>
      <c r="FXW65" s="2"/>
      <c r="FXX65" s="2"/>
      <c r="FXY65" s="2"/>
      <c r="FXZ65" s="2"/>
      <c r="FYA65" s="2"/>
      <c r="FYB65" s="2"/>
      <c r="FYC65" s="2"/>
      <c r="FYD65" s="2"/>
      <c r="FYE65" s="2"/>
      <c r="FYF65" s="2"/>
      <c r="FYG65" s="2"/>
      <c r="FYH65" s="2"/>
      <c r="FYI65" s="2"/>
      <c r="FYJ65" s="2"/>
      <c r="FYK65" s="2"/>
      <c r="FYL65" s="2"/>
      <c r="FYM65" s="2"/>
      <c r="FYN65" s="2"/>
      <c r="FYO65" s="2"/>
      <c r="FYP65" s="2"/>
      <c r="FYQ65" s="2"/>
      <c r="FYR65" s="2"/>
      <c r="FYS65" s="2"/>
      <c r="FYT65" s="2"/>
      <c r="FYU65" s="2"/>
      <c r="FYV65" s="2"/>
      <c r="FYW65" s="2"/>
      <c r="FYX65" s="2"/>
      <c r="FYY65" s="2"/>
      <c r="FYZ65" s="2"/>
      <c r="FZA65" s="2"/>
      <c r="FZB65" s="2"/>
      <c r="FZC65" s="2"/>
      <c r="FZD65" s="2"/>
      <c r="FZE65" s="2"/>
      <c r="FZF65" s="2"/>
      <c r="FZG65" s="2"/>
      <c r="FZH65" s="2"/>
      <c r="FZI65" s="2"/>
      <c r="FZJ65" s="2"/>
      <c r="FZK65" s="2"/>
      <c r="FZL65" s="2"/>
      <c r="FZM65" s="2"/>
      <c r="FZN65" s="2"/>
      <c r="FZO65" s="2"/>
      <c r="FZP65" s="2"/>
      <c r="FZQ65" s="2"/>
      <c r="FZR65" s="2"/>
      <c r="FZS65" s="2"/>
      <c r="FZT65" s="2"/>
      <c r="FZU65" s="2"/>
      <c r="FZV65" s="2"/>
      <c r="FZW65" s="2"/>
      <c r="FZX65" s="2"/>
      <c r="FZY65" s="2"/>
      <c r="FZZ65" s="2"/>
      <c r="GAA65" s="2"/>
      <c r="GAB65" s="2"/>
      <c r="GAC65" s="2"/>
      <c r="GAD65" s="2"/>
      <c r="GAE65" s="2"/>
      <c r="GAF65" s="2"/>
      <c r="GAG65" s="2"/>
      <c r="GAH65" s="2"/>
      <c r="GAI65" s="2"/>
      <c r="GAJ65" s="2"/>
      <c r="GAK65" s="2"/>
      <c r="GAL65" s="2"/>
      <c r="GAM65" s="2"/>
      <c r="GAN65" s="2"/>
      <c r="GAO65" s="2"/>
      <c r="GAP65" s="2"/>
      <c r="GAQ65" s="2"/>
      <c r="GAR65" s="2"/>
      <c r="GAS65" s="2"/>
      <c r="GAT65" s="2"/>
      <c r="GAU65" s="2"/>
      <c r="GAV65" s="2"/>
      <c r="GAW65" s="2"/>
      <c r="GAX65" s="2"/>
      <c r="GAY65" s="2"/>
      <c r="GAZ65" s="2"/>
      <c r="GBA65" s="2"/>
      <c r="GBB65" s="2"/>
      <c r="GBC65" s="2"/>
      <c r="GBD65" s="2"/>
      <c r="GBE65" s="2"/>
      <c r="GBF65" s="2"/>
      <c r="GBG65" s="2"/>
      <c r="GBH65" s="2"/>
      <c r="GBI65" s="2"/>
      <c r="GBJ65" s="2"/>
      <c r="GBK65" s="2"/>
      <c r="GBL65" s="2"/>
      <c r="GBM65" s="2"/>
      <c r="GBN65" s="2"/>
      <c r="GBO65" s="2"/>
      <c r="GBP65" s="2"/>
      <c r="GBQ65" s="2"/>
      <c r="GBR65" s="2"/>
      <c r="GBS65" s="2"/>
      <c r="GBT65" s="2"/>
      <c r="GBU65" s="2"/>
      <c r="GBV65" s="2"/>
      <c r="GBW65" s="2"/>
      <c r="GBX65" s="2"/>
      <c r="GBY65" s="2"/>
      <c r="GBZ65" s="2"/>
      <c r="GCA65" s="2"/>
      <c r="GCB65" s="2"/>
      <c r="GCC65" s="2"/>
      <c r="GCD65" s="2"/>
      <c r="GCE65" s="2"/>
      <c r="GCF65" s="2"/>
      <c r="GCG65" s="2"/>
      <c r="GCH65" s="2"/>
      <c r="GCI65" s="2"/>
      <c r="GCJ65" s="2"/>
      <c r="GCK65" s="2"/>
      <c r="GCL65" s="2"/>
      <c r="GCM65" s="2"/>
      <c r="GCN65" s="2"/>
      <c r="GCO65" s="2"/>
      <c r="GCP65" s="2"/>
      <c r="GCQ65" s="2"/>
      <c r="GCR65" s="2"/>
      <c r="GCS65" s="2"/>
      <c r="GCT65" s="2"/>
      <c r="GCU65" s="2"/>
      <c r="GCV65" s="2"/>
      <c r="GCW65" s="2"/>
      <c r="GCX65" s="2"/>
      <c r="GCY65" s="2"/>
      <c r="GCZ65" s="2"/>
      <c r="GDA65" s="2"/>
      <c r="GDB65" s="2"/>
      <c r="GDC65" s="2"/>
      <c r="GDD65" s="2"/>
      <c r="GDE65" s="2"/>
      <c r="GDF65" s="2"/>
      <c r="GDG65" s="2"/>
      <c r="GDH65" s="2"/>
      <c r="GDI65" s="2"/>
      <c r="GDJ65" s="2"/>
      <c r="GDK65" s="2"/>
      <c r="GDL65" s="2"/>
      <c r="GDM65" s="2"/>
      <c r="GDN65" s="2"/>
      <c r="GDO65" s="2"/>
      <c r="GDP65" s="2"/>
      <c r="GDQ65" s="2"/>
      <c r="GDR65" s="2"/>
      <c r="GDS65" s="2"/>
      <c r="GDT65" s="2"/>
      <c r="GDU65" s="2"/>
      <c r="GDV65" s="2"/>
      <c r="GDW65" s="2"/>
      <c r="GDX65" s="2"/>
      <c r="GDY65" s="2"/>
      <c r="GDZ65" s="2"/>
      <c r="GEA65" s="2"/>
      <c r="GEB65" s="2"/>
      <c r="GEC65" s="2"/>
      <c r="GED65" s="2"/>
      <c r="GEE65" s="2"/>
      <c r="GEF65" s="2"/>
      <c r="GEG65" s="2"/>
      <c r="GEH65" s="2"/>
      <c r="GEI65" s="2"/>
      <c r="GEJ65" s="2"/>
      <c r="GEK65" s="2"/>
      <c r="GEL65" s="2"/>
      <c r="GEM65" s="2"/>
      <c r="GEN65" s="2"/>
      <c r="GEO65" s="2"/>
      <c r="GEP65" s="2"/>
      <c r="GEQ65" s="2"/>
      <c r="GER65" s="2"/>
      <c r="GES65" s="2"/>
      <c r="GET65" s="2"/>
      <c r="GEU65" s="2"/>
      <c r="GEV65" s="2"/>
      <c r="GEW65" s="2"/>
      <c r="GEX65" s="2"/>
      <c r="GEY65" s="2"/>
      <c r="GEZ65" s="2"/>
      <c r="GFA65" s="2"/>
      <c r="GFB65" s="2"/>
      <c r="GFC65" s="2"/>
      <c r="GFD65" s="2"/>
      <c r="GFE65" s="2"/>
      <c r="GFF65" s="2"/>
      <c r="GFG65" s="2"/>
      <c r="GFH65" s="2"/>
      <c r="GFI65" s="2"/>
      <c r="GFJ65" s="2"/>
      <c r="GFK65" s="2"/>
      <c r="GFL65" s="2"/>
      <c r="GFM65" s="2"/>
      <c r="GFN65" s="2"/>
      <c r="GFO65" s="2"/>
      <c r="GFP65" s="2"/>
      <c r="GFQ65" s="2"/>
      <c r="GFR65" s="2"/>
      <c r="GFS65" s="2"/>
      <c r="GFT65" s="2"/>
      <c r="GFU65" s="2"/>
      <c r="GFV65" s="2"/>
      <c r="GFW65" s="2"/>
      <c r="GFX65" s="2"/>
      <c r="GFY65" s="2"/>
      <c r="GFZ65" s="2"/>
      <c r="GGA65" s="2"/>
      <c r="GGB65" s="2"/>
      <c r="GGC65" s="2"/>
      <c r="GGD65" s="2"/>
      <c r="GGE65" s="2"/>
      <c r="GGF65" s="2"/>
      <c r="GGG65" s="2"/>
      <c r="GGH65" s="2"/>
      <c r="GGI65" s="2"/>
      <c r="GGJ65" s="2"/>
      <c r="GGK65" s="2"/>
      <c r="GGL65" s="2"/>
      <c r="GGM65" s="2"/>
      <c r="GGN65" s="2"/>
      <c r="GGO65" s="2"/>
      <c r="GGP65" s="2"/>
      <c r="GGQ65" s="2"/>
      <c r="GGR65" s="2"/>
      <c r="GGS65" s="2"/>
      <c r="GGT65" s="2"/>
      <c r="GGU65" s="2"/>
      <c r="GGV65" s="2"/>
      <c r="GGW65" s="2"/>
      <c r="GGX65" s="2"/>
      <c r="GGY65" s="2"/>
      <c r="GGZ65" s="2"/>
      <c r="GHA65" s="2"/>
      <c r="GHB65" s="2"/>
      <c r="GHC65" s="2"/>
      <c r="GHD65" s="2"/>
      <c r="GHE65" s="2"/>
      <c r="GHF65" s="2"/>
      <c r="GHG65" s="2"/>
      <c r="GHH65" s="2"/>
      <c r="GHI65" s="2"/>
      <c r="GHJ65" s="2"/>
      <c r="GHK65" s="2"/>
      <c r="GHL65" s="2"/>
      <c r="GHM65" s="2"/>
      <c r="GHN65" s="2"/>
      <c r="GHO65" s="2"/>
      <c r="GHP65" s="2"/>
      <c r="GHQ65" s="2"/>
      <c r="GHR65" s="2"/>
      <c r="GHS65" s="2"/>
      <c r="GHT65" s="2"/>
      <c r="GHU65" s="2"/>
      <c r="GHV65" s="2"/>
      <c r="GHW65" s="2"/>
      <c r="GHX65" s="2"/>
      <c r="GHY65" s="2"/>
      <c r="GHZ65" s="2"/>
      <c r="GIA65" s="2"/>
      <c r="GIB65" s="2"/>
      <c r="GIC65" s="2"/>
      <c r="GID65" s="2"/>
      <c r="GIE65" s="2"/>
      <c r="GIF65" s="2"/>
      <c r="GIG65" s="2"/>
      <c r="GIH65" s="2"/>
      <c r="GII65" s="2"/>
      <c r="GIJ65" s="2"/>
      <c r="GIK65" s="2"/>
      <c r="GIL65" s="2"/>
      <c r="GIM65" s="2"/>
      <c r="GIN65" s="2"/>
      <c r="GIO65" s="2"/>
      <c r="GIP65" s="2"/>
      <c r="GIQ65" s="2"/>
      <c r="GIR65" s="2"/>
      <c r="GIS65" s="2"/>
      <c r="GIT65" s="2"/>
      <c r="GIU65" s="2"/>
      <c r="GIV65" s="2"/>
      <c r="GIW65" s="2"/>
      <c r="GIX65" s="2"/>
      <c r="GIY65" s="2"/>
      <c r="GIZ65" s="2"/>
      <c r="GJA65" s="2"/>
      <c r="GJB65" s="2"/>
      <c r="GJC65" s="2"/>
      <c r="GJD65" s="2"/>
      <c r="GJE65" s="2"/>
      <c r="GJF65" s="2"/>
      <c r="GJG65" s="2"/>
      <c r="GJH65" s="2"/>
      <c r="GJI65" s="2"/>
      <c r="GJJ65" s="2"/>
      <c r="GJK65" s="2"/>
      <c r="GJL65" s="2"/>
      <c r="GJM65" s="2"/>
      <c r="GJN65" s="2"/>
      <c r="GJO65" s="2"/>
      <c r="GJP65" s="2"/>
      <c r="GJQ65" s="2"/>
      <c r="GJR65" s="2"/>
      <c r="GJS65" s="2"/>
      <c r="GJT65" s="2"/>
      <c r="GJU65" s="2"/>
      <c r="GJV65" s="2"/>
      <c r="GJW65" s="2"/>
      <c r="GJX65" s="2"/>
      <c r="GJY65" s="2"/>
      <c r="GJZ65" s="2"/>
      <c r="GKA65" s="2"/>
      <c r="GKB65" s="2"/>
      <c r="GKC65" s="2"/>
      <c r="GKD65" s="2"/>
      <c r="GKE65" s="2"/>
      <c r="GKF65" s="2"/>
      <c r="GKG65" s="2"/>
      <c r="GKH65" s="2"/>
      <c r="GKI65" s="2"/>
      <c r="GKJ65" s="2"/>
      <c r="GKK65" s="2"/>
      <c r="GKL65" s="2"/>
      <c r="GKM65" s="2"/>
      <c r="GKN65" s="2"/>
      <c r="GKO65" s="2"/>
      <c r="GKP65" s="2"/>
      <c r="GKQ65" s="2"/>
      <c r="GKR65" s="2"/>
      <c r="GKS65" s="2"/>
      <c r="GKT65" s="2"/>
      <c r="GKU65" s="2"/>
      <c r="GKV65" s="2"/>
      <c r="GKW65" s="2"/>
      <c r="GKX65" s="2"/>
      <c r="GKY65" s="2"/>
      <c r="GKZ65" s="2"/>
      <c r="GLA65" s="2"/>
      <c r="GLB65" s="2"/>
      <c r="GLC65" s="2"/>
      <c r="GLD65" s="2"/>
      <c r="GLE65" s="2"/>
      <c r="GLF65" s="2"/>
      <c r="GLG65" s="2"/>
      <c r="GLH65" s="2"/>
      <c r="GLI65" s="2"/>
      <c r="GLJ65" s="2"/>
      <c r="GLK65" s="2"/>
      <c r="GLL65" s="2"/>
      <c r="GLM65" s="2"/>
      <c r="GLN65" s="2"/>
      <c r="GLO65" s="2"/>
      <c r="GLP65" s="2"/>
      <c r="GLQ65" s="2"/>
      <c r="GLR65" s="2"/>
      <c r="GLS65" s="2"/>
      <c r="GLT65" s="2"/>
      <c r="GLU65" s="2"/>
      <c r="GLV65" s="2"/>
      <c r="GLW65" s="2"/>
      <c r="GLX65" s="2"/>
      <c r="GLY65" s="2"/>
      <c r="GLZ65" s="2"/>
      <c r="GMA65" s="2"/>
      <c r="GMB65" s="2"/>
      <c r="GMC65" s="2"/>
      <c r="GMD65" s="2"/>
      <c r="GME65" s="2"/>
      <c r="GMF65" s="2"/>
      <c r="GMG65" s="2"/>
      <c r="GMH65" s="2"/>
      <c r="GMI65" s="2"/>
      <c r="GMJ65" s="2"/>
      <c r="GMK65" s="2"/>
      <c r="GML65" s="2"/>
      <c r="GMM65" s="2"/>
      <c r="GMN65" s="2"/>
      <c r="GMO65" s="2"/>
      <c r="GMP65" s="2"/>
      <c r="GMQ65" s="2"/>
      <c r="GMR65" s="2"/>
      <c r="GMS65" s="2"/>
      <c r="GMT65" s="2"/>
      <c r="GMU65" s="2"/>
      <c r="GMV65" s="2"/>
      <c r="GMW65" s="2"/>
      <c r="GMX65" s="2"/>
      <c r="GMY65" s="2"/>
      <c r="GMZ65" s="2"/>
      <c r="GNA65" s="2"/>
      <c r="GNB65" s="2"/>
      <c r="GNC65" s="2"/>
      <c r="GND65" s="2"/>
      <c r="GNE65" s="2"/>
      <c r="GNF65" s="2"/>
      <c r="GNG65" s="2"/>
      <c r="GNH65" s="2"/>
      <c r="GNI65" s="2"/>
      <c r="GNJ65" s="2"/>
      <c r="GNK65" s="2"/>
      <c r="GNL65" s="2"/>
      <c r="GNM65" s="2"/>
      <c r="GNN65" s="2"/>
      <c r="GNO65" s="2"/>
      <c r="GNP65" s="2"/>
      <c r="GNQ65" s="2"/>
      <c r="GNR65" s="2"/>
      <c r="GNS65" s="2"/>
      <c r="GNT65" s="2"/>
      <c r="GNU65" s="2"/>
      <c r="GNV65" s="2"/>
      <c r="GNW65" s="2"/>
      <c r="GNX65" s="2"/>
      <c r="GNY65" s="2"/>
      <c r="GNZ65" s="2"/>
      <c r="GOA65" s="2"/>
      <c r="GOB65" s="2"/>
      <c r="GOC65" s="2"/>
      <c r="GOD65" s="2"/>
      <c r="GOE65" s="2"/>
      <c r="GOF65" s="2"/>
      <c r="GOG65" s="2"/>
      <c r="GOH65" s="2"/>
      <c r="GOI65" s="2"/>
      <c r="GOJ65" s="2"/>
      <c r="GOK65" s="2"/>
      <c r="GOL65" s="2"/>
      <c r="GOM65" s="2"/>
      <c r="GON65" s="2"/>
      <c r="GOO65" s="2"/>
      <c r="GOP65" s="2"/>
      <c r="GOQ65" s="2"/>
      <c r="GOR65" s="2"/>
      <c r="GOS65" s="2"/>
      <c r="GOT65" s="2"/>
      <c r="GOU65" s="2"/>
      <c r="GOV65" s="2"/>
      <c r="GOW65" s="2"/>
      <c r="GOX65" s="2"/>
      <c r="GOY65" s="2"/>
      <c r="GOZ65" s="2"/>
      <c r="GPA65" s="2"/>
      <c r="GPB65" s="2"/>
      <c r="GPC65" s="2"/>
      <c r="GPD65" s="2"/>
      <c r="GPE65" s="2"/>
      <c r="GPF65" s="2"/>
      <c r="GPG65" s="2"/>
      <c r="GPH65" s="2"/>
      <c r="GPI65" s="2"/>
      <c r="GPJ65" s="2"/>
      <c r="GPK65" s="2"/>
      <c r="GPL65" s="2"/>
      <c r="GPM65" s="2"/>
      <c r="GPN65" s="2"/>
      <c r="GPO65" s="2"/>
      <c r="GPP65" s="2"/>
      <c r="GPQ65" s="2"/>
      <c r="GPR65" s="2"/>
      <c r="GPS65" s="2"/>
      <c r="GPT65" s="2"/>
      <c r="GPU65" s="2"/>
      <c r="GPV65" s="2"/>
      <c r="GPW65" s="2"/>
      <c r="GPX65" s="2"/>
      <c r="GPY65" s="2"/>
      <c r="GPZ65" s="2"/>
      <c r="GQA65" s="2"/>
      <c r="GQB65" s="2"/>
      <c r="GQC65" s="2"/>
      <c r="GQD65" s="2"/>
      <c r="GQE65" s="2"/>
      <c r="GQF65" s="2"/>
      <c r="GQG65" s="2"/>
      <c r="GQH65" s="2"/>
      <c r="GQI65" s="2"/>
      <c r="GQJ65" s="2"/>
      <c r="GQK65" s="2"/>
      <c r="GQL65" s="2"/>
      <c r="GQM65" s="2"/>
      <c r="GQN65" s="2"/>
      <c r="GQO65" s="2"/>
      <c r="GQP65" s="2"/>
      <c r="GQQ65" s="2"/>
      <c r="GQR65" s="2"/>
      <c r="GQS65" s="2"/>
      <c r="GQT65" s="2"/>
      <c r="GQU65" s="2"/>
      <c r="GQV65" s="2"/>
      <c r="GQW65" s="2"/>
      <c r="GQX65" s="2"/>
      <c r="GQY65" s="2"/>
      <c r="GQZ65" s="2"/>
      <c r="GRA65" s="2"/>
      <c r="GRB65" s="2"/>
      <c r="GRC65" s="2"/>
      <c r="GRD65" s="2"/>
      <c r="GRE65" s="2"/>
      <c r="GRF65" s="2"/>
      <c r="GRG65" s="2"/>
      <c r="GRH65" s="2"/>
      <c r="GRI65" s="2"/>
      <c r="GRJ65" s="2"/>
      <c r="GRK65" s="2"/>
      <c r="GRL65" s="2"/>
      <c r="GRM65" s="2"/>
      <c r="GRN65" s="2"/>
      <c r="GRO65" s="2"/>
      <c r="GRP65" s="2"/>
      <c r="GRQ65" s="2"/>
      <c r="GRR65" s="2"/>
      <c r="GRS65" s="2"/>
      <c r="GRT65" s="2"/>
      <c r="GRU65" s="2"/>
      <c r="GRV65" s="2"/>
      <c r="GRW65" s="2"/>
      <c r="GRX65" s="2"/>
      <c r="GRY65" s="2"/>
      <c r="GRZ65" s="2"/>
      <c r="GSA65" s="2"/>
      <c r="GSB65" s="2"/>
      <c r="GSC65" s="2"/>
      <c r="GSD65" s="2"/>
      <c r="GSE65" s="2"/>
      <c r="GSF65" s="2"/>
      <c r="GSG65" s="2"/>
      <c r="GSH65" s="2"/>
      <c r="GSI65" s="2"/>
      <c r="GSJ65" s="2"/>
      <c r="GSK65" s="2"/>
      <c r="GSL65" s="2"/>
      <c r="GSM65" s="2"/>
      <c r="GSN65" s="2"/>
      <c r="GSO65" s="2"/>
      <c r="GSP65" s="2"/>
      <c r="GSQ65" s="2"/>
      <c r="GSR65" s="2"/>
      <c r="GSS65" s="2"/>
      <c r="GST65" s="2"/>
      <c r="GSU65" s="2"/>
      <c r="GSV65" s="2"/>
      <c r="GSW65" s="2"/>
      <c r="GSX65" s="2"/>
      <c r="GSY65" s="2"/>
      <c r="GSZ65" s="2"/>
      <c r="GTA65" s="2"/>
      <c r="GTB65" s="2"/>
      <c r="GTC65" s="2"/>
      <c r="GTD65" s="2"/>
      <c r="GTE65" s="2"/>
      <c r="GTF65" s="2"/>
      <c r="GTG65" s="2"/>
      <c r="GTH65" s="2"/>
      <c r="GTI65" s="2"/>
      <c r="GTJ65" s="2"/>
      <c r="GTK65" s="2"/>
      <c r="GTL65" s="2"/>
      <c r="GTM65" s="2"/>
      <c r="GTN65" s="2"/>
      <c r="GTO65" s="2"/>
      <c r="GTP65" s="2"/>
      <c r="GTQ65" s="2"/>
      <c r="GTR65" s="2"/>
      <c r="GTS65" s="2"/>
      <c r="GTT65" s="2"/>
      <c r="GTU65" s="2"/>
      <c r="GTV65" s="2"/>
      <c r="GTW65" s="2"/>
      <c r="GTX65" s="2"/>
      <c r="GTY65" s="2"/>
      <c r="GTZ65" s="2"/>
      <c r="GUA65" s="2"/>
      <c r="GUB65" s="2"/>
      <c r="GUC65" s="2"/>
      <c r="GUD65" s="2"/>
      <c r="GUE65" s="2"/>
      <c r="GUF65" s="2"/>
      <c r="GUG65" s="2"/>
      <c r="GUH65" s="2"/>
      <c r="GUI65" s="2"/>
      <c r="GUJ65" s="2"/>
      <c r="GUK65" s="2"/>
      <c r="GUL65" s="2"/>
      <c r="GUM65" s="2"/>
      <c r="GUN65" s="2"/>
      <c r="GUO65" s="2"/>
      <c r="GUP65" s="2"/>
      <c r="GUQ65" s="2"/>
      <c r="GUR65" s="2"/>
      <c r="GUS65" s="2"/>
      <c r="GUT65" s="2"/>
      <c r="GUU65" s="2"/>
      <c r="GUV65" s="2"/>
      <c r="GUW65" s="2"/>
      <c r="GUX65" s="2"/>
      <c r="GUY65" s="2"/>
      <c r="GUZ65" s="2"/>
      <c r="GVA65" s="2"/>
      <c r="GVB65" s="2"/>
      <c r="GVC65" s="2"/>
      <c r="GVD65" s="2"/>
      <c r="GVE65" s="2"/>
      <c r="GVF65" s="2"/>
      <c r="GVG65" s="2"/>
      <c r="GVH65" s="2"/>
      <c r="GVI65" s="2"/>
      <c r="GVJ65" s="2"/>
      <c r="GVK65" s="2"/>
      <c r="GVL65" s="2"/>
      <c r="GVM65" s="2"/>
      <c r="GVN65" s="2"/>
      <c r="GVO65" s="2"/>
      <c r="GVP65" s="2"/>
      <c r="GVQ65" s="2"/>
      <c r="GVR65" s="2"/>
      <c r="GVS65" s="2"/>
      <c r="GVT65" s="2"/>
      <c r="GVU65" s="2"/>
      <c r="GVV65" s="2"/>
      <c r="GVW65" s="2"/>
      <c r="GVX65" s="2"/>
      <c r="GVY65" s="2"/>
      <c r="GVZ65" s="2"/>
      <c r="GWA65" s="2"/>
      <c r="GWB65" s="2"/>
      <c r="GWC65" s="2"/>
      <c r="GWD65" s="2"/>
      <c r="GWE65" s="2"/>
      <c r="GWF65" s="2"/>
      <c r="GWG65" s="2"/>
      <c r="GWH65" s="2"/>
      <c r="GWI65" s="2"/>
      <c r="GWJ65" s="2"/>
      <c r="GWK65" s="2"/>
      <c r="GWL65" s="2"/>
      <c r="GWM65" s="2"/>
      <c r="GWN65" s="2"/>
      <c r="GWO65" s="2"/>
      <c r="GWP65" s="2"/>
      <c r="GWQ65" s="2"/>
      <c r="GWR65" s="2"/>
      <c r="GWS65" s="2"/>
      <c r="GWT65" s="2"/>
      <c r="GWU65" s="2"/>
      <c r="GWV65" s="2"/>
      <c r="GWW65" s="2"/>
      <c r="GWX65" s="2"/>
      <c r="GWY65" s="2"/>
      <c r="GWZ65" s="2"/>
      <c r="GXA65" s="2"/>
      <c r="GXB65" s="2"/>
      <c r="GXC65" s="2"/>
      <c r="GXD65" s="2"/>
      <c r="GXE65" s="2"/>
      <c r="GXF65" s="2"/>
      <c r="GXG65" s="2"/>
      <c r="GXH65" s="2"/>
      <c r="GXI65" s="2"/>
      <c r="GXJ65" s="2"/>
      <c r="GXK65" s="2"/>
      <c r="GXL65" s="2"/>
      <c r="GXM65" s="2"/>
      <c r="GXN65" s="2"/>
      <c r="GXO65" s="2"/>
      <c r="GXP65" s="2"/>
      <c r="GXQ65" s="2"/>
      <c r="GXR65" s="2"/>
      <c r="GXS65" s="2"/>
      <c r="GXT65" s="2"/>
      <c r="GXU65" s="2"/>
      <c r="GXV65" s="2"/>
      <c r="GXW65" s="2"/>
      <c r="GXX65" s="2"/>
      <c r="GXY65" s="2"/>
      <c r="GXZ65" s="2"/>
      <c r="GYA65" s="2"/>
      <c r="GYB65" s="2"/>
      <c r="GYC65" s="2"/>
      <c r="GYD65" s="2"/>
      <c r="GYE65" s="2"/>
      <c r="GYF65" s="2"/>
      <c r="GYG65" s="2"/>
      <c r="GYH65" s="2"/>
      <c r="GYI65" s="2"/>
      <c r="GYJ65" s="2"/>
      <c r="GYK65" s="2"/>
      <c r="GYL65" s="2"/>
      <c r="GYM65" s="2"/>
      <c r="GYN65" s="2"/>
      <c r="GYO65" s="2"/>
      <c r="GYP65" s="2"/>
      <c r="GYQ65" s="2"/>
      <c r="GYR65" s="2"/>
      <c r="GYS65" s="2"/>
      <c r="GYT65" s="2"/>
      <c r="GYU65" s="2"/>
      <c r="GYV65" s="2"/>
      <c r="GYW65" s="2"/>
      <c r="GYX65" s="2"/>
      <c r="GYY65" s="2"/>
      <c r="GYZ65" s="2"/>
      <c r="GZA65" s="2"/>
      <c r="GZB65" s="2"/>
      <c r="GZC65" s="2"/>
      <c r="GZD65" s="2"/>
      <c r="GZE65" s="2"/>
      <c r="GZF65" s="2"/>
      <c r="GZG65" s="2"/>
      <c r="GZH65" s="2"/>
      <c r="GZI65" s="2"/>
      <c r="GZJ65" s="2"/>
      <c r="GZK65" s="2"/>
      <c r="GZL65" s="2"/>
      <c r="GZM65" s="2"/>
      <c r="GZN65" s="2"/>
      <c r="GZO65" s="2"/>
      <c r="GZP65" s="2"/>
      <c r="GZQ65" s="2"/>
      <c r="GZR65" s="2"/>
      <c r="GZS65" s="2"/>
      <c r="GZT65" s="2"/>
      <c r="GZU65" s="2"/>
      <c r="GZV65" s="2"/>
      <c r="GZW65" s="2"/>
      <c r="GZX65" s="2"/>
      <c r="GZY65" s="2"/>
      <c r="GZZ65" s="2"/>
      <c r="HAA65" s="2"/>
      <c r="HAB65" s="2"/>
      <c r="HAC65" s="2"/>
      <c r="HAD65" s="2"/>
      <c r="HAE65" s="2"/>
      <c r="HAF65" s="2"/>
      <c r="HAG65" s="2"/>
      <c r="HAH65" s="2"/>
      <c r="HAI65" s="2"/>
      <c r="HAJ65" s="2"/>
      <c r="HAK65" s="2"/>
      <c r="HAL65" s="2"/>
      <c r="HAM65" s="2"/>
      <c r="HAN65" s="2"/>
      <c r="HAO65" s="2"/>
      <c r="HAP65" s="2"/>
      <c r="HAQ65" s="2"/>
      <c r="HAR65" s="2"/>
      <c r="HAS65" s="2"/>
      <c r="HAT65" s="2"/>
      <c r="HAU65" s="2"/>
      <c r="HAV65" s="2"/>
      <c r="HAW65" s="2"/>
      <c r="HAX65" s="2"/>
      <c r="HAY65" s="2"/>
      <c r="HAZ65" s="2"/>
      <c r="HBA65" s="2"/>
      <c r="HBB65" s="2"/>
      <c r="HBC65" s="2"/>
      <c r="HBD65" s="2"/>
      <c r="HBE65" s="2"/>
      <c r="HBF65" s="2"/>
      <c r="HBG65" s="2"/>
      <c r="HBH65" s="2"/>
      <c r="HBI65" s="2"/>
      <c r="HBJ65" s="2"/>
      <c r="HBK65" s="2"/>
      <c r="HBL65" s="2"/>
      <c r="HBM65" s="2"/>
      <c r="HBN65" s="2"/>
      <c r="HBO65" s="2"/>
      <c r="HBP65" s="2"/>
      <c r="HBQ65" s="2"/>
      <c r="HBR65" s="2"/>
      <c r="HBS65" s="2"/>
      <c r="HBT65" s="2"/>
      <c r="HBU65" s="2"/>
      <c r="HBV65" s="2"/>
      <c r="HBW65" s="2"/>
      <c r="HBX65" s="2"/>
      <c r="HBY65" s="2"/>
      <c r="HBZ65" s="2"/>
      <c r="HCA65" s="2"/>
      <c r="HCB65" s="2"/>
      <c r="HCC65" s="2"/>
      <c r="HCD65" s="2"/>
      <c r="HCE65" s="2"/>
      <c r="HCF65" s="2"/>
      <c r="HCG65" s="2"/>
      <c r="HCH65" s="2"/>
      <c r="HCI65" s="2"/>
      <c r="HCJ65" s="2"/>
      <c r="HCK65" s="2"/>
      <c r="HCL65" s="2"/>
      <c r="HCM65" s="2"/>
      <c r="HCN65" s="2"/>
      <c r="HCO65" s="2"/>
      <c r="HCP65" s="2"/>
      <c r="HCQ65" s="2"/>
      <c r="HCR65" s="2"/>
      <c r="HCS65" s="2"/>
      <c r="HCT65" s="2"/>
      <c r="HCU65" s="2"/>
      <c r="HCV65" s="2"/>
      <c r="HCW65" s="2"/>
      <c r="HCX65" s="2"/>
      <c r="HCY65" s="2"/>
      <c r="HCZ65" s="2"/>
      <c r="HDA65" s="2"/>
      <c r="HDB65" s="2"/>
      <c r="HDC65" s="2"/>
      <c r="HDD65" s="2"/>
      <c r="HDE65" s="2"/>
      <c r="HDF65" s="2"/>
      <c r="HDG65" s="2"/>
      <c r="HDH65" s="2"/>
      <c r="HDI65" s="2"/>
      <c r="HDJ65" s="2"/>
      <c r="HDK65" s="2"/>
      <c r="HDL65" s="2"/>
      <c r="HDM65" s="2"/>
      <c r="HDN65" s="2"/>
      <c r="HDO65" s="2"/>
      <c r="HDP65" s="2"/>
      <c r="HDQ65" s="2"/>
      <c r="HDR65" s="2"/>
      <c r="HDS65" s="2"/>
      <c r="HDT65" s="2"/>
      <c r="HDU65" s="2"/>
      <c r="HDV65" s="2"/>
      <c r="HDW65" s="2"/>
      <c r="HDX65" s="2"/>
      <c r="HDY65" s="2"/>
      <c r="HDZ65" s="2"/>
      <c r="HEA65" s="2"/>
      <c r="HEB65" s="2"/>
      <c r="HEC65" s="2"/>
      <c r="HED65" s="2"/>
      <c r="HEE65" s="2"/>
      <c r="HEF65" s="2"/>
      <c r="HEG65" s="2"/>
      <c r="HEH65" s="2"/>
      <c r="HEI65" s="2"/>
      <c r="HEJ65" s="2"/>
      <c r="HEK65" s="2"/>
      <c r="HEL65" s="2"/>
      <c r="HEM65" s="2"/>
      <c r="HEN65" s="2"/>
      <c r="HEO65" s="2"/>
      <c r="HEP65" s="2"/>
      <c r="HEQ65" s="2"/>
      <c r="HER65" s="2"/>
      <c r="HES65" s="2"/>
      <c r="HET65" s="2"/>
      <c r="HEU65" s="2"/>
      <c r="HEV65" s="2"/>
      <c r="HEW65" s="2"/>
      <c r="HEX65" s="2"/>
      <c r="HEY65" s="2"/>
      <c r="HEZ65" s="2"/>
      <c r="HFA65" s="2"/>
      <c r="HFB65" s="2"/>
      <c r="HFC65" s="2"/>
      <c r="HFD65" s="2"/>
      <c r="HFE65" s="2"/>
      <c r="HFF65" s="2"/>
      <c r="HFG65" s="2"/>
      <c r="HFH65" s="2"/>
      <c r="HFI65" s="2"/>
      <c r="HFJ65" s="2"/>
      <c r="HFK65" s="2"/>
      <c r="HFL65" s="2"/>
      <c r="HFM65" s="2"/>
      <c r="HFN65" s="2"/>
      <c r="HFO65" s="2"/>
      <c r="HFP65" s="2"/>
      <c r="HFQ65" s="2"/>
      <c r="HFR65" s="2"/>
      <c r="HFS65" s="2"/>
      <c r="HFT65" s="2"/>
      <c r="HFU65" s="2"/>
      <c r="HFV65" s="2"/>
      <c r="HFW65" s="2"/>
      <c r="HFX65" s="2"/>
      <c r="HFY65" s="2"/>
      <c r="HFZ65" s="2"/>
      <c r="HGA65" s="2"/>
      <c r="HGB65" s="2"/>
      <c r="HGC65" s="2"/>
      <c r="HGD65" s="2"/>
      <c r="HGE65" s="2"/>
      <c r="HGF65" s="2"/>
      <c r="HGG65" s="2"/>
      <c r="HGH65" s="2"/>
      <c r="HGI65" s="2"/>
      <c r="HGJ65" s="2"/>
      <c r="HGK65" s="2"/>
      <c r="HGL65" s="2"/>
      <c r="HGM65" s="2"/>
      <c r="HGN65" s="2"/>
      <c r="HGO65" s="2"/>
      <c r="HGP65" s="2"/>
      <c r="HGQ65" s="2"/>
      <c r="HGR65" s="2"/>
      <c r="HGS65" s="2"/>
      <c r="HGT65" s="2"/>
      <c r="HGU65" s="2"/>
      <c r="HGV65" s="2"/>
      <c r="HGW65" s="2"/>
      <c r="HGX65" s="2"/>
      <c r="HGY65" s="2"/>
      <c r="HGZ65" s="2"/>
      <c r="HHA65" s="2"/>
      <c r="HHB65" s="2"/>
      <c r="HHC65" s="2"/>
      <c r="HHD65" s="2"/>
      <c r="HHE65" s="2"/>
      <c r="HHF65" s="2"/>
      <c r="HHG65" s="2"/>
      <c r="HHH65" s="2"/>
      <c r="HHI65" s="2"/>
      <c r="HHJ65" s="2"/>
      <c r="HHK65" s="2"/>
      <c r="HHL65" s="2"/>
      <c r="HHM65" s="2"/>
      <c r="HHN65" s="2"/>
      <c r="HHO65" s="2"/>
      <c r="HHP65" s="2"/>
      <c r="HHQ65" s="2"/>
      <c r="HHR65" s="2"/>
      <c r="HHS65" s="2"/>
      <c r="HHT65" s="2"/>
      <c r="HHU65" s="2"/>
      <c r="HHV65" s="2"/>
      <c r="HHW65" s="2"/>
      <c r="HHX65" s="2"/>
      <c r="HHY65" s="2"/>
      <c r="HHZ65" s="2"/>
      <c r="HIA65" s="2"/>
      <c r="HIB65" s="2"/>
      <c r="HIC65" s="2"/>
      <c r="HID65" s="2"/>
      <c r="HIE65" s="2"/>
      <c r="HIF65" s="2"/>
      <c r="HIG65" s="2"/>
      <c r="HIH65" s="2"/>
      <c r="HII65" s="2"/>
      <c r="HIJ65" s="2"/>
      <c r="HIK65" s="2"/>
      <c r="HIL65" s="2"/>
      <c r="HIM65" s="2"/>
      <c r="HIN65" s="2"/>
      <c r="HIO65" s="2"/>
      <c r="HIP65" s="2"/>
      <c r="HIQ65" s="2"/>
      <c r="HIR65" s="2"/>
      <c r="HIS65" s="2"/>
      <c r="HIT65" s="2"/>
      <c r="HIU65" s="2"/>
      <c r="HIV65" s="2"/>
      <c r="HIW65" s="2"/>
      <c r="HIX65" s="2"/>
      <c r="HIY65" s="2"/>
      <c r="HIZ65" s="2"/>
      <c r="HJA65" s="2"/>
      <c r="HJB65" s="2"/>
      <c r="HJC65" s="2"/>
      <c r="HJD65" s="2"/>
      <c r="HJE65" s="2"/>
      <c r="HJF65" s="2"/>
      <c r="HJG65" s="2"/>
      <c r="HJH65" s="2"/>
      <c r="HJI65" s="2"/>
      <c r="HJJ65" s="2"/>
      <c r="HJK65" s="2"/>
      <c r="HJL65" s="2"/>
      <c r="HJM65" s="2"/>
      <c r="HJN65" s="2"/>
      <c r="HJO65" s="2"/>
      <c r="HJP65" s="2"/>
      <c r="HJQ65" s="2"/>
      <c r="HJR65" s="2"/>
      <c r="HJS65" s="2"/>
      <c r="HJT65" s="2"/>
      <c r="HJU65" s="2"/>
      <c r="HJV65" s="2"/>
      <c r="HJW65" s="2"/>
      <c r="HJX65" s="2"/>
      <c r="HJY65" s="2"/>
      <c r="HJZ65" s="2"/>
      <c r="HKA65" s="2"/>
      <c r="HKB65" s="2"/>
      <c r="HKC65" s="2"/>
      <c r="HKD65" s="2"/>
      <c r="HKE65" s="2"/>
      <c r="HKF65" s="2"/>
      <c r="HKG65" s="2"/>
      <c r="HKH65" s="2"/>
      <c r="HKI65" s="2"/>
      <c r="HKJ65" s="2"/>
      <c r="HKK65" s="2"/>
      <c r="HKL65" s="2"/>
      <c r="HKM65" s="2"/>
      <c r="HKN65" s="2"/>
      <c r="HKO65" s="2"/>
      <c r="HKP65" s="2"/>
      <c r="HKQ65" s="2"/>
      <c r="HKR65" s="2"/>
      <c r="HKS65" s="2"/>
      <c r="HKT65" s="2"/>
      <c r="HKU65" s="2"/>
      <c r="HKV65" s="2"/>
      <c r="HKW65" s="2"/>
      <c r="HKX65" s="2"/>
      <c r="HKY65" s="2"/>
      <c r="HKZ65" s="2"/>
      <c r="HLA65" s="2"/>
      <c r="HLB65" s="2"/>
      <c r="HLC65" s="2"/>
      <c r="HLD65" s="2"/>
      <c r="HLE65" s="2"/>
      <c r="HLF65" s="2"/>
      <c r="HLG65" s="2"/>
      <c r="HLH65" s="2"/>
      <c r="HLI65" s="2"/>
      <c r="HLJ65" s="2"/>
      <c r="HLK65" s="2"/>
      <c r="HLL65" s="2"/>
      <c r="HLM65" s="2"/>
      <c r="HLN65" s="2"/>
      <c r="HLO65" s="2"/>
      <c r="HLP65" s="2"/>
      <c r="HLQ65" s="2"/>
      <c r="HLR65" s="2"/>
      <c r="HLS65" s="2"/>
      <c r="HLT65" s="2"/>
      <c r="HLU65" s="2"/>
      <c r="HLV65" s="2"/>
      <c r="HLW65" s="2"/>
      <c r="HLX65" s="2"/>
      <c r="HLY65" s="2"/>
      <c r="HLZ65" s="2"/>
      <c r="HMA65" s="2"/>
      <c r="HMB65" s="2"/>
      <c r="HMC65" s="2"/>
      <c r="HMD65" s="2"/>
      <c r="HME65" s="2"/>
      <c r="HMF65" s="2"/>
      <c r="HMG65" s="2"/>
      <c r="HMH65" s="2"/>
      <c r="HMI65" s="2"/>
      <c r="HMJ65" s="2"/>
      <c r="HMK65" s="2"/>
      <c r="HML65" s="2"/>
      <c r="HMM65" s="2"/>
      <c r="HMN65" s="2"/>
      <c r="HMO65" s="2"/>
      <c r="HMP65" s="2"/>
      <c r="HMQ65" s="2"/>
      <c r="HMR65" s="2"/>
      <c r="HMS65" s="2"/>
      <c r="HMT65" s="2"/>
      <c r="HMU65" s="2"/>
      <c r="HMV65" s="2"/>
      <c r="HMW65" s="2"/>
      <c r="HMX65" s="2"/>
      <c r="HMY65" s="2"/>
      <c r="HMZ65" s="2"/>
      <c r="HNA65" s="2"/>
      <c r="HNB65" s="2"/>
      <c r="HNC65" s="2"/>
      <c r="HND65" s="2"/>
      <c r="HNE65" s="2"/>
      <c r="HNF65" s="2"/>
      <c r="HNG65" s="2"/>
      <c r="HNH65" s="2"/>
      <c r="HNI65" s="2"/>
      <c r="HNJ65" s="2"/>
      <c r="HNK65" s="2"/>
      <c r="HNL65" s="2"/>
      <c r="HNM65" s="2"/>
      <c r="HNN65" s="2"/>
      <c r="HNO65" s="2"/>
      <c r="HNP65" s="2"/>
      <c r="HNQ65" s="2"/>
      <c r="HNR65" s="2"/>
      <c r="HNS65" s="2"/>
      <c r="HNT65" s="2"/>
      <c r="HNU65" s="2"/>
      <c r="HNV65" s="2"/>
      <c r="HNW65" s="2"/>
      <c r="HNX65" s="2"/>
      <c r="HNY65" s="2"/>
      <c r="HNZ65" s="2"/>
      <c r="HOA65" s="2"/>
      <c r="HOB65" s="2"/>
      <c r="HOC65" s="2"/>
      <c r="HOD65" s="2"/>
      <c r="HOE65" s="2"/>
      <c r="HOF65" s="2"/>
      <c r="HOG65" s="2"/>
      <c r="HOH65" s="2"/>
      <c r="HOI65" s="2"/>
      <c r="HOJ65" s="2"/>
      <c r="HOK65" s="2"/>
      <c r="HOL65" s="2"/>
      <c r="HOM65" s="2"/>
      <c r="HON65" s="2"/>
      <c r="HOO65" s="2"/>
      <c r="HOP65" s="2"/>
      <c r="HOQ65" s="2"/>
      <c r="HOR65" s="2"/>
      <c r="HOS65" s="2"/>
      <c r="HOT65" s="2"/>
      <c r="HOU65" s="2"/>
      <c r="HOV65" s="2"/>
      <c r="HOW65" s="2"/>
      <c r="HOX65" s="2"/>
      <c r="HOY65" s="2"/>
      <c r="HOZ65" s="2"/>
      <c r="HPA65" s="2"/>
      <c r="HPB65" s="2"/>
      <c r="HPC65" s="2"/>
      <c r="HPD65" s="2"/>
      <c r="HPE65" s="2"/>
      <c r="HPF65" s="2"/>
      <c r="HPG65" s="2"/>
      <c r="HPH65" s="2"/>
      <c r="HPI65" s="2"/>
      <c r="HPJ65" s="2"/>
      <c r="HPK65" s="2"/>
      <c r="HPL65" s="2"/>
      <c r="HPM65" s="2"/>
      <c r="HPN65" s="2"/>
      <c r="HPO65" s="2"/>
      <c r="HPP65" s="2"/>
      <c r="HPQ65" s="2"/>
      <c r="HPR65" s="2"/>
      <c r="HPS65" s="2"/>
      <c r="HPT65" s="2"/>
      <c r="HPU65" s="2"/>
      <c r="HPV65" s="2"/>
      <c r="HPW65" s="2"/>
      <c r="HPX65" s="2"/>
      <c r="HPY65" s="2"/>
      <c r="HPZ65" s="2"/>
      <c r="HQA65" s="2"/>
      <c r="HQB65" s="2"/>
      <c r="HQC65" s="2"/>
      <c r="HQD65" s="2"/>
      <c r="HQE65" s="2"/>
      <c r="HQF65" s="2"/>
      <c r="HQG65" s="2"/>
      <c r="HQH65" s="2"/>
      <c r="HQI65" s="2"/>
      <c r="HQJ65" s="2"/>
      <c r="HQK65" s="2"/>
      <c r="HQL65" s="2"/>
      <c r="HQM65" s="2"/>
      <c r="HQN65" s="2"/>
      <c r="HQO65" s="2"/>
      <c r="HQP65" s="2"/>
      <c r="HQQ65" s="2"/>
      <c r="HQR65" s="2"/>
      <c r="HQS65" s="2"/>
      <c r="HQT65" s="2"/>
      <c r="HQU65" s="2"/>
      <c r="HQV65" s="2"/>
      <c r="HQW65" s="2"/>
      <c r="HQX65" s="2"/>
      <c r="HQY65" s="2"/>
      <c r="HQZ65" s="2"/>
      <c r="HRA65" s="2"/>
      <c r="HRB65" s="2"/>
      <c r="HRC65" s="2"/>
      <c r="HRD65" s="2"/>
      <c r="HRE65" s="2"/>
      <c r="HRF65" s="2"/>
      <c r="HRG65" s="2"/>
      <c r="HRH65" s="2"/>
      <c r="HRI65" s="2"/>
      <c r="HRJ65" s="2"/>
      <c r="HRK65" s="2"/>
      <c r="HRL65" s="2"/>
      <c r="HRM65" s="2"/>
      <c r="HRN65" s="2"/>
      <c r="HRO65" s="2"/>
      <c r="HRP65" s="2"/>
      <c r="HRQ65" s="2"/>
      <c r="HRR65" s="2"/>
      <c r="HRS65" s="2"/>
      <c r="HRT65" s="2"/>
      <c r="HRU65" s="2"/>
      <c r="HRV65" s="2"/>
      <c r="HRW65" s="2"/>
      <c r="HRX65" s="2"/>
      <c r="HRY65" s="2"/>
      <c r="HRZ65" s="2"/>
      <c r="HSA65" s="2"/>
      <c r="HSB65" s="2"/>
      <c r="HSC65" s="2"/>
      <c r="HSD65" s="2"/>
      <c r="HSE65" s="2"/>
      <c r="HSF65" s="2"/>
      <c r="HSG65" s="2"/>
      <c r="HSH65" s="2"/>
      <c r="HSI65" s="2"/>
      <c r="HSJ65" s="2"/>
      <c r="HSK65" s="2"/>
      <c r="HSL65" s="2"/>
      <c r="HSM65" s="2"/>
      <c r="HSN65" s="2"/>
      <c r="HSO65" s="2"/>
      <c r="HSP65" s="2"/>
      <c r="HSQ65" s="2"/>
      <c r="HSR65" s="2"/>
      <c r="HSS65" s="2"/>
      <c r="HST65" s="2"/>
      <c r="HSU65" s="2"/>
      <c r="HSV65" s="2"/>
      <c r="HSW65" s="2"/>
      <c r="HSX65" s="2"/>
      <c r="HSY65" s="2"/>
      <c r="HSZ65" s="2"/>
      <c r="HTA65" s="2"/>
      <c r="HTB65" s="2"/>
      <c r="HTC65" s="2"/>
      <c r="HTD65" s="2"/>
      <c r="HTE65" s="2"/>
      <c r="HTF65" s="2"/>
      <c r="HTG65" s="2"/>
      <c r="HTH65" s="2"/>
      <c r="HTI65" s="2"/>
      <c r="HTJ65" s="2"/>
      <c r="HTK65" s="2"/>
      <c r="HTL65" s="2"/>
      <c r="HTM65" s="2"/>
      <c r="HTN65" s="2"/>
      <c r="HTO65" s="2"/>
      <c r="HTP65" s="2"/>
      <c r="HTQ65" s="2"/>
      <c r="HTR65" s="2"/>
      <c r="HTS65" s="2"/>
      <c r="HTT65" s="2"/>
      <c r="HTU65" s="2"/>
      <c r="HTV65" s="2"/>
      <c r="HTW65" s="2"/>
      <c r="HTX65" s="2"/>
      <c r="HTY65" s="2"/>
      <c r="HTZ65" s="2"/>
      <c r="HUA65" s="2"/>
      <c r="HUB65" s="2"/>
      <c r="HUC65" s="2"/>
      <c r="HUD65" s="2"/>
      <c r="HUE65" s="2"/>
      <c r="HUF65" s="2"/>
      <c r="HUG65" s="2"/>
      <c r="HUH65" s="2"/>
      <c r="HUI65" s="2"/>
      <c r="HUJ65" s="2"/>
      <c r="HUK65" s="2"/>
      <c r="HUL65" s="2"/>
      <c r="HUM65" s="2"/>
      <c r="HUN65" s="2"/>
      <c r="HUO65" s="2"/>
      <c r="HUP65" s="2"/>
      <c r="HUQ65" s="2"/>
      <c r="HUR65" s="2"/>
      <c r="HUS65" s="2"/>
      <c r="HUT65" s="2"/>
      <c r="HUU65" s="2"/>
      <c r="HUV65" s="2"/>
      <c r="HUW65" s="2"/>
      <c r="HUX65" s="2"/>
      <c r="HUY65" s="2"/>
      <c r="HUZ65" s="2"/>
      <c r="HVA65" s="2"/>
      <c r="HVB65" s="2"/>
      <c r="HVC65" s="2"/>
      <c r="HVD65" s="2"/>
      <c r="HVE65" s="2"/>
      <c r="HVF65" s="2"/>
      <c r="HVG65" s="2"/>
      <c r="HVH65" s="2"/>
      <c r="HVI65" s="2"/>
      <c r="HVJ65" s="2"/>
      <c r="HVK65" s="2"/>
      <c r="HVL65" s="2"/>
      <c r="HVM65" s="2"/>
      <c r="HVN65" s="2"/>
      <c r="HVO65" s="2"/>
      <c r="HVP65" s="2"/>
      <c r="HVQ65" s="2"/>
      <c r="HVR65" s="2"/>
      <c r="HVS65" s="2"/>
      <c r="HVT65" s="2"/>
      <c r="HVU65" s="2"/>
      <c r="HVV65" s="2"/>
      <c r="HVW65" s="2"/>
      <c r="HVX65" s="2"/>
      <c r="HVY65" s="2"/>
      <c r="HVZ65" s="2"/>
      <c r="HWA65" s="2"/>
      <c r="HWB65" s="2"/>
      <c r="HWC65" s="2"/>
      <c r="HWD65" s="2"/>
      <c r="HWE65" s="2"/>
      <c r="HWF65" s="2"/>
      <c r="HWG65" s="2"/>
      <c r="HWH65" s="2"/>
      <c r="HWI65" s="2"/>
      <c r="HWJ65" s="2"/>
      <c r="HWK65" s="2"/>
      <c r="HWL65" s="2"/>
      <c r="HWM65" s="2"/>
      <c r="HWN65" s="2"/>
      <c r="HWO65" s="2"/>
      <c r="HWP65" s="2"/>
      <c r="HWQ65" s="2"/>
      <c r="HWR65" s="2"/>
      <c r="HWS65" s="2"/>
      <c r="HWT65" s="2"/>
      <c r="HWU65" s="2"/>
      <c r="HWV65" s="2"/>
      <c r="HWW65" s="2"/>
      <c r="HWX65" s="2"/>
      <c r="HWY65" s="2"/>
      <c r="HWZ65" s="2"/>
      <c r="HXA65" s="2"/>
      <c r="HXB65" s="2"/>
      <c r="HXC65" s="2"/>
      <c r="HXD65" s="2"/>
      <c r="HXE65" s="2"/>
      <c r="HXF65" s="2"/>
      <c r="HXG65" s="2"/>
      <c r="HXH65" s="2"/>
      <c r="HXI65" s="2"/>
      <c r="HXJ65" s="2"/>
      <c r="HXK65" s="2"/>
      <c r="HXL65" s="2"/>
      <c r="HXM65" s="2"/>
      <c r="HXN65" s="2"/>
      <c r="HXO65" s="2"/>
      <c r="HXP65" s="2"/>
      <c r="HXQ65" s="2"/>
      <c r="HXR65" s="2"/>
      <c r="HXS65" s="2"/>
      <c r="HXT65" s="2"/>
      <c r="HXU65" s="2"/>
      <c r="HXV65" s="2"/>
      <c r="HXW65" s="2"/>
      <c r="HXX65" s="2"/>
      <c r="HXY65" s="2"/>
      <c r="HXZ65" s="2"/>
      <c r="HYA65" s="2"/>
      <c r="HYB65" s="2"/>
      <c r="HYC65" s="2"/>
      <c r="HYD65" s="2"/>
      <c r="HYE65" s="2"/>
      <c r="HYF65" s="2"/>
      <c r="HYG65" s="2"/>
      <c r="HYH65" s="2"/>
      <c r="HYI65" s="2"/>
      <c r="HYJ65" s="2"/>
      <c r="HYK65" s="2"/>
      <c r="HYL65" s="2"/>
      <c r="HYM65" s="2"/>
      <c r="HYN65" s="2"/>
      <c r="HYO65" s="2"/>
      <c r="HYP65" s="2"/>
      <c r="HYQ65" s="2"/>
      <c r="HYR65" s="2"/>
      <c r="HYS65" s="2"/>
      <c r="HYT65" s="2"/>
      <c r="HYU65" s="2"/>
      <c r="HYV65" s="2"/>
      <c r="HYW65" s="2"/>
      <c r="HYX65" s="2"/>
      <c r="HYY65" s="2"/>
      <c r="HYZ65" s="2"/>
      <c r="HZA65" s="2"/>
      <c r="HZB65" s="2"/>
      <c r="HZC65" s="2"/>
      <c r="HZD65" s="2"/>
      <c r="HZE65" s="2"/>
      <c r="HZF65" s="2"/>
      <c r="HZG65" s="2"/>
      <c r="HZH65" s="2"/>
      <c r="HZI65" s="2"/>
      <c r="HZJ65" s="2"/>
      <c r="HZK65" s="2"/>
      <c r="HZL65" s="2"/>
      <c r="HZM65" s="2"/>
      <c r="HZN65" s="2"/>
      <c r="HZO65" s="2"/>
      <c r="HZP65" s="2"/>
      <c r="HZQ65" s="2"/>
      <c r="HZR65" s="2"/>
      <c r="HZS65" s="2"/>
      <c r="HZT65" s="2"/>
      <c r="HZU65" s="2"/>
      <c r="HZV65" s="2"/>
      <c r="HZW65" s="2"/>
      <c r="HZX65" s="2"/>
      <c r="HZY65" s="2"/>
      <c r="HZZ65" s="2"/>
      <c r="IAA65" s="2"/>
      <c r="IAB65" s="2"/>
      <c r="IAC65" s="2"/>
      <c r="IAD65" s="2"/>
      <c r="IAE65" s="2"/>
      <c r="IAF65" s="2"/>
      <c r="IAG65" s="2"/>
      <c r="IAH65" s="2"/>
      <c r="IAI65" s="2"/>
      <c r="IAJ65" s="2"/>
      <c r="IAK65" s="2"/>
      <c r="IAL65" s="2"/>
      <c r="IAM65" s="2"/>
      <c r="IAN65" s="2"/>
      <c r="IAO65" s="2"/>
      <c r="IAP65" s="2"/>
      <c r="IAQ65" s="2"/>
      <c r="IAR65" s="2"/>
      <c r="IAS65" s="2"/>
      <c r="IAT65" s="2"/>
      <c r="IAU65" s="2"/>
      <c r="IAV65" s="2"/>
      <c r="IAW65" s="2"/>
      <c r="IAX65" s="2"/>
      <c r="IAY65" s="2"/>
      <c r="IAZ65" s="2"/>
      <c r="IBA65" s="2"/>
      <c r="IBB65" s="2"/>
      <c r="IBC65" s="2"/>
      <c r="IBD65" s="2"/>
      <c r="IBE65" s="2"/>
      <c r="IBF65" s="2"/>
      <c r="IBG65" s="2"/>
      <c r="IBH65" s="2"/>
      <c r="IBI65" s="2"/>
      <c r="IBJ65" s="2"/>
      <c r="IBK65" s="2"/>
      <c r="IBL65" s="2"/>
      <c r="IBM65" s="2"/>
      <c r="IBN65" s="2"/>
      <c r="IBO65" s="2"/>
      <c r="IBP65" s="2"/>
      <c r="IBQ65" s="2"/>
      <c r="IBR65" s="2"/>
      <c r="IBS65" s="2"/>
      <c r="IBT65" s="2"/>
      <c r="IBU65" s="2"/>
      <c r="IBV65" s="2"/>
      <c r="IBW65" s="2"/>
      <c r="IBX65" s="2"/>
      <c r="IBY65" s="2"/>
      <c r="IBZ65" s="2"/>
      <c r="ICA65" s="2"/>
      <c r="ICB65" s="2"/>
      <c r="ICC65" s="2"/>
      <c r="ICD65" s="2"/>
      <c r="ICE65" s="2"/>
      <c r="ICF65" s="2"/>
      <c r="ICG65" s="2"/>
      <c r="ICH65" s="2"/>
      <c r="ICI65" s="2"/>
      <c r="ICJ65" s="2"/>
      <c r="ICK65" s="2"/>
      <c r="ICL65" s="2"/>
      <c r="ICM65" s="2"/>
      <c r="ICN65" s="2"/>
      <c r="ICO65" s="2"/>
      <c r="ICP65" s="2"/>
      <c r="ICQ65" s="2"/>
      <c r="ICR65" s="2"/>
      <c r="ICS65" s="2"/>
      <c r="ICT65" s="2"/>
      <c r="ICU65" s="2"/>
      <c r="ICV65" s="2"/>
      <c r="ICW65" s="2"/>
      <c r="ICX65" s="2"/>
      <c r="ICY65" s="2"/>
      <c r="ICZ65" s="2"/>
      <c r="IDA65" s="2"/>
      <c r="IDB65" s="2"/>
      <c r="IDC65" s="2"/>
      <c r="IDD65" s="2"/>
      <c r="IDE65" s="2"/>
      <c r="IDF65" s="2"/>
      <c r="IDG65" s="2"/>
      <c r="IDH65" s="2"/>
      <c r="IDI65" s="2"/>
      <c r="IDJ65" s="2"/>
      <c r="IDK65" s="2"/>
      <c r="IDL65" s="2"/>
      <c r="IDM65" s="2"/>
      <c r="IDN65" s="2"/>
      <c r="IDO65" s="2"/>
      <c r="IDP65" s="2"/>
      <c r="IDQ65" s="2"/>
      <c r="IDR65" s="2"/>
      <c r="IDS65" s="2"/>
      <c r="IDT65" s="2"/>
      <c r="IDU65" s="2"/>
      <c r="IDV65" s="2"/>
      <c r="IDW65" s="2"/>
      <c r="IDX65" s="2"/>
      <c r="IDY65" s="2"/>
      <c r="IDZ65" s="2"/>
      <c r="IEA65" s="2"/>
      <c r="IEB65" s="2"/>
      <c r="IEC65" s="2"/>
      <c r="IED65" s="2"/>
      <c r="IEE65" s="2"/>
      <c r="IEF65" s="2"/>
      <c r="IEG65" s="2"/>
      <c r="IEH65" s="2"/>
      <c r="IEI65" s="2"/>
      <c r="IEJ65" s="2"/>
      <c r="IEK65" s="2"/>
      <c r="IEL65" s="2"/>
      <c r="IEM65" s="2"/>
      <c r="IEN65" s="2"/>
      <c r="IEO65" s="2"/>
      <c r="IEP65" s="2"/>
      <c r="IEQ65" s="2"/>
      <c r="IER65" s="2"/>
      <c r="IES65" s="2"/>
      <c r="IET65" s="2"/>
      <c r="IEU65" s="2"/>
      <c r="IEV65" s="2"/>
      <c r="IEW65" s="2"/>
      <c r="IEX65" s="2"/>
      <c r="IEY65" s="2"/>
      <c r="IEZ65" s="2"/>
      <c r="IFA65" s="2"/>
      <c r="IFB65" s="2"/>
      <c r="IFC65" s="2"/>
      <c r="IFD65" s="2"/>
      <c r="IFE65" s="2"/>
      <c r="IFF65" s="2"/>
      <c r="IFG65" s="2"/>
      <c r="IFH65" s="2"/>
      <c r="IFI65" s="2"/>
      <c r="IFJ65" s="2"/>
      <c r="IFK65" s="2"/>
      <c r="IFL65" s="2"/>
      <c r="IFM65" s="2"/>
      <c r="IFN65" s="2"/>
      <c r="IFO65" s="2"/>
      <c r="IFP65" s="2"/>
      <c r="IFQ65" s="2"/>
      <c r="IFR65" s="2"/>
      <c r="IFS65" s="2"/>
      <c r="IFT65" s="2"/>
      <c r="IFU65" s="2"/>
      <c r="IFV65" s="2"/>
      <c r="IFW65" s="2"/>
      <c r="IFX65" s="2"/>
      <c r="IFY65" s="2"/>
      <c r="IFZ65" s="2"/>
      <c r="IGA65" s="2"/>
      <c r="IGB65" s="2"/>
      <c r="IGC65" s="2"/>
      <c r="IGD65" s="2"/>
      <c r="IGE65" s="2"/>
      <c r="IGF65" s="2"/>
      <c r="IGG65" s="2"/>
      <c r="IGH65" s="2"/>
      <c r="IGI65" s="2"/>
      <c r="IGJ65" s="2"/>
      <c r="IGK65" s="2"/>
      <c r="IGL65" s="2"/>
      <c r="IGM65" s="2"/>
      <c r="IGN65" s="2"/>
      <c r="IGO65" s="2"/>
      <c r="IGP65" s="2"/>
      <c r="IGQ65" s="2"/>
      <c r="IGR65" s="2"/>
      <c r="IGS65" s="2"/>
      <c r="IGT65" s="2"/>
      <c r="IGU65" s="2"/>
      <c r="IGV65" s="2"/>
      <c r="IGW65" s="2"/>
      <c r="IGX65" s="2"/>
      <c r="IGY65" s="2"/>
      <c r="IGZ65" s="2"/>
      <c r="IHA65" s="2"/>
      <c r="IHB65" s="2"/>
      <c r="IHC65" s="2"/>
      <c r="IHD65" s="2"/>
      <c r="IHE65" s="2"/>
      <c r="IHF65" s="2"/>
      <c r="IHG65" s="2"/>
      <c r="IHH65" s="2"/>
      <c r="IHI65" s="2"/>
      <c r="IHJ65" s="2"/>
      <c r="IHK65" s="2"/>
      <c r="IHL65" s="2"/>
      <c r="IHM65" s="2"/>
      <c r="IHN65" s="2"/>
      <c r="IHO65" s="2"/>
      <c r="IHP65" s="2"/>
      <c r="IHQ65" s="2"/>
      <c r="IHR65" s="2"/>
      <c r="IHS65" s="2"/>
      <c r="IHT65" s="2"/>
      <c r="IHU65" s="2"/>
      <c r="IHV65" s="2"/>
      <c r="IHW65" s="2"/>
      <c r="IHX65" s="2"/>
      <c r="IHY65" s="2"/>
      <c r="IHZ65" s="2"/>
      <c r="IIA65" s="2"/>
      <c r="IIB65" s="2"/>
      <c r="IIC65" s="2"/>
      <c r="IID65" s="2"/>
      <c r="IIE65" s="2"/>
      <c r="IIF65" s="2"/>
      <c r="IIG65" s="2"/>
      <c r="IIH65" s="2"/>
      <c r="III65" s="2"/>
      <c r="IIJ65" s="2"/>
      <c r="IIK65" s="2"/>
      <c r="IIL65" s="2"/>
      <c r="IIM65" s="2"/>
      <c r="IIN65" s="2"/>
      <c r="IIO65" s="2"/>
      <c r="IIP65" s="2"/>
      <c r="IIQ65" s="2"/>
      <c r="IIR65" s="2"/>
      <c r="IIS65" s="2"/>
      <c r="IIT65" s="2"/>
      <c r="IIU65" s="2"/>
      <c r="IIV65" s="2"/>
      <c r="IIW65" s="2"/>
      <c r="IIX65" s="2"/>
      <c r="IIY65" s="2"/>
      <c r="IIZ65" s="2"/>
      <c r="IJA65" s="2"/>
      <c r="IJB65" s="2"/>
      <c r="IJC65" s="2"/>
      <c r="IJD65" s="2"/>
      <c r="IJE65" s="2"/>
      <c r="IJF65" s="2"/>
      <c r="IJG65" s="2"/>
      <c r="IJH65" s="2"/>
      <c r="IJI65" s="2"/>
      <c r="IJJ65" s="2"/>
      <c r="IJK65" s="2"/>
      <c r="IJL65" s="2"/>
      <c r="IJM65" s="2"/>
      <c r="IJN65" s="2"/>
      <c r="IJO65" s="2"/>
      <c r="IJP65" s="2"/>
      <c r="IJQ65" s="2"/>
      <c r="IJR65" s="2"/>
      <c r="IJS65" s="2"/>
      <c r="IJT65" s="2"/>
      <c r="IJU65" s="2"/>
      <c r="IJV65" s="2"/>
      <c r="IJW65" s="2"/>
      <c r="IJX65" s="2"/>
      <c r="IJY65" s="2"/>
      <c r="IJZ65" s="2"/>
      <c r="IKA65" s="2"/>
      <c r="IKB65" s="2"/>
      <c r="IKC65" s="2"/>
      <c r="IKD65" s="2"/>
      <c r="IKE65" s="2"/>
      <c r="IKF65" s="2"/>
      <c r="IKG65" s="2"/>
      <c r="IKH65" s="2"/>
      <c r="IKI65" s="2"/>
      <c r="IKJ65" s="2"/>
      <c r="IKK65" s="2"/>
      <c r="IKL65" s="2"/>
      <c r="IKM65" s="2"/>
      <c r="IKN65" s="2"/>
      <c r="IKO65" s="2"/>
      <c r="IKP65" s="2"/>
      <c r="IKQ65" s="2"/>
      <c r="IKR65" s="2"/>
      <c r="IKS65" s="2"/>
      <c r="IKT65" s="2"/>
      <c r="IKU65" s="2"/>
      <c r="IKV65" s="2"/>
      <c r="IKW65" s="2"/>
      <c r="IKX65" s="2"/>
      <c r="IKY65" s="2"/>
      <c r="IKZ65" s="2"/>
      <c r="ILA65" s="2"/>
      <c r="ILB65" s="2"/>
      <c r="ILC65" s="2"/>
      <c r="ILD65" s="2"/>
      <c r="ILE65" s="2"/>
      <c r="ILF65" s="2"/>
      <c r="ILG65" s="2"/>
      <c r="ILH65" s="2"/>
      <c r="ILI65" s="2"/>
      <c r="ILJ65" s="2"/>
      <c r="ILK65" s="2"/>
      <c r="ILL65" s="2"/>
      <c r="ILM65" s="2"/>
      <c r="ILN65" s="2"/>
      <c r="ILO65" s="2"/>
      <c r="ILP65" s="2"/>
      <c r="ILQ65" s="2"/>
      <c r="ILR65" s="2"/>
      <c r="ILS65" s="2"/>
      <c r="ILT65" s="2"/>
      <c r="ILU65" s="2"/>
      <c r="ILV65" s="2"/>
      <c r="ILW65" s="2"/>
      <c r="ILX65" s="2"/>
      <c r="ILY65" s="2"/>
      <c r="ILZ65" s="2"/>
      <c r="IMA65" s="2"/>
      <c r="IMB65" s="2"/>
      <c r="IMC65" s="2"/>
      <c r="IMD65" s="2"/>
      <c r="IME65" s="2"/>
      <c r="IMF65" s="2"/>
      <c r="IMG65" s="2"/>
      <c r="IMH65" s="2"/>
      <c r="IMI65" s="2"/>
      <c r="IMJ65" s="2"/>
      <c r="IMK65" s="2"/>
      <c r="IML65" s="2"/>
      <c r="IMM65" s="2"/>
      <c r="IMN65" s="2"/>
      <c r="IMO65" s="2"/>
      <c r="IMP65" s="2"/>
      <c r="IMQ65" s="2"/>
      <c r="IMR65" s="2"/>
      <c r="IMS65" s="2"/>
      <c r="IMT65" s="2"/>
      <c r="IMU65" s="2"/>
      <c r="IMV65" s="2"/>
      <c r="IMW65" s="2"/>
      <c r="IMX65" s="2"/>
      <c r="IMY65" s="2"/>
      <c r="IMZ65" s="2"/>
      <c r="INA65" s="2"/>
      <c r="INB65" s="2"/>
      <c r="INC65" s="2"/>
      <c r="IND65" s="2"/>
      <c r="INE65" s="2"/>
      <c r="INF65" s="2"/>
      <c r="ING65" s="2"/>
      <c r="INH65" s="2"/>
      <c r="INI65" s="2"/>
      <c r="INJ65" s="2"/>
      <c r="INK65" s="2"/>
      <c r="INL65" s="2"/>
      <c r="INM65" s="2"/>
      <c r="INN65" s="2"/>
      <c r="INO65" s="2"/>
      <c r="INP65" s="2"/>
      <c r="INQ65" s="2"/>
      <c r="INR65" s="2"/>
      <c r="INS65" s="2"/>
      <c r="INT65" s="2"/>
      <c r="INU65" s="2"/>
      <c r="INV65" s="2"/>
      <c r="INW65" s="2"/>
      <c r="INX65" s="2"/>
      <c r="INY65" s="2"/>
      <c r="INZ65" s="2"/>
      <c r="IOA65" s="2"/>
      <c r="IOB65" s="2"/>
      <c r="IOC65" s="2"/>
      <c r="IOD65" s="2"/>
      <c r="IOE65" s="2"/>
      <c r="IOF65" s="2"/>
      <c r="IOG65" s="2"/>
      <c r="IOH65" s="2"/>
      <c r="IOI65" s="2"/>
      <c r="IOJ65" s="2"/>
      <c r="IOK65" s="2"/>
      <c r="IOL65" s="2"/>
      <c r="IOM65" s="2"/>
      <c r="ION65" s="2"/>
      <c r="IOO65" s="2"/>
      <c r="IOP65" s="2"/>
      <c r="IOQ65" s="2"/>
      <c r="IOR65" s="2"/>
      <c r="IOS65" s="2"/>
      <c r="IOT65" s="2"/>
      <c r="IOU65" s="2"/>
      <c r="IOV65" s="2"/>
      <c r="IOW65" s="2"/>
      <c r="IOX65" s="2"/>
      <c r="IOY65" s="2"/>
      <c r="IOZ65" s="2"/>
      <c r="IPA65" s="2"/>
      <c r="IPB65" s="2"/>
      <c r="IPC65" s="2"/>
      <c r="IPD65" s="2"/>
      <c r="IPE65" s="2"/>
      <c r="IPF65" s="2"/>
      <c r="IPG65" s="2"/>
      <c r="IPH65" s="2"/>
      <c r="IPI65" s="2"/>
      <c r="IPJ65" s="2"/>
      <c r="IPK65" s="2"/>
      <c r="IPL65" s="2"/>
      <c r="IPM65" s="2"/>
      <c r="IPN65" s="2"/>
      <c r="IPO65" s="2"/>
      <c r="IPP65" s="2"/>
      <c r="IPQ65" s="2"/>
      <c r="IPR65" s="2"/>
      <c r="IPS65" s="2"/>
      <c r="IPT65" s="2"/>
      <c r="IPU65" s="2"/>
      <c r="IPV65" s="2"/>
      <c r="IPW65" s="2"/>
      <c r="IPX65" s="2"/>
      <c r="IPY65" s="2"/>
      <c r="IPZ65" s="2"/>
      <c r="IQA65" s="2"/>
      <c r="IQB65" s="2"/>
      <c r="IQC65" s="2"/>
      <c r="IQD65" s="2"/>
      <c r="IQE65" s="2"/>
      <c r="IQF65" s="2"/>
      <c r="IQG65" s="2"/>
      <c r="IQH65" s="2"/>
      <c r="IQI65" s="2"/>
      <c r="IQJ65" s="2"/>
      <c r="IQK65" s="2"/>
      <c r="IQL65" s="2"/>
      <c r="IQM65" s="2"/>
      <c r="IQN65" s="2"/>
      <c r="IQO65" s="2"/>
      <c r="IQP65" s="2"/>
      <c r="IQQ65" s="2"/>
      <c r="IQR65" s="2"/>
      <c r="IQS65" s="2"/>
      <c r="IQT65" s="2"/>
      <c r="IQU65" s="2"/>
      <c r="IQV65" s="2"/>
      <c r="IQW65" s="2"/>
      <c r="IQX65" s="2"/>
      <c r="IQY65" s="2"/>
      <c r="IQZ65" s="2"/>
      <c r="IRA65" s="2"/>
      <c r="IRB65" s="2"/>
      <c r="IRC65" s="2"/>
      <c r="IRD65" s="2"/>
      <c r="IRE65" s="2"/>
      <c r="IRF65" s="2"/>
      <c r="IRG65" s="2"/>
      <c r="IRH65" s="2"/>
      <c r="IRI65" s="2"/>
      <c r="IRJ65" s="2"/>
      <c r="IRK65" s="2"/>
      <c r="IRL65" s="2"/>
      <c r="IRM65" s="2"/>
      <c r="IRN65" s="2"/>
      <c r="IRO65" s="2"/>
      <c r="IRP65" s="2"/>
      <c r="IRQ65" s="2"/>
      <c r="IRR65" s="2"/>
      <c r="IRS65" s="2"/>
      <c r="IRT65" s="2"/>
      <c r="IRU65" s="2"/>
      <c r="IRV65" s="2"/>
      <c r="IRW65" s="2"/>
      <c r="IRX65" s="2"/>
      <c r="IRY65" s="2"/>
      <c r="IRZ65" s="2"/>
      <c r="ISA65" s="2"/>
      <c r="ISB65" s="2"/>
      <c r="ISC65" s="2"/>
      <c r="ISD65" s="2"/>
      <c r="ISE65" s="2"/>
      <c r="ISF65" s="2"/>
      <c r="ISG65" s="2"/>
      <c r="ISH65" s="2"/>
      <c r="ISI65" s="2"/>
      <c r="ISJ65" s="2"/>
      <c r="ISK65" s="2"/>
      <c r="ISL65" s="2"/>
      <c r="ISM65" s="2"/>
      <c r="ISN65" s="2"/>
      <c r="ISO65" s="2"/>
      <c r="ISP65" s="2"/>
      <c r="ISQ65" s="2"/>
      <c r="ISR65" s="2"/>
      <c r="ISS65" s="2"/>
      <c r="IST65" s="2"/>
      <c r="ISU65" s="2"/>
      <c r="ISV65" s="2"/>
      <c r="ISW65" s="2"/>
      <c r="ISX65" s="2"/>
      <c r="ISY65" s="2"/>
      <c r="ISZ65" s="2"/>
      <c r="ITA65" s="2"/>
      <c r="ITB65" s="2"/>
      <c r="ITC65" s="2"/>
      <c r="ITD65" s="2"/>
      <c r="ITE65" s="2"/>
      <c r="ITF65" s="2"/>
      <c r="ITG65" s="2"/>
      <c r="ITH65" s="2"/>
      <c r="ITI65" s="2"/>
      <c r="ITJ65" s="2"/>
      <c r="ITK65" s="2"/>
      <c r="ITL65" s="2"/>
      <c r="ITM65" s="2"/>
      <c r="ITN65" s="2"/>
      <c r="ITO65" s="2"/>
      <c r="ITP65" s="2"/>
      <c r="ITQ65" s="2"/>
      <c r="ITR65" s="2"/>
      <c r="ITS65" s="2"/>
      <c r="ITT65" s="2"/>
      <c r="ITU65" s="2"/>
      <c r="ITV65" s="2"/>
      <c r="ITW65" s="2"/>
      <c r="ITX65" s="2"/>
      <c r="ITY65" s="2"/>
      <c r="ITZ65" s="2"/>
      <c r="IUA65" s="2"/>
      <c r="IUB65" s="2"/>
      <c r="IUC65" s="2"/>
      <c r="IUD65" s="2"/>
      <c r="IUE65" s="2"/>
      <c r="IUF65" s="2"/>
      <c r="IUG65" s="2"/>
      <c r="IUH65" s="2"/>
      <c r="IUI65" s="2"/>
      <c r="IUJ65" s="2"/>
      <c r="IUK65" s="2"/>
      <c r="IUL65" s="2"/>
      <c r="IUM65" s="2"/>
      <c r="IUN65" s="2"/>
      <c r="IUO65" s="2"/>
      <c r="IUP65" s="2"/>
      <c r="IUQ65" s="2"/>
      <c r="IUR65" s="2"/>
      <c r="IUS65" s="2"/>
      <c r="IUT65" s="2"/>
      <c r="IUU65" s="2"/>
      <c r="IUV65" s="2"/>
      <c r="IUW65" s="2"/>
      <c r="IUX65" s="2"/>
      <c r="IUY65" s="2"/>
      <c r="IUZ65" s="2"/>
      <c r="IVA65" s="2"/>
      <c r="IVB65" s="2"/>
      <c r="IVC65" s="2"/>
      <c r="IVD65" s="2"/>
      <c r="IVE65" s="2"/>
      <c r="IVF65" s="2"/>
      <c r="IVG65" s="2"/>
      <c r="IVH65" s="2"/>
      <c r="IVI65" s="2"/>
      <c r="IVJ65" s="2"/>
      <c r="IVK65" s="2"/>
      <c r="IVL65" s="2"/>
      <c r="IVM65" s="2"/>
      <c r="IVN65" s="2"/>
      <c r="IVO65" s="2"/>
      <c r="IVP65" s="2"/>
      <c r="IVQ65" s="2"/>
      <c r="IVR65" s="2"/>
      <c r="IVS65" s="2"/>
      <c r="IVT65" s="2"/>
      <c r="IVU65" s="2"/>
      <c r="IVV65" s="2"/>
      <c r="IVW65" s="2"/>
      <c r="IVX65" s="2"/>
      <c r="IVY65" s="2"/>
      <c r="IVZ65" s="2"/>
      <c r="IWA65" s="2"/>
      <c r="IWB65" s="2"/>
      <c r="IWC65" s="2"/>
      <c r="IWD65" s="2"/>
      <c r="IWE65" s="2"/>
      <c r="IWF65" s="2"/>
      <c r="IWG65" s="2"/>
      <c r="IWH65" s="2"/>
      <c r="IWI65" s="2"/>
      <c r="IWJ65" s="2"/>
      <c r="IWK65" s="2"/>
      <c r="IWL65" s="2"/>
      <c r="IWM65" s="2"/>
      <c r="IWN65" s="2"/>
      <c r="IWO65" s="2"/>
      <c r="IWP65" s="2"/>
      <c r="IWQ65" s="2"/>
      <c r="IWR65" s="2"/>
      <c r="IWS65" s="2"/>
      <c r="IWT65" s="2"/>
      <c r="IWU65" s="2"/>
      <c r="IWV65" s="2"/>
      <c r="IWW65" s="2"/>
      <c r="IWX65" s="2"/>
      <c r="IWY65" s="2"/>
      <c r="IWZ65" s="2"/>
      <c r="IXA65" s="2"/>
      <c r="IXB65" s="2"/>
      <c r="IXC65" s="2"/>
      <c r="IXD65" s="2"/>
      <c r="IXE65" s="2"/>
      <c r="IXF65" s="2"/>
      <c r="IXG65" s="2"/>
      <c r="IXH65" s="2"/>
      <c r="IXI65" s="2"/>
      <c r="IXJ65" s="2"/>
      <c r="IXK65" s="2"/>
      <c r="IXL65" s="2"/>
      <c r="IXM65" s="2"/>
      <c r="IXN65" s="2"/>
      <c r="IXO65" s="2"/>
      <c r="IXP65" s="2"/>
      <c r="IXQ65" s="2"/>
      <c r="IXR65" s="2"/>
      <c r="IXS65" s="2"/>
      <c r="IXT65" s="2"/>
      <c r="IXU65" s="2"/>
      <c r="IXV65" s="2"/>
      <c r="IXW65" s="2"/>
      <c r="IXX65" s="2"/>
      <c r="IXY65" s="2"/>
      <c r="IXZ65" s="2"/>
      <c r="IYA65" s="2"/>
      <c r="IYB65" s="2"/>
      <c r="IYC65" s="2"/>
      <c r="IYD65" s="2"/>
      <c r="IYE65" s="2"/>
      <c r="IYF65" s="2"/>
      <c r="IYG65" s="2"/>
      <c r="IYH65" s="2"/>
      <c r="IYI65" s="2"/>
      <c r="IYJ65" s="2"/>
      <c r="IYK65" s="2"/>
      <c r="IYL65" s="2"/>
      <c r="IYM65" s="2"/>
      <c r="IYN65" s="2"/>
      <c r="IYO65" s="2"/>
      <c r="IYP65" s="2"/>
      <c r="IYQ65" s="2"/>
      <c r="IYR65" s="2"/>
      <c r="IYS65" s="2"/>
      <c r="IYT65" s="2"/>
      <c r="IYU65" s="2"/>
      <c r="IYV65" s="2"/>
      <c r="IYW65" s="2"/>
      <c r="IYX65" s="2"/>
      <c r="IYY65" s="2"/>
      <c r="IYZ65" s="2"/>
      <c r="IZA65" s="2"/>
      <c r="IZB65" s="2"/>
      <c r="IZC65" s="2"/>
      <c r="IZD65" s="2"/>
      <c r="IZE65" s="2"/>
      <c r="IZF65" s="2"/>
      <c r="IZG65" s="2"/>
      <c r="IZH65" s="2"/>
      <c r="IZI65" s="2"/>
      <c r="IZJ65" s="2"/>
      <c r="IZK65" s="2"/>
      <c r="IZL65" s="2"/>
      <c r="IZM65" s="2"/>
      <c r="IZN65" s="2"/>
      <c r="IZO65" s="2"/>
      <c r="IZP65" s="2"/>
      <c r="IZQ65" s="2"/>
      <c r="IZR65" s="2"/>
      <c r="IZS65" s="2"/>
      <c r="IZT65" s="2"/>
      <c r="IZU65" s="2"/>
      <c r="IZV65" s="2"/>
      <c r="IZW65" s="2"/>
      <c r="IZX65" s="2"/>
      <c r="IZY65" s="2"/>
      <c r="IZZ65" s="2"/>
      <c r="JAA65" s="2"/>
      <c r="JAB65" s="2"/>
      <c r="JAC65" s="2"/>
      <c r="JAD65" s="2"/>
      <c r="JAE65" s="2"/>
      <c r="JAF65" s="2"/>
      <c r="JAG65" s="2"/>
      <c r="JAH65" s="2"/>
      <c r="JAI65" s="2"/>
      <c r="JAJ65" s="2"/>
      <c r="JAK65" s="2"/>
      <c r="JAL65" s="2"/>
      <c r="JAM65" s="2"/>
      <c r="JAN65" s="2"/>
      <c r="JAO65" s="2"/>
      <c r="JAP65" s="2"/>
      <c r="JAQ65" s="2"/>
      <c r="JAR65" s="2"/>
      <c r="JAS65" s="2"/>
      <c r="JAT65" s="2"/>
      <c r="JAU65" s="2"/>
      <c r="JAV65" s="2"/>
      <c r="JAW65" s="2"/>
      <c r="JAX65" s="2"/>
      <c r="JAY65" s="2"/>
      <c r="JAZ65" s="2"/>
      <c r="JBA65" s="2"/>
      <c r="JBB65" s="2"/>
      <c r="JBC65" s="2"/>
      <c r="JBD65" s="2"/>
      <c r="JBE65" s="2"/>
      <c r="JBF65" s="2"/>
      <c r="JBG65" s="2"/>
      <c r="JBH65" s="2"/>
      <c r="JBI65" s="2"/>
      <c r="JBJ65" s="2"/>
      <c r="JBK65" s="2"/>
      <c r="JBL65" s="2"/>
      <c r="JBM65" s="2"/>
      <c r="JBN65" s="2"/>
      <c r="JBO65" s="2"/>
      <c r="JBP65" s="2"/>
      <c r="JBQ65" s="2"/>
      <c r="JBR65" s="2"/>
      <c r="JBS65" s="2"/>
      <c r="JBT65" s="2"/>
      <c r="JBU65" s="2"/>
      <c r="JBV65" s="2"/>
      <c r="JBW65" s="2"/>
      <c r="JBX65" s="2"/>
      <c r="JBY65" s="2"/>
      <c r="JBZ65" s="2"/>
      <c r="JCA65" s="2"/>
      <c r="JCB65" s="2"/>
      <c r="JCC65" s="2"/>
      <c r="JCD65" s="2"/>
      <c r="JCE65" s="2"/>
      <c r="JCF65" s="2"/>
      <c r="JCG65" s="2"/>
      <c r="JCH65" s="2"/>
      <c r="JCI65" s="2"/>
      <c r="JCJ65" s="2"/>
      <c r="JCK65" s="2"/>
      <c r="JCL65" s="2"/>
      <c r="JCM65" s="2"/>
      <c r="JCN65" s="2"/>
      <c r="JCO65" s="2"/>
      <c r="JCP65" s="2"/>
      <c r="JCQ65" s="2"/>
      <c r="JCR65" s="2"/>
      <c r="JCS65" s="2"/>
      <c r="JCT65" s="2"/>
      <c r="JCU65" s="2"/>
      <c r="JCV65" s="2"/>
      <c r="JCW65" s="2"/>
      <c r="JCX65" s="2"/>
      <c r="JCY65" s="2"/>
      <c r="JCZ65" s="2"/>
      <c r="JDA65" s="2"/>
      <c r="JDB65" s="2"/>
      <c r="JDC65" s="2"/>
      <c r="JDD65" s="2"/>
      <c r="JDE65" s="2"/>
      <c r="JDF65" s="2"/>
      <c r="JDG65" s="2"/>
      <c r="JDH65" s="2"/>
      <c r="JDI65" s="2"/>
      <c r="JDJ65" s="2"/>
      <c r="JDK65" s="2"/>
      <c r="JDL65" s="2"/>
      <c r="JDM65" s="2"/>
      <c r="JDN65" s="2"/>
      <c r="JDO65" s="2"/>
      <c r="JDP65" s="2"/>
      <c r="JDQ65" s="2"/>
      <c r="JDR65" s="2"/>
      <c r="JDS65" s="2"/>
      <c r="JDT65" s="2"/>
      <c r="JDU65" s="2"/>
      <c r="JDV65" s="2"/>
      <c r="JDW65" s="2"/>
      <c r="JDX65" s="2"/>
      <c r="JDY65" s="2"/>
      <c r="JDZ65" s="2"/>
      <c r="JEA65" s="2"/>
      <c r="JEB65" s="2"/>
      <c r="JEC65" s="2"/>
      <c r="JED65" s="2"/>
      <c r="JEE65" s="2"/>
      <c r="JEF65" s="2"/>
      <c r="JEG65" s="2"/>
      <c r="JEH65" s="2"/>
      <c r="JEI65" s="2"/>
      <c r="JEJ65" s="2"/>
      <c r="JEK65" s="2"/>
      <c r="JEL65" s="2"/>
      <c r="JEM65" s="2"/>
      <c r="JEN65" s="2"/>
      <c r="JEO65" s="2"/>
      <c r="JEP65" s="2"/>
      <c r="JEQ65" s="2"/>
      <c r="JER65" s="2"/>
      <c r="JES65" s="2"/>
      <c r="JET65" s="2"/>
      <c r="JEU65" s="2"/>
      <c r="JEV65" s="2"/>
      <c r="JEW65" s="2"/>
      <c r="JEX65" s="2"/>
      <c r="JEY65" s="2"/>
      <c r="JEZ65" s="2"/>
      <c r="JFA65" s="2"/>
      <c r="JFB65" s="2"/>
      <c r="JFC65" s="2"/>
      <c r="JFD65" s="2"/>
      <c r="JFE65" s="2"/>
      <c r="JFF65" s="2"/>
      <c r="JFG65" s="2"/>
      <c r="JFH65" s="2"/>
      <c r="JFI65" s="2"/>
      <c r="JFJ65" s="2"/>
      <c r="JFK65" s="2"/>
      <c r="JFL65" s="2"/>
      <c r="JFM65" s="2"/>
      <c r="JFN65" s="2"/>
      <c r="JFO65" s="2"/>
      <c r="JFP65" s="2"/>
      <c r="JFQ65" s="2"/>
      <c r="JFR65" s="2"/>
      <c r="JFS65" s="2"/>
      <c r="JFT65" s="2"/>
      <c r="JFU65" s="2"/>
      <c r="JFV65" s="2"/>
      <c r="JFW65" s="2"/>
      <c r="JFX65" s="2"/>
      <c r="JFY65" s="2"/>
      <c r="JFZ65" s="2"/>
      <c r="JGA65" s="2"/>
      <c r="JGB65" s="2"/>
      <c r="JGC65" s="2"/>
      <c r="JGD65" s="2"/>
      <c r="JGE65" s="2"/>
      <c r="JGF65" s="2"/>
      <c r="JGG65" s="2"/>
      <c r="JGH65" s="2"/>
      <c r="JGI65" s="2"/>
      <c r="JGJ65" s="2"/>
      <c r="JGK65" s="2"/>
      <c r="JGL65" s="2"/>
      <c r="JGM65" s="2"/>
      <c r="JGN65" s="2"/>
      <c r="JGO65" s="2"/>
      <c r="JGP65" s="2"/>
      <c r="JGQ65" s="2"/>
      <c r="JGR65" s="2"/>
      <c r="JGS65" s="2"/>
      <c r="JGT65" s="2"/>
      <c r="JGU65" s="2"/>
      <c r="JGV65" s="2"/>
      <c r="JGW65" s="2"/>
      <c r="JGX65" s="2"/>
      <c r="JGY65" s="2"/>
      <c r="JGZ65" s="2"/>
      <c r="JHA65" s="2"/>
      <c r="JHB65" s="2"/>
      <c r="JHC65" s="2"/>
      <c r="JHD65" s="2"/>
      <c r="JHE65" s="2"/>
      <c r="JHF65" s="2"/>
      <c r="JHG65" s="2"/>
      <c r="JHH65" s="2"/>
      <c r="JHI65" s="2"/>
      <c r="JHJ65" s="2"/>
      <c r="JHK65" s="2"/>
      <c r="JHL65" s="2"/>
      <c r="JHM65" s="2"/>
      <c r="JHN65" s="2"/>
      <c r="JHO65" s="2"/>
      <c r="JHP65" s="2"/>
      <c r="JHQ65" s="2"/>
      <c r="JHR65" s="2"/>
      <c r="JHS65" s="2"/>
      <c r="JHT65" s="2"/>
      <c r="JHU65" s="2"/>
      <c r="JHV65" s="2"/>
      <c r="JHW65" s="2"/>
      <c r="JHX65" s="2"/>
      <c r="JHY65" s="2"/>
      <c r="JHZ65" s="2"/>
      <c r="JIA65" s="2"/>
      <c r="JIB65" s="2"/>
      <c r="JIC65" s="2"/>
      <c r="JID65" s="2"/>
      <c r="JIE65" s="2"/>
      <c r="JIF65" s="2"/>
      <c r="JIG65" s="2"/>
      <c r="JIH65" s="2"/>
      <c r="JII65" s="2"/>
      <c r="JIJ65" s="2"/>
      <c r="JIK65" s="2"/>
      <c r="JIL65" s="2"/>
      <c r="JIM65" s="2"/>
      <c r="JIN65" s="2"/>
      <c r="JIO65" s="2"/>
      <c r="JIP65" s="2"/>
      <c r="JIQ65" s="2"/>
      <c r="JIR65" s="2"/>
      <c r="JIS65" s="2"/>
      <c r="JIT65" s="2"/>
      <c r="JIU65" s="2"/>
      <c r="JIV65" s="2"/>
      <c r="JIW65" s="2"/>
      <c r="JIX65" s="2"/>
      <c r="JIY65" s="2"/>
      <c r="JIZ65" s="2"/>
      <c r="JJA65" s="2"/>
      <c r="JJB65" s="2"/>
      <c r="JJC65" s="2"/>
      <c r="JJD65" s="2"/>
      <c r="JJE65" s="2"/>
      <c r="JJF65" s="2"/>
      <c r="JJG65" s="2"/>
      <c r="JJH65" s="2"/>
      <c r="JJI65" s="2"/>
      <c r="JJJ65" s="2"/>
      <c r="JJK65" s="2"/>
      <c r="JJL65" s="2"/>
      <c r="JJM65" s="2"/>
      <c r="JJN65" s="2"/>
      <c r="JJO65" s="2"/>
      <c r="JJP65" s="2"/>
      <c r="JJQ65" s="2"/>
      <c r="JJR65" s="2"/>
      <c r="JJS65" s="2"/>
      <c r="JJT65" s="2"/>
      <c r="JJU65" s="2"/>
      <c r="JJV65" s="2"/>
      <c r="JJW65" s="2"/>
      <c r="JJX65" s="2"/>
      <c r="JJY65" s="2"/>
      <c r="JJZ65" s="2"/>
      <c r="JKA65" s="2"/>
      <c r="JKB65" s="2"/>
      <c r="JKC65" s="2"/>
      <c r="JKD65" s="2"/>
      <c r="JKE65" s="2"/>
      <c r="JKF65" s="2"/>
      <c r="JKG65" s="2"/>
      <c r="JKH65" s="2"/>
      <c r="JKI65" s="2"/>
      <c r="JKJ65" s="2"/>
      <c r="JKK65" s="2"/>
      <c r="JKL65" s="2"/>
      <c r="JKM65" s="2"/>
      <c r="JKN65" s="2"/>
      <c r="JKO65" s="2"/>
      <c r="JKP65" s="2"/>
      <c r="JKQ65" s="2"/>
      <c r="JKR65" s="2"/>
      <c r="JKS65" s="2"/>
      <c r="JKT65" s="2"/>
      <c r="JKU65" s="2"/>
      <c r="JKV65" s="2"/>
      <c r="JKW65" s="2"/>
      <c r="JKX65" s="2"/>
      <c r="JKY65" s="2"/>
      <c r="JKZ65" s="2"/>
      <c r="JLA65" s="2"/>
      <c r="JLB65" s="2"/>
      <c r="JLC65" s="2"/>
      <c r="JLD65" s="2"/>
      <c r="JLE65" s="2"/>
      <c r="JLF65" s="2"/>
      <c r="JLG65" s="2"/>
      <c r="JLH65" s="2"/>
      <c r="JLI65" s="2"/>
      <c r="JLJ65" s="2"/>
      <c r="JLK65" s="2"/>
      <c r="JLL65" s="2"/>
      <c r="JLM65" s="2"/>
      <c r="JLN65" s="2"/>
      <c r="JLO65" s="2"/>
      <c r="JLP65" s="2"/>
      <c r="JLQ65" s="2"/>
      <c r="JLR65" s="2"/>
      <c r="JLS65" s="2"/>
      <c r="JLT65" s="2"/>
      <c r="JLU65" s="2"/>
      <c r="JLV65" s="2"/>
      <c r="JLW65" s="2"/>
      <c r="JLX65" s="2"/>
      <c r="JLY65" s="2"/>
      <c r="JLZ65" s="2"/>
      <c r="JMA65" s="2"/>
      <c r="JMB65" s="2"/>
      <c r="JMC65" s="2"/>
      <c r="JMD65" s="2"/>
      <c r="JME65" s="2"/>
      <c r="JMF65" s="2"/>
      <c r="JMG65" s="2"/>
      <c r="JMH65" s="2"/>
      <c r="JMI65" s="2"/>
      <c r="JMJ65" s="2"/>
      <c r="JMK65" s="2"/>
      <c r="JML65" s="2"/>
      <c r="JMM65" s="2"/>
      <c r="JMN65" s="2"/>
      <c r="JMO65" s="2"/>
      <c r="JMP65" s="2"/>
      <c r="JMQ65" s="2"/>
      <c r="JMR65" s="2"/>
      <c r="JMS65" s="2"/>
      <c r="JMT65" s="2"/>
      <c r="JMU65" s="2"/>
      <c r="JMV65" s="2"/>
      <c r="JMW65" s="2"/>
      <c r="JMX65" s="2"/>
      <c r="JMY65" s="2"/>
      <c r="JMZ65" s="2"/>
      <c r="JNA65" s="2"/>
      <c r="JNB65" s="2"/>
      <c r="JNC65" s="2"/>
      <c r="JND65" s="2"/>
      <c r="JNE65" s="2"/>
      <c r="JNF65" s="2"/>
      <c r="JNG65" s="2"/>
      <c r="JNH65" s="2"/>
      <c r="JNI65" s="2"/>
      <c r="JNJ65" s="2"/>
      <c r="JNK65" s="2"/>
      <c r="JNL65" s="2"/>
      <c r="JNM65" s="2"/>
      <c r="JNN65" s="2"/>
      <c r="JNO65" s="2"/>
      <c r="JNP65" s="2"/>
      <c r="JNQ65" s="2"/>
      <c r="JNR65" s="2"/>
      <c r="JNS65" s="2"/>
      <c r="JNT65" s="2"/>
      <c r="JNU65" s="2"/>
      <c r="JNV65" s="2"/>
      <c r="JNW65" s="2"/>
      <c r="JNX65" s="2"/>
      <c r="JNY65" s="2"/>
      <c r="JNZ65" s="2"/>
      <c r="JOA65" s="2"/>
      <c r="JOB65" s="2"/>
      <c r="JOC65" s="2"/>
      <c r="JOD65" s="2"/>
      <c r="JOE65" s="2"/>
      <c r="JOF65" s="2"/>
      <c r="JOG65" s="2"/>
      <c r="JOH65" s="2"/>
      <c r="JOI65" s="2"/>
      <c r="JOJ65" s="2"/>
      <c r="JOK65" s="2"/>
      <c r="JOL65" s="2"/>
      <c r="JOM65" s="2"/>
      <c r="JON65" s="2"/>
      <c r="JOO65" s="2"/>
      <c r="JOP65" s="2"/>
      <c r="JOQ65" s="2"/>
      <c r="JOR65" s="2"/>
      <c r="JOS65" s="2"/>
      <c r="JOT65" s="2"/>
      <c r="JOU65" s="2"/>
      <c r="JOV65" s="2"/>
      <c r="JOW65" s="2"/>
      <c r="JOX65" s="2"/>
      <c r="JOY65" s="2"/>
      <c r="JOZ65" s="2"/>
      <c r="JPA65" s="2"/>
      <c r="JPB65" s="2"/>
      <c r="JPC65" s="2"/>
      <c r="JPD65" s="2"/>
      <c r="JPE65" s="2"/>
      <c r="JPF65" s="2"/>
      <c r="JPG65" s="2"/>
      <c r="JPH65" s="2"/>
      <c r="JPI65" s="2"/>
      <c r="JPJ65" s="2"/>
      <c r="JPK65" s="2"/>
      <c r="JPL65" s="2"/>
      <c r="JPM65" s="2"/>
      <c r="JPN65" s="2"/>
      <c r="JPO65" s="2"/>
      <c r="JPP65" s="2"/>
      <c r="JPQ65" s="2"/>
      <c r="JPR65" s="2"/>
      <c r="JPS65" s="2"/>
      <c r="JPT65" s="2"/>
      <c r="JPU65" s="2"/>
      <c r="JPV65" s="2"/>
      <c r="JPW65" s="2"/>
      <c r="JPX65" s="2"/>
      <c r="JPY65" s="2"/>
      <c r="JPZ65" s="2"/>
      <c r="JQA65" s="2"/>
      <c r="JQB65" s="2"/>
      <c r="JQC65" s="2"/>
      <c r="JQD65" s="2"/>
      <c r="JQE65" s="2"/>
      <c r="JQF65" s="2"/>
      <c r="JQG65" s="2"/>
      <c r="JQH65" s="2"/>
      <c r="JQI65" s="2"/>
      <c r="JQJ65" s="2"/>
      <c r="JQK65" s="2"/>
      <c r="JQL65" s="2"/>
      <c r="JQM65" s="2"/>
      <c r="JQN65" s="2"/>
      <c r="JQO65" s="2"/>
      <c r="JQP65" s="2"/>
      <c r="JQQ65" s="2"/>
      <c r="JQR65" s="2"/>
      <c r="JQS65" s="2"/>
      <c r="JQT65" s="2"/>
      <c r="JQU65" s="2"/>
      <c r="JQV65" s="2"/>
      <c r="JQW65" s="2"/>
      <c r="JQX65" s="2"/>
      <c r="JQY65" s="2"/>
      <c r="JQZ65" s="2"/>
      <c r="JRA65" s="2"/>
      <c r="JRB65" s="2"/>
      <c r="JRC65" s="2"/>
      <c r="JRD65" s="2"/>
      <c r="JRE65" s="2"/>
      <c r="JRF65" s="2"/>
      <c r="JRG65" s="2"/>
      <c r="JRH65" s="2"/>
      <c r="JRI65" s="2"/>
      <c r="JRJ65" s="2"/>
      <c r="JRK65" s="2"/>
      <c r="JRL65" s="2"/>
      <c r="JRM65" s="2"/>
      <c r="JRN65" s="2"/>
      <c r="JRO65" s="2"/>
      <c r="JRP65" s="2"/>
      <c r="JRQ65" s="2"/>
      <c r="JRR65" s="2"/>
      <c r="JRS65" s="2"/>
      <c r="JRT65" s="2"/>
      <c r="JRU65" s="2"/>
      <c r="JRV65" s="2"/>
      <c r="JRW65" s="2"/>
      <c r="JRX65" s="2"/>
      <c r="JRY65" s="2"/>
      <c r="JRZ65" s="2"/>
      <c r="JSA65" s="2"/>
      <c r="JSB65" s="2"/>
      <c r="JSC65" s="2"/>
      <c r="JSD65" s="2"/>
      <c r="JSE65" s="2"/>
      <c r="JSF65" s="2"/>
      <c r="JSG65" s="2"/>
      <c r="JSH65" s="2"/>
      <c r="JSI65" s="2"/>
      <c r="JSJ65" s="2"/>
      <c r="JSK65" s="2"/>
      <c r="JSL65" s="2"/>
      <c r="JSM65" s="2"/>
      <c r="JSN65" s="2"/>
      <c r="JSO65" s="2"/>
      <c r="JSP65" s="2"/>
      <c r="JSQ65" s="2"/>
      <c r="JSR65" s="2"/>
      <c r="JSS65" s="2"/>
      <c r="JST65" s="2"/>
      <c r="JSU65" s="2"/>
      <c r="JSV65" s="2"/>
      <c r="JSW65" s="2"/>
      <c r="JSX65" s="2"/>
      <c r="JSY65" s="2"/>
      <c r="JSZ65" s="2"/>
      <c r="JTA65" s="2"/>
      <c r="JTB65" s="2"/>
      <c r="JTC65" s="2"/>
      <c r="JTD65" s="2"/>
      <c r="JTE65" s="2"/>
      <c r="JTF65" s="2"/>
      <c r="JTG65" s="2"/>
      <c r="JTH65" s="2"/>
      <c r="JTI65" s="2"/>
      <c r="JTJ65" s="2"/>
      <c r="JTK65" s="2"/>
      <c r="JTL65" s="2"/>
      <c r="JTM65" s="2"/>
      <c r="JTN65" s="2"/>
      <c r="JTO65" s="2"/>
      <c r="JTP65" s="2"/>
      <c r="JTQ65" s="2"/>
      <c r="JTR65" s="2"/>
      <c r="JTS65" s="2"/>
      <c r="JTT65" s="2"/>
      <c r="JTU65" s="2"/>
      <c r="JTV65" s="2"/>
      <c r="JTW65" s="2"/>
      <c r="JTX65" s="2"/>
      <c r="JTY65" s="2"/>
      <c r="JTZ65" s="2"/>
      <c r="JUA65" s="2"/>
      <c r="JUB65" s="2"/>
      <c r="JUC65" s="2"/>
      <c r="JUD65" s="2"/>
      <c r="JUE65" s="2"/>
      <c r="JUF65" s="2"/>
      <c r="JUG65" s="2"/>
      <c r="JUH65" s="2"/>
      <c r="JUI65" s="2"/>
      <c r="JUJ65" s="2"/>
      <c r="JUK65" s="2"/>
      <c r="JUL65" s="2"/>
      <c r="JUM65" s="2"/>
      <c r="JUN65" s="2"/>
      <c r="JUO65" s="2"/>
      <c r="JUP65" s="2"/>
      <c r="JUQ65" s="2"/>
      <c r="JUR65" s="2"/>
      <c r="JUS65" s="2"/>
      <c r="JUT65" s="2"/>
      <c r="JUU65" s="2"/>
      <c r="JUV65" s="2"/>
      <c r="JUW65" s="2"/>
      <c r="JUX65" s="2"/>
      <c r="JUY65" s="2"/>
      <c r="JUZ65" s="2"/>
      <c r="JVA65" s="2"/>
      <c r="JVB65" s="2"/>
      <c r="JVC65" s="2"/>
      <c r="JVD65" s="2"/>
      <c r="JVE65" s="2"/>
      <c r="JVF65" s="2"/>
      <c r="JVG65" s="2"/>
      <c r="JVH65" s="2"/>
      <c r="JVI65" s="2"/>
      <c r="JVJ65" s="2"/>
      <c r="JVK65" s="2"/>
      <c r="JVL65" s="2"/>
      <c r="JVM65" s="2"/>
      <c r="JVN65" s="2"/>
      <c r="JVO65" s="2"/>
      <c r="JVP65" s="2"/>
      <c r="JVQ65" s="2"/>
      <c r="JVR65" s="2"/>
      <c r="JVS65" s="2"/>
      <c r="JVT65" s="2"/>
      <c r="JVU65" s="2"/>
      <c r="JVV65" s="2"/>
      <c r="JVW65" s="2"/>
      <c r="JVX65" s="2"/>
      <c r="JVY65" s="2"/>
      <c r="JVZ65" s="2"/>
      <c r="JWA65" s="2"/>
      <c r="JWB65" s="2"/>
      <c r="JWC65" s="2"/>
      <c r="JWD65" s="2"/>
      <c r="JWE65" s="2"/>
      <c r="JWF65" s="2"/>
      <c r="JWG65" s="2"/>
      <c r="JWH65" s="2"/>
      <c r="JWI65" s="2"/>
      <c r="JWJ65" s="2"/>
      <c r="JWK65" s="2"/>
      <c r="JWL65" s="2"/>
      <c r="JWM65" s="2"/>
      <c r="JWN65" s="2"/>
      <c r="JWO65" s="2"/>
      <c r="JWP65" s="2"/>
      <c r="JWQ65" s="2"/>
      <c r="JWR65" s="2"/>
      <c r="JWS65" s="2"/>
      <c r="JWT65" s="2"/>
      <c r="JWU65" s="2"/>
      <c r="JWV65" s="2"/>
      <c r="JWW65" s="2"/>
      <c r="JWX65" s="2"/>
      <c r="JWY65" s="2"/>
      <c r="JWZ65" s="2"/>
      <c r="JXA65" s="2"/>
      <c r="JXB65" s="2"/>
      <c r="JXC65" s="2"/>
      <c r="JXD65" s="2"/>
      <c r="JXE65" s="2"/>
      <c r="JXF65" s="2"/>
      <c r="JXG65" s="2"/>
      <c r="JXH65" s="2"/>
      <c r="JXI65" s="2"/>
      <c r="JXJ65" s="2"/>
      <c r="JXK65" s="2"/>
      <c r="JXL65" s="2"/>
      <c r="JXM65" s="2"/>
      <c r="JXN65" s="2"/>
      <c r="JXO65" s="2"/>
      <c r="JXP65" s="2"/>
      <c r="JXQ65" s="2"/>
      <c r="JXR65" s="2"/>
      <c r="JXS65" s="2"/>
      <c r="JXT65" s="2"/>
      <c r="JXU65" s="2"/>
      <c r="JXV65" s="2"/>
      <c r="JXW65" s="2"/>
      <c r="JXX65" s="2"/>
      <c r="JXY65" s="2"/>
      <c r="JXZ65" s="2"/>
      <c r="JYA65" s="2"/>
      <c r="JYB65" s="2"/>
      <c r="JYC65" s="2"/>
      <c r="JYD65" s="2"/>
      <c r="JYE65" s="2"/>
      <c r="JYF65" s="2"/>
      <c r="JYG65" s="2"/>
      <c r="JYH65" s="2"/>
      <c r="JYI65" s="2"/>
      <c r="JYJ65" s="2"/>
      <c r="JYK65" s="2"/>
      <c r="JYL65" s="2"/>
      <c r="JYM65" s="2"/>
      <c r="JYN65" s="2"/>
      <c r="JYO65" s="2"/>
      <c r="JYP65" s="2"/>
      <c r="JYQ65" s="2"/>
      <c r="JYR65" s="2"/>
      <c r="JYS65" s="2"/>
      <c r="JYT65" s="2"/>
      <c r="JYU65" s="2"/>
      <c r="JYV65" s="2"/>
      <c r="JYW65" s="2"/>
      <c r="JYX65" s="2"/>
      <c r="JYY65" s="2"/>
      <c r="JYZ65" s="2"/>
      <c r="JZA65" s="2"/>
      <c r="JZB65" s="2"/>
      <c r="JZC65" s="2"/>
      <c r="JZD65" s="2"/>
      <c r="JZE65" s="2"/>
      <c r="JZF65" s="2"/>
      <c r="JZG65" s="2"/>
      <c r="JZH65" s="2"/>
      <c r="JZI65" s="2"/>
      <c r="JZJ65" s="2"/>
      <c r="JZK65" s="2"/>
      <c r="JZL65" s="2"/>
      <c r="JZM65" s="2"/>
      <c r="JZN65" s="2"/>
      <c r="JZO65" s="2"/>
      <c r="JZP65" s="2"/>
      <c r="JZQ65" s="2"/>
      <c r="JZR65" s="2"/>
      <c r="JZS65" s="2"/>
      <c r="JZT65" s="2"/>
      <c r="JZU65" s="2"/>
      <c r="JZV65" s="2"/>
      <c r="JZW65" s="2"/>
      <c r="JZX65" s="2"/>
      <c r="JZY65" s="2"/>
      <c r="JZZ65" s="2"/>
      <c r="KAA65" s="2"/>
      <c r="KAB65" s="2"/>
      <c r="KAC65" s="2"/>
      <c r="KAD65" s="2"/>
      <c r="KAE65" s="2"/>
      <c r="KAF65" s="2"/>
      <c r="KAG65" s="2"/>
      <c r="KAH65" s="2"/>
      <c r="KAI65" s="2"/>
      <c r="KAJ65" s="2"/>
      <c r="KAK65" s="2"/>
      <c r="KAL65" s="2"/>
      <c r="KAM65" s="2"/>
      <c r="KAN65" s="2"/>
      <c r="KAO65" s="2"/>
      <c r="KAP65" s="2"/>
      <c r="KAQ65" s="2"/>
      <c r="KAR65" s="2"/>
      <c r="KAS65" s="2"/>
      <c r="KAT65" s="2"/>
      <c r="KAU65" s="2"/>
      <c r="KAV65" s="2"/>
      <c r="KAW65" s="2"/>
      <c r="KAX65" s="2"/>
      <c r="KAY65" s="2"/>
      <c r="KAZ65" s="2"/>
      <c r="KBA65" s="2"/>
      <c r="KBB65" s="2"/>
      <c r="KBC65" s="2"/>
      <c r="KBD65" s="2"/>
      <c r="KBE65" s="2"/>
      <c r="KBF65" s="2"/>
      <c r="KBG65" s="2"/>
      <c r="KBH65" s="2"/>
      <c r="KBI65" s="2"/>
      <c r="KBJ65" s="2"/>
      <c r="KBK65" s="2"/>
      <c r="KBL65" s="2"/>
      <c r="KBM65" s="2"/>
      <c r="KBN65" s="2"/>
      <c r="KBO65" s="2"/>
      <c r="KBP65" s="2"/>
      <c r="KBQ65" s="2"/>
      <c r="KBR65" s="2"/>
      <c r="KBS65" s="2"/>
      <c r="KBT65" s="2"/>
      <c r="KBU65" s="2"/>
      <c r="KBV65" s="2"/>
      <c r="KBW65" s="2"/>
      <c r="KBX65" s="2"/>
      <c r="KBY65" s="2"/>
      <c r="KBZ65" s="2"/>
      <c r="KCA65" s="2"/>
      <c r="KCB65" s="2"/>
      <c r="KCC65" s="2"/>
      <c r="KCD65" s="2"/>
      <c r="KCE65" s="2"/>
      <c r="KCF65" s="2"/>
      <c r="KCG65" s="2"/>
      <c r="KCH65" s="2"/>
      <c r="KCI65" s="2"/>
      <c r="KCJ65" s="2"/>
      <c r="KCK65" s="2"/>
      <c r="KCL65" s="2"/>
      <c r="KCM65" s="2"/>
      <c r="KCN65" s="2"/>
      <c r="KCO65" s="2"/>
      <c r="KCP65" s="2"/>
      <c r="KCQ65" s="2"/>
      <c r="KCR65" s="2"/>
      <c r="KCS65" s="2"/>
      <c r="KCT65" s="2"/>
      <c r="KCU65" s="2"/>
      <c r="KCV65" s="2"/>
      <c r="KCW65" s="2"/>
      <c r="KCX65" s="2"/>
      <c r="KCY65" s="2"/>
      <c r="KCZ65" s="2"/>
      <c r="KDA65" s="2"/>
      <c r="KDB65" s="2"/>
      <c r="KDC65" s="2"/>
      <c r="KDD65" s="2"/>
      <c r="KDE65" s="2"/>
      <c r="KDF65" s="2"/>
      <c r="KDG65" s="2"/>
      <c r="KDH65" s="2"/>
      <c r="KDI65" s="2"/>
      <c r="KDJ65" s="2"/>
      <c r="KDK65" s="2"/>
      <c r="KDL65" s="2"/>
      <c r="KDM65" s="2"/>
      <c r="KDN65" s="2"/>
      <c r="KDO65" s="2"/>
      <c r="KDP65" s="2"/>
      <c r="KDQ65" s="2"/>
      <c r="KDR65" s="2"/>
      <c r="KDS65" s="2"/>
      <c r="KDT65" s="2"/>
      <c r="KDU65" s="2"/>
      <c r="KDV65" s="2"/>
      <c r="KDW65" s="2"/>
      <c r="KDX65" s="2"/>
      <c r="KDY65" s="2"/>
      <c r="KDZ65" s="2"/>
      <c r="KEA65" s="2"/>
      <c r="KEB65" s="2"/>
      <c r="KEC65" s="2"/>
      <c r="KED65" s="2"/>
      <c r="KEE65" s="2"/>
      <c r="KEF65" s="2"/>
      <c r="KEG65" s="2"/>
      <c r="KEH65" s="2"/>
      <c r="KEI65" s="2"/>
      <c r="KEJ65" s="2"/>
      <c r="KEK65" s="2"/>
      <c r="KEL65" s="2"/>
      <c r="KEM65" s="2"/>
      <c r="KEN65" s="2"/>
      <c r="KEO65" s="2"/>
      <c r="KEP65" s="2"/>
      <c r="KEQ65" s="2"/>
      <c r="KER65" s="2"/>
      <c r="KES65" s="2"/>
      <c r="KET65" s="2"/>
      <c r="KEU65" s="2"/>
      <c r="KEV65" s="2"/>
      <c r="KEW65" s="2"/>
      <c r="KEX65" s="2"/>
      <c r="KEY65" s="2"/>
      <c r="KEZ65" s="2"/>
      <c r="KFA65" s="2"/>
      <c r="KFB65" s="2"/>
      <c r="KFC65" s="2"/>
      <c r="KFD65" s="2"/>
      <c r="KFE65" s="2"/>
      <c r="KFF65" s="2"/>
      <c r="KFG65" s="2"/>
      <c r="KFH65" s="2"/>
      <c r="KFI65" s="2"/>
      <c r="KFJ65" s="2"/>
      <c r="KFK65" s="2"/>
      <c r="KFL65" s="2"/>
      <c r="KFM65" s="2"/>
      <c r="KFN65" s="2"/>
      <c r="KFO65" s="2"/>
      <c r="KFP65" s="2"/>
      <c r="KFQ65" s="2"/>
      <c r="KFR65" s="2"/>
      <c r="KFS65" s="2"/>
      <c r="KFT65" s="2"/>
      <c r="KFU65" s="2"/>
      <c r="KFV65" s="2"/>
      <c r="KFW65" s="2"/>
      <c r="KFX65" s="2"/>
      <c r="KFY65" s="2"/>
      <c r="KFZ65" s="2"/>
      <c r="KGA65" s="2"/>
      <c r="KGB65" s="2"/>
      <c r="KGC65" s="2"/>
      <c r="KGD65" s="2"/>
      <c r="KGE65" s="2"/>
      <c r="KGF65" s="2"/>
      <c r="KGG65" s="2"/>
      <c r="KGH65" s="2"/>
      <c r="KGI65" s="2"/>
      <c r="KGJ65" s="2"/>
      <c r="KGK65" s="2"/>
      <c r="KGL65" s="2"/>
      <c r="KGM65" s="2"/>
      <c r="KGN65" s="2"/>
      <c r="KGO65" s="2"/>
      <c r="KGP65" s="2"/>
      <c r="KGQ65" s="2"/>
      <c r="KGR65" s="2"/>
      <c r="KGS65" s="2"/>
      <c r="KGT65" s="2"/>
      <c r="KGU65" s="2"/>
      <c r="KGV65" s="2"/>
      <c r="KGW65" s="2"/>
      <c r="KGX65" s="2"/>
      <c r="KGY65" s="2"/>
      <c r="KGZ65" s="2"/>
      <c r="KHA65" s="2"/>
      <c r="KHB65" s="2"/>
      <c r="KHC65" s="2"/>
      <c r="KHD65" s="2"/>
      <c r="KHE65" s="2"/>
      <c r="KHF65" s="2"/>
      <c r="KHG65" s="2"/>
      <c r="KHH65" s="2"/>
      <c r="KHI65" s="2"/>
      <c r="KHJ65" s="2"/>
      <c r="KHK65" s="2"/>
      <c r="KHL65" s="2"/>
      <c r="KHM65" s="2"/>
      <c r="KHN65" s="2"/>
      <c r="KHO65" s="2"/>
      <c r="KHP65" s="2"/>
      <c r="KHQ65" s="2"/>
      <c r="KHR65" s="2"/>
      <c r="KHS65" s="2"/>
      <c r="KHT65" s="2"/>
      <c r="KHU65" s="2"/>
      <c r="KHV65" s="2"/>
      <c r="KHW65" s="2"/>
      <c r="KHX65" s="2"/>
      <c r="KHY65" s="2"/>
      <c r="KHZ65" s="2"/>
      <c r="KIA65" s="2"/>
      <c r="KIB65" s="2"/>
      <c r="KIC65" s="2"/>
      <c r="KID65" s="2"/>
      <c r="KIE65" s="2"/>
      <c r="KIF65" s="2"/>
      <c r="KIG65" s="2"/>
      <c r="KIH65" s="2"/>
      <c r="KII65" s="2"/>
      <c r="KIJ65" s="2"/>
      <c r="KIK65" s="2"/>
      <c r="KIL65" s="2"/>
      <c r="KIM65" s="2"/>
      <c r="KIN65" s="2"/>
      <c r="KIO65" s="2"/>
      <c r="KIP65" s="2"/>
      <c r="KIQ65" s="2"/>
      <c r="KIR65" s="2"/>
      <c r="KIS65" s="2"/>
      <c r="KIT65" s="2"/>
      <c r="KIU65" s="2"/>
      <c r="KIV65" s="2"/>
      <c r="KIW65" s="2"/>
      <c r="KIX65" s="2"/>
      <c r="KIY65" s="2"/>
      <c r="KIZ65" s="2"/>
      <c r="KJA65" s="2"/>
      <c r="KJB65" s="2"/>
      <c r="KJC65" s="2"/>
      <c r="KJD65" s="2"/>
      <c r="KJE65" s="2"/>
      <c r="KJF65" s="2"/>
      <c r="KJG65" s="2"/>
      <c r="KJH65" s="2"/>
      <c r="KJI65" s="2"/>
      <c r="KJJ65" s="2"/>
      <c r="KJK65" s="2"/>
      <c r="KJL65" s="2"/>
      <c r="KJM65" s="2"/>
      <c r="KJN65" s="2"/>
      <c r="KJO65" s="2"/>
      <c r="KJP65" s="2"/>
      <c r="KJQ65" s="2"/>
      <c r="KJR65" s="2"/>
      <c r="KJS65" s="2"/>
      <c r="KJT65" s="2"/>
      <c r="KJU65" s="2"/>
      <c r="KJV65" s="2"/>
      <c r="KJW65" s="2"/>
      <c r="KJX65" s="2"/>
      <c r="KJY65" s="2"/>
      <c r="KJZ65" s="2"/>
      <c r="KKA65" s="2"/>
      <c r="KKB65" s="2"/>
      <c r="KKC65" s="2"/>
      <c r="KKD65" s="2"/>
      <c r="KKE65" s="2"/>
      <c r="KKF65" s="2"/>
      <c r="KKG65" s="2"/>
      <c r="KKH65" s="2"/>
      <c r="KKI65" s="2"/>
      <c r="KKJ65" s="2"/>
      <c r="KKK65" s="2"/>
      <c r="KKL65" s="2"/>
      <c r="KKM65" s="2"/>
      <c r="KKN65" s="2"/>
      <c r="KKO65" s="2"/>
      <c r="KKP65" s="2"/>
      <c r="KKQ65" s="2"/>
      <c r="KKR65" s="2"/>
      <c r="KKS65" s="2"/>
      <c r="KKT65" s="2"/>
      <c r="KKU65" s="2"/>
      <c r="KKV65" s="2"/>
      <c r="KKW65" s="2"/>
      <c r="KKX65" s="2"/>
      <c r="KKY65" s="2"/>
      <c r="KKZ65" s="2"/>
      <c r="KLA65" s="2"/>
      <c r="KLB65" s="2"/>
      <c r="KLC65" s="2"/>
      <c r="KLD65" s="2"/>
      <c r="KLE65" s="2"/>
      <c r="KLF65" s="2"/>
      <c r="KLG65" s="2"/>
      <c r="KLH65" s="2"/>
      <c r="KLI65" s="2"/>
      <c r="KLJ65" s="2"/>
      <c r="KLK65" s="2"/>
      <c r="KLL65" s="2"/>
      <c r="KLM65" s="2"/>
      <c r="KLN65" s="2"/>
      <c r="KLO65" s="2"/>
      <c r="KLP65" s="2"/>
      <c r="KLQ65" s="2"/>
      <c r="KLR65" s="2"/>
      <c r="KLS65" s="2"/>
      <c r="KLT65" s="2"/>
      <c r="KLU65" s="2"/>
      <c r="KLV65" s="2"/>
      <c r="KLW65" s="2"/>
      <c r="KLX65" s="2"/>
      <c r="KLY65" s="2"/>
      <c r="KLZ65" s="2"/>
      <c r="KMA65" s="2"/>
      <c r="KMB65" s="2"/>
      <c r="KMC65" s="2"/>
      <c r="KMD65" s="2"/>
      <c r="KME65" s="2"/>
      <c r="KMF65" s="2"/>
      <c r="KMG65" s="2"/>
      <c r="KMH65" s="2"/>
      <c r="KMI65" s="2"/>
      <c r="KMJ65" s="2"/>
      <c r="KMK65" s="2"/>
      <c r="KML65" s="2"/>
      <c r="KMM65" s="2"/>
      <c r="KMN65" s="2"/>
      <c r="KMO65" s="2"/>
      <c r="KMP65" s="2"/>
      <c r="KMQ65" s="2"/>
      <c r="KMR65" s="2"/>
      <c r="KMS65" s="2"/>
      <c r="KMT65" s="2"/>
      <c r="KMU65" s="2"/>
      <c r="KMV65" s="2"/>
      <c r="KMW65" s="2"/>
      <c r="KMX65" s="2"/>
      <c r="KMY65" s="2"/>
      <c r="KMZ65" s="2"/>
      <c r="KNA65" s="2"/>
      <c r="KNB65" s="2"/>
      <c r="KNC65" s="2"/>
      <c r="KND65" s="2"/>
      <c r="KNE65" s="2"/>
      <c r="KNF65" s="2"/>
      <c r="KNG65" s="2"/>
      <c r="KNH65" s="2"/>
      <c r="KNI65" s="2"/>
      <c r="KNJ65" s="2"/>
      <c r="KNK65" s="2"/>
      <c r="KNL65" s="2"/>
      <c r="KNM65" s="2"/>
      <c r="KNN65" s="2"/>
      <c r="KNO65" s="2"/>
      <c r="KNP65" s="2"/>
      <c r="KNQ65" s="2"/>
      <c r="KNR65" s="2"/>
      <c r="KNS65" s="2"/>
      <c r="KNT65" s="2"/>
      <c r="KNU65" s="2"/>
      <c r="KNV65" s="2"/>
      <c r="KNW65" s="2"/>
      <c r="KNX65" s="2"/>
      <c r="KNY65" s="2"/>
      <c r="KNZ65" s="2"/>
      <c r="KOA65" s="2"/>
      <c r="KOB65" s="2"/>
      <c r="KOC65" s="2"/>
      <c r="KOD65" s="2"/>
      <c r="KOE65" s="2"/>
      <c r="KOF65" s="2"/>
      <c r="KOG65" s="2"/>
      <c r="KOH65" s="2"/>
      <c r="KOI65" s="2"/>
      <c r="KOJ65" s="2"/>
      <c r="KOK65" s="2"/>
      <c r="KOL65" s="2"/>
      <c r="KOM65" s="2"/>
      <c r="KON65" s="2"/>
      <c r="KOO65" s="2"/>
      <c r="KOP65" s="2"/>
      <c r="KOQ65" s="2"/>
      <c r="KOR65" s="2"/>
      <c r="KOS65" s="2"/>
      <c r="KOT65" s="2"/>
      <c r="KOU65" s="2"/>
      <c r="KOV65" s="2"/>
      <c r="KOW65" s="2"/>
      <c r="KOX65" s="2"/>
      <c r="KOY65" s="2"/>
      <c r="KOZ65" s="2"/>
      <c r="KPA65" s="2"/>
      <c r="KPB65" s="2"/>
      <c r="KPC65" s="2"/>
      <c r="KPD65" s="2"/>
      <c r="KPE65" s="2"/>
      <c r="KPF65" s="2"/>
      <c r="KPG65" s="2"/>
      <c r="KPH65" s="2"/>
      <c r="KPI65" s="2"/>
      <c r="KPJ65" s="2"/>
      <c r="KPK65" s="2"/>
      <c r="KPL65" s="2"/>
      <c r="KPM65" s="2"/>
      <c r="KPN65" s="2"/>
      <c r="KPO65" s="2"/>
      <c r="KPP65" s="2"/>
      <c r="KPQ65" s="2"/>
      <c r="KPR65" s="2"/>
      <c r="KPS65" s="2"/>
      <c r="KPT65" s="2"/>
      <c r="KPU65" s="2"/>
      <c r="KPV65" s="2"/>
      <c r="KPW65" s="2"/>
      <c r="KPX65" s="2"/>
      <c r="KPY65" s="2"/>
      <c r="KPZ65" s="2"/>
      <c r="KQA65" s="2"/>
      <c r="KQB65" s="2"/>
      <c r="KQC65" s="2"/>
      <c r="KQD65" s="2"/>
      <c r="KQE65" s="2"/>
      <c r="KQF65" s="2"/>
      <c r="KQG65" s="2"/>
      <c r="KQH65" s="2"/>
      <c r="KQI65" s="2"/>
      <c r="KQJ65" s="2"/>
      <c r="KQK65" s="2"/>
      <c r="KQL65" s="2"/>
      <c r="KQM65" s="2"/>
      <c r="KQN65" s="2"/>
      <c r="KQO65" s="2"/>
      <c r="KQP65" s="2"/>
      <c r="KQQ65" s="2"/>
      <c r="KQR65" s="2"/>
      <c r="KQS65" s="2"/>
      <c r="KQT65" s="2"/>
      <c r="KQU65" s="2"/>
      <c r="KQV65" s="2"/>
      <c r="KQW65" s="2"/>
      <c r="KQX65" s="2"/>
      <c r="KQY65" s="2"/>
      <c r="KQZ65" s="2"/>
      <c r="KRA65" s="2"/>
      <c r="KRB65" s="2"/>
      <c r="KRC65" s="2"/>
      <c r="KRD65" s="2"/>
      <c r="KRE65" s="2"/>
      <c r="KRF65" s="2"/>
      <c r="KRG65" s="2"/>
      <c r="KRH65" s="2"/>
      <c r="KRI65" s="2"/>
      <c r="KRJ65" s="2"/>
      <c r="KRK65" s="2"/>
      <c r="KRL65" s="2"/>
      <c r="KRM65" s="2"/>
      <c r="KRN65" s="2"/>
      <c r="KRO65" s="2"/>
      <c r="KRP65" s="2"/>
      <c r="KRQ65" s="2"/>
      <c r="KRR65" s="2"/>
      <c r="KRS65" s="2"/>
      <c r="KRT65" s="2"/>
      <c r="KRU65" s="2"/>
      <c r="KRV65" s="2"/>
      <c r="KRW65" s="2"/>
      <c r="KRX65" s="2"/>
      <c r="KRY65" s="2"/>
      <c r="KRZ65" s="2"/>
      <c r="KSA65" s="2"/>
      <c r="KSB65" s="2"/>
      <c r="KSC65" s="2"/>
      <c r="KSD65" s="2"/>
      <c r="KSE65" s="2"/>
      <c r="KSF65" s="2"/>
      <c r="KSG65" s="2"/>
      <c r="KSH65" s="2"/>
      <c r="KSI65" s="2"/>
      <c r="KSJ65" s="2"/>
      <c r="KSK65" s="2"/>
      <c r="KSL65" s="2"/>
      <c r="KSM65" s="2"/>
      <c r="KSN65" s="2"/>
      <c r="KSO65" s="2"/>
      <c r="KSP65" s="2"/>
      <c r="KSQ65" s="2"/>
      <c r="KSR65" s="2"/>
      <c r="KSS65" s="2"/>
      <c r="KST65" s="2"/>
      <c r="KSU65" s="2"/>
      <c r="KSV65" s="2"/>
      <c r="KSW65" s="2"/>
      <c r="KSX65" s="2"/>
      <c r="KSY65" s="2"/>
      <c r="KSZ65" s="2"/>
      <c r="KTA65" s="2"/>
      <c r="KTB65" s="2"/>
      <c r="KTC65" s="2"/>
      <c r="KTD65" s="2"/>
      <c r="KTE65" s="2"/>
      <c r="KTF65" s="2"/>
      <c r="KTG65" s="2"/>
      <c r="KTH65" s="2"/>
      <c r="KTI65" s="2"/>
      <c r="KTJ65" s="2"/>
      <c r="KTK65" s="2"/>
      <c r="KTL65" s="2"/>
      <c r="KTM65" s="2"/>
      <c r="KTN65" s="2"/>
      <c r="KTO65" s="2"/>
      <c r="KTP65" s="2"/>
      <c r="KTQ65" s="2"/>
      <c r="KTR65" s="2"/>
      <c r="KTS65" s="2"/>
      <c r="KTT65" s="2"/>
      <c r="KTU65" s="2"/>
      <c r="KTV65" s="2"/>
      <c r="KTW65" s="2"/>
      <c r="KTX65" s="2"/>
      <c r="KTY65" s="2"/>
      <c r="KTZ65" s="2"/>
      <c r="KUA65" s="2"/>
      <c r="KUB65" s="2"/>
      <c r="KUC65" s="2"/>
      <c r="KUD65" s="2"/>
      <c r="KUE65" s="2"/>
      <c r="KUF65" s="2"/>
      <c r="KUG65" s="2"/>
      <c r="KUH65" s="2"/>
      <c r="KUI65" s="2"/>
      <c r="KUJ65" s="2"/>
      <c r="KUK65" s="2"/>
      <c r="KUL65" s="2"/>
      <c r="KUM65" s="2"/>
      <c r="KUN65" s="2"/>
      <c r="KUO65" s="2"/>
      <c r="KUP65" s="2"/>
      <c r="KUQ65" s="2"/>
      <c r="KUR65" s="2"/>
      <c r="KUS65" s="2"/>
      <c r="KUT65" s="2"/>
      <c r="KUU65" s="2"/>
      <c r="KUV65" s="2"/>
      <c r="KUW65" s="2"/>
      <c r="KUX65" s="2"/>
      <c r="KUY65" s="2"/>
      <c r="KUZ65" s="2"/>
      <c r="KVA65" s="2"/>
      <c r="KVB65" s="2"/>
      <c r="KVC65" s="2"/>
      <c r="KVD65" s="2"/>
      <c r="KVE65" s="2"/>
      <c r="KVF65" s="2"/>
      <c r="KVG65" s="2"/>
      <c r="KVH65" s="2"/>
      <c r="KVI65" s="2"/>
      <c r="KVJ65" s="2"/>
      <c r="KVK65" s="2"/>
      <c r="KVL65" s="2"/>
      <c r="KVM65" s="2"/>
      <c r="KVN65" s="2"/>
      <c r="KVO65" s="2"/>
      <c r="KVP65" s="2"/>
      <c r="KVQ65" s="2"/>
      <c r="KVR65" s="2"/>
      <c r="KVS65" s="2"/>
      <c r="KVT65" s="2"/>
      <c r="KVU65" s="2"/>
      <c r="KVV65" s="2"/>
      <c r="KVW65" s="2"/>
      <c r="KVX65" s="2"/>
      <c r="KVY65" s="2"/>
      <c r="KVZ65" s="2"/>
      <c r="KWA65" s="2"/>
      <c r="KWB65" s="2"/>
      <c r="KWC65" s="2"/>
      <c r="KWD65" s="2"/>
      <c r="KWE65" s="2"/>
      <c r="KWF65" s="2"/>
      <c r="KWG65" s="2"/>
      <c r="KWH65" s="2"/>
      <c r="KWI65" s="2"/>
      <c r="KWJ65" s="2"/>
      <c r="KWK65" s="2"/>
      <c r="KWL65" s="2"/>
      <c r="KWM65" s="2"/>
      <c r="KWN65" s="2"/>
      <c r="KWO65" s="2"/>
      <c r="KWP65" s="2"/>
      <c r="KWQ65" s="2"/>
      <c r="KWR65" s="2"/>
      <c r="KWS65" s="2"/>
      <c r="KWT65" s="2"/>
      <c r="KWU65" s="2"/>
      <c r="KWV65" s="2"/>
      <c r="KWW65" s="2"/>
      <c r="KWX65" s="2"/>
      <c r="KWY65" s="2"/>
      <c r="KWZ65" s="2"/>
      <c r="KXA65" s="2"/>
      <c r="KXB65" s="2"/>
      <c r="KXC65" s="2"/>
      <c r="KXD65" s="2"/>
      <c r="KXE65" s="2"/>
      <c r="KXF65" s="2"/>
      <c r="KXG65" s="2"/>
      <c r="KXH65" s="2"/>
      <c r="KXI65" s="2"/>
      <c r="KXJ65" s="2"/>
      <c r="KXK65" s="2"/>
      <c r="KXL65" s="2"/>
      <c r="KXM65" s="2"/>
      <c r="KXN65" s="2"/>
      <c r="KXO65" s="2"/>
      <c r="KXP65" s="2"/>
      <c r="KXQ65" s="2"/>
      <c r="KXR65" s="2"/>
      <c r="KXS65" s="2"/>
      <c r="KXT65" s="2"/>
      <c r="KXU65" s="2"/>
      <c r="KXV65" s="2"/>
      <c r="KXW65" s="2"/>
      <c r="KXX65" s="2"/>
      <c r="KXY65" s="2"/>
      <c r="KXZ65" s="2"/>
      <c r="KYA65" s="2"/>
      <c r="KYB65" s="2"/>
      <c r="KYC65" s="2"/>
      <c r="KYD65" s="2"/>
      <c r="KYE65" s="2"/>
      <c r="KYF65" s="2"/>
      <c r="KYG65" s="2"/>
      <c r="KYH65" s="2"/>
      <c r="KYI65" s="2"/>
      <c r="KYJ65" s="2"/>
      <c r="KYK65" s="2"/>
      <c r="KYL65" s="2"/>
      <c r="KYM65" s="2"/>
      <c r="KYN65" s="2"/>
      <c r="KYO65" s="2"/>
      <c r="KYP65" s="2"/>
      <c r="KYQ65" s="2"/>
      <c r="KYR65" s="2"/>
      <c r="KYS65" s="2"/>
      <c r="KYT65" s="2"/>
      <c r="KYU65" s="2"/>
      <c r="KYV65" s="2"/>
      <c r="KYW65" s="2"/>
      <c r="KYX65" s="2"/>
      <c r="KYY65" s="2"/>
      <c r="KYZ65" s="2"/>
      <c r="KZA65" s="2"/>
      <c r="KZB65" s="2"/>
      <c r="KZC65" s="2"/>
      <c r="KZD65" s="2"/>
      <c r="KZE65" s="2"/>
      <c r="KZF65" s="2"/>
      <c r="KZG65" s="2"/>
      <c r="KZH65" s="2"/>
      <c r="KZI65" s="2"/>
      <c r="KZJ65" s="2"/>
      <c r="KZK65" s="2"/>
      <c r="KZL65" s="2"/>
      <c r="KZM65" s="2"/>
      <c r="KZN65" s="2"/>
      <c r="KZO65" s="2"/>
      <c r="KZP65" s="2"/>
      <c r="KZQ65" s="2"/>
      <c r="KZR65" s="2"/>
      <c r="KZS65" s="2"/>
      <c r="KZT65" s="2"/>
      <c r="KZU65" s="2"/>
      <c r="KZV65" s="2"/>
      <c r="KZW65" s="2"/>
      <c r="KZX65" s="2"/>
      <c r="KZY65" s="2"/>
      <c r="KZZ65" s="2"/>
      <c r="LAA65" s="2"/>
      <c r="LAB65" s="2"/>
      <c r="LAC65" s="2"/>
      <c r="LAD65" s="2"/>
      <c r="LAE65" s="2"/>
      <c r="LAF65" s="2"/>
      <c r="LAG65" s="2"/>
      <c r="LAH65" s="2"/>
      <c r="LAI65" s="2"/>
      <c r="LAJ65" s="2"/>
      <c r="LAK65" s="2"/>
      <c r="LAL65" s="2"/>
      <c r="LAM65" s="2"/>
      <c r="LAN65" s="2"/>
      <c r="LAO65" s="2"/>
      <c r="LAP65" s="2"/>
      <c r="LAQ65" s="2"/>
      <c r="LAR65" s="2"/>
      <c r="LAS65" s="2"/>
      <c r="LAT65" s="2"/>
      <c r="LAU65" s="2"/>
      <c r="LAV65" s="2"/>
      <c r="LAW65" s="2"/>
      <c r="LAX65" s="2"/>
      <c r="LAY65" s="2"/>
      <c r="LAZ65" s="2"/>
      <c r="LBA65" s="2"/>
      <c r="LBB65" s="2"/>
      <c r="LBC65" s="2"/>
      <c r="LBD65" s="2"/>
      <c r="LBE65" s="2"/>
      <c r="LBF65" s="2"/>
      <c r="LBG65" s="2"/>
      <c r="LBH65" s="2"/>
      <c r="LBI65" s="2"/>
      <c r="LBJ65" s="2"/>
      <c r="LBK65" s="2"/>
      <c r="LBL65" s="2"/>
      <c r="LBM65" s="2"/>
      <c r="LBN65" s="2"/>
      <c r="LBO65" s="2"/>
      <c r="LBP65" s="2"/>
      <c r="LBQ65" s="2"/>
      <c r="LBR65" s="2"/>
      <c r="LBS65" s="2"/>
      <c r="LBT65" s="2"/>
      <c r="LBU65" s="2"/>
      <c r="LBV65" s="2"/>
      <c r="LBW65" s="2"/>
      <c r="LBX65" s="2"/>
      <c r="LBY65" s="2"/>
      <c r="LBZ65" s="2"/>
      <c r="LCA65" s="2"/>
      <c r="LCB65" s="2"/>
      <c r="LCC65" s="2"/>
      <c r="LCD65" s="2"/>
      <c r="LCE65" s="2"/>
      <c r="LCF65" s="2"/>
      <c r="LCG65" s="2"/>
      <c r="LCH65" s="2"/>
      <c r="LCI65" s="2"/>
      <c r="LCJ65" s="2"/>
      <c r="LCK65" s="2"/>
      <c r="LCL65" s="2"/>
      <c r="LCM65" s="2"/>
      <c r="LCN65" s="2"/>
      <c r="LCO65" s="2"/>
      <c r="LCP65" s="2"/>
      <c r="LCQ65" s="2"/>
      <c r="LCR65" s="2"/>
      <c r="LCS65" s="2"/>
      <c r="LCT65" s="2"/>
      <c r="LCU65" s="2"/>
      <c r="LCV65" s="2"/>
      <c r="LCW65" s="2"/>
      <c r="LCX65" s="2"/>
      <c r="LCY65" s="2"/>
      <c r="LCZ65" s="2"/>
      <c r="LDA65" s="2"/>
      <c r="LDB65" s="2"/>
      <c r="LDC65" s="2"/>
      <c r="LDD65" s="2"/>
      <c r="LDE65" s="2"/>
      <c r="LDF65" s="2"/>
      <c r="LDG65" s="2"/>
      <c r="LDH65" s="2"/>
      <c r="LDI65" s="2"/>
      <c r="LDJ65" s="2"/>
      <c r="LDK65" s="2"/>
      <c r="LDL65" s="2"/>
      <c r="LDM65" s="2"/>
      <c r="LDN65" s="2"/>
      <c r="LDO65" s="2"/>
      <c r="LDP65" s="2"/>
      <c r="LDQ65" s="2"/>
      <c r="LDR65" s="2"/>
      <c r="LDS65" s="2"/>
      <c r="LDT65" s="2"/>
      <c r="LDU65" s="2"/>
      <c r="LDV65" s="2"/>
      <c r="LDW65" s="2"/>
      <c r="LDX65" s="2"/>
      <c r="LDY65" s="2"/>
      <c r="LDZ65" s="2"/>
      <c r="LEA65" s="2"/>
      <c r="LEB65" s="2"/>
      <c r="LEC65" s="2"/>
      <c r="LED65" s="2"/>
      <c r="LEE65" s="2"/>
      <c r="LEF65" s="2"/>
      <c r="LEG65" s="2"/>
      <c r="LEH65" s="2"/>
      <c r="LEI65" s="2"/>
      <c r="LEJ65" s="2"/>
      <c r="LEK65" s="2"/>
      <c r="LEL65" s="2"/>
      <c r="LEM65" s="2"/>
      <c r="LEN65" s="2"/>
      <c r="LEO65" s="2"/>
      <c r="LEP65" s="2"/>
      <c r="LEQ65" s="2"/>
      <c r="LER65" s="2"/>
      <c r="LES65" s="2"/>
      <c r="LET65" s="2"/>
      <c r="LEU65" s="2"/>
      <c r="LEV65" s="2"/>
      <c r="LEW65" s="2"/>
      <c r="LEX65" s="2"/>
      <c r="LEY65" s="2"/>
      <c r="LEZ65" s="2"/>
      <c r="LFA65" s="2"/>
      <c r="LFB65" s="2"/>
      <c r="LFC65" s="2"/>
      <c r="LFD65" s="2"/>
      <c r="LFE65" s="2"/>
      <c r="LFF65" s="2"/>
      <c r="LFG65" s="2"/>
      <c r="LFH65" s="2"/>
      <c r="LFI65" s="2"/>
      <c r="LFJ65" s="2"/>
      <c r="LFK65" s="2"/>
      <c r="LFL65" s="2"/>
      <c r="LFM65" s="2"/>
      <c r="LFN65" s="2"/>
      <c r="LFO65" s="2"/>
      <c r="LFP65" s="2"/>
      <c r="LFQ65" s="2"/>
      <c r="LFR65" s="2"/>
      <c r="LFS65" s="2"/>
      <c r="LFT65" s="2"/>
      <c r="LFU65" s="2"/>
      <c r="LFV65" s="2"/>
      <c r="LFW65" s="2"/>
      <c r="LFX65" s="2"/>
      <c r="LFY65" s="2"/>
      <c r="LFZ65" s="2"/>
      <c r="LGA65" s="2"/>
      <c r="LGB65" s="2"/>
      <c r="LGC65" s="2"/>
      <c r="LGD65" s="2"/>
      <c r="LGE65" s="2"/>
      <c r="LGF65" s="2"/>
      <c r="LGG65" s="2"/>
      <c r="LGH65" s="2"/>
      <c r="LGI65" s="2"/>
      <c r="LGJ65" s="2"/>
      <c r="LGK65" s="2"/>
      <c r="LGL65" s="2"/>
      <c r="LGM65" s="2"/>
      <c r="LGN65" s="2"/>
      <c r="LGO65" s="2"/>
      <c r="LGP65" s="2"/>
      <c r="LGQ65" s="2"/>
      <c r="LGR65" s="2"/>
      <c r="LGS65" s="2"/>
      <c r="LGT65" s="2"/>
      <c r="LGU65" s="2"/>
      <c r="LGV65" s="2"/>
      <c r="LGW65" s="2"/>
      <c r="LGX65" s="2"/>
      <c r="LGY65" s="2"/>
      <c r="LGZ65" s="2"/>
      <c r="LHA65" s="2"/>
      <c r="LHB65" s="2"/>
      <c r="LHC65" s="2"/>
      <c r="LHD65" s="2"/>
      <c r="LHE65" s="2"/>
      <c r="LHF65" s="2"/>
      <c r="LHG65" s="2"/>
      <c r="LHH65" s="2"/>
      <c r="LHI65" s="2"/>
      <c r="LHJ65" s="2"/>
      <c r="LHK65" s="2"/>
      <c r="LHL65" s="2"/>
      <c r="LHM65" s="2"/>
      <c r="LHN65" s="2"/>
      <c r="LHO65" s="2"/>
      <c r="LHP65" s="2"/>
      <c r="LHQ65" s="2"/>
      <c r="LHR65" s="2"/>
      <c r="LHS65" s="2"/>
      <c r="LHT65" s="2"/>
      <c r="LHU65" s="2"/>
      <c r="LHV65" s="2"/>
      <c r="LHW65" s="2"/>
      <c r="LHX65" s="2"/>
      <c r="LHY65" s="2"/>
      <c r="LHZ65" s="2"/>
      <c r="LIA65" s="2"/>
      <c r="LIB65" s="2"/>
      <c r="LIC65" s="2"/>
      <c r="LID65" s="2"/>
      <c r="LIE65" s="2"/>
      <c r="LIF65" s="2"/>
      <c r="LIG65" s="2"/>
      <c r="LIH65" s="2"/>
      <c r="LII65" s="2"/>
      <c r="LIJ65" s="2"/>
      <c r="LIK65" s="2"/>
      <c r="LIL65" s="2"/>
      <c r="LIM65" s="2"/>
      <c r="LIN65" s="2"/>
      <c r="LIO65" s="2"/>
      <c r="LIP65" s="2"/>
      <c r="LIQ65" s="2"/>
      <c r="LIR65" s="2"/>
      <c r="LIS65" s="2"/>
      <c r="LIT65" s="2"/>
      <c r="LIU65" s="2"/>
      <c r="LIV65" s="2"/>
      <c r="LIW65" s="2"/>
      <c r="LIX65" s="2"/>
      <c r="LIY65" s="2"/>
      <c r="LIZ65" s="2"/>
      <c r="LJA65" s="2"/>
      <c r="LJB65" s="2"/>
      <c r="LJC65" s="2"/>
      <c r="LJD65" s="2"/>
      <c r="LJE65" s="2"/>
      <c r="LJF65" s="2"/>
      <c r="LJG65" s="2"/>
      <c r="LJH65" s="2"/>
      <c r="LJI65" s="2"/>
      <c r="LJJ65" s="2"/>
      <c r="LJK65" s="2"/>
      <c r="LJL65" s="2"/>
      <c r="LJM65" s="2"/>
      <c r="LJN65" s="2"/>
      <c r="LJO65" s="2"/>
      <c r="LJP65" s="2"/>
      <c r="LJQ65" s="2"/>
      <c r="LJR65" s="2"/>
      <c r="LJS65" s="2"/>
      <c r="LJT65" s="2"/>
      <c r="LJU65" s="2"/>
      <c r="LJV65" s="2"/>
      <c r="LJW65" s="2"/>
      <c r="LJX65" s="2"/>
      <c r="LJY65" s="2"/>
      <c r="LJZ65" s="2"/>
      <c r="LKA65" s="2"/>
      <c r="LKB65" s="2"/>
      <c r="LKC65" s="2"/>
      <c r="LKD65" s="2"/>
      <c r="LKE65" s="2"/>
      <c r="LKF65" s="2"/>
      <c r="LKG65" s="2"/>
      <c r="LKH65" s="2"/>
      <c r="LKI65" s="2"/>
      <c r="LKJ65" s="2"/>
      <c r="LKK65" s="2"/>
      <c r="LKL65" s="2"/>
      <c r="LKM65" s="2"/>
      <c r="LKN65" s="2"/>
      <c r="LKO65" s="2"/>
      <c r="LKP65" s="2"/>
      <c r="LKQ65" s="2"/>
      <c r="LKR65" s="2"/>
      <c r="LKS65" s="2"/>
      <c r="LKT65" s="2"/>
      <c r="LKU65" s="2"/>
      <c r="LKV65" s="2"/>
      <c r="LKW65" s="2"/>
      <c r="LKX65" s="2"/>
      <c r="LKY65" s="2"/>
      <c r="LKZ65" s="2"/>
      <c r="LLA65" s="2"/>
      <c r="LLB65" s="2"/>
      <c r="LLC65" s="2"/>
      <c r="LLD65" s="2"/>
      <c r="LLE65" s="2"/>
      <c r="LLF65" s="2"/>
      <c r="LLG65" s="2"/>
      <c r="LLH65" s="2"/>
      <c r="LLI65" s="2"/>
      <c r="LLJ65" s="2"/>
      <c r="LLK65" s="2"/>
      <c r="LLL65" s="2"/>
      <c r="LLM65" s="2"/>
      <c r="LLN65" s="2"/>
      <c r="LLO65" s="2"/>
      <c r="LLP65" s="2"/>
      <c r="LLQ65" s="2"/>
      <c r="LLR65" s="2"/>
      <c r="LLS65" s="2"/>
      <c r="LLT65" s="2"/>
      <c r="LLU65" s="2"/>
      <c r="LLV65" s="2"/>
      <c r="LLW65" s="2"/>
      <c r="LLX65" s="2"/>
      <c r="LLY65" s="2"/>
      <c r="LLZ65" s="2"/>
      <c r="LMA65" s="2"/>
      <c r="LMB65" s="2"/>
      <c r="LMC65" s="2"/>
      <c r="LMD65" s="2"/>
      <c r="LME65" s="2"/>
      <c r="LMF65" s="2"/>
      <c r="LMG65" s="2"/>
      <c r="LMH65" s="2"/>
      <c r="LMI65" s="2"/>
      <c r="LMJ65" s="2"/>
      <c r="LMK65" s="2"/>
      <c r="LML65" s="2"/>
      <c r="LMM65" s="2"/>
      <c r="LMN65" s="2"/>
      <c r="LMO65" s="2"/>
      <c r="LMP65" s="2"/>
      <c r="LMQ65" s="2"/>
      <c r="LMR65" s="2"/>
      <c r="LMS65" s="2"/>
      <c r="LMT65" s="2"/>
      <c r="LMU65" s="2"/>
      <c r="LMV65" s="2"/>
      <c r="LMW65" s="2"/>
      <c r="LMX65" s="2"/>
      <c r="LMY65" s="2"/>
      <c r="LMZ65" s="2"/>
      <c r="LNA65" s="2"/>
      <c r="LNB65" s="2"/>
      <c r="LNC65" s="2"/>
      <c r="LND65" s="2"/>
      <c r="LNE65" s="2"/>
      <c r="LNF65" s="2"/>
      <c r="LNG65" s="2"/>
      <c r="LNH65" s="2"/>
      <c r="LNI65" s="2"/>
      <c r="LNJ65" s="2"/>
      <c r="LNK65" s="2"/>
      <c r="LNL65" s="2"/>
      <c r="LNM65" s="2"/>
      <c r="LNN65" s="2"/>
      <c r="LNO65" s="2"/>
      <c r="LNP65" s="2"/>
      <c r="LNQ65" s="2"/>
      <c r="LNR65" s="2"/>
      <c r="LNS65" s="2"/>
      <c r="LNT65" s="2"/>
      <c r="LNU65" s="2"/>
      <c r="LNV65" s="2"/>
      <c r="LNW65" s="2"/>
      <c r="LNX65" s="2"/>
      <c r="LNY65" s="2"/>
      <c r="LNZ65" s="2"/>
      <c r="LOA65" s="2"/>
      <c r="LOB65" s="2"/>
      <c r="LOC65" s="2"/>
      <c r="LOD65" s="2"/>
      <c r="LOE65" s="2"/>
      <c r="LOF65" s="2"/>
      <c r="LOG65" s="2"/>
      <c r="LOH65" s="2"/>
      <c r="LOI65" s="2"/>
      <c r="LOJ65" s="2"/>
      <c r="LOK65" s="2"/>
      <c r="LOL65" s="2"/>
      <c r="LOM65" s="2"/>
      <c r="LON65" s="2"/>
      <c r="LOO65" s="2"/>
      <c r="LOP65" s="2"/>
      <c r="LOQ65" s="2"/>
      <c r="LOR65" s="2"/>
      <c r="LOS65" s="2"/>
      <c r="LOT65" s="2"/>
      <c r="LOU65" s="2"/>
      <c r="LOV65" s="2"/>
      <c r="LOW65" s="2"/>
      <c r="LOX65" s="2"/>
      <c r="LOY65" s="2"/>
      <c r="LOZ65" s="2"/>
      <c r="LPA65" s="2"/>
      <c r="LPB65" s="2"/>
      <c r="LPC65" s="2"/>
      <c r="LPD65" s="2"/>
      <c r="LPE65" s="2"/>
      <c r="LPF65" s="2"/>
      <c r="LPG65" s="2"/>
      <c r="LPH65" s="2"/>
      <c r="LPI65" s="2"/>
      <c r="LPJ65" s="2"/>
      <c r="LPK65" s="2"/>
      <c r="LPL65" s="2"/>
      <c r="LPM65" s="2"/>
      <c r="LPN65" s="2"/>
      <c r="LPO65" s="2"/>
      <c r="LPP65" s="2"/>
      <c r="LPQ65" s="2"/>
      <c r="LPR65" s="2"/>
      <c r="LPS65" s="2"/>
      <c r="LPT65" s="2"/>
      <c r="LPU65" s="2"/>
      <c r="LPV65" s="2"/>
      <c r="LPW65" s="2"/>
      <c r="LPX65" s="2"/>
      <c r="LPY65" s="2"/>
      <c r="LPZ65" s="2"/>
      <c r="LQA65" s="2"/>
      <c r="LQB65" s="2"/>
      <c r="LQC65" s="2"/>
      <c r="LQD65" s="2"/>
      <c r="LQE65" s="2"/>
      <c r="LQF65" s="2"/>
      <c r="LQG65" s="2"/>
      <c r="LQH65" s="2"/>
      <c r="LQI65" s="2"/>
      <c r="LQJ65" s="2"/>
      <c r="LQK65" s="2"/>
      <c r="LQL65" s="2"/>
      <c r="LQM65" s="2"/>
      <c r="LQN65" s="2"/>
      <c r="LQO65" s="2"/>
      <c r="LQP65" s="2"/>
      <c r="LQQ65" s="2"/>
      <c r="LQR65" s="2"/>
      <c r="LQS65" s="2"/>
      <c r="LQT65" s="2"/>
      <c r="LQU65" s="2"/>
      <c r="LQV65" s="2"/>
      <c r="LQW65" s="2"/>
      <c r="LQX65" s="2"/>
      <c r="LQY65" s="2"/>
      <c r="LQZ65" s="2"/>
      <c r="LRA65" s="2"/>
      <c r="LRB65" s="2"/>
      <c r="LRC65" s="2"/>
      <c r="LRD65" s="2"/>
      <c r="LRE65" s="2"/>
      <c r="LRF65" s="2"/>
      <c r="LRG65" s="2"/>
      <c r="LRH65" s="2"/>
      <c r="LRI65" s="2"/>
      <c r="LRJ65" s="2"/>
      <c r="LRK65" s="2"/>
      <c r="LRL65" s="2"/>
      <c r="LRM65" s="2"/>
      <c r="LRN65" s="2"/>
      <c r="LRO65" s="2"/>
      <c r="LRP65" s="2"/>
      <c r="LRQ65" s="2"/>
      <c r="LRR65" s="2"/>
      <c r="LRS65" s="2"/>
      <c r="LRT65" s="2"/>
      <c r="LRU65" s="2"/>
      <c r="LRV65" s="2"/>
      <c r="LRW65" s="2"/>
      <c r="LRX65" s="2"/>
      <c r="LRY65" s="2"/>
      <c r="LRZ65" s="2"/>
      <c r="LSA65" s="2"/>
      <c r="LSB65" s="2"/>
      <c r="LSC65" s="2"/>
      <c r="LSD65" s="2"/>
      <c r="LSE65" s="2"/>
      <c r="LSF65" s="2"/>
      <c r="LSG65" s="2"/>
      <c r="LSH65" s="2"/>
      <c r="LSI65" s="2"/>
      <c r="LSJ65" s="2"/>
      <c r="LSK65" s="2"/>
      <c r="LSL65" s="2"/>
      <c r="LSM65" s="2"/>
      <c r="LSN65" s="2"/>
      <c r="LSO65" s="2"/>
      <c r="LSP65" s="2"/>
      <c r="LSQ65" s="2"/>
      <c r="LSR65" s="2"/>
      <c r="LSS65" s="2"/>
      <c r="LST65" s="2"/>
      <c r="LSU65" s="2"/>
      <c r="LSV65" s="2"/>
      <c r="LSW65" s="2"/>
      <c r="LSX65" s="2"/>
      <c r="LSY65" s="2"/>
      <c r="LSZ65" s="2"/>
      <c r="LTA65" s="2"/>
      <c r="LTB65" s="2"/>
      <c r="LTC65" s="2"/>
      <c r="LTD65" s="2"/>
      <c r="LTE65" s="2"/>
      <c r="LTF65" s="2"/>
      <c r="LTG65" s="2"/>
      <c r="LTH65" s="2"/>
      <c r="LTI65" s="2"/>
      <c r="LTJ65" s="2"/>
      <c r="LTK65" s="2"/>
      <c r="LTL65" s="2"/>
      <c r="LTM65" s="2"/>
      <c r="LTN65" s="2"/>
      <c r="LTO65" s="2"/>
      <c r="LTP65" s="2"/>
      <c r="LTQ65" s="2"/>
      <c r="LTR65" s="2"/>
      <c r="LTS65" s="2"/>
      <c r="LTT65" s="2"/>
      <c r="LTU65" s="2"/>
      <c r="LTV65" s="2"/>
      <c r="LTW65" s="2"/>
      <c r="LTX65" s="2"/>
      <c r="LTY65" s="2"/>
      <c r="LTZ65" s="2"/>
      <c r="LUA65" s="2"/>
      <c r="LUB65" s="2"/>
      <c r="LUC65" s="2"/>
      <c r="LUD65" s="2"/>
      <c r="LUE65" s="2"/>
      <c r="LUF65" s="2"/>
      <c r="LUG65" s="2"/>
      <c r="LUH65" s="2"/>
      <c r="LUI65" s="2"/>
      <c r="LUJ65" s="2"/>
      <c r="LUK65" s="2"/>
      <c r="LUL65" s="2"/>
      <c r="LUM65" s="2"/>
      <c r="LUN65" s="2"/>
      <c r="LUO65" s="2"/>
      <c r="LUP65" s="2"/>
      <c r="LUQ65" s="2"/>
      <c r="LUR65" s="2"/>
      <c r="LUS65" s="2"/>
      <c r="LUT65" s="2"/>
      <c r="LUU65" s="2"/>
      <c r="LUV65" s="2"/>
      <c r="LUW65" s="2"/>
      <c r="LUX65" s="2"/>
      <c r="LUY65" s="2"/>
      <c r="LUZ65" s="2"/>
      <c r="LVA65" s="2"/>
      <c r="LVB65" s="2"/>
      <c r="LVC65" s="2"/>
      <c r="LVD65" s="2"/>
      <c r="LVE65" s="2"/>
      <c r="LVF65" s="2"/>
      <c r="LVG65" s="2"/>
      <c r="LVH65" s="2"/>
      <c r="LVI65" s="2"/>
      <c r="LVJ65" s="2"/>
      <c r="LVK65" s="2"/>
      <c r="LVL65" s="2"/>
      <c r="LVM65" s="2"/>
      <c r="LVN65" s="2"/>
      <c r="LVO65" s="2"/>
      <c r="LVP65" s="2"/>
      <c r="LVQ65" s="2"/>
      <c r="LVR65" s="2"/>
      <c r="LVS65" s="2"/>
      <c r="LVT65" s="2"/>
      <c r="LVU65" s="2"/>
      <c r="LVV65" s="2"/>
      <c r="LVW65" s="2"/>
      <c r="LVX65" s="2"/>
      <c r="LVY65" s="2"/>
      <c r="LVZ65" s="2"/>
      <c r="LWA65" s="2"/>
      <c r="LWB65" s="2"/>
      <c r="LWC65" s="2"/>
      <c r="LWD65" s="2"/>
      <c r="LWE65" s="2"/>
      <c r="LWF65" s="2"/>
      <c r="LWG65" s="2"/>
      <c r="LWH65" s="2"/>
      <c r="LWI65" s="2"/>
      <c r="LWJ65" s="2"/>
      <c r="LWK65" s="2"/>
      <c r="LWL65" s="2"/>
      <c r="LWM65" s="2"/>
      <c r="LWN65" s="2"/>
      <c r="LWO65" s="2"/>
      <c r="LWP65" s="2"/>
      <c r="LWQ65" s="2"/>
      <c r="LWR65" s="2"/>
      <c r="LWS65" s="2"/>
      <c r="LWT65" s="2"/>
      <c r="LWU65" s="2"/>
      <c r="LWV65" s="2"/>
      <c r="LWW65" s="2"/>
      <c r="LWX65" s="2"/>
      <c r="LWY65" s="2"/>
      <c r="LWZ65" s="2"/>
      <c r="LXA65" s="2"/>
      <c r="LXB65" s="2"/>
      <c r="LXC65" s="2"/>
      <c r="LXD65" s="2"/>
      <c r="LXE65" s="2"/>
      <c r="LXF65" s="2"/>
      <c r="LXG65" s="2"/>
      <c r="LXH65" s="2"/>
      <c r="LXI65" s="2"/>
      <c r="LXJ65" s="2"/>
      <c r="LXK65" s="2"/>
      <c r="LXL65" s="2"/>
      <c r="LXM65" s="2"/>
      <c r="LXN65" s="2"/>
      <c r="LXO65" s="2"/>
      <c r="LXP65" s="2"/>
      <c r="LXQ65" s="2"/>
      <c r="LXR65" s="2"/>
      <c r="LXS65" s="2"/>
      <c r="LXT65" s="2"/>
      <c r="LXU65" s="2"/>
      <c r="LXV65" s="2"/>
      <c r="LXW65" s="2"/>
      <c r="LXX65" s="2"/>
      <c r="LXY65" s="2"/>
      <c r="LXZ65" s="2"/>
      <c r="LYA65" s="2"/>
      <c r="LYB65" s="2"/>
      <c r="LYC65" s="2"/>
      <c r="LYD65" s="2"/>
      <c r="LYE65" s="2"/>
      <c r="LYF65" s="2"/>
      <c r="LYG65" s="2"/>
      <c r="LYH65" s="2"/>
      <c r="LYI65" s="2"/>
      <c r="LYJ65" s="2"/>
      <c r="LYK65" s="2"/>
      <c r="LYL65" s="2"/>
      <c r="LYM65" s="2"/>
      <c r="LYN65" s="2"/>
      <c r="LYO65" s="2"/>
      <c r="LYP65" s="2"/>
      <c r="LYQ65" s="2"/>
      <c r="LYR65" s="2"/>
      <c r="LYS65" s="2"/>
      <c r="LYT65" s="2"/>
      <c r="LYU65" s="2"/>
      <c r="LYV65" s="2"/>
      <c r="LYW65" s="2"/>
      <c r="LYX65" s="2"/>
      <c r="LYY65" s="2"/>
      <c r="LYZ65" s="2"/>
      <c r="LZA65" s="2"/>
      <c r="LZB65" s="2"/>
      <c r="LZC65" s="2"/>
      <c r="LZD65" s="2"/>
      <c r="LZE65" s="2"/>
      <c r="LZF65" s="2"/>
      <c r="LZG65" s="2"/>
      <c r="LZH65" s="2"/>
      <c r="LZI65" s="2"/>
      <c r="LZJ65" s="2"/>
      <c r="LZK65" s="2"/>
      <c r="LZL65" s="2"/>
      <c r="LZM65" s="2"/>
      <c r="LZN65" s="2"/>
      <c r="LZO65" s="2"/>
      <c r="LZP65" s="2"/>
      <c r="LZQ65" s="2"/>
      <c r="LZR65" s="2"/>
      <c r="LZS65" s="2"/>
      <c r="LZT65" s="2"/>
      <c r="LZU65" s="2"/>
      <c r="LZV65" s="2"/>
      <c r="LZW65" s="2"/>
      <c r="LZX65" s="2"/>
      <c r="LZY65" s="2"/>
      <c r="LZZ65" s="2"/>
      <c r="MAA65" s="2"/>
      <c r="MAB65" s="2"/>
      <c r="MAC65" s="2"/>
      <c r="MAD65" s="2"/>
      <c r="MAE65" s="2"/>
      <c r="MAF65" s="2"/>
      <c r="MAG65" s="2"/>
      <c r="MAH65" s="2"/>
      <c r="MAI65" s="2"/>
      <c r="MAJ65" s="2"/>
      <c r="MAK65" s="2"/>
      <c r="MAL65" s="2"/>
      <c r="MAM65" s="2"/>
      <c r="MAN65" s="2"/>
      <c r="MAO65" s="2"/>
      <c r="MAP65" s="2"/>
      <c r="MAQ65" s="2"/>
      <c r="MAR65" s="2"/>
      <c r="MAS65" s="2"/>
      <c r="MAT65" s="2"/>
      <c r="MAU65" s="2"/>
      <c r="MAV65" s="2"/>
      <c r="MAW65" s="2"/>
      <c r="MAX65" s="2"/>
      <c r="MAY65" s="2"/>
      <c r="MAZ65" s="2"/>
      <c r="MBA65" s="2"/>
      <c r="MBB65" s="2"/>
      <c r="MBC65" s="2"/>
      <c r="MBD65" s="2"/>
      <c r="MBE65" s="2"/>
      <c r="MBF65" s="2"/>
      <c r="MBG65" s="2"/>
      <c r="MBH65" s="2"/>
      <c r="MBI65" s="2"/>
      <c r="MBJ65" s="2"/>
      <c r="MBK65" s="2"/>
      <c r="MBL65" s="2"/>
      <c r="MBM65" s="2"/>
      <c r="MBN65" s="2"/>
      <c r="MBO65" s="2"/>
      <c r="MBP65" s="2"/>
      <c r="MBQ65" s="2"/>
      <c r="MBR65" s="2"/>
      <c r="MBS65" s="2"/>
      <c r="MBT65" s="2"/>
      <c r="MBU65" s="2"/>
      <c r="MBV65" s="2"/>
      <c r="MBW65" s="2"/>
      <c r="MBX65" s="2"/>
      <c r="MBY65" s="2"/>
      <c r="MBZ65" s="2"/>
      <c r="MCA65" s="2"/>
      <c r="MCB65" s="2"/>
      <c r="MCC65" s="2"/>
      <c r="MCD65" s="2"/>
      <c r="MCE65" s="2"/>
      <c r="MCF65" s="2"/>
      <c r="MCG65" s="2"/>
      <c r="MCH65" s="2"/>
      <c r="MCI65" s="2"/>
      <c r="MCJ65" s="2"/>
      <c r="MCK65" s="2"/>
      <c r="MCL65" s="2"/>
      <c r="MCM65" s="2"/>
      <c r="MCN65" s="2"/>
      <c r="MCO65" s="2"/>
      <c r="MCP65" s="2"/>
      <c r="MCQ65" s="2"/>
      <c r="MCR65" s="2"/>
      <c r="MCS65" s="2"/>
      <c r="MCT65" s="2"/>
      <c r="MCU65" s="2"/>
      <c r="MCV65" s="2"/>
      <c r="MCW65" s="2"/>
      <c r="MCX65" s="2"/>
      <c r="MCY65" s="2"/>
      <c r="MCZ65" s="2"/>
      <c r="MDA65" s="2"/>
      <c r="MDB65" s="2"/>
      <c r="MDC65" s="2"/>
      <c r="MDD65" s="2"/>
      <c r="MDE65" s="2"/>
      <c r="MDF65" s="2"/>
      <c r="MDG65" s="2"/>
      <c r="MDH65" s="2"/>
      <c r="MDI65" s="2"/>
      <c r="MDJ65" s="2"/>
      <c r="MDK65" s="2"/>
      <c r="MDL65" s="2"/>
      <c r="MDM65" s="2"/>
      <c r="MDN65" s="2"/>
      <c r="MDO65" s="2"/>
      <c r="MDP65" s="2"/>
      <c r="MDQ65" s="2"/>
      <c r="MDR65" s="2"/>
      <c r="MDS65" s="2"/>
      <c r="MDT65" s="2"/>
      <c r="MDU65" s="2"/>
      <c r="MDV65" s="2"/>
      <c r="MDW65" s="2"/>
      <c r="MDX65" s="2"/>
      <c r="MDY65" s="2"/>
      <c r="MDZ65" s="2"/>
      <c r="MEA65" s="2"/>
      <c r="MEB65" s="2"/>
      <c r="MEC65" s="2"/>
      <c r="MED65" s="2"/>
      <c r="MEE65" s="2"/>
      <c r="MEF65" s="2"/>
      <c r="MEG65" s="2"/>
      <c r="MEH65" s="2"/>
      <c r="MEI65" s="2"/>
      <c r="MEJ65" s="2"/>
      <c r="MEK65" s="2"/>
      <c r="MEL65" s="2"/>
      <c r="MEM65" s="2"/>
      <c r="MEN65" s="2"/>
      <c r="MEO65" s="2"/>
      <c r="MEP65" s="2"/>
      <c r="MEQ65" s="2"/>
      <c r="MER65" s="2"/>
      <c r="MES65" s="2"/>
      <c r="MET65" s="2"/>
      <c r="MEU65" s="2"/>
      <c r="MEV65" s="2"/>
      <c r="MEW65" s="2"/>
      <c r="MEX65" s="2"/>
      <c r="MEY65" s="2"/>
      <c r="MEZ65" s="2"/>
      <c r="MFA65" s="2"/>
      <c r="MFB65" s="2"/>
      <c r="MFC65" s="2"/>
      <c r="MFD65" s="2"/>
      <c r="MFE65" s="2"/>
      <c r="MFF65" s="2"/>
      <c r="MFG65" s="2"/>
      <c r="MFH65" s="2"/>
      <c r="MFI65" s="2"/>
      <c r="MFJ65" s="2"/>
      <c r="MFK65" s="2"/>
      <c r="MFL65" s="2"/>
      <c r="MFM65" s="2"/>
      <c r="MFN65" s="2"/>
      <c r="MFO65" s="2"/>
      <c r="MFP65" s="2"/>
      <c r="MFQ65" s="2"/>
      <c r="MFR65" s="2"/>
      <c r="MFS65" s="2"/>
      <c r="MFT65" s="2"/>
      <c r="MFU65" s="2"/>
      <c r="MFV65" s="2"/>
      <c r="MFW65" s="2"/>
      <c r="MFX65" s="2"/>
      <c r="MFY65" s="2"/>
      <c r="MFZ65" s="2"/>
      <c r="MGA65" s="2"/>
      <c r="MGB65" s="2"/>
      <c r="MGC65" s="2"/>
      <c r="MGD65" s="2"/>
      <c r="MGE65" s="2"/>
      <c r="MGF65" s="2"/>
      <c r="MGG65" s="2"/>
      <c r="MGH65" s="2"/>
      <c r="MGI65" s="2"/>
      <c r="MGJ65" s="2"/>
      <c r="MGK65" s="2"/>
      <c r="MGL65" s="2"/>
      <c r="MGM65" s="2"/>
      <c r="MGN65" s="2"/>
      <c r="MGO65" s="2"/>
      <c r="MGP65" s="2"/>
      <c r="MGQ65" s="2"/>
      <c r="MGR65" s="2"/>
      <c r="MGS65" s="2"/>
      <c r="MGT65" s="2"/>
      <c r="MGU65" s="2"/>
      <c r="MGV65" s="2"/>
      <c r="MGW65" s="2"/>
      <c r="MGX65" s="2"/>
      <c r="MGY65" s="2"/>
      <c r="MGZ65" s="2"/>
      <c r="MHA65" s="2"/>
      <c r="MHB65" s="2"/>
      <c r="MHC65" s="2"/>
      <c r="MHD65" s="2"/>
      <c r="MHE65" s="2"/>
      <c r="MHF65" s="2"/>
      <c r="MHG65" s="2"/>
      <c r="MHH65" s="2"/>
      <c r="MHI65" s="2"/>
      <c r="MHJ65" s="2"/>
      <c r="MHK65" s="2"/>
      <c r="MHL65" s="2"/>
      <c r="MHM65" s="2"/>
      <c r="MHN65" s="2"/>
      <c r="MHO65" s="2"/>
      <c r="MHP65" s="2"/>
      <c r="MHQ65" s="2"/>
      <c r="MHR65" s="2"/>
      <c r="MHS65" s="2"/>
      <c r="MHT65" s="2"/>
      <c r="MHU65" s="2"/>
      <c r="MHV65" s="2"/>
      <c r="MHW65" s="2"/>
      <c r="MHX65" s="2"/>
      <c r="MHY65" s="2"/>
      <c r="MHZ65" s="2"/>
      <c r="MIA65" s="2"/>
      <c r="MIB65" s="2"/>
      <c r="MIC65" s="2"/>
      <c r="MID65" s="2"/>
      <c r="MIE65" s="2"/>
      <c r="MIF65" s="2"/>
      <c r="MIG65" s="2"/>
      <c r="MIH65" s="2"/>
      <c r="MII65" s="2"/>
      <c r="MIJ65" s="2"/>
      <c r="MIK65" s="2"/>
      <c r="MIL65" s="2"/>
      <c r="MIM65" s="2"/>
      <c r="MIN65" s="2"/>
      <c r="MIO65" s="2"/>
      <c r="MIP65" s="2"/>
      <c r="MIQ65" s="2"/>
      <c r="MIR65" s="2"/>
      <c r="MIS65" s="2"/>
      <c r="MIT65" s="2"/>
      <c r="MIU65" s="2"/>
      <c r="MIV65" s="2"/>
      <c r="MIW65" s="2"/>
      <c r="MIX65" s="2"/>
      <c r="MIY65" s="2"/>
      <c r="MIZ65" s="2"/>
      <c r="MJA65" s="2"/>
      <c r="MJB65" s="2"/>
      <c r="MJC65" s="2"/>
      <c r="MJD65" s="2"/>
      <c r="MJE65" s="2"/>
      <c r="MJF65" s="2"/>
      <c r="MJG65" s="2"/>
      <c r="MJH65" s="2"/>
      <c r="MJI65" s="2"/>
      <c r="MJJ65" s="2"/>
      <c r="MJK65" s="2"/>
      <c r="MJL65" s="2"/>
      <c r="MJM65" s="2"/>
      <c r="MJN65" s="2"/>
      <c r="MJO65" s="2"/>
      <c r="MJP65" s="2"/>
      <c r="MJQ65" s="2"/>
      <c r="MJR65" s="2"/>
      <c r="MJS65" s="2"/>
      <c r="MJT65" s="2"/>
      <c r="MJU65" s="2"/>
      <c r="MJV65" s="2"/>
      <c r="MJW65" s="2"/>
      <c r="MJX65" s="2"/>
      <c r="MJY65" s="2"/>
      <c r="MJZ65" s="2"/>
      <c r="MKA65" s="2"/>
      <c r="MKB65" s="2"/>
      <c r="MKC65" s="2"/>
      <c r="MKD65" s="2"/>
      <c r="MKE65" s="2"/>
      <c r="MKF65" s="2"/>
      <c r="MKG65" s="2"/>
      <c r="MKH65" s="2"/>
      <c r="MKI65" s="2"/>
      <c r="MKJ65" s="2"/>
      <c r="MKK65" s="2"/>
      <c r="MKL65" s="2"/>
      <c r="MKM65" s="2"/>
      <c r="MKN65" s="2"/>
      <c r="MKO65" s="2"/>
      <c r="MKP65" s="2"/>
      <c r="MKQ65" s="2"/>
      <c r="MKR65" s="2"/>
      <c r="MKS65" s="2"/>
      <c r="MKT65" s="2"/>
      <c r="MKU65" s="2"/>
      <c r="MKV65" s="2"/>
      <c r="MKW65" s="2"/>
      <c r="MKX65" s="2"/>
      <c r="MKY65" s="2"/>
      <c r="MKZ65" s="2"/>
      <c r="MLA65" s="2"/>
      <c r="MLB65" s="2"/>
      <c r="MLC65" s="2"/>
      <c r="MLD65" s="2"/>
      <c r="MLE65" s="2"/>
      <c r="MLF65" s="2"/>
      <c r="MLG65" s="2"/>
      <c r="MLH65" s="2"/>
      <c r="MLI65" s="2"/>
      <c r="MLJ65" s="2"/>
      <c r="MLK65" s="2"/>
      <c r="MLL65" s="2"/>
      <c r="MLM65" s="2"/>
      <c r="MLN65" s="2"/>
      <c r="MLO65" s="2"/>
      <c r="MLP65" s="2"/>
      <c r="MLQ65" s="2"/>
      <c r="MLR65" s="2"/>
      <c r="MLS65" s="2"/>
      <c r="MLT65" s="2"/>
      <c r="MLU65" s="2"/>
      <c r="MLV65" s="2"/>
      <c r="MLW65" s="2"/>
      <c r="MLX65" s="2"/>
      <c r="MLY65" s="2"/>
      <c r="MLZ65" s="2"/>
      <c r="MMA65" s="2"/>
      <c r="MMB65" s="2"/>
      <c r="MMC65" s="2"/>
      <c r="MMD65" s="2"/>
      <c r="MME65" s="2"/>
      <c r="MMF65" s="2"/>
      <c r="MMG65" s="2"/>
      <c r="MMH65" s="2"/>
      <c r="MMI65" s="2"/>
      <c r="MMJ65" s="2"/>
      <c r="MMK65" s="2"/>
      <c r="MML65" s="2"/>
      <c r="MMM65" s="2"/>
      <c r="MMN65" s="2"/>
      <c r="MMO65" s="2"/>
      <c r="MMP65" s="2"/>
      <c r="MMQ65" s="2"/>
      <c r="MMR65" s="2"/>
      <c r="MMS65" s="2"/>
      <c r="MMT65" s="2"/>
      <c r="MMU65" s="2"/>
      <c r="MMV65" s="2"/>
      <c r="MMW65" s="2"/>
      <c r="MMX65" s="2"/>
      <c r="MMY65" s="2"/>
      <c r="MMZ65" s="2"/>
      <c r="MNA65" s="2"/>
      <c r="MNB65" s="2"/>
      <c r="MNC65" s="2"/>
      <c r="MND65" s="2"/>
      <c r="MNE65" s="2"/>
      <c r="MNF65" s="2"/>
      <c r="MNG65" s="2"/>
      <c r="MNH65" s="2"/>
      <c r="MNI65" s="2"/>
      <c r="MNJ65" s="2"/>
      <c r="MNK65" s="2"/>
      <c r="MNL65" s="2"/>
      <c r="MNM65" s="2"/>
      <c r="MNN65" s="2"/>
      <c r="MNO65" s="2"/>
      <c r="MNP65" s="2"/>
      <c r="MNQ65" s="2"/>
      <c r="MNR65" s="2"/>
      <c r="MNS65" s="2"/>
      <c r="MNT65" s="2"/>
      <c r="MNU65" s="2"/>
      <c r="MNV65" s="2"/>
      <c r="MNW65" s="2"/>
      <c r="MNX65" s="2"/>
      <c r="MNY65" s="2"/>
      <c r="MNZ65" s="2"/>
      <c r="MOA65" s="2"/>
      <c r="MOB65" s="2"/>
      <c r="MOC65" s="2"/>
      <c r="MOD65" s="2"/>
      <c r="MOE65" s="2"/>
      <c r="MOF65" s="2"/>
      <c r="MOG65" s="2"/>
      <c r="MOH65" s="2"/>
      <c r="MOI65" s="2"/>
      <c r="MOJ65" s="2"/>
      <c r="MOK65" s="2"/>
      <c r="MOL65" s="2"/>
      <c r="MOM65" s="2"/>
      <c r="MON65" s="2"/>
      <c r="MOO65" s="2"/>
      <c r="MOP65" s="2"/>
      <c r="MOQ65" s="2"/>
      <c r="MOR65" s="2"/>
      <c r="MOS65" s="2"/>
      <c r="MOT65" s="2"/>
      <c r="MOU65" s="2"/>
      <c r="MOV65" s="2"/>
      <c r="MOW65" s="2"/>
      <c r="MOX65" s="2"/>
      <c r="MOY65" s="2"/>
      <c r="MOZ65" s="2"/>
      <c r="MPA65" s="2"/>
      <c r="MPB65" s="2"/>
      <c r="MPC65" s="2"/>
      <c r="MPD65" s="2"/>
      <c r="MPE65" s="2"/>
      <c r="MPF65" s="2"/>
      <c r="MPG65" s="2"/>
      <c r="MPH65" s="2"/>
      <c r="MPI65" s="2"/>
      <c r="MPJ65" s="2"/>
      <c r="MPK65" s="2"/>
      <c r="MPL65" s="2"/>
      <c r="MPM65" s="2"/>
      <c r="MPN65" s="2"/>
      <c r="MPO65" s="2"/>
      <c r="MPP65" s="2"/>
      <c r="MPQ65" s="2"/>
      <c r="MPR65" s="2"/>
      <c r="MPS65" s="2"/>
      <c r="MPT65" s="2"/>
      <c r="MPU65" s="2"/>
      <c r="MPV65" s="2"/>
      <c r="MPW65" s="2"/>
      <c r="MPX65" s="2"/>
      <c r="MPY65" s="2"/>
      <c r="MPZ65" s="2"/>
      <c r="MQA65" s="2"/>
      <c r="MQB65" s="2"/>
      <c r="MQC65" s="2"/>
      <c r="MQD65" s="2"/>
      <c r="MQE65" s="2"/>
      <c r="MQF65" s="2"/>
      <c r="MQG65" s="2"/>
      <c r="MQH65" s="2"/>
      <c r="MQI65" s="2"/>
      <c r="MQJ65" s="2"/>
      <c r="MQK65" s="2"/>
      <c r="MQL65" s="2"/>
      <c r="MQM65" s="2"/>
      <c r="MQN65" s="2"/>
      <c r="MQO65" s="2"/>
      <c r="MQP65" s="2"/>
      <c r="MQQ65" s="2"/>
      <c r="MQR65" s="2"/>
      <c r="MQS65" s="2"/>
      <c r="MQT65" s="2"/>
      <c r="MQU65" s="2"/>
      <c r="MQV65" s="2"/>
      <c r="MQW65" s="2"/>
      <c r="MQX65" s="2"/>
      <c r="MQY65" s="2"/>
      <c r="MQZ65" s="2"/>
      <c r="MRA65" s="2"/>
      <c r="MRB65" s="2"/>
      <c r="MRC65" s="2"/>
      <c r="MRD65" s="2"/>
      <c r="MRE65" s="2"/>
      <c r="MRF65" s="2"/>
      <c r="MRG65" s="2"/>
      <c r="MRH65" s="2"/>
      <c r="MRI65" s="2"/>
      <c r="MRJ65" s="2"/>
      <c r="MRK65" s="2"/>
      <c r="MRL65" s="2"/>
      <c r="MRM65" s="2"/>
      <c r="MRN65" s="2"/>
      <c r="MRO65" s="2"/>
      <c r="MRP65" s="2"/>
      <c r="MRQ65" s="2"/>
      <c r="MRR65" s="2"/>
      <c r="MRS65" s="2"/>
      <c r="MRT65" s="2"/>
      <c r="MRU65" s="2"/>
      <c r="MRV65" s="2"/>
      <c r="MRW65" s="2"/>
      <c r="MRX65" s="2"/>
      <c r="MRY65" s="2"/>
      <c r="MRZ65" s="2"/>
      <c r="MSA65" s="2"/>
      <c r="MSB65" s="2"/>
      <c r="MSC65" s="2"/>
      <c r="MSD65" s="2"/>
      <c r="MSE65" s="2"/>
      <c r="MSF65" s="2"/>
      <c r="MSG65" s="2"/>
      <c r="MSH65" s="2"/>
      <c r="MSI65" s="2"/>
      <c r="MSJ65" s="2"/>
      <c r="MSK65" s="2"/>
      <c r="MSL65" s="2"/>
      <c r="MSM65" s="2"/>
      <c r="MSN65" s="2"/>
      <c r="MSO65" s="2"/>
      <c r="MSP65" s="2"/>
      <c r="MSQ65" s="2"/>
      <c r="MSR65" s="2"/>
      <c r="MSS65" s="2"/>
      <c r="MST65" s="2"/>
      <c r="MSU65" s="2"/>
      <c r="MSV65" s="2"/>
      <c r="MSW65" s="2"/>
      <c r="MSX65" s="2"/>
      <c r="MSY65" s="2"/>
      <c r="MSZ65" s="2"/>
      <c r="MTA65" s="2"/>
      <c r="MTB65" s="2"/>
      <c r="MTC65" s="2"/>
      <c r="MTD65" s="2"/>
      <c r="MTE65" s="2"/>
      <c r="MTF65" s="2"/>
      <c r="MTG65" s="2"/>
      <c r="MTH65" s="2"/>
      <c r="MTI65" s="2"/>
      <c r="MTJ65" s="2"/>
      <c r="MTK65" s="2"/>
      <c r="MTL65" s="2"/>
      <c r="MTM65" s="2"/>
      <c r="MTN65" s="2"/>
      <c r="MTO65" s="2"/>
      <c r="MTP65" s="2"/>
      <c r="MTQ65" s="2"/>
      <c r="MTR65" s="2"/>
      <c r="MTS65" s="2"/>
      <c r="MTT65" s="2"/>
      <c r="MTU65" s="2"/>
      <c r="MTV65" s="2"/>
      <c r="MTW65" s="2"/>
      <c r="MTX65" s="2"/>
      <c r="MTY65" s="2"/>
      <c r="MTZ65" s="2"/>
      <c r="MUA65" s="2"/>
      <c r="MUB65" s="2"/>
      <c r="MUC65" s="2"/>
      <c r="MUD65" s="2"/>
      <c r="MUE65" s="2"/>
      <c r="MUF65" s="2"/>
      <c r="MUG65" s="2"/>
      <c r="MUH65" s="2"/>
      <c r="MUI65" s="2"/>
      <c r="MUJ65" s="2"/>
      <c r="MUK65" s="2"/>
      <c r="MUL65" s="2"/>
      <c r="MUM65" s="2"/>
      <c r="MUN65" s="2"/>
      <c r="MUO65" s="2"/>
      <c r="MUP65" s="2"/>
      <c r="MUQ65" s="2"/>
      <c r="MUR65" s="2"/>
      <c r="MUS65" s="2"/>
      <c r="MUT65" s="2"/>
      <c r="MUU65" s="2"/>
      <c r="MUV65" s="2"/>
      <c r="MUW65" s="2"/>
      <c r="MUX65" s="2"/>
      <c r="MUY65" s="2"/>
      <c r="MUZ65" s="2"/>
      <c r="MVA65" s="2"/>
      <c r="MVB65" s="2"/>
      <c r="MVC65" s="2"/>
      <c r="MVD65" s="2"/>
      <c r="MVE65" s="2"/>
      <c r="MVF65" s="2"/>
      <c r="MVG65" s="2"/>
      <c r="MVH65" s="2"/>
      <c r="MVI65" s="2"/>
      <c r="MVJ65" s="2"/>
      <c r="MVK65" s="2"/>
      <c r="MVL65" s="2"/>
      <c r="MVM65" s="2"/>
      <c r="MVN65" s="2"/>
      <c r="MVO65" s="2"/>
      <c r="MVP65" s="2"/>
      <c r="MVQ65" s="2"/>
      <c r="MVR65" s="2"/>
      <c r="MVS65" s="2"/>
      <c r="MVT65" s="2"/>
      <c r="MVU65" s="2"/>
      <c r="MVV65" s="2"/>
      <c r="MVW65" s="2"/>
      <c r="MVX65" s="2"/>
      <c r="MVY65" s="2"/>
      <c r="MVZ65" s="2"/>
      <c r="MWA65" s="2"/>
      <c r="MWB65" s="2"/>
      <c r="MWC65" s="2"/>
      <c r="MWD65" s="2"/>
      <c r="MWE65" s="2"/>
      <c r="MWF65" s="2"/>
      <c r="MWG65" s="2"/>
      <c r="MWH65" s="2"/>
      <c r="MWI65" s="2"/>
      <c r="MWJ65" s="2"/>
      <c r="MWK65" s="2"/>
      <c r="MWL65" s="2"/>
      <c r="MWM65" s="2"/>
      <c r="MWN65" s="2"/>
      <c r="MWO65" s="2"/>
      <c r="MWP65" s="2"/>
      <c r="MWQ65" s="2"/>
      <c r="MWR65" s="2"/>
      <c r="MWS65" s="2"/>
      <c r="MWT65" s="2"/>
      <c r="MWU65" s="2"/>
      <c r="MWV65" s="2"/>
      <c r="MWW65" s="2"/>
      <c r="MWX65" s="2"/>
      <c r="MWY65" s="2"/>
      <c r="MWZ65" s="2"/>
      <c r="MXA65" s="2"/>
      <c r="MXB65" s="2"/>
      <c r="MXC65" s="2"/>
      <c r="MXD65" s="2"/>
      <c r="MXE65" s="2"/>
      <c r="MXF65" s="2"/>
      <c r="MXG65" s="2"/>
      <c r="MXH65" s="2"/>
      <c r="MXI65" s="2"/>
      <c r="MXJ65" s="2"/>
      <c r="MXK65" s="2"/>
      <c r="MXL65" s="2"/>
      <c r="MXM65" s="2"/>
      <c r="MXN65" s="2"/>
      <c r="MXO65" s="2"/>
      <c r="MXP65" s="2"/>
      <c r="MXQ65" s="2"/>
      <c r="MXR65" s="2"/>
      <c r="MXS65" s="2"/>
      <c r="MXT65" s="2"/>
      <c r="MXU65" s="2"/>
      <c r="MXV65" s="2"/>
      <c r="MXW65" s="2"/>
      <c r="MXX65" s="2"/>
      <c r="MXY65" s="2"/>
      <c r="MXZ65" s="2"/>
      <c r="MYA65" s="2"/>
      <c r="MYB65" s="2"/>
      <c r="MYC65" s="2"/>
      <c r="MYD65" s="2"/>
      <c r="MYE65" s="2"/>
      <c r="MYF65" s="2"/>
      <c r="MYG65" s="2"/>
      <c r="MYH65" s="2"/>
      <c r="MYI65" s="2"/>
      <c r="MYJ65" s="2"/>
      <c r="MYK65" s="2"/>
      <c r="MYL65" s="2"/>
      <c r="MYM65" s="2"/>
      <c r="MYN65" s="2"/>
      <c r="MYO65" s="2"/>
      <c r="MYP65" s="2"/>
      <c r="MYQ65" s="2"/>
      <c r="MYR65" s="2"/>
      <c r="MYS65" s="2"/>
      <c r="MYT65" s="2"/>
      <c r="MYU65" s="2"/>
      <c r="MYV65" s="2"/>
      <c r="MYW65" s="2"/>
      <c r="MYX65" s="2"/>
      <c r="MYY65" s="2"/>
      <c r="MYZ65" s="2"/>
      <c r="MZA65" s="2"/>
      <c r="MZB65" s="2"/>
      <c r="MZC65" s="2"/>
      <c r="MZD65" s="2"/>
      <c r="MZE65" s="2"/>
      <c r="MZF65" s="2"/>
      <c r="MZG65" s="2"/>
      <c r="MZH65" s="2"/>
      <c r="MZI65" s="2"/>
      <c r="MZJ65" s="2"/>
      <c r="MZK65" s="2"/>
      <c r="MZL65" s="2"/>
      <c r="MZM65" s="2"/>
      <c r="MZN65" s="2"/>
      <c r="MZO65" s="2"/>
      <c r="MZP65" s="2"/>
      <c r="MZQ65" s="2"/>
      <c r="MZR65" s="2"/>
      <c r="MZS65" s="2"/>
      <c r="MZT65" s="2"/>
      <c r="MZU65" s="2"/>
      <c r="MZV65" s="2"/>
      <c r="MZW65" s="2"/>
      <c r="MZX65" s="2"/>
      <c r="MZY65" s="2"/>
      <c r="MZZ65" s="2"/>
      <c r="NAA65" s="2"/>
      <c r="NAB65" s="2"/>
      <c r="NAC65" s="2"/>
      <c r="NAD65" s="2"/>
      <c r="NAE65" s="2"/>
      <c r="NAF65" s="2"/>
      <c r="NAG65" s="2"/>
      <c r="NAH65" s="2"/>
      <c r="NAI65" s="2"/>
      <c r="NAJ65" s="2"/>
      <c r="NAK65" s="2"/>
      <c r="NAL65" s="2"/>
      <c r="NAM65" s="2"/>
      <c r="NAN65" s="2"/>
      <c r="NAO65" s="2"/>
      <c r="NAP65" s="2"/>
      <c r="NAQ65" s="2"/>
      <c r="NAR65" s="2"/>
      <c r="NAS65" s="2"/>
      <c r="NAT65" s="2"/>
      <c r="NAU65" s="2"/>
      <c r="NAV65" s="2"/>
      <c r="NAW65" s="2"/>
      <c r="NAX65" s="2"/>
      <c r="NAY65" s="2"/>
      <c r="NAZ65" s="2"/>
      <c r="NBA65" s="2"/>
      <c r="NBB65" s="2"/>
      <c r="NBC65" s="2"/>
      <c r="NBD65" s="2"/>
      <c r="NBE65" s="2"/>
      <c r="NBF65" s="2"/>
      <c r="NBG65" s="2"/>
      <c r="NBH65" s="2"/>
      <c r="NBI65" s="2"/>
      <c r="NBJ65" s="2"/>
      <c r="NBK65" s="2"/>
      <c r="NBL65" s="2"/>
      <c r="NBM65" s="2"/>
      <c r="NBN65" s="2"/>
      <c r="NBO65" s="2"/>
      <c r="NBP65" s="2"/>
      <c r="NBQ65" s="2"/>
      <c r="NBR65" s="2"/>
      <c r="NBS65" s="2"/>
      <c r="NBT65" s="2"/>
      <c r="NBU65" s="2"/>
      <c r="NBV65" s="2"/>
      <c r="NBW65" s="2"/>
      <c r="NBX65" s="2"/>
      <c r="NBY65" s="2"/>
      <c r="NBZ65" s="2"/>
      <c r="NCA65" s="2"/>
      <c r="NCB65" s="2"/>
      <c r="NCC65" s="2"/>
      <c r="NCD65" s="2"/>
      <c r="NCE65" s="2"/>
      <c r="NCF65" s="2"/>
      <c r="NCG65" s="2"/>
      <c r="NCH65" s="2"/>
      <c r="NCI65" s="2"/>
      <c r="NCJ65" s="2"/>
      <c r="NCK65" s="2"/>
      <c r="NCL65" s="2"/>
      <c r="NCM65" s="2"/>
      <c r="NCN65" s="2"/>
      <c r="NCO65" s="2"/>
      <c r="NCP65" s="2"/>
      <c r="NCQ65" s="2"/>
      <c r="NCR65" s="2"/>
      <c r="NCS65" s="2"/>
      <c r="NCT65" s="2"/>
      <c r="NCU65" s="2"/>
      <c r="NCV65" s="2"/>
      <c r="NCW65" s="2"/>
      <c r="NCX65" s="2"/>
      <c r="NCY65" s="2"/>
      <c r="NCZ65" s="2"/>
      <c r="NDA65" s="2"/>
      <c r="NDB65" s="2"/>
      <c r="NDC65" s="2"/>
      <c r="NDD65" s="2"/>
      <c r="NDE65" s="2"/>
      <c r="NDF65" s="2"/>
      <c r="NDG65" s="2"/>
      <c r="NDH65" s="2"/>
      <c r="NDI65" s="2"/>
      <c r="NDJ65" s="2"/>
      <c r="NDK65" s="2"/>
      <c r="NDL65" s="2"/>
      <c r="NDM65" s="2"/>
      <c r="NDN65" s="2"/>
      <c r="NDO65" s="2"/>
      <c r="NDP65" s="2"/>
      <c r="NDQ65" s="2"/>
      <c r="NDR65" s="2"/>
      <c r="NDS65" s="2"/>
      <c r="NDT65" s="2"/>
      <c r="NDU65" s="2"/>
      <c r="NDV65" s="2"/>
      <c r="NDW65" s="2"/>
      <c r="NDX65" s="2"/>
      <c r="NDY65" s="2"/>
      <c r="NDZ65" s="2"/>
      <c r="NEA65" s="2"/>
      <c r="NEB65" s="2"/>
      <c r="NEC65" s="2"/>
      <c r="NED65" s="2"/>
      <c r="NEE65" s="2"/>
      <c r="NEF65" s="2"/>
      <c r="NEG65" s="2"/>
      <c r="NEH65" s="2"/>
      <c r="NEI65" s="2"/>
      <c r="NEJ65" s="2"/>
      <c r="NEK65" s="2"/>
      <c r="NEL65" s="2"/>
      <c r="NEM65" s="2"/>
      <c r="NEN65" s="2"/>
      <c r="NEO65" s="2"/>
      <c r="NEP65" s="2"/>
      <c r="NEQ65" s="2"/>
      <c r="NER65" s="2"/>
      <c r="NES65" s="2"/>
      <c r="NET65" s="2"/>
      <c r="NEU65" s="2"/>
      <c r="NEV65" s="2"/>
      <c r="NEW65" s="2"/>
      <c r="NEX65" s="2"/>
      <c r="NEY65" s="2"/>
      <c r="NEZ65" s="2"/>
      <c r="NFA65" s="2"/>
      <c r="NFB65" s="2"/>
      <c r="NFC65" s="2"/>
      <c r="NFD65" s="2"/>
      <c r="NFE65" s="2"/>
      <c r="NFF65" s="2"/>
      <c r="NFG65" s="2"/>
      <c r="NFH65" s="2"/>
      <c r="NFI65" s="2"/>
      <c r="NFJ65" s="2"/>
      <c r="NFK65" s="2"/>
      <c r="NFL65" s="2"/>
      <c r="NFM65" s="2"/>
      <c r="NFN65" s="2"/>
      <c r="NFO65" s="2"/>
      <c r="NFP65" s="2"/>
      <c r="NFQ65" s="2"/>
      <c r="NFR65" s="2"/>
      <c r="NFS65" s="2"/>
      <c r="NFT65" s="2"/>
      <c r="NFU65" s="2"/>
      <c r="NFV65" s="2"/>
      <c r="NFW65" s="2"/>
      <c r="NFX65" s="2"/>
      <c r="NFY65" s="2"/>
      <c r="NFZ65" s="2"/>
      <c r="NGA65" s="2"/>
      <c r="NGB65" s="2"/>
      <c r="NGC65" s="2"/>
      <c r="NGD65" s="2"/>
      <c r="NGE65" s="2"/>
      <c r="NGF65" s="2"/>
      <c r="NGG65" s="2"/>
      <c r="NGH65" s="2"/>
      <c r="NGI65" s="2"/>
      <c r="NGJ65" s="2"/>
      <c r="NGK65" s="2"/>
      <c r="NGL65" s="2"/>
      <c r="NGM65" s="2"/>
      <c r="NGN65" s="2"/>
      <c r="NGO65" s="2"/>
      <c r="NGP65" s="2"/>
      <c r="NGQ65" s="2"/>
      <c r="NGR65" s="2"/>
      <c r="NGS65" s="2"/>
      <c r="NGT65" s="2"/>
      <c r="NGU65" s="2"/>
      <c r="NGV65" s="2"/>
      <c r="NGW65" s="2"/>
      <c r="NGX65" s="2"/>
      <c r="NGY65" s="2"/>
      <c r="NGZ65" s="2"/>
      <c r="NHA65" s="2"/>
      <c r="NHB65" s="2"/>
      <c r="NHC65" s="2"/>
      <c r="NHD65" s="2"/>
      <c r="NHE65" s="2"/>
      <c r="NHF65" s="2"/>
      <c r="NHG65" s="2"/>
      <c r="NHH65" s="2"/>
      <c r="NHI65" s="2"/>
      <c r="NHJ65" s="2"/>
      <c r="NHK65" s="2"/>
      <c r="NHL65" s="2"/>
      <c r="NHM65" s="2"/>
      <c r="NHN65" s="2"/>
      <c r="NHO65" s="2"/>
      <c r="NHP65" s="2"/>
      <c r="NHQ65" s="2"/>
      <c r="NHR65" s="2"/>
      <c r="NHS65" s="2"/>
      <c r="NHT65" s="2"/>
      <c r="NHU65" s="2"/>
      <c r="NHV65" s="2"/>
      <c r="NHW65" s="2"/>
      <c r="NHX65" s="2"/>
      <c r="NHY65" s="2"/>
      <c r="NHZ65" s="2"/>
      <c r="NIA65" s="2"/>
      <c r="NIB65" s="2"/>
      <c r="NIC65" s="2"/>
      <c r="NID65" s="2"/>
      <c r="NIE65" s="2"/>
      <c r="NIF65" s="2"/>
      <c r="NIG65" s="2"/>
      <c r="NIH65" s="2"/>
      <c r="NII65" s="2"/>
      <c r="NIJ65" s="2"/>
      <c r="NIK65" s="2"/>
      <c r="NIL65" s="2"/>
      <c r="NIM65" s="2"/>
      <c r="NIN65" s="2"/>
      <c r="NIO65" s="2"/>
      <c r="NIP65" s="2"/>
      <c r="NIQ65" s="2"/>
      <c r="NIR65" s="2"/>
      <c r="NIS65" s="2"/>
      <c r="NIT65" s="2"/>
      <c r="NIU65" s="2"/>
      <c r="NIV65" s="2"/>
      <c r="NIW65" s="2"/>
      <c r="NIX65" s="2"/>
      <c r="NIY65" s="2"/>
      <c r="NIZ65" s="2"/>
      <c r="NJA65" s="2"/>
      <c r="NJB65" s="2"/>
      <c r="NJC65" s="2"/>
      <c r="NJD65" s="2"/>
      <c r="NJE65" s="2"/>
      <c r="NJF65" s="2"/>
      <c r="NJG65" s="2"/>
      <c r="NJH65" s="2"/>
      <c r="NJI65" s="2"/>
      <c r="NJJ65" s="2"/>
      <c r="NJK65" s="2"/>
      <c r="NJL65" s="2"/>
      <c r="NJM65" s="2"/>
      <c r="NJN65" s="2"/>
      <c r="NJO65" s="2"/>
      <c r="NJP65" s="2"/>
      <c r="NJQ65" s="2"/>
      <c r="NJR65" s="2"/>
      <c r="NJS65" s="2"/>
      <c r="NJT65" s="2"/>
      <c r="NJU65" s="2"/>
      <c r="NJV65" s="2"/>
      <c r="NJW65" s="2"/>
      <c r="NJX65" s="2"/>
      <c r="NJY65" s="2"/>
      <c r="NJZ65" s="2"/>
      <c r="NKA65" s="2"/>
      <c r="NKB65" s="2"/>
      <c r="NKC65" s="2"/>
      <c r="NKD65" s="2"/>
      <c r="NKE65" s="2"/>
      <c r="NKF65" s="2"/>
      <c r="NKG65" s="2"/>
      <c r="NKH65" s="2"/>
      <c r="NKI65" s="2"/>
      <c r="NKJ65" s="2"/>
      <c r="NKK65" s="2"/>
      <c r="NKL65" s="2"/>
      <c r="NKM65" s="2"/>
      <c r="NKN65" s="2"/>
      <c r="NKO65" s="2"/>
      <c r="NKP65" s="2"/>
      <c r="NKQ65" s="2"/>
      <c r="NKR65" s="2"/>
      <c r="NKS65" s="2"/>
      <c r="NKT65" s="2"/>
      <c r="NKU65" s="2"/>
      <c r="NKV65" s="2"/>
      <c r="NKW65" s="2"/>
      <c r="NKX65" s="2"/>
      <c r="NKY65" s="2"/>
      <c r="NKZ65" s="2"/>
      <c r="NLA65" s="2"/>
      <c r="NLB65" s="2"/>
      <c r="NLC65" s="2"/>
      <c r="NLD65" s="2"/>
      <c r="NLE65" s="2"/>
      <c r="NLF65" s="2"/>
      <c r="NLG65" s="2"/>
      <c r="NLH65" s="2"/>
      <c r="NLI65" s="2"/>
      <c r="NLJ65" s="2"/>
      <c r="NLK65" s="2"/>
      <c r="NLL65" s="2"/>
      <c r="NLM65" s="2"/>
      <c r="NLN65" s="2"/>
      <c r="NLO65" s="2"/>
      <c r="NLP65" s="2"/>
      <c r="NLQ65" s="2"/>
      <c r="NLR65" s="2"/>
      <c r="NLS65" s="2"/>
      <c r="NLT65" s="2"/>
      <c r="NLU65" s="2"/>
      <c r="NLV65" s="2"/>
      <c r="NLW65" s="2"/>
      <c r="NLX65" s="2"/>
      <c r="NLY65" s="2"/>
      <c r="NLZ65" s="2"/>
      <c r="NMA65" s="2"/>
      <c r="NMB65" s="2"/>
      <c r="NMC65" s="2"/>
      <c r="NMD65" s="2"/>
      <c r="NME65" s="2"/>
      <c r="NMF65" s="2"/>
      <c r="NMG65" s="2"/>
      <c r="NMH65" s="2"/>
      <c r="NMI65" s="2"/>
      <c r="NMJ65" s="2"/>
      <c r="NMK65" s="2"/>
      <c r="NML65" s="2"/>
      <c r="NMM65" s="2"/>
      <c r="NMN65" s="2"/>
      <c r="NMO65" s="2"/>
      <c r="NMP65" s="2"/>
      <c r="NMQ65" s="2"/>
      <c r="NMR65" s="2"/>
      <c r="NMS65" s="2"/>
      <c r="NMT65" s="2"/>
      <c r="NMU65" s="2"/>
      <c r="NMV65" s="2"/>
      <c r="NMW65" s="2"/>
      <c r="NMX65" s="2"/>
      <c r="NMY65" s="2"/>
      <c r="NMZ65" s="2"/>
      <c r="NNA65" s="2"/>
      <c r="NNB65" s="2"/>
      <c r="NNC65" s="2"/>
      <c r="NND65" s="2"/>
      <c r="NNE65" s="2"/>
      <c r="NNF65" s="2"/>
      <c r="NNG65" s="2"/>
      <c r="NNH65" s="2"/>
      <c r="NNI65" s="2"/>
      <c r="NNJ65" s="2"/>
      <c r="NNK65" s="2"/>
      <c r="NNL65" s="2"/>
      <c r="NNM65" s="2"/>
      <c r="NNN65" s="2"/>
      <c r="NNO65" s="2"/>
      <c r="NNP65" s="2"/>
      <c r="NNQ65" s="2"/>
      <c r="NNR65" s="2"/>
      <c r="NNS65" s="2"/>
      <c r="NNT65" s="2"/>
      <c r="NNU65" s="2"/>
      <c r="NNV65" s="2"/>
      <c r="NNW65" s="2"/>
      <c r="NNX65" s="2"/>
      <c r="NNY65" s="2"/>
      <c r="NNZ65" s="2"/>
      <c r="NOA65" s="2"/>
      <c r="NOB65" s="2"/>
      <c r="NOC65" s="2"/>
      <c r="NOD65" s="2"/>
      <c r="NOE65" s="2"/>
      <c r="NOF65" s="2"/>
      <c r="NOG65" s="2"/>
      <c r="NOH65" s="2"/>
      <c r="NOI65" s="2"/>
      <c r="NOJ65" s="2"/>
      <c r="NOK65" s="2"/>
      <c r="NOL65" s="2"/>
      <c r="NOM65" s="2"/>
      <c r="NON65" s="2"/>
      <c r="NOO65" s="2"/>
      <c r="NOP65" s="2"/>
      <c r="NOQ65" s="2"/>
      <c r="NOR65" s="2"/>
      <c r="NOS65" s="2"/>
      <c r="NOT65" s="2"/>
      <c r="NOU65" s="2"/>
      <c r="NOV65" s="2"/>
      <c r="NOW65" s="2"/>
      <c r="NOX65" s="2"/>
      <c r="NOY65" s="2"/>
      <c r="NOZ65" s="2"/>
      <c r="NPA65" s="2"/>
      <c r="NPB65" s="2"/>
      <c r="NPC65" s="2"/>
      <c r="NPD65" s="2"/>
      <c r="NPE65" s="2"/>
      <c r="NPF65" s="2"/>
      <c r="NPG65" s="2"/>
      <c r="NPH65" s="2"/>
      <c r="NPI65" s="2"/>
      <c r="NPJ65" s="2"/>
      <c r="NPK65" s="2"/>
      <c r="NPL65" s="2"/>
      <c r="NPM65" s="2"/>
      <c r="NPN65" s="2"/>
      <c r="NPO65" s="2"/>
      <c r="NPP65" s="2"/>
      <c r="NPQ65" s="2"/>
      <c r="NPR65" s="2"/>
      <c r="NPS65" s="2"/>
      <c r="NPT65" s="2"/>
      <c r="NPU65" s="2"/>
      <c r="NPV65" s="2"/>
      <c r="NPW65" s="2"/>
      <c r="NPX65" s="2"/>
      <c r="NPY65" s="2"/>
      <c r="NPZ65" s="2"/>
      <c r="NQA65" s="2"/>
      <c r="NQB65" s="2"/>
      <c r="NQC65" s="2"/>
      <c r="NQD65" s="2"/>
      <c r="NQE65" s="2"/>
      <c r="NQF65" s="2"/>
      <c r="NQG65" s="2"/>
      <c r="NQH65" s="2"/>
      <c r="NQI65" s="2"/>
      <c r="NQJ65" s="2"/>
      <c r="NQK65" s="2"/>
      <c r="NQL65" s="2"/>
      <c r="NQM65" s="2"/>
      <c r="NQN65" s="2"/>
      <c r="NQO65" s="2"/>
      <c r="NQP65" s="2"/>
      <c r="NQQ65" s="2"/>
      <c r="NQR65" s="2"/>
      <c r="NQS65" s="2"/>
      <c r="NQT65" s="2"/>
      <c r="NQU65" s="2"/>
      <c r="NQV65" s="2"/>
      <c r="NQW65" s="2"/>
      <c r="NQX65" s="2"/>
      <c r="NQY65" s="2"/>
      <c r="NQZ65" s="2"/>
      <c r="NRA65" s="2"/>
      <c r="NRB65" s="2"/>
      <c r="NRC65" s="2"/>
      <c r="NRD65" s="2"/>
      <c r="NRE65" s="2"/>
      <c r="NRF65" s="2"/>
      <c r="NRG65" s="2"/>
      <c r="NRH65" s="2"/>
      <c r="NRI65" s="2"/>
      <c r="NRJ65" s="2"/>
      <c r="NRK65" s="2"/>
      <c r="NRL65" s="2"/>
      <c r="NRM65" s="2"/>
      <c r="NRN65" s="2"/>
      <c r="NRO65" s="2"/>
      <c r="NRP65" s="2"/>
      <c r="NRQ65" s="2"/>
      <c r="NRR65" s="2"/>
      <c r="NRS65" s="2"/>
      <c r="NRT65" s="2"/>
      <c r="NRU65" s="2"/>
      <c r="NRV65" s="2"/>
      <c r="NRW65" s="2"/>
      <c r="NRX65" s="2"/>
      <c r="NRY65" s="2"/>
      <c r="NRZ65" s="2"/>
      <c r="NSA65" s="2"/>
      <c r="NSB65" s="2"/>
      <c r="NSC65" s="2"/>
      <c r="NSD65" s="2"/>
      <c r="NSE65" s="2"/>
      <c r="NSF65" s="2"/>
      <c r="NSG65" s="2"/>
      <c r="NSH65" s="2"/>
      <c r="NSI65" s="2"/>
      <c r="NSJ65" s="2"/>
      <c r="NSK65" s="2"/>
      <c r="NSL65" s="2"/>
      <c r="NSM65" s="2"/>
      <c r="NSN65" s="2"/>
      <c r="NSO65" s="2"/>
      <c r="NSP65" s="2"/>
      <c r="NSQ65" s="2"/>
      <c r="NSR65" s="2"/>
      <c r="NSS65" s="2"/>
      <c r="NST65" s="2"/>
      <c r="NSU65" s="2"/>
      <c r="NSV65" s="2"/>
      <c r="NSW65" s="2"/>
      <c r="NSX65" s="2"/>
      <c r="NSY65" s="2"/>
      <c r="NSZ65" s="2"/>
      <c r="NTA65" s="2"/>
      <c r="NTB65" s="2"/>
      <c r="NTC65" s="2"/>
      <c r="NTD65" s="2"/>
      <c r="NTE65" s="2"/>
      <c r="NTF65" s="2"/>
      <c r="NTG65" s="2"/>
      <c r="NTH65" s="2"/>
      <c r="NTI65" s="2"/>
      <c r="NTJ65" s="2"/>
      <c r="NTK65" s="2"/>
      <c r="NTL65" s="2"/>
      <c r="NTM65" s="2"/>
      <c r="NTN65" s="2"/>
      <c r="NTO65" s="2"/>
      <c r="NTP65" s="2"/>
      <c r="NTQ65" s="2"/>
      <c r="NTR65" s="2"/>
      <c r="NTS65" s="2"/>
      <c r="NTT65" s="2"/>
      <c r="NTU65" s="2"/>
      <c r="NTV65" s="2"/>
      <c r="NTW65" s="2"/>
      <c r="NTX65" s="2"/>
      <c r="NTY65" s="2"/>
      <c r="NTZ65" s="2"/>
      <c r="NUA65" s="2"/>
      <c r="NUB65" s="2"/>
      <c r="NUC65" s="2"/>
      <c r="NUD65" s="2"/>
      <c r="NUE65" s="2"/>
      <c r="NUF65" s="2"/>
      <c r="NUG65" s="2"/>
      <c r="NUH65" s="2"/>
      <c r="NUI65" s="2"/>
      <c r="NUJ65" s="2"/>
      <c r="NUK65" s="2"/>
      <c r="NUL65" s="2"/>
      <c r="NUM65" s="2"/>
      <c r="NUN65" s="2"/>
      <c r="NUO65" s="2"/>
      <c r="NUP65" s="2"/>
      <c r="NUQ65" s="2"/>
      <c r="NUR65" s="2"/>
      <c r="NUS65" s="2"/>
      <c r="NUT65" s="2"/>
      <c r="NUU65" s="2"/>
      <c r="NUV65" s="2"/>
      <c r="NUW65" s="2"/>
      <c r="NUX65" s="2"/>
      <c r="NUY65" s="2"/>
      <c r="NUZ65" s="2"/>
      <c r="NVA65" s="2"/>
      <c r="NVB65" s="2"/>
      <c r="NVC65" s="2"/>
      <c r="NVD65" s="2"/>
      <c r="NVE65" s="2"/>
      <c r="NVF65" s="2"/>
      <c r="NVG65" s="2"/>
      <c r="NVH65" s="2"/>
      <c r="NVI65" s="2"/>
      <c r="NVJ65" s="2"/>
      <c r="NVK65" s="2"/>
      <c r="NVL65" s="2"/>
      <c r="NVM65" s="2"/>
      <c r="NVN65" s="2"/>
      <c r="NVO65" s="2"/>
      <c r="NVP65" s="2"/>
      <c r="NVQ65" s="2"/>
      <c r="NVR65" s="2"/>
      <c r="NVS65" s="2"/>
      <c r="NVT65" s="2"/>
      <c r="NVU65" s="2"/>
      <c r="NVV65" s="2"/>
      <c r="NVW65" s="2"/>
      <c r="NVX65" s="2"/>
      <c r="NVY65" s="2"/>
      <c r="NVZ65" s="2"/>
      <c r="NWA65" s="2"/>
      <c r="NWB65" s="2"/>
      <c r="NWC65" s="2"/>
      <c r="NWD65" s="2"/>
      <c r="NWE65" s="2"/>
      <c r="NWF65" s="2"/>
      <c r="NWG65" s="2"/>
      <c r="NWH65" s="2"/>
      <c r="NWI65" s="2"/>
      <c r="NWJ65" s="2"/>
      <c r="NWK65" s="2"/>
      <c r="NWL65" s="2"/>
      <c r="NWM65" s="2"/>
      <c r="NWN65" s="2"/>
      <c r="NWO65" s="2"/>
      <c r="NWP65" s="2"/>
      <c r="NWQ65" s="2"/>
      <c r="NWR65" s="2"/>
      <c r="NWS65" s="2"/>
      <c r="NWT65" s="2"/>
      <c r="NWU65" s="2"/>
      <c r="NWV65" s="2"/>
      <c r="NWW65" s="2"/>
      <c r="NWX65" s="2"/>
      <c r="NWY65" s="2"/>
      <c r="NWZ65" s="2"/>
      <c r="NXA65" s="2"/>
      <c r="NXB65" s="2"/>
      <c r="NXC65" s="2"/>
      <c r="NXD65" s="2"/>
      <c r="NXE65" s="2"/>
      <c r="NXF65" s="2"/>
      <c r="NXG65" s="2"/>
      <c r="NXH65" s="2"/>
      <c r="NXI65" s="2"/>
      <c r="NXJ65" s="2"/>
      <c r="NXK65" s="2"/>
      <c r="NXL65" s="2"/>
      <c r="NXM65" s="2"/>
      <c r="NXN65" s="2"/>
      <c r="NXO65" s="2"/>
      <c r="NXP65" s="2"/>
      <c r="NXQ65" s="2"/>
      <c r="NXR65" s="2"/>
      <c r="NXS65" s="2"/>
      <c r="NXT65" s="2"/>
      <c r="NXU65" s="2"/>
      <c r="NXV65" s="2"/>
      <c r="NXW65" s="2"/>
      <c r="NXX65" s="2"/>
      <c r="NXY65" s="2"/>
      <c r="NXZ65" s="2"/>
      <c r="NYA65" s="2"/>
      <c r="NYB65" s="2"/>
      <c r="NYC65" s="2"/>
      <c r="NYD65" s="2"/>
      <c r="NYE65" s="2"/>
      <c r="NYF65" s="2"/>
      <c r="NYG65" s="2"/>
      <c r="NYH65" s="2"/>
      <c r="NYI65" s="2"/>
      <c r="NYJ65" s="2"/>
      <c r="NYK65" s="2"/>
      <c r="NYL65" s="2"/>
      <c r="NYM65" s="2"/>
      <c r="NYN65" s="2"/>
      <c r="NYO65" s="2"/>
      <c r="NYP65" s="2"/>
      <c r="NYQ65" s="2"/>
      <c r="NYR65" s="2"/>
      <c r="NYS65" s="2"/>
      <c r="NYT65" s="2"/>
      <c r="NYU65" s="2"/>
      <c r="NYV65" s="2"/>
      <c r="NYW65" s="2"/>
      <c r="NYX65" s="2"/>
      <c r="NYY65" s="2"/>
      <c r="NYZ65" s="2"/>
      <c r="NZA65" s="2"/>
      <c r="NZB65" s="2"/>
      <c r="NZC65" s="2"/>
      <c r="NZD65" s="2"/>
      <c r="NZE65" s="2"/>
      <c r="NZF65" s="2"/>
      <c r="NZG65" s="2"/>
      <c r="NZH65" s="2"/>
      <c r="NZI65" s="2"/>
      <c r="NZJ65" s="2"/>
      <c r="NZK65" s="2"/>
      <c r="NZL65" s="2"/>
      <c r="NZM65" s="2"/>
      <c r="NZN65" s="2"/>
      <c r="NZO65" s="2"/>
      <c r="NZP65" s="2"/>
      <c r="NZQ65" s="2"/>
      <c r="NZR65" s="2"/>
      <c r="NZS65" s="2"/>
      <c r="NZT65" s="2"/>
      <c r="NZU65" s="2"/>
      <c r="NZV65" s="2"/>
      <c r="NZW65" s="2"/>
      <c r="NZX65" s="2"/>
      <c r="NZY65" s="2"/>
      <c r="NZZ65" s="2"/>
      <c r="OAA65" s="2"/>
      <c r="OAB65" s="2"/>
      <c r="OAC65" s="2"/>
      <c r="OAD65" s="2"/>
      <c r="OAE65" s="2"/>
      <c r="OAF65" s="2"/>
      <c r="OAG65" s="2"/>
      <c r="OAH65" s="2"/>
      <c r="OAI65" s="2"/>
      <c r="OAJ65" s="2"/>
      <c r="OAK65" s="2"/>
      <c r="OAL65" s="2"/>
      <c r="OAM65" s="2"/>
      <c r="OAN65" s="2"/>
      <c r="OAO65" s="2"/>
      <c r="OAP65" s="2"/>
      <c r="OAQ65" s="2"/>
      <c r="OAR65" s="2"/>
      <c r="OAS65" s="2"/>
      <c r="OAT65" s="2"/>
      <c r="OAU65" s="2"/>
      <c r="OAV65" s="2"/>
      <c r="OAW65" s="2"/>
      <c r="OAX65" s="2"/>
      <c r="OAY65" s="2"/>
      <c r="OAZ65" s="2"/>
      <c r="OBA65" s="2"/>
      <c r="OBB65" s="2"/>
      <c r="OBC65" s="2"/>
      <c r="OBD65" s="2"/>
      <c r="OBE65" s="2"/>
      <c r="OBF65" s="2"/>
      <c r="OBG65" s="2"/>
      <c r="OBH65" s="2"/>
      <c r="OBI65" s="2"/>
      <c r="OBJ65" s="2"/>
      <c r="OBK65" s="2"/>
      <c r="OBL65" s="2"/>
      <c r="OBM65" s="2"/>
      <c r="OBN65" s="2"/>
      <c r="OBO65" s="2"/>
      <c r="OBP65" s="2"/>
      <c r="OBQ65" s="2"/>
      <c r="OBR65" s="2"/>
      <c r="OBS65" s="2"/>
      <c r="OBT65" s="2"/>
      <c r="OBU65" s="2"/>
      <c r="OBV65" s="2"/>
      <c r="OBW65" s="2"/>
      <c r="OBX65" s="2"/>
      <c r="OBY65" s="2"/>
      <c r="OBZ65" s="2"/>
      <c r="OCA65" s="2"/>
      <c r="OCB65" s="2"/>
      <c r="OCC65" s="2"/>
      <c r="OCD65" s="2"/>
      <c r="OCE65" s="2"/>
      <c r="OCF65" s="2"/>
      <c r="OCG65" s="2"/>
      <c r="OCH65" s="2"/>
      <c r="OCI65" s="2"/>
      <c r="OCJ65" s="2"/>
      <c r="OCK65" s="2"/>
      <c r="OCL65" s="2"/>
      <c r="OCM65" s="2"/>
      <c r="OCN65" s="2"/>
      <c r="OCO65" s="2"/>
      <c r="OCP65" s="2"/>
      <c r="OCQ65" s="2"/>
      <c r="OCR65" s="2"/>
      <c r="OCS65" s="2"/>
      <c r="OCT65" s="2"/>
      <c r="OCU65" s="2"/>
      <c r="OCV65" s="2"/>
      <c r="OCW65" s="2"/>
      <c r="OCX65" s="2"/>
      <c r="OCY65" s="2"/>
      <c r="OCZ65" s="2"/>
      <c r="ODA65" s="2"/>
      <c r="ODB65" s="2"/>
      <c r="ODC65" s="2"/>
      <c r="ODD65" s="2"/>
      <c r="ODE65" s="2"/>
      <c r="ODF65" s="2"/>
      <c r="ODG65" s="2"/>
      <c r="ODH65" s="2"/>
      <c r="ODI65" s="2"/>
      <c r="ODJ65" s="2"/>
      <c r="ODK65" s="2"/>
      <c r="ODL65" s="2"/>
      <c r="ODM65" s="2"/>
      <c r="ODN65" s="2"/>
      <c r="ODO65" s="2"/>
      <c r="ODP65" s="2"/>
      <c r="ODQ65" s="2"/>
      <c r="ODR65" s="2"/>
      <c r="ODS65" s="2"/>
      <c r="ODT65" s="2"/>
      <c r="ODU65" s="2"/>
      <c r="ODV65" s="2"/>
      <c r="ODW65" s="2"/>
      <c r="ODX65" s="2"/>
      <c r="ODY65" s="2"/>
      <c r="ODZ65" s="2"/>
      <c r="OEA65" s="2"/>
      <c r="OEB65" s="2"/>
      <c r="OEC65" s="2"/>
      <c r="OED65" s="2"/>
      <c r="OEE65" s="2"/>
      <c r="OEF65" s="2"/>
      <c r="OEG65" s="2"/>
      <c r="OEH65" s="2"/>
      <c r="OEI65" s="2"/>
      <c r="OEJ65" s="2"/>
      <c r="OEK65" s="2"/>
      <c r="OEL65" s="2"/>
      <c r="OEM65" s="2"/>
      <c r="OEN65" s="2"/>
      <c r="OEO65" s="2"/>
      <c r="OEP65" s="2"/>
      <c r="OEQ65" s="2"/>
      <c r="OER65" s="2"/>
      <c r="OES65" s="2"/>
      <c r="OET65" s="2"/>
      <c r="OEU65" s="2"/>
      <c r="OEV65" s="2"/>
      <c r="OEW65" s="2"/>
      <c r="OEX65" s="2"/>
      <c r="OEY65" s="2"/>
      <c r="OEZ65" s="2"/>
      <c r="OFA65" s="2"/>
      <c r="OFB65" s="2"/>
      <c r="OFC65" s="2"/>
      <c r="OFD65" s="2"/>
      <c r="OFE65" s="2"/>
      <c r="OFF65" s="2"/>
      <c r="OFG65" s="2"/>
      <c r="OFH65" s="2"/>
      <c r="OFI65" s="2"/>
      <c r="OFJ65" s="2"/>
      <c r="OFK65" s="2"/>
      <c r="OFL65" s="2"/>
      <c r="OFM65" s="2"/>
      <c r="OFN65" s="2"/>
      <c r="OFO65" s="2"/>
      <c r="OFP65" s="2"/>
      <c r="OFQ65" s="2"/>
      <c r="OFR65" s="2"/>
      <c r="OFS65" s="2"/>
      <c r="OFT65" s="2"/>
      <c r="OFU65" s="2"/>
      <c r="OFV65" s="2"/>
      <c r="OFW65" s="2"/>
      <c r="OFX65" s="2"/>
      <c r="OFY65" s="2"/>
      <c r="OFZ65" s="2"/>
      <c r="OGA65" s="2"/>
      <c r="OGB65" s="2"/>
      <c r="OGC65" s="2"/>
      <c r="OGD65" s="2"/>
      <c r="OGE65" s="2"/>
      <c r="OGF65" s="2"/>
      <c r="OGG65" s="2"/>
      <c r="OGH65" s="2"/>
      <c r="OGI65" s="2"/>
      <c r="OGJ65" s="2"/>
      <c r="OGK65" s="2"/>
      <c r="OGL65" s="2"/>
      <c r="OGM65" s="2"/>
      <c r="OGN65" s="2"/>
      <c r="OGO65" s="2"/>
      <c r="OGP65" s="2"/>
      <c r="OGQ65" s="2"/>
      <c r="OGR65" s="2"/>
      <c r="OGS65" s="2"/>
      <c r="OGT65" s="2"/>
      <c r="OGU65" s="2"/>
      <c r="OGV65" s="2"/>
      <c r="OGW65" s="2"/>
      <c r="OGX65" s="2"/>
      <c r="OGY65" s="2"/>
      <c r="OGZ65" s="2"/>
      <c r="OHA65" s="2"/>
      <c r="OHB65" s="2"/>
      <c r="OHC65" s="2"/>
      <c r="OHD65" s="2"/>
      <c r="OHE65" s="2"/>
      <c r="OHF65" s="2"/>
      <c r="OHG65" s="2"/>
      <c r="OHH65" s="2"/>
      <c r="OHI65" s="2"/>
      <c r="OHJ65" s="2"/>
      <c r="OHK65" s="2"/>
      <c r="OHL65" s="2"/>
      <c r="OHM65" s="2"/>
      <c r="OHN65" s="2"/>
      <c r="OHO65" s="2"/>
      <c r="OHP65" s="2"/>
      <c r="OHQ65" s="2"/>
      <c r="OHR65" s="2"/>
      <c r="OHS65" s="2"/>
      <c r="OHT65" s="2"/>
      <c r="OHU65" s="2"/>
      <c r="OHV65" s="2"/>
      <c r="OHW65" s="2"/>
      <c r="OHX65" s="2"/>
      <c r="OHY65" s="2"/>
      <c r="OHZ65" s="2"/>
      <c r="OIA65" s="2"/>
      <c r="OIB65" s="2"/>
      <c r="OIC65" s="2"/>
      <c r="OID65" s="2"/>
      <c r="OIE65" s="2"/>
      <c r="OIF65" s="2"/>
      <c r="OIG65" s="2"/>
      <c r="OIH65" s="2"/>
      <c r="OII65" s="2"/>
      <c r="OIJ65" s="2"/>
      <c r="OIK65" s="2"/>
      <c r="OIL65" s="2"/>
      <c r="OIM65" s="2"/>
      <c r="OIN65" s="2"/>
      <c r="OIO65" s="2"/>
      <c r="OIP65" s="2"/>
      <c r="OIQ65" s="2"/>
      <c r="OIR65" s="2"/>
      <c r="OIS65" s="2"/>
      <c r="OIT65" s="2"/>
      <c r="OIU65" s="2"/>
      <c r="OIV65" s="2"/>
      <c r="OIW65" s="2"/>
      <c r="OIX65" s="2"/>
      <c r="OIY65" s="2"/>
      <c r="OIZ65" s="2"/>
      <c r="OJA65" s="2"/>
      <c r="OJB65" s="2"/>
      <c r="OJC65" s="2"/>
      <c r="OJD65" s="2"/>
      <c r="OJE65" s="2"/>
      <c r="OJF65" s="2"/>
      <c r="OJG65" s="2"/>
      <c r="OJH65" s="2"/>
      <c r="OJI65" s="2"/>
      <c r="OJJ65" s="2"/>
      <c r="OJK65" s="2"/>
      <c r="OJL65" s="2"/>
      <c r="OJM65" s="2"/>
      <c r="OJN65" s="2"/>
      <c r="OJO65" s="2"/>
      <c r="OJP65" s="2"/>
      <c r="OJQ65" s="2"/>
      <c r="OJR65" s="2"/>
      <c r="OJS65" s="2"/>
      <c r="OJT65" s="2"/>
      <c r="OJU65" s="2"/>
      <c r="OJV65" s="2"/>
      <c r="OJW65" s="2"/>
      <c r="OJX65" s="2"/>
      <c r="OJY65" s="2"/>
      <c r="OJZ65" s="2"/>
      <c r="OKA65" s="2"/>
      <c r="OKB65" s="2"/>
      <c r="OKC65" s="2"/>
      <c r="OKD65" s="2"/>
      <c r="OKE65" s="2"/>
      <c r="OKF65" s="2"/>
      <c r="OKG65" s="2"/>
      <c r="OKH65" s="2"/>
      <c r="OKI65" s="2"/>
      <c r="OKJ65" s="2"/>
      <c r="OKK65" s="2"/>
      <c r="OKL65" s="2"/>
      <c r="OKM65" s="2"/>
      <c r="OKN65" s="2"/>
      <c r="OKO65" s="2"/>
      <c r="OKP65" s="2"/>
      <c r="OKQ65" s="2"/>
      <c r="OKR65" s="2"/>
      <c r="OKS65" s="2"/>
      <c r="OKT65" s="2"/>
      <c r="OKU65" s="2"/>
      <c r="OKV65" s="2"/>
      <c r="OKW65" s="2"/>
      <c r="OKX65" s="2"/>
      <c r="OKY65" s="2"/>
      <c r="OKZ65" s="2"/>
      <c r="OLA65" s="2"/>
      <c r="OLB65" s="2"/>
      <c r="OLC65" s="2"/>
      <c r="OLD65" s="2"/>
      <c r="OLE65" s="2"/>
      <c r="OLF65" s="2"/>
      <c r="OLG65" s="2"/>
      <c r="OLH65" s="2"/>
      <c r="OLI65" s="2"/>
      <c r="OLJ65" s="2"/>
      <c r="OLK65" s="2"/>
      <c r="OLL65" s="2"/>
      <c r="OLM65" s="2"/>
      <c r="OLN65" s="2"/>
      <c r="OLO65" s="2"/>
      <c r="OLP65" s="2"/>
      <c r="OLQ65" s="2"/>
      <c r="OLR65" s="2"/>
      <c r="OLS65" s="2"/>
      <c r="OLT65" s="2"/>
      <c r="OLU65" s="2"/>
      <c r="OLV65" s="2"/>
      <c r="OLW65" s="2"/>
      <c r="OLX65" s="2"/>
      <c r="OLY65" s="2"/>
      <c r="OLZ65" s="2"/>
      <c r="OMA65" s="2"/>
      <c r="OMB65" s="2"/>
      <c r="OMC65" s="2"/>
      <c r="OMD65" s="2"/>
      <c r="OME65" s="2"/>
      <c r="OMF65" s="2"/>
      <c r="OMG65" s="2"/>
      <c r="OMH65" s="2"/>
      <c r="OMI65" s="2"/>
      <c r="OMJ65" s="2"/>
      <c r="OMK65" s="2"/>
      <c r="OML65" s="2"/>
      <c r="OMM65" s="2"/>
      <c r="OMN65" s="2"/>
      <c r="OMO65" s="2"/>
      <c r="OMP65" s="2"/>
      <c r="OMQ65" s="2"/>
      <c r="OMR65" s="2"/>
      <c r="OMS65" s="2"/>
      <c r="OMT65" s="2"/>
      <c r="OMU65" s="2"/>
      <c r="OMV65" s="2"/>
      <c r="OMW65" s="2"/>
      <c r="OMX65" s="2"/>
      <c r="OMY65" s="2"/>
      <c r="OMZ65" s="2"/>
      <c r="ONA65" s="2"/>
      <c r="ONB65" s="2"/>
      <c r="ONC65" s="2"/>
      <c r="OND65" s="2"/>
      <c r="ONE65" s="2"/>
      <c r="ONF65" s="2"/>
      <c r="ONG65" s="2"/>
      <c r="ONH65" s="2"/>
      <c r="ONI65" s="2"/>
      <c r="ONJ65" s="2"/>
      <c r="ONK65" s="2"/>
      <c r="ONL65" s="2"/>
      <c r="ONM65" s="2"/>
      <c r="ONN65" s="2"/>
      <c r="ONO65" s="2"/>
      <c r="ONP65" s="2"/>
      <c r="ONQ65" s="2"/>
      <c r="ONR65" s="2"/>
      <c r="ONS65" s="2"/>
      <c r="ONT65" s="2"/>
      <c r="ONU65" s="2"/>
      <c r="ONV65" s="2"/>
      <c r="ONW65" s="2"/>
      <c r="ONX65" s="2"/>
      <c r="ONY65" s="2"/>
      <c r="ONZ65" s="2"/>
      <c r="OOA65" s="2"/>
      <c r="OOB65" s="2"/>
      <c r="OOC65" s="2"/>
      <c r="OOD65" s="2"/>
      <c r="OOE65" s="2"/>
      <c r="OOF65" s="2"/>
      <c r="OOG65" s="2"/>
      <c r="OOH65" s="2"/>
      <c r="OOI65" s="2"/>
      <c r="OOJ65" s="2"/>
      <c r="OOK65" s="2"/>
      <c r="OOL65" s="2"/>
      <c r="OOM65" s="2"/>
      <c r="OON65" s="2"/>
      <c r="OOO65" s="2"/>
      <c r="OOP65" s="2"/>
      <c r="OOQ65" s="2"/>
      <c r="OOR65" s="2"/>
      <c r="OOS65" s="2"/>
      <c r="OOT65" s="2"/>
      <c r="OOU65" s="2"/>
      <c r="OOV65" s="2"/>
      <c r="OOW65" s="2"/>
      <c r="OOX65" s="2"/>
      <c r="OOY65" s="2"/>
      <c r="OOZ65" s="2"/>
      <c r="OPA65" s="2"/>
      <c r="OPB65" s="2"/>
      <c r="OPC65" s="2"/>
      <c r="OPD65" s="2"/>
      <c r="OPE65" s="2"/>
      <c r="OPF65" s="2"/>
      <c r="OPG65" s="2"/>
      <c r="OPH65" s="2"/>
      <c r="OPI65" s="2"/>
      <c r="OPJ65" s="2"/>
      <c r="OPK65" s="2"/>
      <c r="OPL65" s="2"/>
      <c r="OPM65" s="2"/>
      <c r="OPN65" s="2"/>
      <c r="OPO65" s="2"/>
      <c r="OPP65" s="2"/>
      <c r="OPQ65" s="2"/>
      <c r="OPR65" s="2"/>
      <c r="OPS65" s="2"/>
      <c r="OPT65" s="2"/>
      <c r="OPU65" s="2"/>
      <c r="OPV65" s="2"/>
      <c r="OPW65" s="2"/>
      <c r="OPX65" s="2"/>
      <c r="OPY65" s="2"/>
      <c r="OPZ65" s="2"/>
      <c r="OQA65" s="2"/>
      <c r="OQB65" s="2"/>
      <c r="OQC65" s="2"/>
      <c r="OQD65" s="2"/>
      <c r="OQE65" s="2"/>
      <c r="OQF65" s="2"/>
      <c r="OQG65" s="2"/>
      <c r="OQH65" s="2"/>
      <c r="OQI65" s="2"/>
      <c r="OQJ65" s="2"/>
      <c r="OQK65" s="2"/>
      <c r="OQL65" s="2"/>
      <c r="OQM65" s="2"/>
      <c r="OQN65" s="2"/>
      <c r="OQO65" s="2"/>
      <c r="OQP65" s="2"/>
      <c r="OQQ65" s="2"/>
      <c r="OQR65" s="2"/>
      <c r="OQS65" s="2"/>
      <c r="OQT65" s="2"/>
      <c r="OQU65" s="2"/>
      <c r="OQV65" s="2"/>
      <c r="OQW65" s="2"/>
      <c r="OQX65" s="2"/>
      <c r="OQY65" s="2"/>
      <c r="OQZ65" s="2"/>
      <c r="ORA65" s="2"/>
      <c r="ORB65" s="2"/>
      <c r="ORC65" s="2"/>
      <c r="ORD65" s="2"/>
      <c r="ORE65" s="2"/>
      <c r="ORF65" s="2"/>
      <c r="ORG65" s="2"/>
      <c r="ORH65" s="2"/>
      <c r="ORI65" s="2"/>
      <c r="ORJ65" s="2"/>
      <c r="ORK65" s="2"/>
      <c r="ORL65" s="2"/>
      <c r="ORM65" s="2"/>
      <c r="ORN65" s="2"/>
      <c r="ORO65" s="2"/>
      <c r="ORP65" s="2"/>
      <c r="ORQ65" s="2"/>
      <c r="ORR65" s="2"/>
      <c r="ORS65" s="2"/>
      <c r="ORT65" s="2"/>
      <c r="ORU65" s="2"/>
      <c r="ORV65" s="2"/>
      <c r="ORW65" s="2"/>
      <c r="ORX65" s="2"/>
      <c r="ORY65" s="2"/>
      <c r="ORZ65" s="2"/>
      <c r="OSA65" s="2"/>
      <c r="OSB65" s="2"/>
      <c r="OSC65" s="2"/>
      <c r="OSD65" s="2"/>
      <c r="OSE65" s="2"/>
      <c r="OSF65" s="2"/>
      <c r="OSG65" s="2"/>
      <c r="OSH65" s="2"/>
      <c r="OSI65" s="2"/>
      <c r="OSJ65" s="2"/>
      <c r="OSK65" s="2"/>
      <c r="OSL65" s="2"/>
      <c r="OSM65" s="2"/>
      <c r="OSN65" s="2"/>
      <c r="OSO65" s="2"/>
      <c r="OSP65" s="2"/>
      <c r="OSQ65" s="2"/>
      <c r="OSR65" s="2"/>
      <c r="OSS65" s="2"/>
      <c r="OST65" s="2"/>
      <c r="OSU65" s="2"/>
      <c r="OSV65" s="2"/>
      <c r="OSW65" s="2"/>
      <c r="OSX65" s="2"/>
      <c r="OSY65" s="2"/>
      <c r="OSZ65" s="2"/>
      <c r="OTA65" s="2"/>
      <c r="OTB65" s="2"/>
      <c r="OTC65" s="2"/>
      <c r="OTD65" s="2"/>
      <c r="OTE65" s="2"/>
      <c r="OTF65" s="2"/>
      <c r="OTG65" s="2"/>
      <c r="OTH65" s="2"/>
      <c r="OTI65" s="2"/>
      <c r="OTJ65" s="2"/>
      <c r="OTK65" s="2"/>
      <c r="OTL65" s="2"/>
      <c r="OTM65" s="2"/>
      <c r="OTN65" s="2"/>
      <c r="OTO65" s="2"/>
      <c r="OTP65" s="2"/>
      <c r="OTQ65" s="2"/>
      <c r="OTR65" s="2"/>
      <c r="OTS65" s="2"/>
      <c r="OTT65" s="2"/>
      <c r="OTU65" s="2"/>
      <c r="OTV65" s="2"/>
      <c r="OTW65" s="2"/>
      <c r="OTX65" s="2"/>
      <c r="OTY65" s="2"/>
      <c r="OTZ65" s="2"/>
      <c r="OUA65" s="2"/>
      <c r="OUB65" s="2"/>
      <c r="OUC65" s="2"/>
      <c r="OUD65" s="2"/>
      <c r="OUE65" s="2"/>
      <c r="OUF65" s="2"/>
      <c r="OUG65" s="2"/>
      <c r="OUH65" s="2"/>
      <c r="OUI65" s="2"/>
      <c r="OUJ65" s="2"/>
      <c r="OUK65" s="2"/>
      <c r="OUL65" s="2"/>
      <c r="OUM65" s="2"/>
      <c r="OUN65" s="2"/>
      <c r="OUO65" s="2"/>
      <c r="OUP65" s="2"/>
      <c r="OUQ65" s="2"/>
      <c r="OUR65" s="2"/>
      <c r="OUS65" s="2"/>
      <c r="OUT65" s="2"/>
      <c r="OUU65" s="2"/>
      <c r="OUV65" s="2"/>
      <c r="OUW65" s="2"/>
      <c r="OUX65" s="2"/>
      <c r="OUY65" s="2"/>
      <c r="OUZ65" s="2"/>
      <c r="OVA65" s="2"/>
      <c r="OVB65" s="2"/>
      <c r="OVC65" s="2"/>
      <c r="OVD65" s="2"/>
      <c r="OVE65" s="2"/>
      <c r="OVF65" s="2"/>
      <c r="OVG65" s="2"/>
      <c r="OVH65" s="2"/>
      <c r="OVI65" s="2"/>
      <c r="OVJ65" s="2"/>
      <c r="OVK65" s="2"/>
      <c r="OVL65" s="2"/>
      <c r="OVM65" s="2"/>
      <c r="OVN65" s="2"/>
      <c r="OVO65" s="2"/>
      <c r="OVP65" s="2"/>
      <c r="OVQ65" s="2"/>
      <c r="OVR65" s="2"/>
      <c r="OVS65" s="2"/>
      <c r="OVT65" s="2"/>
      <c r="OVU65" s="2"/>
      <c r="OVV65" s="2"/>
      <c r="OVW65" s="2"/>
      <c r="OVX65" s="2"/>
      <c r="OVY65" s="2"/>
      <c r="OVZ65" s="2"/>
      <c r="OWA65" s="2"/>
      <c r="OWB65" s="2"/>
      <c r="OWC65" s="2"/>
      <c r="OWD65" s="2"/>
      <c r="OWE65" s="2"/>
      <c r="OWF65" s="2"/>
      <c r="OWG65" s="2"/>
      <c r="OWH65" s="2"/>
      <c r="OWI65" s="2"/>
      <c r="OWJ65" s="2"/>
      <c r="OWK65" s="2"/>
      <c r="OWL65" s="2"/>
      <c r="OWM65" s="2"/>
      <c r="OWN65" s="2"/>
      <c r="OWO65" s="2"/>
      <c r="OWP65" s="2"/>
      <c r="OWQ65" s="2"/>
      <c r="OWR65" s="2"/>
      <c r="OWS65" s="2"/>
      <c r="OWT65" s="2"/>
      <c r="OWU65" s="2"/>
      <c r="OWV65" s="2"/>
      <c r="OWW65" s="2"/>
      <c r="OWX65" s="2"/>
      <c r="OWY65" s="2"/>
      <c r="OWZ65" s="2"/>
      <c r="OXA65" s="2"/>
      <c r="OXB65" s="2"/>
      <c r="OXC65" s="2"/>
      <c r="OXD65" s="2"/>
      <c r="OXE65" s="2"/>
      <c r="OXF65" s="2"/>
      <c r="OXG65" s="2"/>
      <c r="OXH65" s="2"/>
      <c r="OXI65" s="2"/>
      <c r="OXJ65" s="2"/>
      <c r="OXK65" s="2"/>
      <c r="OXL65" s="2"/>
      <c r="OXM65" s="2"/>
      <c r="OXN65" s="2"/>
      <c r="OXO65" s="2"/>
      <c r="OXP65" s="2"/>
      <c r="OXQ65" s="2"/>
      <c r="OXR65" s="2"/>
      <c r="OXS65" s="2"/>
      <c r="OXT65" s="2"/>
      <c r="OXU65" s="2"/>
      <c r="OXV65" s="2"/>
      <c r="OXW65" s="2"/>
      <c r="OXX65" s="2"/>
      <c r="OXY65" s="2"/>
      <c r="OXZ65" s="2"/>
      <c r="OYA65" s="2"/>
      <c r="OYB65" s="2"/>
      <c r="OYC65" s="2"/>
      <c r="OYD65" s="2"/>
      <c r="OYE65" s="2"/>
      <c r="OYF65" s="2"/>
      <c r="OYG65" s="2"/>
      <c r="OYH65" s="2"/>
      <c r="OYI65" s="2"/>
      <c r="OYJ65" s="2"/>
      <c r="OYK65" s="2"/>
      <c r="OYL65" s="2"/>
      <c r="OYM65" s="2"/>
      <c r="OYN65" s="2"/>
      <c r="OYO65" s="2"/>
      <c r="OYP65" s="2"/>
      <c r="OYQ65" s="2"/>
      <c r="OYR65" s="2"/>
      <c r="OYS65" s="2"/>
      <c r="OYT65" s="2"/>
      <c r="OYU65" s="2"/>
      <c r="OYV65" s="2"/>
      <c r="OYW65" s="2"/>
      <c r="OYX65" s="2"/>
      <c r="OYY65" s="2"/>
      <c r="OYZ65" s="2"/>
      <c r="OZA65" s="2"/>
      <c r="OZB65" s="2"/>
      <c r="OZC65" s="2"/>
      <c r="OZD65" s="2"/>
      <c r="OZE65" s="2"/>
      <c r="OZF65" s="2"/>
      <c r="OZG65" s="2"/>
      <c r="OZH65" s="2"/>
      <c r="OZI65" s="2"/>
      <c r="OZJ65" s="2"/>
      <c r="OZK65" s="2"/>
      <c r="OZL65" s="2"/>
      <c r="OZM65" s="2"/>
      <c r="OZN65" s="2"/>
      <c r="OZO65" s="2"/>
      <c r="OZP65" s="2"/>
      <c r="OZQ65" s="2"/>
      <c r="OZR65" s="2"/>
      <c r="OZS65" s="2"/>
      <c r="OZT65" s="2"/>
      <c r="OZU65" s="2"/>
      <c r="OZV65" s="2"/>
      <c r="OZW65" s="2"/>
      <c r="OZX65" s="2"/>
      <c r="OZY65" s="2"/>
      <c r="OZZ65" s="2"/>
      <c r="PAA65" s="2"/>
      <c r="PAB65" s="2"/>
      <c r="PAC65" s="2"/>
      <c r="PAD65" s="2"/>
      <c r="PAE65" s="2"/>
      <c r="PAF65" s="2"/>
      <c r="PAG65" s="2"/>
      <c r="PAH65" s="2"/>
      <c r="PAI65" s="2"/>
      <c r="PAJ65" s="2"/>
      <c r="PAK65" s="2"/>
      <c r="PAL65" s="2"/>
      <c r="PAM65" s="2"/>
      <c r="PAN65" s="2"/>
      <c r="PAO65" s="2"/>
      <c r="PAP65" s="2"/>
      <c r="PAQ65" s="2"/>
      <c r="PAR65" s="2"/>
      <c r="PAS65" s="2"/>
      <c r="PAT65" s="2"/>
      <c r="PAU65" s="2"/>
      <c r="PAV65" s="2"/>
      <c r="PAW65" s="2"/>
      <c r="PAX65" s="2"/>
      <c r="PAY65" s="2"/>
      <c r="PAZ65" s="2"/>
      <c r="PBA65" s="2"/>
      <c r="PBB65" s="2"/>
      <c r="PBC65" s="2"/>
      <c r="PBD65" s="2"/>
      <c r="PBE65" s="2"/>
      <c r="PBF65" s="2"/>
      <c r="PBG65" s="2"/>
      <c r="PBH65" s="2"/>
      <c r="PBI65" s="2"/>
      <c r="PBJ65" s="2"/>
      <c r="PBK65" s="2"/>
      <c r="PBL65" s="2"/>
      <c r="PBM65" s="2"/>
      <c r="PBN65" s="2"/>
      <c r="PBO65" s="2"/>
      <c r="PBP65" s="2"/>
      <c r="PBQ65" s="2"/>
      <c r="PBR65" s="2"/>
      <c r="PBS65" s="2"/>
      <c r="PBT65" s="2"/>
      <c r="PBU65" s="2"/>
      <c r="PBV65" s="2"/>
      <c r="PBW65" s="2"/>
      <c r="PBX65" s="2"/>
      <c r="PBY65" s="2"/>
      <c r="PBZ65" s="2"/>
      <c r="PCA65" s="2"/>
      <c r="PCB65" s="2"/>
      <c r="PCC65" s="2"/>
      <c r="PCD65" s="2"/>
      <c r="PCE65" s="2"/>
      <c r="PCF65" s="2"/>
      <c r="PCG65" s="2"/>
      <c r="PCH65" s="2"/>
      <c r="PCI65" s="2"/>
      <c r="PCJ65" s="2"/>
      <c r="PCK65" s="2"/>
      <c r="PCL65" s="2"/>
      <c r="PCM65" s="2"/>
      <c r="PCN65" s="2"/>
      <c r="PCO65" s="2"/>
      <c r="PCP65" s="2"/>
      <c r="PCQ65" s="2"/>
      <c r="PCR65" s="2"/>
      <c r="PCS65" s="2"/>
      <c r="PCT65" s="2"/>
      <c r="PCU65" s="2"/>
      <c r="PCV65" s="2"/>
      <c r="PCW65" s="2"/>
      <c r="PCX65" s="2"/>
      <c r="PCY65" s="2"/>
      <c r="PCZ65" s="2"/>
      <c r="PDA65" s="2"/>
      <c r="PDB65" s="2"/>
      <c r="PDC65" s="2"/>
      <c r="PDD65" s="2"/>
      <c r="PDE65" s="2"/>
      <c r="PDF65" s="2"/>
      <c r="PDG65" s="2"/>
      <c r="PDH65" s="2"/>
      <c r="PDI65" s="2"/>
      <c r="PDJ65" s="2"/>
      <c r="PDK65" s="2"/>
      <c r="PDL65" s="2"/>
      <c r="PDM65" s="2"/>
      <c r="PDN65" s="2"/>
      <c r="PDO65" s="2"/>
      <c r="PDP65" s="2"/>
      <c r="PDQ65" s="2"/>
      <c r="PDR65" s="2"/>
      <c r="PDS65" s="2"/>
      <c r="PDT65" s="2"/>
      <c r="PDU65" s="2"/>
      <c r="PDV65" s="2"/>
      <c r="PDW65" s="2"/>
      <c r="PDX65" s="2"/>
      <c r="PDY65" s="2"/>
      <c r="PDZ65" s="2"/>
      <c r="PEA65" s="2"/>
      <c r="PEB65" s="2"/>
      <c r="PEC65" s="2"/>
      <c r="PED65" s="2"/>
      <c r="PEE65" s="2"/>
      <c r="PEF65" s="2"/>
      <c r="PEG65" s="2"/>
      <c r="PEH65" s="2"/>
      <c r="PEI65" s="2"/>
      <c r="PEJ65" s="2"/>
      <c r="PEK65" s="2"/>
      <c r="PEL65" s="2"/>
      <c r="PEM65" s="2"/>
      <c r="PEN65" s="2"/>
      <c r="PEO65" s="2"/>
      <c r="PEP65" s="2"/>
      <c r="PEQ65" s="2"/>
      <c r="PER65" s="2"/>
      <c r="PES65" s="2"/>
      <c r="PET65" s="2"/>
      <c r="PEU65" s="2"/>
      <c r="PEV65" s="2"/>
      <c r="PEW65" s="2"/>
      <c r="PEX65" s="2"/>
      <c r="PEY65" s="2"/>
      <c r="PEZ65" s="2"/>
      <c r="PFA65" s="2"/>
      <c r="PFB65" s="2"/>
      <c r="PFC65" s="2"/>
      <c r="PFD65" s="2"/>
      <c r="PFE65" s="2"/>
      <c r="PFF65" s="2"/>
      <c r="PFG65" s="2"/>
      <c r="PFH65" s="2"/>
      <c r="PFI65" s="2"/>
      <c r="PFJ65" s="2"/>
      <c r="PFK65" s="2"/>
      <c r="PFL65" s="2"/>
      <c r="PFM65" s="2"/>
      <c r="PFN65" s="2"/>
      <c r="PFO65" s="2"/>
      <c r="PFP65" s="2"/>
      <c r="PFQ65" s="2"/>
      <c r="PFR65" s="2"/>
      <c r="PFS65" s="2"/>
      <c r="PFT65" s="2"/>
      <c r="PFU65" s="2"/>
      <c r="PFV65" s="2"/>
      <c r="PFW65" s="2"/>
      <c r="PFX65" s="2"/>
      <c r="PFY65" s="2"/>
      <c r="PFZ65" s="2"/>
      <c r="PGA65" s="2"/>
      <c r="PGB65" s="2"/>
      <c r="PGC65" s="2"/>
      <c r="PGD65" s="2"/>
      <c r="PGE65" s="2"/>
      <c r="PGF65" s="2"/>
      <c r="PGG65" s="2"/>
      <c r="PGH65" s="2"/>
      <c r="PGI65" s="2"/>
      <c r="PGJ65" s="2"/>
      <c r="PGK65" s="2"/>
      <c r="PGL65" s="2"/>
      <c r="PGM65" s="2"/>
      <c r="PGN65" s="2"/>
      <c r="PGO65" s="2"/>
      <c r="PGP65" s="2"/>
      <c r="PGQ65" s="2"/>
      <c r="PGR65" s="2"/>
      <c r="PGS65" s="2"/>
      <c r="PGT65" s="2"/>
      <c r="PGU65" s="2"/>
      <c r="PGV65" s="2"/>
      <c r="PGW65" s="2"/>
      <c r="PGX65" s="2"/>
      <c r="PGY65" s="2"/>
      <c r="PGZ65" s="2"/>
      <c r="PHA65" s="2"/>
      <c r="PHB65" s="2"/>
      <c r="PHC65" s="2"/>
      <c r="PHD65" s="2"/>
      <c r="PHE65" s="2"/>
      <c r="PHF65" s="2"/>
      <c r="PHG65" s="2"/>
      <c r="PHH65" s="2"/>
      <c r="PHI65" s="2"/>
      <c r="PHJ65" s="2"/>
      <c r="PHK65" s="2"/>
      <c r="PHL65" s="2"/>
      <c r="PHM65" s="2"/>
      <c r="PHN65" s="2"/>
      <c r="PHO65" s="2"/>
      <c r="PHP65" s="2"/>
      <c r="PHQ65" s="2"/>
      <c r="PHR65" s="2"/>
      <c r="PHS65" s="2"/>
      <c r="PHT65" s="2"/>
      <c r="PHU65" s="2"/>
      <c r="PHV65" s="2"/>
      <c r="PHW65" s="2"/>
      <c r="PHX65" s="2"/>
      <c r="PHY65" s="2"/>
      <c r="PHZ65" s="2"/>
      <c r="PIA65" s="2"/>
      <c r="PIB65" s="2"/>
      <c r="PIC65" s="2"/>
      <c r="PID65" s="2"/>
      <c r="PIE65" s="2"/>
      <c r="PIF65" s="2"/>
      <c r="PIG65" s="2"/>
      <c r="PIH65" s="2"/>
      <c r="PII65" s="2"/>
      <c r="PIJ65" s="2"/>
      <c r="PIK65" s="2"/>
      <c r="PIL65" s="2"/>
      <c r="PIM65" s="2"/>
      <c r="PIN65" s="2"/>
      <c r="PIO65" s="2"/>
      <c r="PIP65" s="2"/>
      <c r="PIQ65" s="2"/>
      <c r="PIR65" s="2"/>
      <c r="PIS65" s="2"/>
      <c r="PIT65" s="2"/>
      <c r="PIU65" s="2"/>
      <c r="PIV65" s="2"/>
      <c r="PIW65" s="2"/>
      <c r="PIX65" s="2"/>
      <c r="PIY65" s="2"/>
      <c r="PIZ65" s="2"/>
      <c r="PJA65" s="2"/>
      <c r="PJB65" s="2"/>
      <c r="PJC65" s="2"/>
      <c r="PJD65" s="2"/>
      <c r="PJE65" s="2"/>
      <c r="PJF65" s="2"/>
      <c r="PJG65" s="2"/>
      <c r="PJH65" s="2"/>
      <c r="PJI65" s="2"/>
      <c r="PJJ65" s="2"/>
      <c r="PJK65" s="2"/>
      <c r="PJL65" s="2"/>
      <c r="PJM65" s="2"/>
      <c r="PJN65" s="2"/>
      <c r="PJO65" s="2"/>
      <c r="PJP65" s="2"/>
      <c r="PJQ65" s="2"/>
      <c r="PJR65" s="2"/>
      <c r="PJS65" s="2"/>
      <c r="PJT65" s="2"/>
      <c r="PJU65" s="2"/>
      <c r="PJV65" s="2"/>
      <c r="PJW65" s="2"/>
      <c r="PJX65" s="2"/>
      <c r="PJY65" s="2"/>
      <c r="PJZ65" s="2"/>
      <c r="PKA65" s="2"/>
      <c r="PKB65" s="2"/>
      <c r="PKC65" s="2"/>
      <c r="PKD65" s="2"/>
      <c r="PKE65" s="2"/>
      <c r="PKF65" s="2"/>
      <c r="PKG65" s="2"/>
      <c r="PKH65" s="2"/>
      <c r="PKI65" s="2"/>
      <c r="PKJ65" s="2"/>
      <c r="PKK65" s="2"/>
      <c r="PKL65" s="2"/>
      <c r="PKM65" s="2"/>
      <c r="PKN65" s="2"/>
      <c r="PKO65" s="2"/>
      <c r="PKP65" s="2"/>
      <c r="PKQ65" s="2"/>
      <c r="PKR65" s="2"/>
      <c r="PKS65" s="2"/>
      <c r="PKT65" s="2"/>
      <c r="PKU65" s="2"/>
      <c r="PKV65" s="2"/>
      <c r="PKW65" s="2"/>
      <c r="PKX65" s="2"/>
      <c r="PKY65" s="2"/>
      <c r="PKZ65" s="2"/>
      <c r="PLA65" s="2"/>
      <c r="PLB65" s="2"/>
      <c r="PLC65" s="2"/>
      <c r="PLD65" s="2"/>
      <c r="PLE65" s="2"/>
      <c r="PLF65" s="2"/>
      <c r="PLG65" s="2"/>
      <c r="PLH65" s="2"/>
      <c r="PLI65" s="2"/>
      <c r="PLJ65" s="2"/>
      <c r="PLK65" s="2"/>
      <c r="PLL65" s="2"/>
      <c r="PLM65" s="2"/>
      <c r="PLN65" s="2"/>
      <c r="PLO65" s="2"/>
      <c r="PLP65" s="2"/>
      <c r="PLQ65" s="2"/>
      <c r="PLR65" s="2"/>
      <c r="PLS65" s="2"/>
      <c r="PLT65" s="2"/>
      <c r="PLU65" s="2"/>
      <c r="PLV65" s="2"/>
      <c r="PLW65" s="2"/>
      <c r="PLX65" s="2"/>
      <c r="PLY65" s="2"/>
      <c r="PLZ65" s="2"/>
      <c r="PMA65" s="2"/>
      <c r="PMB65" s="2"/>
      <c r="PMC65" s="2"/>
      <c r="PMD65" s="2"/>
      <c r="PME65" s="2"/>
      <c r="PMF65" s="2"/>
      <c r="PMG65" s="2"/>
      <c r="PMH65" s="2"/>
      <c r="PMI65" s="2"/>
      <c r="PMJ65" s="2"/>
      <c r="PMK65" s="2"/>
      <c r="PML65" s="2"/>
      <c r="PMM65" s="2"/>
      <c r="PMN65" s="2"/>
      <c r="PMO65" s="2"/>
      <c r="PMP65" s="2"/>
      <c r="PMQ65" s="2"/>
      <c r="PMR65" s="2"/>
      <c r="PMS65" s="2"/>
      <c r="PMT65" s="2"/>
      <c r="PMU65" s="2"/>
      <c r="PMV65" s="2"/>
      <c r="PMW65" s="2"/>
      <c r="PMX65" s="2"/>
      <c r="PMY65" s="2"/>
      <c r="PMZ65" s="2"/>
      <c r="PNA65" s="2"/>
      <c r="PNB65" s="2"/>
      <c r="PNC65" s="2"/>
      <c r="PND65" s="2"/>
      <c r="PNE65" s="2"/>
      <c r="PNF65" s="2"/>
      <c r="PNG65" s="2"/>
      <c r="PNH65" s="2"/>
      <c r="PNI65" s="2"/>
      <c r="PNJ65" s="2"/>
      <c r="PNK65" s="2"/>
      <c r="PNL65" s="2"/>
      <c r="PNM65" s="2"/>
      <c r="PNN65" s="2"/>
      <c r="PNO65" s="2"/>
      <c r="PNP65" s="2"/>
      <c r="PNQ65" s="2"/>
      <c r="PNR65" s="2"/>
      <c r="PNS65" s="2"/>
      <c r="PNT65" s="2"/>
      <c r="PNU65" s="2"/>
      <c r="PNV65" s="2"/>
      <c r="PNW65" s="2"/>
      <c r="PNX65" s="2"/>
      <c r="PNY65" s="2"/>
      <c r="PNZ65" s="2"/>
      <c r="POA65" s="2"/>
      <c r="POB65" s="2"/>
      <c r="POC65" s="2"/>
      <c r="POD65" s="2"/>
      <c r="POE65" s="2"/>
      <c r="POF65" s="2"/>
      <c r="POG65" s="2"/>
      <c r="POH65" s="2"/>
      <c r="POI65" s="2"/>
      <c r="POJ65" s="2"/>
      <c r="POK65" s="2"/>
      <c r="POL65" s="2"/>
      <c r="POM65" s="2"/>
      <c r="PON65" s="2"/>
      <c r="POO65" s="2"/>
      <c r="POP65" s="2"/>
      <c r="POQ65" s="2"/>
      <c r="POR65" s="2"/>
      <c r="POS65" s="2"/>
      <c r="POT65" s="2"/>
      <c r="POU65" s="2"/>
      <c r="POV65" s="2"/>
      <c r="POW65" s="2"/>
      <c r="POX65" s="2"/>
      <c r="POY65" s="2"/>
      <c r="POZ65" s="2"/>
      <c r="PPA65" s="2"/>
      <c r="PPB65" s="2"/>
      <c r="PPC65" s="2"/>
      <c r="PPD65" s="2"/>
      <c r="PPE65" s="2"/>
      <c r="PPF65" s="2"/>
      <c r="PPG65" s="2"/>
      <c r="PPH65" s="2"/>
      <c r="PPI65" s="2"/>
      <c r="PPJ65" s="2"/>
      <c r="PPK65" s="2"/>
      <c r="PPL65" s="2"/>
      <c r="PPM65" s="2"/>
      <c r="PPN65" s="2"/>
      <c r="PPO65" s="2"/>
      <c r="PPP65" s="2"/>
      <c r="PPQ65" s="2"/>
      <c r="PPR65" s="2"/>
      <c r="PPS65" s="2"/>
      <c r="PPT65" s="2"/>
      <c r="PPU65" s="2"/>
      <c r="PPV65" s="2"/>
      <c r="PPW65" s="2"/>
      <c r="PPX65" s="2"/>
      <c r="PPY65" s="2"/>
      <c r="PPZ65" s="2"/>
      <c r="PQA65" s="2"/>
      <c r="PQB65" s="2"/>
      <c r="PQC65" s="2"/>
      <c r="PQD65" s="2"/>
      <c r="PQE65" s="2"/>
      <c r="PQF65" s="2"/>
      <c r="PQG65" s="2"/>
      <c r="PQH65" s="2"/>
      <c r="PQI65" s="2"/>
      <c r="PQJ65" s="2"/>
      <c r="PQK65" s="2"/>
      <c r="PQL65" s="2"/>
      <c r="PQM65" s="2"/>
      <c r="PQN65" s="2"/>
      <c r="PQO65" s="2"/>
      <c r="PQP65" s="2"/>
      <c r="PQQ65" s="2"/>
      <c r="PQR65" s="2"/>
      <c r="PQS65" s="2"/>
      <c r="PQT65" s="2"/>
      <c r="PQU65" s="2"/>
      <c r="PQV65" s="2"/>
      <c r="PQW65" s="2"/>
      <c r="PQX65" s="2"/>
      <c r="PQY65" s="2"/>
      <c r="PQZ65" s="2"/>
      <c r="PRA65" s="2"/>
      <c r="PRB65" s="2"/>
      <c r="PRC65" s="2"/>
      <c r="PRD65" s="2"/>
      <c r="PRE65" s="2"/>
      <c r="PRF65" s="2"/>
      <c r="PRG65" s="2"/>
      <c r="PRH65" s="2"/>
      <c r="PRI65" s="2"/>
      <c r="PRJ65" s="2"/>
      <c r="PRK65" s="2"/>
      <c r="PRL65" s="2"/>
      <c r="PRM65" s="2"/>
      <c r="PRN65" s="2"/>
      <c r="PRO65" s="2"/>
      <c r="PRP65" s="2"/>
      <c r="PRQ65" s="2"/>
      <c r="PRR65" s="2"/>
      <c r="PRS65" s="2"/>
      <c r="PRT65" s="2"/>
      <c r="PRU65" s="2"/>
      <c r="PRV65" s="2"/>
      <c r="PRW65" s="2"/>
      <c r="PRX65" s="2"/>
      <c r="PRY65" s="2"/>
      <c r="PRZ65" s="2"/>
      <c r="PSA65" s="2"/>
      <c r="PSB65" s="2"/>
      <c r="PSC65" s="2"/>
      <c r="PSD65" s="2"/>
      <c r="PSE65" s="2"/>
      <c r="PSF65" s="2"/>
      <c r="PSG65" s="2"/>
      <c r="PSH65" s="2"/>
      <c r="PSI65" s="2"/>
      <c r="PSJ65" s="2"/>
      <c r="PSK65" s="2"/>
      <c r="PSL65" s="2"/>
      <c r="PSM65" s="2"/>
      <c r="PSN65" s="2"/>
      <c r="PSO65" s="2"/>
      <c r="PSP65" s="2"/>
      <c r="PSQ65" s="2"/>
      <c r="PSR65" s="2"/>
      <c r="PSS65" s="2"/>
      <c r="PST65" s="2"/>
      <c r="PSU65" s="2"/>
      <c r="PSV65" s="2"/>
      <c r="PSW65" s="2"/>
      <c r="PSX65" s="2"/>
      <c r="PSY65" s="2"/>
      <c r="PSZ65" s="2"/>
      <c r="PTA65" s="2"/>
      <c r="PTB65" s="2"/>
      <c r="PTC65" s="2"/>
      <c r="PTD65" s="2"/>
      <c r="PTE65" s="2"/>
      <c r="PTF65" s="2"/>
      <c r="PTG65" s="2"/>
      <c r="PTH65" s="2"/>
      <c r="PTI65" s="2"/>
      <c r="PTJ65" s="2"/>
      <c r="PTK65" s="2"/>
      <c r="PTL65" s="2"/>
      <c r="PTM65" s="2"/>
      <c r="PTN65" s="2"/>
      <c r="PTO65" s="2"/>
      <c r="PTP65" s="2"/>
      <c r="PTQ65" s="2"/>
      <c r="PTR65" s="2"/>
      <c r="PTS65" s="2"/>
      <c r="PTT65" s="2"/>
      <c r="PTU65" s="2"/>
      <c r="PTV65" s="2"/>
      <c r="PTW65" s="2"/>
      <c r="PTX65" s="2"/>
      <c r="PTY65" s="2"/>
      <c r="PTZ65" s="2"/>
      <c r="PUA65" s="2"/>
      <c r="PUB65" s="2"/>
      <c r="PUC65" s="2"/>
      <c r="PUD65" s="2"/>
      <c r="PUE65" s="2"/>
      <c r="PUF65" s="2"/>
      <c r="PUG65" s="2"/>
      <c r="PUH65" s="2"/>
      <c r="PUI65" s="2"/>
      <c r="PUJ65" s="2"/>
      <c r="PUK65" s="2"/>
      <c r="PUL65" s="2"/>
      <c r="PUM65" s="2"/>
      <c r="PUN65" s="2"/>
      <c r="PUO65" s="2"/>
      <c r="PUP65" s="2"/>
      <c r="PUQ65" s="2"/>
      <c r="PUR65" s="2"/>
      <c r="PUS65" s="2"/>
      <c r="PUT65" s="2"/>
      <c r="PUU65" s="2"/>
      <c r="PUV65" s="2"/>
      <c r="PUW65" s="2"/>
      <c r="PUX65" s="2"/>
      <c r="PUY65" s="2"/>
      <c r="PUZ65" s="2"/>
      <c r="PVA65" s="2"/>
      <c r="PVB65" s="2"/>
      <c r="PVC65" s="2"/>
      <c r="PVD65" s="2"/>
      <c r="PVE65" s="2"/>
      <c r="PVF65" s="2"/>
      <c r="PVG65" s="2"/>
      <c r="PVH65" s="2"/>
      <c r="PVI65" s="2"/>
      <c r="PVJ65" s="2"/>
      <c r="PVK65" s="2"/>
      <c r="PVL65" s="2"/>
      <c r="PVM65" s="2"/>
      <c r="PVN65" s="2"/>
      <c r="PVO65" s="2"/>
      <c r="PVP65" s="2"/>
      <c r="PVQ65" s="2"/>
      <c r="PVR65" s="2"/>
      <c r="PVS65" s="2"/>
      <c r="PVT65" s="2"/>
      <c r="PVU65" s="2"/>
      <c r="PVV65" s="2"/>
      <c r="PVW65" s="2"/>
      <c r="PVX65" s="2"/>
      <c r="PVY65" s="2"/>
      <c r="PVZ65" s="2"/>
      <c r="PWA65" s="2"/>
      <c r="PWB65" s="2"/>
      <c r="PWC65" s="2"/>
      <c r="PWD65" s="2"/>
      <c r="PWE65" s="2"/>
      <c r="PWF65" s="2"/>
      <c r="PWG65" s="2"/>
      <c r="PWH65" s="2"/>
      <c r="PWI65" s="2"/>
      <c r="PWJ65" s="2"/>
      <c r="PWK65" s="2"/>
      <c r="PWL65" s="2"/>
      <c r="PWM65" s="2"/>
      <c r="PWN65" s="2"/>
      <c r="PWO65" s="2"/>
      <c r="PWP65" s="2"/>
      <c r="PWQ65" s="2"/>
      <c r="PWR65" s="2"/>
      <c r="PWS65" s="2"/>
      <c r="PWT65" s="2"/>
      <c r="PWU65" s="2"/>
      <c r="PWV65" s="2"/>
      <c r="PWW65" s="2"/>
      <c r="PWX65" s="2"/>
      <c r="PWY65" s="2"/>
      <c r="PWZ65" s="2"/>
      <c r="PXA65" s="2"/>
      <c r="PXB65" s="2"/>
      <c r="PXC65" s="2"/>
      <c r="PXD65" s="2"/>
      <c r="PXE65" s="2"/>
      <c r="PXF65" s="2"/>
      <c r="PXG65" s="2"/>
      <c r="PXH65" s="2"/>
      <c r="PXI65" s="2"/>
      <c r="PXJ65" s="2"/>
      <c r="PXK65" s="2"/>
      <c r="PXL65" s="2"/>
      <c r="PXM65" s="2"/>
      <c r="PXN65" s="2"/>
      <c r="PXO65" s="2"/>
      <c r="PXP65" s="2"/>
      <c r="PXQ65" s="2"/>
      <c r="PXR65" s="2"/>
      <c r="PXS65" s="2"/>
      <c r="PXT65" s="2"/>
      <c r="PXU65" s="2"/>
      <c r="PXV65" s="2"/>
      <c r="PXW65" s="2"/>
      <c r="PXX65" s="2"/>
      <c r="PXY65" s="2"/>
      <c r="PXZ65" s="2"/>
      <c r="PYA65" s="2"/>
      <c r="PYB65" s="2"/>
      <c r="PYC65" s="2"/>
      <c r="PYD65" s="2"/>
      <c r="PYE65" s="2"/>
      <c r="PYF65" s="2"/>
      <c r="PYG65" s="2"/>
      <c r="PYH65" s="2"/>
      <c r="PYI65" s="2"/>
      <c r="PYJ65" s="2"/>
      <c r="PYK65" s="2"/>
      <c r="PYL65" s="2"/>
      <c r="PYM65" s="2"/>
      <c r="PYN65" s="2"/>
      <c r="PYO65" s="2"/>
      <c r="PYP65" s="2"/>
      <c r="PYQ65" s="2"/>
      <c r="PYR65" s="2"/>
      <c r="PYS65" s="2"/>
      <c r="PYT65" s="2"/>
      <c r="PYU65" s="2"/>
      <c r="PYV65" s="2"/>
      <c r="PYW65" s="2"/>
      <c r="PYX65" s="2"/>
      <c r="PYY65" s="2"/>
      <c r="PYZ65" s="2"/>
      <c r="PZA65" s="2"/>
      <c r="PZB65" s="2"/>
      <c r="PZC65" s="2"/>
      <c r="PZD65" s="2"/>
      <c r="PZE65" s="2"/>
      <c r="PZF65" s="2"/>
      <c r="PZG65" s="2"/>
      <c r="PZH65" s="2"/>
      <c r="PZI65" s="2"/>
      <c r="PZJ65" s="2"/>
      <c r="PZK65" s="2"/>
      <c r="PZL65" s="2"/>
      <c r="PZM65" s="2"/>
      <c r="PZN65" s="2"/>
      <c r="PZO65" s="2"/>
      <c r="PZP65" s="2"/>
      <c r="PZQ65" s="2"/>
      <c r="PZR65" s="2"/>
      <c r="PZS65" s="2"/>
      <c r="PZT65" s="2"/>
      <c r="PZU65" s="2"/>
      <c r="PZV65" s="2"/>
      <c r="PZW65" s="2"/>
      <c r="PZX65" s="2"/>
      <c r="PZY65" s="2"/>
      <c r="PZZ65" s="2"/>
      <c r="QAA65" s="2"/>
      <c r="QAB65" s="2"/>
      <c r="QAC65" s="2"/>
      <c r="QAD65" s="2"/>
      <c r="QAE65" s="2"/>
      <c r="QAF65" s="2"/>
      <c r="QAG65" s="2"/>
      <c r="QAH65" s="2"/>
      <c r="QAI65" s="2"/>
      <c r="QAJ65" s="2"/>
      <c r="QAK65" s="2"/>
      <c r="QAL65" s="2"/>
      <c r="QAM65" s="2"/>
      <c r="QAN65" s="2"/>
      <c r="QAO65" s="2"/>
      <c r="QAP65" s="2"/>
      <c r="QAQ65" s="2"/>
      <c r="QAR65" s="2"/>
      <c r="QAS65" s="2"/>
      <c r="QAT65" s="2"/>
      <c r="QAU65" s="2"/>
      <c r="QAV65" s="2"/>
      <c r="QAW65" s="2"/>
      <c r="QAX65" s="2"/>
      <c r="QAY65" s="2"/>
      <c r="QAZ65" s="2"/>
      <c r="QBA65" s="2"/>
      <c r="QBB65" s="2"/>
      <c r="QBC65" s="2"/>
      <c r="QBD65" s="2"/>
      <c r="QBE65" s="2"/>
      <c r="QBF65" s="2"/>
      <c r="QBG65" s="2"/>
      <c r="QBH65" s="2"/>
      <c r="QBI65" s="2"/>
      <c r="QBJ65" s="2"/>
      <c r="QBK65" s="2"/>
      <c r="QBL65" s="2"/>
      <c r="QBM65" s="2"/>
      <c r="QBN65" s="2"/>
      <c r="QBO65" s="2"/>
      <c r="QBP65" s="2"/>
      <c r="QBQ65" s="2"/>
      <c r="QBR65" s="2"/>
      <c r="QBS65" s="2"/>
      <c r="QBT65" s="2"/>
      <c r="QBU65" s="2"/>
      <c r="QBV65" s="2"/>
      <c r="QBW65" s="2"/>
      <c r="QBX65" s="2"/>
      <c r="QBY65" s="2"/>
      <c r="QBZ65" s="2"/>
      <c r="QCA65" s="2"/>
      <c r="QCB65" s="2"/>
      <c r="QCC65" s="2"/>
      <c r="QCD65" s="2"/>
      <c r="QCE65" s="2"/>
      <c r="QCF65" s="2"/>
      <c r="QCG65" s="2"/>
      <c r="QCH65" s="2"/>
      <c r="QCI65" s="2"/>
      <c r="QCJ65" s="2"/>
      <c r="QCK65" s="2"/>
      <c r="QCL65" s="2"/>
      <c r="QCM65" s="2"/>
      <c r="QCN65" s="2"/>
      <c r="QCO65" s="2"/>
      <c r="QCP65" s="2"/>
      <c r="QCQ65" s="2"/>
      <c r="QCR65" s="2"/>
      <c r="QCS65" s="2"/>
      <c r="QCT65" s="2"/>
      <c r="QCU65" s="2"/>
      <c r="QCV65" s="2"/>
      <c r="QCW65" s="2"/>
      <c r="QCX65" s="2"/>
      <c r="QCY65" s="2"/>
      <c r="QCZ65" s="2"/>
      <c r="QDA65" s="2"/>
      <c r="QDB65" s="2"/>
      <c r="QDC65" s="2"/>
      <c r="QDD65" s="2"/>
      <c r="QDE65" s="2"/>
      <c r="QDF65" s="2"/>
      <c r="QDG65" s="2"/>
      <c r="QDH65" s="2"/>
      <c r="QDI65" s="2"/>
      <c r="QDJ65" s="2"/>
      <c r="QDK65" s="2"/>
      <c r="QDL65" s="2"/>
      <c r="QDM65" s="2"/>
      <c r="QDN65" s="2"/>
      <c r="QDO65" s="2"/>
      <c r="QDP65" s="2"/>
      <c r="QDQ65" s="2"/>
      <c r="QDR65" s="2"/>
      <c r="QDS65" s="2"/>
      <c r="QDT65" s="2"/>
      <c r="QDU65" s="2"/>
      <c r="QDV65" s="2"/>
      <c r="QDW65" s="2"/>
      <c r="QDX65" s="2"/>
      <c r="QDY65" s="2"/>
      <c r="QDZ65" s="2"/>
      <c r="QEA65" s="2"/>
      <c r="QEB65" s="2"/>
      <c r="QEC65" s="2"/>
      <c r="QED65" s="2"/>
      <c r="QEE65" s="2"/>
      <c r="QEF65" s="2"/>
      <c r="QEG65" s="2"/>
      <c r="QEH65" s="2"/>
      <c r="QEI65" s="2"/>
      <c r="QEJ65" s="2"/>
      <c r="QEK65" s="2"/>
      <c r="QEL65" s="2"/>
      <c r="QEM65" s="2"/>
      <c r="QEN65" s="2"/>
      <c r="QEO65" s="2"/>
      <c r="QEP65" s="2"/>
      <c r="QEQ65" s="2"/>
      <c r="QER65" s="2"/>
      <c r="QES65" s="2"/>
      <c r="QET65" s="2"/>
      <c r="QEU65" s="2"/>
      <c r="QEV65" s="2"/>
      <c r="QEW65" s="2"/>
      <c r="QEX65" s="2"/>
      <c r="QEY65" s="2"/>
      <c r="QEZ65" s="2"/>
      <c r="QFA65" s="2"/>
      <c r="QFB65" s="2"/>
      <c r="QFC65" s="2"/>
      <c r="QFD65" s="2"/>
      <c r="QFE65" s="2"/>
      <c r="QFF65" s="2"/>
      <c r="QFG65" s="2"/>
      <c r="QFH65" s="2"/>
      <c r="QFI65" s="2"/>
      <c r="QFJ65" s="2"/>
      <c r="QFK65" s="2"/>
      <c r="QFL65" s="2"/>
      <c r="QFM65" s="2"/>
      <c r="QFN65" s="2"/>
      <c r="QFO65" s="2"/>
      <c r="QFP65" s="2"/>
      <c r="QFQ65" s="2"/>
      <c r="QFR65" s="2"/>
      <c r="QFS65" s="2"/>
      <c r="QFT65" s="2"/>
      <c r="QFU65" s="2"/>
      <c r="QFV65" s="2"/>
      <c r="QFW65" s="2"/>
      <c r="QFX65" s="2"/>
      <c r="QFY65" s="2"/>
      <c r="QFZ65" s="2"/>
      <c r="QGA65" s="2"/>
      <c r="QGB65" s="2"/>
      <c r="QGC65" s="2"/>
      <c r="QGD65" s="2"/>
      <c r="QGE65" s="2"/>
      <c r="QGF65" s="2"/>
      <c r="QGG65" s="2"/>
      <c r="QGH65" s="2"/>
      <c r="QGI65" s="2"/>
      <c r="QGJ65" s="2"/>
      <c r="QGK65" s="2"/>
      <c r="QGL65" s="2"/>
      <c r="QGM65" s="2"/>
      <c r="QGN65" s="2"/>
      <c r="QGO65" s="2"/>
      <c r="QGP65" s="2"/>
      <c r="QGQ65" s="2"/>
      <c r="QGR65" s="2"/>
      <c r="QGS65" s="2"/>
      <c r="QGT65" s="2"/>
      <c r="QGU65" s="2"/>
      <c r="QGV65" s="2"/>
      <c r="QGW65" s="2"/>
      <c r="QGX65" s="2"/>
      <c r="QGY65" s="2"/>
      <c r="QGZ65" s="2"/>
      <c r="QHA65" s="2"/>
      <c r="QHB65" s="2"/>
      <c r="QHC65" s="2"/>
      <c r="QHD65" s="2"/>
      <c r="QHE65" s="2"/>
      <c r="QHF65" s="2"/>
      <c r="QHG65" s="2"/>
      <c r="QHH65" s="2"/>
      <c r="QHI65" s="2"/>
      <c r="QHJ65" s="2"/>
      <c r="QHK65" s="2"/>
      <c r="QHL65" s="2"/>
      <c r="QHM65" s="2"/>
      <c r="QHN65" s="2"/>
      <c r="QHO65" s="2"/>
      <c r="QHP65" s="2"/>
      <c r="QHQ65" s="2"/>
      <c r="QHR65" s="2"/>
      <c r="QHS65" s="2"/>
      <c r="QHT65" s="2"/>
      <c r="QHU65" s="2"/>
      <c r="QHV65" s="2"/>
      <c r="QHW65" s="2"/>
      <c r="QHX65" s="2"/>
      <c r="QHY65" s="2"/>
      <c r="QHZ65" s="2"/>
      <c r="QIA65" s="2"/>
      <c r="QIB65" s="2"/>
      <c r="QIC65" s="2"/>
      <c r="QID65" s="2"/>
      <c r="QIE65" s="2"/>
      <c r="QIF65" s="2"/>
      <c r="QIG65" s="2"/>
      <c r="QIH65" s="2"/>
      <c r="QII65" s="2"/>
      <c r="QIJ65" s="2"/>
      <c r="QIK65" s="2"/>
      <c r="QIL65" s="2"/>
      <c r="QIM65" s="2"/>
      <c r="QIN65" s="2"/>
      <c r="QIO65" s="2"/>
      <c r="QIP65" s="2"/>
      <c r="QIQ65" s="2"/>
      <c r="QIR65" s="2"/>
      <c r="QIS65" s="2"/>
      <c r="QIT65" s="2"/>
      <c r="QIU65" s="2"/>
      <c r="QIV65" s="2"/>
      <c r="QIW65" s="2"/>
      <c r="QIX65" s="2"/>
      <c r="QIY65" s="2"/>
      <c r="QIZ65" s="2"/>
      <c r="QJA65" s="2"/>
      <c r="QJB65" s="2"/>
      <c r="QJC65" s="2"/>
      <c r="QJD65" s="2"/>
      <c r="QJE65" s="2"/>
      <c r="QJF65" s="2"/>
      <c r="QJG65" s="2"/>
      <c r="QJH65" s="2"/>
      <c r="QJI65" s="2"/>
      <c r="QJJ65" s="2"/>
      <c r="QJK65" s="2"/>
      <c r="QJL65" s="2"/>
      <c r="QJM65" s="2"/>
      <c r="QJN65" s="2"/>
      <c r="QJO65" s="2"/>
      <c r="QJP65" s="2"/>
      <c r="QJQ65" s="2"/>
      <c r="QJR65" s="2"/>
      <c r="QJS65" s="2"/>
      <c r="QJT65" s="2"/>
      <c r="QJU65" s="2"/>
      <c r="QJV65" s="2"/>
      <c r="QJW65" s="2"/>
      <c r="QJX65" s="2"/>
      <c r="QJY65" s="2"/>
      <c r="QJZ65" s="2"/>
      <c r="QKA65" s="2"/>
      <c r="QKB65" s="2"/>
      <c r="QKC65" s="2"/>
      <c r="QKD65" s="2"/>
      <c r="QKE65" s="2"/>
      <c r="QKF65" s="2"/>
      <c r="QKG65" s="2"/>
      <c r="QKH65" s="2"/>
      <c r="QKI65" s="2"/>
      <c r="QKJ65" s="2"/>
      <c r="QKK65" s="2"/>
      <c r="QKL65" s="2"/>
      <c r="QKM65" s="2"/>
      <c r="QKN65" s="2"/>
      <c r="QKO65" s="2"/>
      <c r="QKP65" s="2"/>
      <c r="QKQ65" s="2"/>
      <c r="QKR65" s="2"/>
      <c r="QKS65" s="2"/>
      <c r="QKT65" s="2"/>
      <c r="QKU65" s="2"/>
      <c r="QKV65" s="2"/>
      <c r="QKW65" s="2"/>
      <c r="QKX65" s="2"/>
      <c r="QKY65" s="2"/>
      <c r="QKZ65" s="2"/>
      <c r="QLA65" s="2"/>
      <c r="QLB65" s="2"/>
      <c r="QLC65" s="2"/>
      <c r="QLD65" s="2"/>
      <c r="QLE65" s="2"/>
      <c r="QLF65" s="2"/>
      <c r="QLG65" s="2"/>
      <c r="QLH65" s="2"/>
      <c r="QLI65" s="2"/>
      <c r="QLJ65" s="2"/>
      <c r="QLK65" s="2"/>
      <c r="QLL65" s="2"/>
      <c r="QLM65" s="2"/>
      <c r="QLN65" s="2"/>
      <c r="QLO65" s="2"/>
      <c r="QLP65" s="2"/>
      <c r="QLQ65" s="2"/>
      <c r="QLR65" s="2"/>
      <c r="QLS65" s="2"/>
      <c r="QLT65" s="2"/>
      <c r="QLU65" s="2"/>
      <c r="QLV65" s="2"/>
      <c r="QLW65" s="2"/>
      <c r="QLX65" s="2"/>
      <c r="QLY65" s="2"/>
      <c r="QLZ65" s="2"/>
      <c r="QMA65" s="2"/>
      <c r="QMB65" s="2"/>
      <c r="QMC65" s="2"/>
      <c r="QMD65" s="2"/>
      <c r="QME65" s="2"/>
      <c r="QMF65" s="2"/>
      <c r="QMG65" s="2"/>
      <c r="QMH65" s="2"/>
      <c r="QMI65" s="2"/>
      <c r="QMJ65" s="2"/>
      <c r="QMK65" s="2"/>
      <c r="QML65" s="2"/>
      <c r="QMM65" s="2"/>
      <c r="QMN65" s="2"/>
      <c r="QMO65" s="2"/>
      <c r="QMP65" s="2"/>
      <c r="QMQ65" s="2"/>
      <c r="QMR65" s="2"/>
      <c r="QMS65" s="2"/>
      <c r="QMT65" s="2"/>
      <c r="QMU65" s="2"/>
      <c r="QMV65" s="2"/>
      <c r="QMW65" s="2"/>
      <c r="QMX65" s="2"/>
      <c r="QMY65" s="2"/>
      <c r="QMZ65" s="2"/>
      <c r="QNA65" s="2"/>
      <c r="QNB65" s="2"/>
      <c r="QNC65" s="2"/>
      <c r="QND65" s="2"/>
      <c r="QNE65" s="2"/>
      <c r="QNF65" s="2"/>
      <c r="QNG65" s="2"/>
      <c r="QNH65" s="2"/>
      <c r="QNI65" s="2"/>
      <c r="QNJ65" s="2"/>
      <c r="QNK65" s="2"/>
      <c r="QNL65" s="2"/>
      <c r="QNM65" s="2"/>
      <c r="QNN65" s="2"/>
      <c r="QNO65" s="2"/>
      <c r="QNP65" s="2"/>
      <c r="QNQ65" s="2"/>
      <c r="QNR65" s="2"/>
      <c r="QNS65" s="2"/>
      <c r="QNT65" s="2"/>
      <c r="QNU65" s="2"/>
      <c r="QNV65" s="2"/>
      <c r="QNW65" s="2"/>
      <c r="QNX65" s="2"/>
      <c r="QNY65" s="2"/>
      <c r="QNZ65" s="2"/>
      <c r="QOA65" s="2"/>
      <c r="QOB65" s="2"/>
      <c r="QOC65" s="2"/>
      <c r="QOD65" s="2"/>
      <c r="QOE65" s="2"/>
      <c r="QOF65" s="2"/>
      <c r="QOG65" s="2"/>
      <c r="QOH65" s="2"/>
      <c r="QOI65" s="2"/>
      <c r="QOJ65" s="2"/>
      <c r="QOK65" s="2"/>
      <c r="QOL65" s="2"/>
      <c r="QOM65" s="2"/>
      <c r="QON65" s="2"/>
      <c r="QOO65" s="2"/>
      <c r="QOP65" s="2"/>
      <c r="QOQ65" s="2"/>
      <c r="QOR65" s="2"/>
      <c r="QOS65" s="2"/>
      <c r="QOT65" s="2"/>
      <c r="QOU65" s="2"/>
      <c r="QOV65" s="2"/>
      <c r="QOW65" s="2"/>
      <c r="QOX65" s="2"/>
      <c r="QOY65" s="2"/>
      <c r="QOZ65" s="2"/>
      <c r="QPA65" s="2"/>
      <c r="QPB65" s="2"/>
      <c r="QPC65" s="2"/>
      <c r="QPD65" s="2"/>
      <c r="QPE65" s="2"/>
      <c r="QPF65" s="2"/>
      <c r="QPG65" s="2"/>
      <c r="QPH65" s="2"/>
      <c r="QPI65" s="2"/>
      <c r="QPJ65" s="2"/>
      <c r="QPK65" s="2"/>
      <c r="QPL65" s="2"/>
      <c r="QPM65" s="2"/>
      <c r="QPN65" s="2"/>
      <c r="QPO65" s="2"/>
      <c r="QPP65" s="2"/>
      <c r="QPQ65" s="2"/>
      <c r="QPR65" s="2"/>
      <c r="QPS65" s="2"/>
      <c r="QPT65" s="2"/>
      <c r="QPU65" s="2"/>
      <c r="QPV65" s="2"/>
      <c r="QPW65" s="2"/>
      <c r="QPX65" s="2"/>
      <c r="QPY65" s="2"/>
      <c r="QPZ65" s="2"/>
      <c r="QQA65" s="2"/>
      <c r="QQB65" s="2"/>
      <c r="QQC65" s="2"/>
      <c r="QQD65" s="2"/>
      <c r="QQE65" s="2"/>
      <c r="QQF65" s="2"/>
      <c r="QQG65" s="2"/>
      <c r="QQH65" s="2"/>
      <c r="QQI65" s="2"/>
      <c r="QQJ65" s="2"/>
      <c r="QQK65" s="2"/>
      <c r="QQL65" s="2"/>
      <c r="QQM65" s="2"/>
      <c r="QQN65" s="2"/>
      <c r="QQO65" s="2"/>
      <c r="QQP65" s="2"/>
      <c r="QQQ65" s="2"/>
      <c r="QQR65" s="2"/>
      <c r="QQS65" s="2"/>
      <c r="QQT65" s="2"/>
      <c r="QQU65" s="2"/>
      <c r="QQV65" s="2"/>
      <c r="QQW65" s="2"/>
      <c r="QQX65" s="2"/>
      <c r="QQY65" s="2"/>
      <c r="QQZ65" s="2"/>
      <c r="QRA65" s="2"/>
      <c r="QRB65" s="2"/>
      <c r="QRC65" s="2"/>
      <c r="QRD65" s="2"/>
      <c r="QRE65" s="2"/>
      <c r="QRF65" s="2"/>
      <c r="QRG65" s="2"/>
      <c r="QRH65" s="2"/>
      <c r="QRI65" s="2"/>
      <c r="QRJ65" s="2"/>
      <c r="QRK65" s="2"/>
      <c r="QRL65" s="2"/>
      <c r="QRM65" s="2"/>
      <c r="QRN65" s="2"/>
      <c r="QRO65" s="2"/>
      <c r="QRP65" s="2"/>
      <c r="QRQ65" s="2"/>
      <c r="QRR65" s="2"/>
      <c r="QRS65" s="2"/>
      <c r="QRT65" s="2"/>
      <c r="QRU65" s="2"/>
      <c r="QRV65" s="2"/>
      <c r="QRW65" s="2"/>
      <c r="QRX65" s="2"/>
      <c r="QRY65" s="2"/>
      <c r="QRZ65" s="2"/>
      <c r="QSA65" s="2"/>
      <c r="QSB65" s="2"/>
      <c r="QSC65" s="2"/>
      <c r="QSD65" s="2"/>
      <c r="QSE65" s="2"/>
      <c r="QSF65" s="2"/>
      <c r="QSG65" s="2"/>
      <c r="QSH65" s="2"/>
      <c r="QSI65" s="2"/>
      <c r="QSJ65" s="2"/>
      <c r="QSK65" s="2"/>
      <c r="QSL65" s="2"/>
      <c r="QSM65" s="2"/>
      <c r="QSN65" s="2"/>
      <c r="QSO65" s="2"/>
      <c r="QSP65" s="2"/>
      <c r="QSQ65" s="2"/>
      <c r="QSR65" s="2"/>
      <c r="QSS65" s="2"/>
      <c r="QST65" s="2"/>
      <c r="QSU65" s="2"/>
      <c r="QSV65" s="2"/>
      <c r="QSW65" s="2"/>
      <c r="QSX65" s="2"/>
      <c r="QSY65" s="2"/>
      <c r="QSZ65" s="2"/>
      <c r="QTA65" s="2"/>
      <c r="QTB65" s="2"/>
      <c r="QTC65" s="2"/>
      <c r="QTD65" s="2"/>
      <c r="QTE65" s="2"/>
      <c r="QTF65" s="2"/>
      <c r="QTG65" s="2"/>
      <c r="QTH65" s="2"/>
      <c r="QTI65" s="2"/>
      <c r="QTJ65" s="2"/>
      <c r="QTK65" s="2"/>
      <c r="QTL65" s="2"/>
      <c r="QTM65" s="2"/>
      <c r="QTN65" s="2"/>
      <c r="QTO65" s="2"/>
      <c r="QTP65" s="2"/>
      <c r="QTQ65" s="2"/>
      <c r="QTR65" s="2"/>
      <c r="QTS65" s="2"/>
      <c r="QTT65" s="2"/>
      <c r="QTU65" s="2"/>
      <c r="QTV65" s="2"/>
      <c r="QTW65" s="2"/>
      <c r="QTX65" s="2"/>
      <c r="QTY65" s="2"/>
      <c r="QTZ65" s="2"/>
      <c r="QUA65" s="2"/>
      <c r="QUB65" s="2"/>
      <c r="QUC65" s="2"/>
      <c r="QUD65" s="2"/>
      <c r="QUE65" s="2"/>
      <c r="QUF65" s="2"/>
      <c r="QUG65" s="2"/>
      <c r="QUH65" s="2"/>
      <c r="QUI65" s="2"/>
      <c r="QUJ65" s="2"/>
      <c r="QUK65" s="2"/>
      <c r="QUL65" s="2"/>
      <c r="QUM65" s="2"/>
      <c r="QUN65" s="2"/>
      <c r="QUO65" s="2"/>
      <c r="QUP65" s="2"/>
      <c r="QUQ65" s="2"/>
      <c r="QUR65" s="2"/>
      <c r="QUS65" s="2"/>
      <c r="QUT65" s="2"/>
      <c r="QUU65" s="2"/>
      <c r="QUV65" s="2"/>
      <c r="QUW65" s="2"/>
      <c r="QUX65" s="2"/>
      <c r="QUY65" s="2"/>
      <c r="QUZ65" s="2"/>
      <c r="QVA65" s="2"/>
      <c r="QVB65" s="2"/>
      <c r="QVC65" s="2"/>
      <c r="QVD65" s="2"/>
      <c r="QVE65" s="2"/>
      <c r="QVF65" s="2"/>
      <c r="QVG65" s="2"/>
      <c r="QVH65" s="2"/>
      <c r="QVI65" s="2"/>
      <c r="QVJ65" s="2"/>
      <c r="QVK65" s="2"/>
      <c r="QVL65" s="2"/>
      <c r="QVM65" s="2"/>
      <c r="QVN65" s="2"/>
      <c r="QVO65" s="2"/>
      <c r="QVP65" s="2"/>
      <c r="QVQ65" s="2"/>
      <c r="QVR65" s="2"/>
      <c r="QVS65" s="2"/>
      <c r="QVT65" s="2"/>
      <c r="QVU65" s="2"/>
      <c r="QVV65" s="2"/>
      <c r="QVW65" s="2"/>
      <c r="QVX65" s="2"/>
      <c r="QVY65" s="2"/>
      <c r="QVZ65" s="2"/>
      <c r="QWA65" s="2"/>
      <c r="QWB65" s="2"/>
      <c r="QWC65" s="2"/>
      <c r="QWD65" s="2"/>
      <c r="QWE65" s="2"/>
      <c r="QWF65" s="2"/>
      <c r="QWG65" s="2"/>
      <c r="QWH65" s="2"/>
      <c r="QWI65" s="2"/>
      <c r="QWJ65" s="2"/>
      <c r="QWK65" s="2"/>
      <c r="QWL65" s="2"/>
      <c r="QWM65" s="2"/>
      <c r="QWN65" s="2"/>
      <c r="QWO65" s="2"/>
      <c r="QWP65" s="2"/>
      <c r="QWQ65" s="2"/>
      <c r="QWR65" s="2"/>
      <c r="QWS65" s="2"/>
      <c r="QWT65" s="2"/>
      <c r="QWU65" s="2"/>
      <c r="QWV65" s="2"/>
      <c r="QWW65" s="2"/>
      <c r="QWX65" s="2"/>
      <c r="QWY65" s="2"/>
      <c r="QWZ65" s="2"/>
      <c r="QXA65" s="2"/>
      <c r="QXB65" s="2"/>
      <c r="QXC65" s="2"/>
      <c r="QXD65" s="2"/>
      <c r="QXE65" s="2"/>
      <c r="QXF65" s="2"/>
      <c r="QXG65" s="2"/>
      <c r="QXH65" s="2"/>
      <c r="QXI65" s="2"/>
      <c r="QXJ65" s="2"/>
      <c r="QXK65" s="2"/>
      <c r="QXL65" s="2"/>
      <c r="QXM65" s="2"/>
      <c r="QXN65" s="2"/>
      <c r="QXO65" s="2"/>
      <c r="QXP65" s="2"/>
      <c r="QXQ65" s="2"/>
      <c r="QXR65" s="2"/>
      <c r="QXS65" s="2"/>
      <c r="QXT65" s="2"/>
      <c r="QXU65" s="2"/>
      <c r="QXV65" s="2"/>
      <c r="QXW65" s="2"/>
      <c r="QXX65" s="2"/>
      <c r="QXY65" s="2"/>
      <c r="QXZ65" s="2"/>
      <c r="QYA65" s="2"/>
      <c r="QYB65" s="2"/>
      <c r="QYC65" s="2"/>
      <c r="QYD65" s="2"/>
      <c r="QYE65" s="2"/>
      <c r="QYF65" s="2"/>
      <c r="QYG65" s="2"/>
      <c r="QYH65" s="2"/>
      <c r="QYI65" s="2"/>
      <c r="QYJ65" s="2"/>
      <c r="QYK65" s="2"/>
      <c r="QYL65" s="2"/>
      <c r="QYM65" s="2"/>
      <c r="QYN65" s="2"/>
      <c r="QYO65" s="2"/>
      <c r="QYP65" s="2"/>
      <c r="QYQ65" s="2"/>
      <c r="QYR65" s="2"/>
      <c r="QYS65" s="2"/>
      <c r="QYT65" s="2"/>
      <c r="QYU65" s="2"/>
      <c r="QYV65" s="2"/>
      <c r="QYW65" s="2"/>
      <c r="QYX65" s="2"/>
      <c r="QYY65" s="2"/>
      <c r="QYZ65" s="2"/>
      <c r="QZA65" s="2"/>
      <c r="QZB65" s="2"/>
      <c r="QZC65" s="2"/>
      <c r="QZD65" s="2"/>
      <c r="QZE65" s="2"/>
      <c r="QZF65" s="2"/>
      <c r="QZG65" s="2"/>
      <c r="QZH65" s="2"/>
      <c r="QZI65" s="2"/>
      <c r="QZJ65" s="2"/>
      <c r="QZK65" s="2"/>
      <c r="QZL65" s="2"/>
      <c r="QZM65" s="2"/>
      <c r="QZN65" s="2"/>
      <c r="QZO65" s="2"/>
      <c r="QZP65" s="2"/>
      <c r="QZQ65" s="2"/>
      <c r="QZR65" s="2"/>
      <c r="QZS65" s="2"/>
      <c r="QZT65" s="2"/>
      <c r="QZU65" s="2"/>
      <c r="QZV65" s="2"/>
      <c r="QZW65" s="2"/>
      <c r="QZX65" s="2"/>
      <c r="QZY65" s="2"/>
      <c r="QZZ65" s="2"/>
      <c r="RAA65" s="2"/>
      <c r="RAB65" s="2"/>
      <c r="RAC65" s="2"/>
      <c r="RAD65" s="2"/>
      <c r="RAE65" s="2"/>
      <c r="RAF65" s="2"/>
      <c r="RAG65" s="2"/>
      <c r="RAH65" s="2"/>
      <c r="RAI65" s="2"/>
      <c r="RAJ65" s="2"/>
      <c r="RAK65" s="2"/>
      <c r="RAL65" s="2"/>
      <c r="RAM65" s="2"/>
      <c r="RAN65" s="2"/>
      <c r="RAO65" s="2"/>
      <c r="RAP65" s="2"/>
      <c r="RAQ65" s="2"/>
      <c r="RAR65" s="2"/>
      <c r="RAS65" s="2"/>
      <c r="RAT65" s="2"/>
      <c r="RAU65" s="2"/>
      <c r="RAV65" s="2"/>
      <c r="RAW65" s="2"/>
      <c r="RAX65" s="2"/>
      <c r="RAY65" s="2"/>
      <c r="RAZ65" s="2"/>
      <c r="RBA65" s="2"/>
      <c r="RBB65" s="2"/>
      <c r="RBC65" s="2"/>
      <c r="RBD65" s="2"/>
      <c r="RBE65" s="2"/>
      <c r="RBF65" s="2"/>
      <c r="RBG65" s="2"/>
      <c r="RBH65" s="2"/>
      <c r="RBI65" s="2"/>
      <c r="RBJ65" s="2"/>
      <c r="RBK65" s="2"/>
      <c r="RBL65" s="2"/>
      <c r="RBM65" s="2"/>
      <c r="RBN65" s="2"/>
      <c r="RBO65" s="2"/>
      <c r="RBP65" s="2"/>
      <c r="RBQ65" s="2"/>
      <c r="RBR65" s="2"/>
      <c r="RBS65" s="2"/>
      <c r="RBT65" s="2"/>
      <c r="RBU65" s="2"/>
      <c r="RBV65" s="2"/>
      <c r="RBW65" s="2"/>
      <c r="RBX65" s="2"/>
      <c r="RBY65" s="2"/>
      <c r="RBZ65" s="2"/>
      <c r="RCA65" s="2"/>
      <c r="RCB65" s="2"/>
      <c r="RCC65" s="2"/>
      <c r="RCD65" s="2"/>
      <c r="RCE65" s="2"/>
      <c r="RCF65" s="2"/>
      <c r="RCG65" s="2"/>
      <c r="RCH65" s="2"/>
      <c r="RCI65" s="2"/>
      <c r="RCJ65" s="2"/>
      <c r="RCK65" s="2"/>
      <c r="RCL65" s="2"/>
      <c r="RCM65" s="2"/>
      <c r="RCN65" s="2"/>
      <c r="RCO65" s="2"/>
      <c r="RCP65" s="2"/>
      <c r="RCQ65" s="2"/>
      <c r="RCR65" s="2"/>
      <c r="RCS65" s="2"/>
      <c r="RCT65" s="2"/>
      <c r="RCU65" s="2"/>
      <c r="RCV65" s="2"/>
      <c r="RCW65" s="2"/>
      <c r="RCX65" s="2"/>
      <c r="RCY65" s="2"/>
      <c r="RCZ65" s="2"/>
      <c r="RDA65" s="2"/>
      <c r="RDB65" s="2"/>
      <c r="RDC65" s="2"/>
      <c r="RDD65" s="2"/>
      <c r="RDE65" s="2"/>
      <c r="RDF65" s="2"/>
      <c r="RDG65" s="2"/>
      <c r="RDH65" s="2"/>
      <c r="RDI65" s="2"/>
      <c r="RDJ65" s="2"/>
      <c r="RDK65" s="2"/>
      <c r="RDL65" s="2"/>
      <c r="RDM65" s="2"/>
      <c r="RDN65" s="2"/>
      <c r="RDO65" s="2"/>
      <c r="RDP65" s="2"/>
      <c r="RDQ65" s="2"/>
      <c r="RDR65" s="2"/>
      <c r="RDS65" s="2"/>
      <c r="RDT65" s="2"/>
      <c r="RDU65" s="2"/>
      <c r="RDV65" s="2"/>
      <c r="RDW65" s="2"/>
      <c r="RDX65" s="2"/>
      <c r="RDY65" s="2"/>
      <c r="RDZ65" s="2"/>
      <c r="REA65" s="2"/>
      <c r="REB65" s="2"/>
      <c r="REC65" s="2"/>
      <c r="RED65" s="2"/>
      <c r="REE65" s="2"/>
      <c r="REF65" s="2"/>
      <c r="REG65" s="2"/>
      <c r="REH65" s="2"/>
      <c r="REI65" s="2"/>
      <c r="REJ65" s="2"/>
      <c r="REK65" s="2"/>
      <c r="REL65" s="2"/>
      <c r="REM65" s="2"/>
      <c r="REN65" s="2"/>
      <c r="REO65" s="2"/>
      <c r="REP65" s="2"/>
      <c r="REQ65" s="2"/>
      <c r="RER65" s="2"/>
      <c r="RES65" s="2"/>
      <c r="RET65" s="2"/>
      <c r="REU65" s="2"/>
      <c r="REV65" s="2"/>
      <c r="REW65" s="2"/>
      <c r="REX65" s="2"/>
      <c r="REY65" s="2"/>
      <c r="REZ65" s="2"/>
      <c r="RFA65" s="2"/>
      <c r="RFB65" s="2"/>
      <c r="RFC65" s="2"/>
      <c r="RFD65" s="2"/>
      <c r="RFE65" s="2"/>
      <c r="RFF65" s="2"/>
      <c r="RFG65" s="2"/>
      <c r="RFH65" s="2"/>
      <c r="RFI65" s="2"/>
      <c r="RFJ65" s="2"/>
      <c r="RFK65" s="2"/>
      <c r="RFL65" s="2"/>
      <c r="RFM65" s="2"/>
      <c r="RFN65" s="2"/>
      <c r="RFO65" s="2"/>
      <c r="RFP65" s="2"/>
      <c r="RFQ65" s="2"/>
      <c r="RFR65" s="2"/>
      <c r="RFS65" s="2"/>
      <c r="RFT65" s="2"/>
      <c r="RFU65" s="2"/>
      <c r="RFV65" s="2"/>
      <c r="RFW65" s="2"/>
      <c r="RFX65" s="2"/>
      <c r="RFY65" s="2"/>
      <c r="RFZ65" s="2"/>
      <c r="RGA65" s="2"/>
      <c r="RGB65" s="2"/>
      <c r="RGC65" s="2"/>
      <c r="RGD65" s="2"/>
      <c r="RGE65" s="2"/>
      <c r="RGF65" s="2"/>
      <c r="RGG65" s="2"/>
      <c r="RGH65" s="2"/>
      <c r="RGI65" s="2"/>
      <c r="RGJ65" s="2"/>
      <c r="RGK65" s="2"/>
      <c r="RGL65" s="2"/>
      <c r="RGM65" s="2"/>
      <c r="RGN65" s="2"/>
      <c r="RGO65" s="2"/>
      <c r="RGP65" s="2"/>
      <c r="RGQ65" s="2"/>
      <c r="RGR65" s="2"/>
      <c r="RGS65" s="2"/>
      <c r="RGT65" s="2"/>
      <c r="RGU65" s="2"/>
      <c r="RGV65" s="2"/>
      <c r="RGW65" s="2"/>
      <c r="RGX65" s="2"/>
      <c r="RGY65" s="2"/>
      <c r="RGZ65" s="2"/>
      <c r="RHA65" s="2"/>
      <c r="RHB65" s="2"/>
      <c r="RHC65" s="2"/>
      <c r="RHD65" s="2"/>
      <c r="RHE65" s="2"/>
      <c r="RHF65" s="2"/>
      <c r="RHG65" s="2"/>
      <c r="RHH65" s="2"/>
      <c r="RHI65" s="2"/>
      <c r="RHJ65" s="2"/>
      <c r="RHK65" s="2"/>
      <c r="RHL65" s="2"/>
      <c r="RHM65" s="2"/>
      <c r="RHN65" s="2"/>
      <c r="RHO65" s="2"/>
      <c r="RHP65" s="2"/>
      <c r="RHQ65" s="2"/>
      <c r="RHR65" s="2"/>
      <c r="RHS65" s="2"/>
      <c r="RHT65" s="2"/>
      <c r="RHU65" s="2"/>
      <c r="RHV65" s="2"/>
      <c r="RHW65" s="2"/>
      <c r="RHX65" s="2"/>
      <c r="RHY65" s="2"/>
      <c r="RHZ65" s="2"/>
      <c r="RIA65" s="2"/>
      <c r="RIB65" s="2"/>
      <c r="RIC65" s="2"/>
      <c r="RID65" s="2"/>
      <c r="RIE65" s="2"/>
      <c r="RIF65" s="2"/>
      <c r="RIG65" s="2"/>
      <c r="RIH65" s="2"/>
      <c r="RII65" s="2"/>
      <c r="RIJ65" s="2"/>
      <c r="RIK65" s="2"/>
      <c r="RIL65" s="2"/>
      <c r="RIM65" s="2"/>
      <c r="RIN65" s="2"/>
      <c r="RIO65" s="2"/>
      <c r="RIP65" s="2"/>
      <c r="RIQ65" s="2"/>
      <c r="RIR65" s="2"/>
      <c r="RIS65" s="2"/>
      <c r="RIT65" s="2"/>
      <c r="RIU65" s="2"/>
      <c r="RIV65" s="2"/>
      <c r="RIW65" s="2"/>
      <c r="RIX65" s="2"/>
      <c r="RIY65" s="2"/>
      <c r="RIZ65" s="2"/>
      <c r="RJA65" s="2"/>
      <c r="RJB65" s="2"/>
      <c r="RJC65" s="2"/>
      <c r="RJD65" s="2"/>
      <c r="RJE65" s="2"/>
      <c r="RJF65" s="2"/>
      <c r="RJG65" s="2"/>
      <c r="RJH65" s="2"/>
      <c r="RJI65" s="2"/>
      <c r="RJJ65" s="2"/>
      <c r="RJK65" s="2"/>
      <c r="RJL65" s="2"/>
      <c r="RJM65" s="2"/>
      <c r="RJN65" s="2"/>
      <c r="RJO65" s="2"/>
      <c r="RJP65" s="2"/>
      <c r="RJQ65" s="2"/>
      <c r="RJR65" s="2"/>
      <c r="RJS65" s="2"/>
      <c r="RJT65" s="2"/>
      <c r="RJU65" s="2"/>
      <c r="RJV65" s="2"/>
      <c r="RJW65" s="2"/>
      <c r="RJX65" s="2"/>
      <c r="RJY65" s="2"/>
      <c r="RJZ65" s="2"/>
      <c r="RKA65" s="2"/>
      <c r="RKB65" s="2"/>
      <c r="RKC65" s="2"/>
      <c r="RKD65" s="2"/>
      <c r="RKE65" s="2"/>
      <c r="RKF65" s="2"/>
      <c r="RKG65" s="2"/>
      <c r="RKH65" s="2"/>
      <c r="RKI65" s="2"/>
      <c r="RKJ65" s="2"/>
      <c r="RKK65" s="2"/>
      <c r="RKL65" s="2"/>
      <c r="RKM65" s="2"/>
      <c r="RKN65" s="2"/>
      <c r="RKO65" s="2"/>
      <c r="RKP65" s="2"/>
      <c r="RKQ65" s="2"/>
      <c r="RKR65" s="2"/>
      <c r="RKS65" s="2"/>
      <c r="RKT65" s="2"/>
      <c r="RKU65" s="2"/>
      <c r="RKV65" s="2"/>
      <c r="RKW65" s="2"/>
      <c r="RKX65" s="2"/>
      <c r="RKY65" s="2"/>
      <c r="RKZ65" s="2"/>
      <c r="RLA65" s="2"/>
      <c r="RLB65" s="2"/>
      <c r="RLC65" s="2"/>
      <c r="RLD65" s="2"/>
      <c r="RLE65" s="2"/>
      <c r="RLF65" s="2"/>
      <c r="RLG65" s="2"/>
      <c r="RLH65" s="2"/>
      <c r="RLI65" s="2"/>
      <c r="RLJ65" s="2"/>
      <c r="RLK65" s="2"/>
      <c r="RLL65" s="2"/>
      <c r="RLM65" s="2"/>
      <c r="RLN65" s="2"/>
      <c r="RLO65" s="2"/>
      <c r="RLP65" s="2"/>
      <c r="RLQ65" s="2"/>
      <c r="RLR65" s="2"/>
      <c r="RLS65" s="2"/>
      <c r="RLT65" s="2"/>
      <c r="RLU65" s="2"/>
      <c r="RLV65" s="2"/>
      <c r="RLW65" s="2"/>
      <c r="RLX65" s="2"/>
      <c r="RLY65" s="2"/>
      <c r="RLZ65" s="2"/>
      <c r="RMA65" s="2"/>
      <c r="RMB65" s="2"/>
      <c r="RMC65" s="2"/>
      <c r="RMD65" s="2"/>
      <c r="RME65" s="2"/>
      <c r="RMF65" s="2"/>
      <c r="RMG65" s="2"/>
      <c r="RMH65" s="2"/>
      <c r="RMI65" s="2"/>
      <c r="RMJ65" s="2"/>
      <c r="RMK65" s="2"/>
      <c r="RML65" s="2"/>
      <c r="RMM65" s="2"/>
      <c r="RMN65" s="2"/>
      <c r="RMO65" s="2"/>
      <c r="RMP65" s="2"/>
      <c r="RMQ65" s="2"/>
      <c r="RMR65" s="2"/>
      <c r="RMS65" s="2"/>
      <c r="RMT65" s="2"/>
      <c r="RMU65" s="2"/>
      <c r="RMV65" s="2"/>
      <c r="RMW65" s="2"/>
      <c r="RMX65" s="2"/>
      <c r="RMY65" s="2"/>
      <c r="RMZ65" s="2"/>
      <c r="RNA65" s="2"/>
      <c r="RNB65" s="2"/>
      <c r="RNC65" s="2"/>
      <c r="RND65" s="2"/>
      <c r="RNE65" s="2"/>
      <c r="RNF65" s="2"/>
      <c r="RNG65" s="2"/>
      <c r="RNH65" s="2"/>
      <c r="RNI65" s="2"/>
      <c r="RNJ65" s="2"/>
      <c r="RNK65" s="2"/>
      <c r="RNL65" s="2"/>
      <c r="RNM65" s="2"/>
      <c r="RNN65" s="2"/>
      <c r="RNO65" s="2"/>
      <c r="RNP65" s="2"/>
      <c r="RNQ65" s="2"/>
      <c r="RNR65" s="2"/>
      <c r="RNS65" s="2"/>
      <c r="RNT65" s="2"/>
      <c r="RNU65" s="2"/>
      <c r="RNV65" s="2"/>
      <c r="RNW65" s="2"/>
      <c r="RNX65" s="2"/>
      <c r="RNY65" s="2"/>
      <c r="RNZ65" s="2"/>
      <c r="ROA65" s="2"/>
      <c r="ROB65" s="2"/>
      <c r="ROC65" s="2"/>
      <c r="ROD65" s="2"/>
      <c r="ROE65" s="2"/>
      <c r="ROF65" s="2"/>
      <c r="ROG65" s="2"/>
      <c r="ROH65" s="2"/>
      <c r="ROI65" s="2"/>
      <c r="ROJ65" s="2"/>
      <c r="ROK65" s="2"/>
      <c r="ROL65" s="2"/>
      <c r="ROM65" s="2"/>
      <c r="RON65" s="2"/>
      <c r="ROO65" s="2"/>
      <c r="ROP65" s="2"/>
      <c r="ROQ65" s="2"/>
      <c r="ROR65" s="2"/>
      <c r="ROS65" s="2"/>
      <c r="ROT65" s="2"/>
      <c r="ROU65" s="2"/>
      <c r="ROV65" s="2"/>
      <c r="ROW65" s="2"/>
      <c r="ROX65" s="2"/>
      <c r="ROY65" s="2"/>
      <c r="ROZ65" s="2"/>
      <c r="RPA65" s="2"/>
      <c r="RPB65" s="2"/>
      <c r="RPC65" s="2"/>
      <c r="RPD65" s="2"/>
      <c r="RPE65" s="2"/>
      <c r="RPF65" s="2"/>
      <c r="RPG65" s="2"/>
      <c r="RPH65" s="2"/>
      <c r="RPI65" s="2"/>
      <c r="RPJ65" s="2"/>
      <c r="RPK65" s="2"/>
      <c r="RPL65" s="2"/>
      <c r="RPM65" s="2"/>
      <c r="RPN65" s="2"/>
      <c r="RPO65" s="2"/>
      <c r="RPP65" s="2"/>
      <c r="RPQ65" s="2"/>
      <c r="RPR65" s="2"/>
      <c r="RPS65" s="2"/>
      <c r="RPT65" s="2"/>
      <c r="RPU65" s="2"/>
      <c r="RPV65" s="2"/>
      <c r="RPW65" s="2"/>
      <c r="RPX65" s="2"/>
      <c r="RPY65" s="2"/>
      <c r="RPZ65" s="2"/>
      <c r="RQA65" s="2"/>
      <c r="RQB65" s="2"/>
      <c r="RQC65" s="2"/>
      <c r="RQD65" s="2"/>
      <c r="RQE65" s="2"/>
      <c r="RQF65" s="2"/>
      <c r="RQG65" s="2"/>
      <c r="RQH65" s="2"/>
      <c r="RQI65" s="2"/>
      <c r="RQJ65" s="2"/>
      <c r="RQK65" s="2"/>
      <c r="RQL65" s="2"/>
      <c r="RQM65" s="2"/>
      <c r="RQN65" s="2"/>
      <c r="RQO65" s="2"/>
      <c r="RQP65" s="2"/>
      <c r="RQQ65" s="2"/>
      <c r="RQR65" s="2"/>
      <c r="RQS65" s="2"/>
      <c r="RQT65" s="2"/>
      <c r="RQU65" s="2"/>
      <c r="RQV65" s="2"/>
      <c r="RQW65" s="2"/>
      <c r="RQX65" s="2"/>
      <c r="RQY65" s="2"/>
      <c r="RQZ65" s="2"/>
      <c r="RRA65" s="2"/>
      <c r="RRB65" s="2"/>
      <c r="RRC65" s="2"/>
      <c r="RRD65" s="2"/>
      <c r="RRE65" s="2"/>
      <c r="RRF65" s="2"/>
      <c r="RRG65" s="2"/>
      <c r="RRH65" s="2"/>
      <c r="RRI65" s="2"/>
      <c r="RRJ65" s="2"/>
      <c r="RRK65" s="2"/>
      <c r="RRL65" s="2"/>
      <c r="RRM65" s="2"/>
      <c r="RRN65" s="2"/>
      <c r="RRO65" s="2"/>
      <c r="RRP65" s="2"/>
      <c r="RRQ65" s="2"/>
      <c r="RRR65" s="2"/>
      <c r="RRS65" s="2"/>
      <c r="RRT65" s="2"/>
      <c r="RRU65" s="2"/>
      <c r="RRV65" s="2"/>
      <c r="RRW65" s="2"/>
      <c r="RRX65" s="2"/>
      <c r="RRY65" s="2"/>
      <c r="RRZ65" s="2"/>
      <c r="RSA65" s="2"/>
      <c r="RSB65" s="2"/>
      <c r="RSC65" s="2"/>
      <c r="RSD65" s="2"/>
      <c r="RSE65" s="2"/>
      <c r="RSF65" s="2"/>
      <c r="RSG65" s="2"/>
      <c r="RSH65" s="2"/>
      <c r="RSI65" s="2"/>
      <c r="RSJ65" s="2"/>
      <c r="RSK65" s="2"/>
      <c r="RSL65" s="2"/>
      <c r="RSM65" s="2"/>
      <c r="RSN65" s="2"/>
      <c r="RSO65" s="2"/>
      <c r="RSP65" s="2"/>
      <c r="RSQ65" s="2"/>
      <c r="RSR65" s="2"/>
      <c r="RSS65" s="2"/>
      <c r="RST65" s="2"/>
      <c r="RSU65" s="2"/>
      <c r="RSV65" s="2"/>
      <c r="RSW65" s="2"/>
      <c r="RSX65" s="2"/>
      <c r="RSY65" s="2"/>
      <c r="RSZ65" s="2"/>
      <c r="RTA65" s="2"/>
      <c r="RTB65" s="2"/>
      <c r="RTC65" s="2"/>
      <c r="RTD65" s="2"/>
      <c r="RTE65" s="2"/>
      <c r="RTF65" s="2"/>
      <c r="RTG65" s="2"/>
      <c r="RTH65" s="2"/>
      <c r="RTI65" s="2"/>
      <c r="RTJ65" s="2"/>
      <c r="RTK65" s="2"/>
      <c r="RTL65" s="2"/>
      <c r="RTM65" s="2"/>
      <c r="RTN65" s="2"/>
      <c r="RTO65" s="2"/>
      <c r="RTP65" s="2"/>
      <c r="RTQ65" s="2"/>
      <c r="RTR65" s="2"/>
      <c r="RTS65" s="2"/>
      <c r="RTT65" s="2"/>
      <c r="RTU65" s="2"/>
      <c r="RTV65" s="2"/>
      <c r="RTW65" s="2"/>
      <c r="RTX65" s="2"/>
      <c r="RTY65" s="2"/>
      <c r="RTZ65" s="2"/>
      <c r="RUA65" s="2"/>
      <c r="RUB65" s="2"/>
      <c r="RUC65" s="2"/>
      <c r="RUD65" s="2"/>
      <c r="RUE65" s="2"/>
      <c r="RUF65" s="2"/>
      <c r="RUG65" s="2"/>
      <c r="RUH65" s="2"/>
      <c r="RUI65" s="2"/>
      <c r="RUJ65" s="2"/>
      <c r="RUK65" s="2"/>
      <c r="RUL65" s="2"/>
      <c r="RUM65" s="2"/>
      <c r="RUN65" s="2"/>
      <c r="RUO65" s="2"/>
      <c r="RUP65" s="2"/>
      <c r="RUQ65" s="2"/>
      <c r="RUR65" s="2"/>
      <c r="RUS65" s="2"/>
      <c r="RUT65" s="2"/>
      <c r="RUU65" s="2"/>
      <c r="RUV65" s="2"/>
      <c r="RUW65" s="2"/>
      <c r="RUX65" s="2"/>
      <c r="RUY65" s="2"/>
      <c r="RUZ65" s="2"/>
      <c r="RVA65" s="2"/>
      <c r="RVB65" s="2"/>
      <c r="RVC65" s="2"/>
      <c r="RVD65" s="2"/>
      <c r="RVE65" s="2"/>
      <c r="RVF65" s="2"/>
      <c r="RVG65" s="2"/>
      <c r="RVH65" s="2"/>
      <c r="RVI65" s="2"/>
      <c r="RVJ65" s="2"/>
      <c r="RVK65" s="2"/>
      <c r="RVL65" s="2"/>
      <c r="RVM65" s="2"/>
      <c r="RVN65" s="2"/>
      <c r="RVO65" s="2"/>
      <c r="RVP65" s="2"/>
      <c r="RVQ65" s="2"/>
      <c r="RVR65" s="2"/>
      <c r="RVS65" s="2"/>
      <c r="RVT65" s="2"/>
      <c r="RVU65" s="2"/>
      <c r="RVV65" s="2"/>
      <c r="RVW65" s="2"/>
      <c r="RVX65" s="2"/>
      <c r="RVY65" s="2"/>
      <c r="RVZ65" s="2"/>
      <c r="RWA65" s="2"/>
      <c r="RWB65" s="2"/>
      <c r="RWC65" s="2"/>
      <c r="RWD65" s="2"/>
      <c r="RWE65" s="2"/>
      <c r="RWF65" s="2"/>
      <c r="RWG65" s="2"/>
      <c r="RWH65" s="2"/>
      <c r="RWI65" s="2"/>
      <c r="RWJ65" s="2"/>
      <c r="RWK65" s="2"/>
      <c r="RWL65" s="2"/>
      <c r="RWM65" s="2"/>
      <c r="RWN65" s="2"/>
      <c r="RWO65" s="2"/>
      <c r="RWP65" s="2"/>
      <c r="RWQ65" s="2"/>
      <c r="RWR65" s="2"/>
      <c r="RWS65" s="2"/>
      <c r="RWT65" s="2"/>
      <c r="RWU65" s="2"/>
      <c r="RWV65" s="2"/>
      <c r="RWW65" s="2"/>
      <c r="RWX65" s="2"/>
      <c r="RWY65" s="2"/>
      <c r="RWZ65" s="2"/>
      <c r="RXA65" s="2"/>
      <c r="RXB65" s="2"/>
      <c r="RXC65" s="2"/>
      <c r="RXD65" s="2"/>
      <c r="RXE65" s="2"/>
      <c r="RXF65" s="2"/>
      <c r="RXG65" s="2"/>
      <c r="RXH65" s="2"/>
      <c r="RXI65" s="2"/>
      <c r="RXJ65" s="2"/>
      <c r="RXK65" s="2"/>
      <c r="RXL65" s="2"/>
      <c r="RXM65" s="2"/>
      <c r="RXN65" s="2"/>
      <c r="RXO65" s="2"/>
      <c r="RXP65" s="2"/>
      <c r="RXQ65" s="2"/>
      <c r="RXR65" s="2"/>
      <c r="RXS65" s="2"/>
      <c r="RXT65" s="2"/>
      <c r="RXU65" s="2"/>
      <c r="RXV65" s="2"/>
      <c r="RXW65" s="2"/>
      <c r="RXX65" s="2"/>
      <c r="RXY65" s="2"/>
      <c r="RXZ65" s="2"/>
      <c r="RYA65" s="2"/>
      <c r="RYB65" s="2"/>
      <c r="RYC65" s="2"/>
      <c r="RYD65" s="2"/>
      <c r="RYE65" s="2"/>
      <c r="RYF65" s="2"/>
      <c r="RYG65" s="2"/>
      <c r="RYH65" s="2"/>
      <c r="RYI65" s="2"/>
      <c r="RYJ65" s="2"/>
      <c r="RYK65" s="2"/>
      <c r="RYL65" s="2"/>
      <c r="RYM65" s="2"/>
      <c r="RYN65" s="2"/>
      <c r="RYO65" s="2"/>
      <c r="RYP65" s="2"/>
      <c r="RYQ65" s="2"/>
      <c r="RYR65" s="2"/>
      <c r="RYS65" s="2"/>
      <c r="RYT65" s="2"/>
      <c r="RYU65" s="2"/>
      <c r="RYV65" s="2"/>
      <c r="RYW65" s="2"/>
      <c r="RYX65" s="2"/>
      <c r="RYY65" s="2"/>
      <c r="RYZ65" s="2"/>
      <c r="RZA65" s="2"/>
      <c r="RZB65" s="2"/>
      <c r="RZC65" s="2"/>
      <c r="RZD65" s="2"/>
      <c r="RZE65" s="2"/>
      <c r="RZF65" s="2"/>
      <c r="RZG65" s="2"/>
      <c r="RZH65" s="2"/>
      <c r="RZI65" s="2"/>
      <c r="RZJ65" s="2"/>
      <c r="RZK65" s="2"/>
      <c r="RZL65" s="2"/>
      <c r="RZM65" s="2"/>
      <c r="RZN65" s="2"/>
      <c r="RZO65" s="2"/>
      <c r="RZP65" s="2"/>
      <c r="RZQ65" s="2"/>
      <c r="RZR65" s="2"/>
      <c r="RZS65" s="2"/>
      <c r="RZT65" s="2"/>
      <c r="RZU65" s="2"/>
      <c r="RZV65" s="2"/>
      <c r="RZW65" s="2"/>
      <c r="RZX65" s="2"/>
      <c r="RZY65" s="2"/>
      <c r="RZZ65" s="2"/>
      <c r="SAA65" s="2"/>
      <c r="SAB65" s="2"/>
      <c r="SAC65" s="2"/>
      <c r="SAD65" s="2"/>
      <c r="SAE65" s="2"/>
      <c r="SAF65" s="2"/>
      <c r="SAG65" s="2"/>
      <c r="SAH65" s="2"/>
      <c r="SAI65" s="2"/>
      <c r="SAJ65" s="2"/>
      <c r="SAK65" s="2"/>
      <c r="SAL65" s="2"/>
      <c r="SAM65" s="2"/>
      <c r="SAN65" s="2"/>
      <c r="SAO65" s="2"/>
      <c r="SAP65" s="2"/>
      <c r="SAQ65" s="2"/>
      <c r="SAR65" s="2"/>
      <c r="SAS65" s="2"/>
      <c r="SAT65" s="2"/>
      <c r="SAU65" s="2"/>
      <c r="SAV65" s="2"/>
      <c r="SAW65" s="2"/>
      <c r="SAX65" s="2"/>
      <c r="SAY65" s="2"/>
      <c r="SAZ65" s="2"/>
      <c r="SBA65" s="2"/>
      <c r="SBB65" s="2"/>
      <c r="SBC65" s="2"/>
      <c r="SBD65" s="2"/>
      <c r="SBE65" s="2"/>
      <c r="SBF65" s="2"/>
      <c r="SBG65" s="2"/>
      <c r="SBH65" s="2"/>
      <c r="SBI65" s="2"/>
      <c r="SBJ65" s="2"/>
      <c r="SBK65" s="2"/>
      <c r="SBL65" s="2"/>
      <c r="SBM65" s="2"/>
      <c r="SBN65" s="2"/>
      <c r="SBO65" s="2"/>
      <c r="SBP65" s="2"/>
      <c r="SBQ65" s="2"/>
      <c r="SBR65" s="2"/>
      <c r="SBS65" s="2"/>
      <c r="SBT65" s="2"/>
      <c r="SBU65" s="2"/>
      <c r="SBV65" s="2"/>
      <c r="SBW65" s="2"/>
      <c r="SBX65" s="2"/>
      <c r="SBY65" s="2"/>
      <c r="SBZ65" s="2"/>
      <c r="SCA65" s="2"/>
      <c r="SCB65" s="2"/>
      <c r="SCC65" s="2"/>
      <c r="SCD65" s="2"/>
      <c r="SCE65" s="2"/>
      <c r="SCF65" s="2"/>
      <c r="SCG65" s="2"/>
      <c r="SCH65" s="2"/>
      <c r="SCI65" s="2"/>
      <c r="SCJ65" s="2"/>
      <c r="SCK65" s="2"/>
      <c r="SCL65" s="2"/>
      <c r="SCM65" s="2"/>
      <c r="SCN65" s="2"/>
      <c r="SCO65" s="2"/>
      <c r="SCP65" s="2"/>
      <c r="SCQ65" s="2"/>
      <c r="SCR65" s="2"/>
      <c r="SCS65" s="2"/>
      <c r="SCT65" s="2"/>
      <c r="SCU65" s="2"/>
      <c r="SCV65" s="2"/>
      <c r="SCW65" s="2"/>
      <c r="SCX65" s="2"/>
      <c r="SCY65" s="2"/>
      <c r="SCZ65" s="2"/>
      <c r="SDA65" s="2"/>
      <c r="SDB65" s="2"/>
      <c r="SDC65" s="2"/>
      <c r="SDD65" s="2"/>
      <c r="SDE65" s="2"/>
      <c r="SDF65" s="2"/>
      <c r="SDG65" s="2"/>
      <c r="SDH65" s="2"/>
      <c r="SDI65" s="2"/>
      <c r="SDJ65" s="2"/>
      <c r="SDK65" s="2"/>
      <c r="SDL65" s="2"/>
      <c r="SDM65" s="2"/>
      <c r="SDN65" s="2"/>
      <c r="SDO65" s="2"/>
      <c r="SDP65" s="2"/>
      <c r="SDQ65" s="2"/>
      <c r="SDR65" s="2"/>
      <c r="SDS65" s="2"/>
      <c r="SDT65" s="2"/>
      <c r="SDU65" s="2"/>
      <c r="SDV65" s="2"/>
      <c r="SDW65" s="2"/>
      <c r="SDX65" s="2"/>
      <c r="SDY65" s="2"/>
      <c r="SDZ65" s="2"/>
      <c r="SEA65" s="2"/>
      <c r="SEB65" s="2"/>
      <c r="SEC65" s="2"/>
      <c r="SED65" s="2"/>
      <c r="SEE65" s="2"/>
      <c r="SEF65" s="2"/>
      <c r="SEG65" s="2"/>
      <c r="SEH65" s="2"/>
      <c r="SEI65" s="2"/>
      <c r="SEJ65" s="2"/>
      <c r="SEK65" s="2"/>
      <c r="SEL65" s="2"/>
      <c r="SEM65" s="2"/>
      <c r="SEN65" s="2"/>
      <c r="SEO65" s="2"/>
      <c r="SEP65" s="2"/>
      <c r="SEQ65" s="2"/>
      <c r="SER65" s="2"/>
      <c r="SES65" s="2"/>
      <c r="SET65" s="2"/>
      <c r="SEU65" s="2"/>
      <c r="SEV65" s="2"/>
      <c r="SEW65" s="2"/>
      <c r="SEX65" s="2"/>
      <c r="SEY65" s="2"/>
      <c r="SEZ65" s="2"/>
      <c r="SFA65" s="2"/>
      <c r="SFB65" s="2"/>
      <c r="SFC65" s="2"/>
      <c r="SFD65" s="2"/>
      <c r="SFE65" s="2"/>
      <c r="SFF65" s="2"/>
      <c r="SFG65" s="2"/>
      <c r="SFH65" s="2"/>
      <c r="SFI65" s="2"/>
      <c r="SFJ65" s="2"/>
      <c r="SFK65" s="2"/>
      <c r="SFL65" s="2"/>
      <c r="SFM65" s="2"/>
      <c r="SFN65" s="2"/>
      <c r="SFO65" s="2"/>
      <c r="SFP65" s="2"/>
      <c r="SFQ65" s="2"/>
      <c r="SFR65" s="2"/>
      <c r="SFS65" s="2"/>
      <c r="SFT65" s="2"/>
      <c r="SFU65" s="2"/>
      <c r="SFV65" s="2"/>
      <c r="SFW65" s="2"/>
      <c r="SFX65" s="2"/>
      <c r="SFY65" s="2"/>
      <c r="SFZ65" s="2"/>
      <c r="SGA65" s="2"/>
      <c r="SGB65" s="2"/>
      <c r="SGC65" s="2"/>
      <c r="SGD65" s="2"/>
      <c r="SGE65" s="2"/>
      <c r="SGF65" s="2"/>
      <c r="SGG65" s="2"/>
      <c r="SGH65" s="2"/>
      <c r="SGI65" s="2"/>
      <c r="SGJ65" s="2"/>
      <c r="SGK65" s="2"/>
      <c r="SGL65" s="2"/>
      <c r="SGM65" s="2"/>
      <c r="SGN65" s="2"/>
      <c r="SGO65" s="2"/>
      <c r="SGP65" s="2"/>
      <c r="SGQ65" s="2"/>
      <c r="SGR65" s="2"/>
      <c r="SGS65" s="2"/>
      <c r="SGT65" s="2"/>
      <c r="SGU65" s="2"/>
      <c r="SGV65" s="2"/>
      <c r="SGW65" s="2"/>
      <c r="SGX65" s="2"/>
      <c r="SGY65" s="2"/>
      <c r="SGZ65" s="2"/>
      <c r="SHA65" s="2"/>
      <c r="SHB65" s="2"/>
      <c r="SHC65" s="2"/>
      <c r="SHD65" s="2"/>
      <c r="SHE65" s="2"/>
      <c r="SHF65" s="2"/>
      <c r="SHG65" s="2"/>
      <c r="SHH65" s="2"/>
      <c r="SHI65" s="2"/>
      <c r="SHJ65" s="2"/>
      <c r="SHK65" s="2"/>
      <c r="SHL65" s="2"/>
      <c r="SHM65" s="2"/>
      <c r="SHN65" s="2"/>
      <c r="SHO65" s="2"/>
      <c r="SHP65" s="2"/>
      <c r="SHQ65" s="2"/>
      <c r="SHR65" s="2"/>
      <c r="SHS65" s="2"/>
      <c r="SHT65" s="2"/>
      <c r="SHU65" s="2"/>
      <c r="SHV65" s="2"/>
      <c r="SHW65" s="2"/>
      <c r="SHX65" s="2"/>
      <c r="SHY65" s="2"/>
      <c r="SHZ65" s="2"/>
      <c r="SIA65" s="2"/>
      <c r="SIB65" s="2"/>
      <c r="SIC65" s="2"/>
      <c r="SID65" s="2"/>
      <c r="SIE65" s="2"/>
      <c r="SIF65" s="2"/>
      <c r="SIG65" s="2"/>
      <c r="SIH65" s="2"/>
      <c r="SII65" s="2"/>
      <c r="SIJ65" s="2"/>
      <c r="SIK65" s="2"/>
      <c r="SIL65" s="2"/>
      <c r="SIM65" s="2"/>
      <c r="SIN65" s="2"/>
      <c r="SIO65" s="2"/>
      <c r="SIP65" s="2"/>
      <c r="SIQ65" s="2"/>
      <c r="SIR65" s="2"/>
      <c r="SIS65" s="2"/>
      <c r="SIT65" s="2"/>
      <c r="SIU65" s="2"/>
      <c r="SIV65" s="2"/>
      <c r="SIW65" s="2"/>
      <c r="SIX65" s="2"/>
      <c r="SIY65" s="2"/>
      <c r="SIZ65" s="2"/>
      <c r="SJA65" s="2"/>
      <c r="SJB65" s="2"/>
      <c r="SJC65" s="2"/>
      <c r="SJD65" s="2"/>
      <c r="SJE65" s="2"/>
      <c r="SJF65" s="2"/>
      <c r="SJG65" s="2"/>
      <c r="SJH65" s="2"/>
      <c r="SJI65" s="2"/>
      <c r="SJJ65" s="2"/>
      <c r="SJK65" s="2"/>
      <c r="SJL65" s="2"/>
      <c r="SJM65" s="2"/>
      <c r="SJN65" s="2"/>
      <c r="SJO65" s="2"/>
      <c r="SJP65" s="2"/>
      <c r="SJQ65" s="2"/>
      <c r="SJR65" s="2"/>
      <c r="SJS65" s="2"/>
      <c r="SJT65" s="2"/>
      <c r="SJU65" s="2"/>
      <c r="SJV65" s="2"/>
      <c r="SJW65" s="2"/>
      <c r="SJX65" s="2"/>
      <c r="SJY65" s="2"/>
      <c r="SJZ65" s="2"/>
      <c r="SKA65" s="2"/>
      <c r="SKB65" s="2"/>
      <c r="SKC65" s="2"/>
      <c r="SKD65" s="2"/>
      <c r="SKE65" s="2"/>
      <c r="SKF65" s="2"/>
      <c r="SKG65" s="2"/>
      <c r="SKH65" s="2"/>
      <c r="SKI65" s="2"/>
      <c r="SKJ65" s="2"/>
      <c r="SKK65" s="2"/>
      <c r="SKL65" s="2"/>
      <c r="SKM65" s="2"/>
      <c r="SKN65" s="2"/>
      <c r="SKO65" s="2"/>
      <c r="SKP65" s="2"/>
      <c r="SKQ65" s="2"/>
      <c r="SKR65" s="2"/>
      <c r="SKS65" s="2"/>
      <c r="SKT65" s="2"/>
      <c r="SKU65" s="2"/>
      <c r="SKV65" s="2"/>
      <c r="SKW65" s="2"/>
      <c r="SKX65" s="2"/>
      <c r="SKY65" s="2"/>
      <c r="SKZ65" s="2"/>
      <c r="SLA65" s="2"/>
      <c r="SLB65" s="2"/>
      <c r="SLC65" s="2"/>
      <c r="SLD65" s="2"/>
      <c r="SLE65" s="2"/>
      <c r="SLF65" s="2"/>
      <c r="SLG65" s="2"/>
      <c r="SLH65" s="2"/>
      <c r="SLI65" s="2"/>
      <c r="SLJ65" s="2"/>
      <c r="SLK65" s="2"/>
      <c r="SLL65" s="2"/>
      <c r="SLM65" s="2"/>
      <c r="SLN65" s="2"/>
      <c r="SLO65" s="2"/>
      <c r="SLP65" s="2"/>
      <c r="SLQ65" s="2"/>
      <c r="SLR65" s="2"/>
      <c r="SLS65" s="2"/>
      <c r="SLT65" s="2"/>
      <c r="SLU65" s="2"/>
      <c r="SLV65" s="2"/>
      <c r="SLW65" s="2"/>
      <c r="SLX65" s="2"/>
      <c r="SLY65" s="2"/>
      <c r="SLZ65" s="2"/>
      <c r="SMA65" s="2"/>
      <c r="SMB65" s="2"/>
      <c r="SMC65" s="2"/>
      <c r="SMD65" s="2"/>
      <c r="SME65" s="2"/>
      <c r="SMF65" s="2"/>
      <c r="SMG65" s="2"/>
      <c r="SMH65" s="2"/>
      <c r="SMI65" s="2"/>
      <c r="SMJ65" s="2"/>
      <c r="SMK65" s="2"/>
      <c r="SML65" s="2"/>
      <c r="SMM65" s="2"/>
      <c r="SMN65" s="2"/>
      <c r="SMO65" s="2"/>
      <c r="SMP65" s="2"/>
      <c r="SMQ65" s="2"/>
      <c r="SMR65" s="2"/>
      <c r="SMS65" s="2"/>
      <c r="SMT65" s="2"/>
      <c r="SMU65" s="2"/>
      <c r="SMV65" s="2"/>
      <c r="SMW65" s="2"/>
      <c r="SMX65" s="2"/>
      <c r="SMY65" s="2"/>
      <c r="SMZ65" s="2"/>
      <c r="SNA65" s="2"/>
      <c r="SNB65" s="2"/>
      <c r="SNC65" s="2"/>
      <c r="SND65" s="2"/>
      <c r="SNE65" s="2"/>
      <c r="SNF65" s="2"/>
      <c r="SNG65" s="2"/>
      <c r="SNH65" s="2"/>
      <c r="SNI65" s="2"/>
      <c r="SNJ65" s="2"/>
      <c r="SNK65" s="2"/>
      <c r="SNL65" s="2"/>
      <c r="SNM65" s="2"/>
      <c r="SNN65" s="2"/>
      <c r="SNO65" s="2"/>
      <c r="SNP65" s="2"/>
      <c r="SNQ65" s="2"/>
      <c r="SNR65" s="2"/>
      <c r="SNS65" s="2"/>
      <c r="SNT65" s="2"/>
      <c r="SNU65" s="2"/>
      <c r="SNV65" s="2"/>
      <c r="SNW65" s="2"/>
      <c r="SNX65" s="2"/>
      <c r="SNY65" s="2"/>
      <c r="SNZ65" s="2"/>
      <c r="SOA65" s="2"/>
      <c r="SOB65" s="2"/>
      <c r="SOC65" s="2"/>
      <c r="SOD65" s="2"/>
      <c r="SOE65" s="2"/>
      <c r="SOF65" s="2"/>
      <c r="SOG65" s="2"/>
      <c r="SOH65" s="2"/>
      <c r="SOI65" s="2"/>
      <c r="SOJ65" s="2"/>
      <c r="SOK65" s="2"/>
      <c r="SOL65" s="2"/>
      <c r="SOM65" s="2"/>
      <c r="SON65" s="2"/>
      <c r="SOO65" s="2"/>
      <c r="SOP65" s="2"/>
      <c r="SOQ65" s="2"/>
      <c r="SOR65" s="2"/>
      <c r="SOS65" s="2"/>
      <c r="SOT65" s="2"/>
      <c r="SOU65" s="2"/>
      <c r="SOV65" s="2"/>
      <c r="SOW65" s="2"/>
      <c r="SOX65" s="2"/>
      <c r="SOY65" s="2"/>
      <c r="SOZ65" s="2"/>
      <c r="SPA65" s="2"/>
      <c r="SPB65" s="2"/>
      <c r="SPC65" s="2"/>
      <c r="SPD65" s="2"/>
      <c r="SPE65" s="2"/>
      <c r="SPF65" s="2"/>
      <c r="SPG65" s="2"/>
      <c r="SPH65" s="2"/>
      <c r="SPI65" s="2"/>
      <c r="SPJ65" s="2"/>
      <c r="SPK65" s="2"/>
      <c r="SPL65" s="2"/>
      <c r="SPM65" s="2"/>
      <c r="SPN65" s="2"/>
      <c r="SPO65" s="2"/>
      <c r="SPP65" s="2"/>
      <c r="SPQ65" s="2"/>
      <c r="SPR65" s="2"/>
      <c r="SPS65" s="2"/>
      <c r="SPT65" s="2"/>
      <c r="SPU65" s="2"/>
      <c r="SPV65" s="2"/>
      <c r="SPW65" s="2"/>
      <c r="SPX65" s="2"/>
      <c r="SPY65" s="2"/>
      <c r="SPZ65" s="2"/>
      <c r="SQA65" s="2"/>
      <c r="SQB65" s="2"/>
      <c r="SQC65" s="2"/>
      <c r="SQD65" s="2"/>
      <c r="SQE65" s="2"/>
      <c r="SQF65" s="2"/>
      <c r="SQG65" s="2"/>
      <c r="SQH65" s="2"/>
      <c r="SQI65" s="2"/>
      <c r="SQJ65" s="2"/>
      <c r="SQK65" s="2"/>
      <c r="SQL65" s="2"/>
      <c r="SQM65" s="2"/>
      <c r="SQN65" s="2"/>
      <c r="SQO65" s="2"/>
      <c r="SQP65" s="2"/>
      <c r="SQQ65" s="2"/>
      <c r="SQR65" s="2"/>
      <c r="SQS65" s="2"/>
      <c r="SQT65" s="2"/>
      <c r="SQU65" s="2"/>
      <c r="SQV65" s="2"/>
      <c r="SQW65" s="2"/>
      <c r="SQX65" s="2"/>
      <c r="SQY65" s="2"/>
      <c r="SQZ65" s="2"/>
      <c r="SRA65" s="2"/>
      <c r="SRB65" s="2"/>
      <c r="SRC65" s="2"/>
      <c r="SRD65" s="2"/>
      <c r="SRE65" s="2"/>
      <c r="SRF65" s="2"/>
      <c r="SRG65" s="2"/>
      <c r="SRH65" s="2"/>
      <c r="SRI65" s="2"/>
      <c r="SRJ65" s="2"/>
      <c r="SRK65" s="2"/>
      <c r="SRL65" s="2"/>
      <c r="SRM65" s="2"/>
      <c r="SRN65" s="2"/>
      <c r="SRO65" s="2"/>
      <c r="SRP65" s="2"/>
      <c r="SRQ65" s="2"/>
      <c r="SRR65" s="2"/>
      <c r="SRS65" s="2"/>
      <c r="SRT65" s="2"/>
      <c r="SRU65" s="2"/>
      <c r="SRV65" s="2"/>
      <c r="SRW65" s="2"/>
      <c r="SRX65" s="2"/>
      <c r="SRY65" s="2"/>
      <c r="SRZ65" s="2"/>
      <c r="SSA65" s="2"/>
      <c r="SSB65" s="2"/>
      <c r="SSC65" s="2"/>
      <c r="SSD65" s="2"/>
      <c r="SSE65" s="2"/>
      <c r="SSF65" s="2"/>
      <c r="SSG65" s="2"/>
      <c r="SSH65" s="2"/>
      <c r="SSI65" s="2"/>
      <c r="SSJ65" s="2"/>
      <c r="SSK65" s="2"/>
      <c r="SSL65" s="2"/>
      <c r="SSM65" s="2"/>
      <c r="SSN65" s="2"/>
      <c r="SSO65" s="2"/>
      <c r="SSP65" s="2"/>
      <c r="SSQ65" s="2"/>
      <c r="SSR65" s="2"/>
      <c r="SSS65" s="2"/>
      <c r="SST65" s="2"/>
      <c r="SSU65" s="2"/>
      <c r="SSV65" s="2"/>
      <c r="SSW65" s="2"/>
      <c r="SSX65" s="2"/>
      <c r="SSY65" s="2"/>
      <c r="SSZ65" s="2"/>
      <c r="STA65" s="2"/>
      <c r="STB65" s="2"/>
      <c r="STC65" s="2"/>
      <c r="STD65" s="2"/>
      <c r="STE65" s="2"/>
      <c r="STF65" s="2"/>
      <c r="STG65" s="2"/>
      <c r="STH65" s="2"/>
      <c r="STI65" s="2"/>
      <c r="STJ65" s="2"/>
      <c r="STK65" s="2"/>
      <c r="STL65" s="2"/>
      <c r="STM65" s="2"/>
      <c r="STN65" s="2"/>
      <c r="STO65" s="2"/>
      <c r="STP65" s="2"/>
      <c r="STQ65" s="2"/>
      <c r="STR65" s="2"/>
      <c r="STS65" s="2"/>
      <c r="STT65" s="2"/>
      <c r="STU65" s="2"/>
      <c r="STV65" s="2"/>
      <c r="STW65" s="2"/>
      <c r="STX65" s="2"/>
      <c r="STY65" s="2"/>
      <c r="STZ65" s="2"/>
      <c r="SUA65" s="2"/>
      <c r="SUB65" s="2"/>
      <c r="SUC65" s="2"/>
      <c r="SUD65" s="2"/>
      <c r="SUE65" s="2"/>
      <c r="SUF65" s="2"/>
      <c r="SUG65" s="2"/>
      <c r="SUH65" s="2"/>
      <c r="SUI65" s="2"/>
      <c r="SUJ65" s="2"/>
      <c r="SUK65" s="2"/>
      <c r="SUL65" s="2"/>
      <c r="SUM65" s="2"/>
      <c r="SUN65" s="2"/>
      <c r="SUO65" s="2"/>
      <c r="SUP65" s="2"/>
      <c r="SUQ65" s="2"/>
      <c r="SUR65" s="2"/>
      <c r="SUS65" s="2"/>
      <c r="SUT65" s="2"/>
      <c r="SUU65" s="2"/>
      <c r="SUV65" s="2"/>
      <c r="SUW65" s="2"/>
      <c r="SUX65" s="2"/>
      <c r="SUY65" s="2"/>
      <c r="SUZ65" s="2"/>
      <c r="SVA65" s="2"/>
      <c r="SVB65" s="2"/>
      <c r="SVC65" s="2"/>
      <c r="SVD65" s="2"/>
      <c r="SVE65" s="2"/>
      <c r="SVF65" s="2"/>
      <c r="SVG65" s="2"/>
      <c r="SVH65" s="2"/>
      <c r="SVI65" s="2"/>
      <c r="SVJ65" s="2"/>
      <c r="SVK65" s="2"/>
      <c r="SVL65" s="2"/>
      <c r="SVM65" s="2"/>
      <c r="SVN65" s="2"/>
      <c r="SVO65" s="2"/>
      <c r="SVP65" s="2"/>
      <c r="SVQ65" s="2"/>
      <c r="SVR65" s="2"/>
      <c r="SVS65" s="2"/>
      <c r="SVT65" s="2"/>
      <c r="SVU65" s="2"/>
      <c r="SVV65" s="2"/>
      <c r="SVW65" s="2"/>
      <c r="SVX65" s="2"/>
      <c r="SVY65" s="2"/>
      <c r="SVZ65" s="2"/>
      <c r="SWA65" s="2"/>
      <c r="SWB65" s="2"/>
      <c r="SWC65" s="2"/>
      <c r="SWD65" s="2"/>
      <c r="SWE65" s="2"/>
      <c r="SWF65" s="2"/>
      <c r="SWG65" s="2"/>
      <c r="SWH65" s="2"/>
      <c r="SWI65" s="2"/>
      <c r="SWJ65" s="2"/>
      <c r="SWK65" s="2"/>
      <c r="SWL65" s="2"/>
      <c r="SWM65" s="2"/>
      <c r="SWN65" s="2"/>
      <c r="SWO65" s="2"/>
      <c r="SWP65" s="2"/>
      <c r="SWQ65" s="2"/>
      <c r="SWR65" s="2"/>
      <c r="SWS65" s="2"/>
      <c r="SWT65" s="2"/>
      <c r="SWU65" s="2"/>
      <c r="SWV65" s="2"/>
      <c r="SWW65" s="2"/>
      <c r="SWX65" s="2"/>
      <c r="SWY65" s="2"/>
      <c r="SWZ65" s="2"/>
      <c r="SXA65" s="2"/>
      <c r="SXB65" s="2"/>
      <c r="SXC65" s="2"/>
      <c r="SXD65" s="2"/>
      <c r="SXE65" s="2"/>
      <c r="SXF65" s="2"/>
      <c r="SXG65" s="2"/>
      <c r="SXH65" s="2"/>
      <c r="SXI65" s="2"/>
      <c r="SXJ65" s="2"/>
      <c r="SXK65" s="2"/>
      <c r="SXL65" s="2"/>
      <c r="SXM65" s="2"/>
      <c r="SXN65" s="2"/>
      <c r="SXO65" s="2"/>
      <c r="SXP65" s="2"/>
      <c r="SXQ65" s="2"/>
      <c r="SXR65" s="2"/>
      <c r="SXS65" s="2"/>
      <c r="SXT65" s="2"/>
      <c r="SXU65" s="2"/>
      <c r="SXV65" s="2"/>
      <c r="SXW65" s="2"/>
      <c r="SXX65" s="2"/>
      <c r="SXY65" s="2"/>
      <c r="SXZ65" s="2"/>
      <c r="SYA65" s="2"/>
      <c r="SYB65" s="2"/>
      <c r="SYC65" s="2"/>
      <c r="SYD65" s="2"/>
      <c r="SYE65" s="2"/>
      <c r="SYF65" s="2"/>
      <c r="SYG65" s="2"/>
      <c r="SYH65" s="2"/>
      <c r="SYI65" s="2"/>
      <c r="SYJ65" s="2"/>
      <c r="SYK65" s="2"/>
      <c r="SYL65" s="2"/>
      <c r="SYM65" s="2"/>
      <c r="SYN65" s="2"/>
      <c r="SYO65" s="2"/>
      <c r="SYP65" s="2"/>
      <c r="SYQ65" s="2"/>
      <c r="SYR65" s="2"/>
      <c r="SYS65" s="2"/>
      <c r="SYT65" s="2"/>
      <c r="SYU65" s="2"/>
      <c r="SYV65" s="2"/>
      <c r="SYW65" s="2"/>
      <c r="SYX65" s="2"/>
      <c r="SYY65" s="2"/>
      <c r="SYZ65" s="2"/>
      <c r="SZA65" s="2"/>
      <c r="SZB65" s="2"/>
      <c r="SZC65" s="2"/>
      <c r="SZD65" s="2"/>
      <c r="SZE65" s="2"/>
      <c r="SZF65" s="2"/>
      <c r="SZG65" s="2"/>
      <c r="SZH65" s="2"/>
      <c r="SZI65" s="2"/>
      <c r="SZJ65" s="2"/>
      <c r="SZK65" s="2"/>
      <c r="SZL65" s="2"/>
      <c r="SZM65" s="2"/>
      <c r="SZN65" s="2"/>
      <c r="SZO65" s="2"/>
      <c r="SZP65" s="2"/>
      <c r="SZQ65" s="2"/>
      <c r="SZR65" s="2"/>
      <c r="SZS65" s="2"/>
      <c r="SZT65" s="2"/>
      <c r="SZU65" s="2"/>
      <c r="SZV65" s="2"/>
      <c r="SZW65" s="2"/>
      <c r="SZX65" s="2"/>
      <c r="SZY65" s="2"/>
      <c r="SZZ65" s="2"/>
      <c r="TAA65" s="2"/>
      <c r="TAB65" s="2"/>
      <c r="TAC65" s="2"/>
      <c r="TAD65" s="2"/>
      <c r="TAE65" s="2"/>
      <c r="TAF65" s="2"/>
      <c r="TAG65" s="2"/>
      <c r="TAH65" s="2"/>
      <c r="TAI65" s="2"/>
      <c r="TAJ65" s="2"/>
      <c r="TAK65" s="2"/>
      <c r="TAL65" s="2"/>
      <c r="TAM65" s="2"/>
      <c r="TAN65" s="2"/>
      <c r="TAO65" s="2"/>
      <c r="TAP65" s="2"/>
      <c r="TAQ65" s="2"/>
      <c r="TAR65" s="2"/>
      <c r="TAS65" s="2"/>
      <c r="TAT65" s="2"/>
      <c r="TAU65" s="2"/>
      <c r="TAV65" s="2"/>
      <c r="TAW65" s="2"/>
      <c r="TAX65" s="2"/>
      <c r="TAY65" s="2"/>
      <c r="TAZ65" s="2"/>
      <c r="TBA65" s="2"/>
      <c r="TBB65" s="2"/>
      <c r="TBC65" s="2"/>
      <c r="TBD65" s="2"/>
      <c r="TBE65" s="2"/>
      <c r="TBF65" s="2"/>
      <c r="TBG65" s="2"/>
      <c r="TBH65" s="2"/>
      <c r="TBI65" s="2"/>
      <c r="TBJ65" s="2"/>
      <c r="TBK65" s="2"/>
      <c r="TBL65" s="2"/>
      <c r="TBM65" s="2"/>
      <c r="TBN65" s="2"/>
      <c r="TBO65" s="2"/>
      <c r="TBP65" s="2"/>
      <c r="TBQ65" s="2"/>
      <c r="TBR65" s="2"/>
      <c r="TBS65" s="2"/>
      <c r="TBT65" s="2"/>
      <c r="TBU65" s="2"/>
      <c r="TBV65" s="2"/>
      <c r="TBW65" s="2"/>
      <c r="TBX65" s="2"/>
      <c r="TBY65" s="2"/>
      <c r="TBZ65" s="2"/>
      <c r="TCA65" s="2"/>
      <c r="TCB65" s="2"/>
      <c r="TCC65" s="2"/>
      <c r="TCD65" s="2"/>
      <c r="TCE65" s="2"/>
      <c r="TCF65" s="2"/>
      <c r="TCG65" s="2"/>
      <c r="TCH65" s="2"/>
      <c r="TCI65" s="2"/>
      <c r="TCJ65" s="2"/>
      <c r="TCK65" s="2"/>
      <c r="TCL65" s="2"/>
      <c r="TCM65" s="2"/>
      <c r="TCN65" s="2"/>
      <c r="TCO65" s="2"/>
      <c r="TCP65" s="2"/>
      <c r="TCQ65" s="2"/>
      <c r="TCR65" s="2"/>
      <c r="TCS65" s="2"/>
      <c r="TCT65" s="2"/>
      <c r="TCU65" s="2"/>
      <c r="TCV65" s="2"/>
      <c r="TCW65" s="2"/>
      <c r="TCX65" s="2"/>
      <c r="TCY65" s="2"/>
      <c r="TCZ65" s="2"/>
      <c r="TDA65" s="2"/>
      <c r="TDB65" s="2"/>
      <c r="TDC65" s="2"/>
      <c r="TDD65" s="2"/>
      <c r="TDE65" s="2"/>
      <c r="TDF65" s="2"/>
      <c r="TDG65" s="2"/>
      <c r="TDH65" s="2"/>
      <c r="TDI65" s="2"/>
      <c r="TDJ65" s="2"/>
      <c r="TDK65" s="2"/>
      <c r="TDL65" s="2"/>
      <c r="TDM65" s="2"/>
      <c r="TDN65" s="2"/>
      <c r="TDO65" s="2"/>
      <c r="TDP65" s="2"/>
      <c r="TDQ65" s="2"/>
      <c r="TDR65" s="2"/>
      <c r="TDS65" s="2"/>
      <c r="TDT65" s="2"/>
      <c r="TDU65" s="2"/>
      <c r="TDV65" s="2"/>
      <c r="TDW65" s="2"/>
      <c r="TDX65" s="2"/>
      <c r="TDY65" s="2"/>
      <c r="TDZ65" s="2"/>
      <c r="TEA65" s="2"/>
      <c r="TEB65" s="2"/>
      <c r="TEC65" s="2"/>
      <c r="TED65" s="2"/>
      <c r="TEE65" s="2"/>
      <c r="TEF65" s="2"/>
      <c r="TEG65" s="2"/>
      <c r="TEH65" s="2"/>
      <c r="TEI65" s="2"/>
      <c r="TEJ65" s="2"/>
      <c r="TEK65" s="2"/>
      <c r="TEL65" s="2"/>
      <c r="TEM65" s="2"/>
      <c r="TEN65" s="2"/>
      <c r="TEO65" s="2"/>
      <c r="TEP65" s="2"/>
      <c r="TEQ65" s="2"/>
      <c r="TER65" s="2"/>
      <c r="TES65" s="2"/>
      <c r="TET65" s="2"/>
      <c r="TEU65" s="2"/>
      <c r="TEV65" s="2"/>
      <c r="TEW65" s="2"/>
      <c r="TEX65" s="2"/>
      <c r="TEY65" s="2"/>
      <c r="TEZ65" s="2"/>
      <c r="TFA65" s="2"/>
      <c r="TFB65" s="2"/>
      <c r="TFC65" s="2"/>
      <c r="TFD65" s="2"/>
      <c r="TFE65" s="2"/>
      <c r="TFF65" s="2"/>
      <c r="TFG65" s="2"/>
      <c r="TFH65" s="2"/>
      <c r="TFI65" s="2"/>
      <c r="TFJ65" s="2"/>
      <c r="TFK65" s="2"/>
      <c r="TFL65" s="2"/>
      <c r="TFM65" s="2"/>
      <c r="TFN65" s="2"/>
      <c r="TFO65" s="2"/>
      <c r="TFP65" s="2"/>
      <c r="TFQ65" s="2"/>
      <c r="TFR65" s="2"/>
      <c r="TFS65" s="2"/>
      <c r="TFT65" s="2"/>
      <c r="TFU65" s="2"/>
      <c r="TFV65" s="2"/>
      <c r="TFW65" s="2"/>
      <c r="TFX65" s="2"/>
      <c r="TFY65" s="2"/>
      <c r="TFZ65" s="2"/>
      <c r="TGA65" s="2"/>
      <c r="TGB65" s="2"/>
      <c r="TGC65" s="2"/>
      <c r="TGD65" s="2"/>
      <c r="TGE65" s="2"/>
      <c r="TGF65" s="2"/>
      <c r="TGG65" s="2"/>
      <c r="TGH65" s="2"/>
      <c r="TGI65" s="2"/>
      <c r="TGJ65" s="2"/>
      <c r="TGK65" s="2"/>
      <c r="TGL65" s="2"/>
      <c r="TGM65" s="2"/>
      <c r="TGN65" s="2"/>
      <c r="TGO65" s="2"/>
      <c r="TGP65" s="2"/>
      <c r="TGQ65" s="2"/>
      <c r="TGR65" s="2"/>
      <c r="TGS65" s="2"/>
      <c r="TGT65" s="2"/>
      <c r="TGU65" s="2"/>
      <c r="TGV65" s="2"/>
      <c r="TGW65" s="2"/>
      <c r="TGX65" s="2"/>
      <c r="TGY65" s="2"/>
      <c r="TGZ65" s="2"/>
      <c r="THA65" s="2"/>
      <c r="THB65" s="2"/>
      <c r="THC65" s="2"/>
      <c r="THD65" s="2"/>
      <c r="THE65" s="2"/>
      <c r="THF65" s="2"/>
      <c r="THG65" s="2"/>
      <c r="THH65" s="2"/>
      <c r="THI65" s="2"/>
      <c r="THJ65" s="2"/>
      <c r="THK65" s="2"/>
      <c r="THL65" s="2"/>
      <c r="THM65" s="2"/>
      <c r="THN65" s="2"/>
      <c r="THO65" s="2"/>
      <c r="THP65" s="2"/>
      <c r="THQ65" s="2"/>
      <c r="THR65" s="2"/>
      <c r="THS65" s="2"/>
      <c r="THT65" s="2"/>
      <c r="THU65" s="2"/>
      <c r="THV65" s="2"/>
      <c r="THW65" s="2"/>
      <c r="THX65" s="2"/>
      <c r="THY65" s="2"/>
      <c r="THZ65" s="2"/>
      <c r="TIA65" s="2"/>
      <c r="TIB65" s="2"/>
      <c r="TIC65" s="2"/>
      <c r="TID65" s="2"/>
      <c r="TIE65" s="2"/>
      <c r="TIF65" s="2"/>
      <c r="TIG65" s="2"/>
      <c r="TIH65" s="2"/>
      <c r="TII65" s="2"/>
      <c r="TIJ65" s="2"/>
      <c r="TIK65" s="2"/>
      <c r="TIL65" s="2"/>
      <c r="TIM65" s="2"/>
      <c r="TIN65" s="2"/>
      <c r="TIO65" s="2"/>
      <c r="TIP65" s="2"/>
      <c r="TIQ65" s="2"/>
      <c r="TIR65" s="2"/>
      <c r="TIS65" s="2"/>
      <c r="TIT65" s="2"/>
      <c r="TIU65" s="2"/>
      <c r="TIV65" s="2"/>
      <c r="TIW65" s="2"/>
      <c r="TIX65" s="2"/>
      <c r="TIY65" s="2"/>
      <c r="TIZ65" s="2"/>
      <c r="TJA65" s="2"/>
      <c r="TJB65" s="2"/>
      <c r="TJC65" s="2"/>
      <c r="TJD65" s="2"/>
      <c r="TJE65" s="2"/>
      <c r="TJF65" s="2"/>
      <c r="TJG65" s="2"/>
      <c r="TJH65" s="2"/>
      <c r="TJI65" s="2"/>
      <c r="TJJ65" s="2"/>
      <c r="TJK65" s="2"/>
      <c r="TJL65" s="2"/>
      <c r="TJM65" s="2"/>
      <c r="TJN65" s="2"/>
      <c r="TJO65" s="2"/>
      <c r="TJP65" s="2"/>
      <c r="TJQ65" s="2"/>
      <c r="TJR65" s="2"/>
      <c r="TJS65" s="2"/>
      <c r="TJT65" s="2"/>
      <c r="TJU65" s="2"/>
      <c r="TJV65" s="2"/>
      <c r="TJW65" s="2"/>
      <c r="TJX65" s="2"/>
      <c r="TJY65" s="2"/>
      <c r="TJZ65" s="2"/>
      <c r="TKA65" s="2"/>
      <c r="TKB65" s="2"/>
      <c r="TKC65" s="2"/>
      <c r="TKD65" s="2"/>
      <c r="TKE65" s="2"/>
      <c r="TKF65" s="2"/>
      <c r="TKG65" s="2"/>
      <c r="TKH65" s="2"/>
      <c r="TKI65" s="2"/>
      <c r="TKJ65" s="2"/>
      <c r="TKK65" s="2"/>
      <c r="TKL65" s="2"/>
      <c r="TKM65" s="2"/>
      <c r="TKN65" s="2"/>
      <c r="TKO65" s="2"/>
      <c r="TKP65" s="2"/>
      <c r="TKQ65" s="2"/>
      <c r="TKR65" s="2"/>
      <c r="TKS65" s="2"/>
      <c r="TKT65" s="2"/>
      <c r="TKU65" s="2"/>
      <c r="TKV65" s="2"/>
      <c r="TKW65" s="2"/>
      <c r="TKX65" s="2"/>
      <c r="TKY65" s="2"/>
      <c r="TKZ65" s="2"/>
      <c r="TLA65" s="2"/>
      <c r="TLB65" s="2"/>
      <c r="TLC65" s="2"/>
      <c r="TLD65" s="2"/>
      <c r="TLE65" s="2"/>
      <c r="TLF65" s="2"/>
      <c r="TLG65" s="2"/>
      <c r="TLH65" s="2"/>
      <c r="TLI65" s="2"/>
      <c r="TLJ65" s="2"/>
      <c r="TLK65" s="2"/>
      <c r="TLL65" s="2"/>
      <c r="TLM65" s="2"/>
      <c r="TLN65" s="2"/>
      <c r="TLO65" s="2"/>
      <c r="TLP65" s="2"/>
      <c r="TLQ65" s="2"/>
      <c r="TLR65" s="2"/>
      <c r="TLS65" s="2"/>
      <c r="TLT65" s="2"/>
      <c r="TLU65" s="2"/>
      <c r="TLV65" s="2"/>
      <c r="TLW65" s="2"/>
      <c r="TLX65" s="2"/>
      <c r="TLY65" s="2"/>
      <c r="TLZ65" s="2"/>
      <c r="TMA65" s="2"/>
      <c r="TMB65" s="2"/>
      <c r="TMC65" s="2"/>
      <c r="TMD65" s="2"/>
      <c r="TME65" s="2"/>
      <c r="TMF65" s="2"/>
      <c r="TMG65" s="2"/>
      <c r="TMH65" s="2"/>
      <c r="TMI65" s="2"/>
      <c r="TMJ65" s="2"/>
      <c r="TMK65" s="2"/>
      <c r="TML65" s="2"/>
      <c r="TMM65" s="2"/>
      <c r="TMN65" s="2"/>
      <c r="TMO65" s="2"/>
      <c r="TMP65" s="2"/>
      <c r="TMQ65" s="2"/>
      <c r="TMR65" s="2"/>
      <c r="TMS65" s="2"/>
      <c r="TMT65" s="2"/>
      <c r="TMU65" s="2"/>
      <c r="TMV65" s="2"/>
      <c r="TMW65" s="2"/>
      <c r="TMX65" s="2"/>
      <c r="TMY65" s="2"/>
      <c r="TMZ65" s="2"/>
      <c r="TNA65" s="2"/>
      <c r="TNB65" s="2"/>
      <c r="TNC65" s="2"/>
      <c r="TND65" s="2"/>
      <c r="TNE65" s="2"/>
      <c r="TNF65" s="2"/>
      <c r="TNG65" s="2"/>
      <c r="TNH65" s="2"/>
      <c r="TNI65" s="2"/>
      <c r="TNJ65" s="2"/>
      <c r="TNK65" s="2"/>
      <c r="TNL65" s="2"/>
      <c r="TNM65" s="2"/>
      <c r="TNN65" s="2"/>
      <c r="TNO65" s="2"/>
      <c r="TNP65" s="2"/>
      <c r="TNQ65" s="2"/>
      <c r="TNR65" s="2"/>
      <c r="TNS65" s="2"/>
      <c r="TNT65" s="2"/>
      <c r="TNU65" s="2"/>
      <c r="TNV65" s="2"/>
      <c r="TNW65" s="2"/>
      <c r="TNX65" s="2"/>
      <c r="TNY65" s="2"/>
      <c r="TNZ65" s="2"/>
      <c r="TOA65" s="2"/>
      <c r="TOB65" s="2"/>
      <c r="TOC65" s="2"/>
      <c r="TOD65" s="2"/>
      <c r="TOE65" s="2"/>
      <c r="TOF65" s="2"/>
      <c r="TOG65" s="2"/>
      <c r="TOH65" s="2"/>
      <c r="TOI65" s="2"/>
      <c r="TOJ65" s="2"/>
      <c r="TOK65" s="2"/>
      <c r="TOL65" s="2"/>
      <c r="TOM65" s="2"/>
      <c r="TON65" s="2"/>
      <c r="TOO65" s="2"/>
      <c r="TOP65" s="2"/>
      <c r="TOQ65" s="2"/>
      <c r="TOR65" s="2"/>
      <c r="TOS65" s="2"/>
      <c r="TOT65" s="2"/>
      <c r="TOU65" s="2"/>
      <c r="TOV65" s="2"/>
      <c r="TOW65" s="2"/>
      <c r="TOX65" s="2"/>
      <c r="TOY65" s="2"/>
      <c r="TOZ65" s="2"/>
      <c r="TPA65" s="2"/>
      <c r="TPB65" s="2"/>
      <c r="TPC65" s="2"/>
      <c r="TPD65" s="2"/>
      <c r="TPE65" s="2"/>
      <c r="TPF65" s="2"/>
      <c r="TPG65" s="2"/>
      <c r="TPH65" s="2"/>
      <c r="TPI65" s="2"/>
      <c r="TPJ65" s="2"/>
      <c r="TPK65" s="2"/>
      <c r="TPL65" s="2"/>
      <c r="TPM65" s="2"/>
      <c r="TPN65" s="2"/>
      <c r="TPO65" s="2"/>
      <c r="TPP65" s="2"/>
      <c r="TPQ65" s="2"/>
      <c r="TPR65" s="2"/>
      <c r="TPS65" s="2"/>
      <c r="TPT65" s="2"/>
      <c r="TPU65" s="2"/>
      <c r="TPV65" s="2"/>
      <c r="TPW65" s="2"/>
      <c r="TPX65" s="2"/>
      <c r="TPY65" s="2"/>
      <c r="TPZ65" s="2"/>
      <c r="TQA65" s="2"/>
      <c r="TQB65" s="2"/>
      <c r="TQC65" s="2"/>
      <c r="TQD65" s="2"/>
      <c r="TQE65" s="2"/>
      <c r="TQF65" s="2"/>
      <c r="TQG65" s="2"/>
      <c r="TQH65" s="2"/>
      <c r="TQI65" s="2"/>
      <c r="TQJ65" s="2"/>
      <c r="TQK65" s="2"/>
      <c r="TQL65" s="2"/>
      <c r="TQM65" s="2"/>
      <c r="TQN65" s="2"/>
      <c r="TQO65" s="2"/>
      <c r="TQP65" s="2"/>
      <c r="TQQ65" s="2"/>
      <c r="TQR65" s="2"/>
      <c r="TQS65" s="2"/>
      <c r="TQT65" s="2"/>
      <c r="TQU65" s="2"/>
      <c r="TQV65" s="2"/>
      <c r="TQW65" s="2"/>
      <c r="TQX65" s="2"/>
      <c r="TQY65" s="2"/>
      <c r="TQZ65" s="2"/>
      <c r="TRA65" s="2"/>
      <c r="TRB65" s="2"/>
      <c r="TRC65" s="2"/>
      <c r="TRD65" s="2"/>
      <c r="TRE65" s="2"/>
      <c r="TRF65" s="2"/>
      <c r="TRG65" s="2"/>
      <c r="TRH65" s="2"/>
      <c r="TRI65" s="2"/>
      <c r="TRJ65" s="2"/>
      <c r="TRK65" s="2"/>
      <c r="TRL65" s="2"/>
      <c r="TRM65" s="2"/>
      <c r="TRN65" s="2"/>
      <c r="TRO65" s="2"/>
      <c r="TRP65" s="2"/>
      <c r="TRQ65" s="2"/>
      <c r="TRR65" s="2"/>
      <c r="TRS65" s="2"/>
      <c r="TRT65" s="2"/>
      <c r="TRU65" s="2"/>
      <c r="TRV65" s="2"/>
      <c r="TRW65" s="2"/>
      <c r="TRX65" s="2"/>
      <c r="TRY65" s="2"/>
      <c r="TRZ65" s="2"/>
      <c r="TSA65" s="2"/>
      <c r="TSB65" s="2"/>
      <c r="TSC65" s="2"/>
      <c r="TSD65" s="2"/>
      <c r="TSE65" s="2"/>
      <c r="TSF65" s="2"/>
      <c r="TSG65" s="2"/>
      <c r="TSH65" s="2"/>
      <c r="TSI65" s="2"/>
      <c r="TSJ65" s="2"/>
      <c r="TSK65" s="2"/>
      <c r="TSL65" s="2"/>
      <c r="TSM65" s="2"/>
      <c r="TSN65" s="2"/>
      <c r="TSO65" s="2"/>
      <c r="TSP65" s="2"/>
      <c r="TSQ65" s="2"/>
      <c r="TSR65" s="2"/>
      <c r="TSS65" s="2"/>
      <c r="TST65" s="2"/>
      <c r="TSU65" s="2"/>
      <c r="TSV65" s="2"/>
      <c r="TSW65" s="2"/>
      <c r="TSX65" s="2"/>
      <c r="TSY65" s="2"/>
      <c r="TSZ65" s="2"/>
      <c r="TTA65" s="2"/>
      <c r="TTB65" s="2"/>
      <c r="TTC65" s="2"/>
      <c r="TTD65" s="2"/>
      <c r="TTE65" s="2"/>
      <c r="TTF65" s="2"/>
      <c r="TTG65" s="2"/>
      <c r="TTH65" s="2"/>
      <c r="TTI65" s="2"/>
      <c r="TTJ65" s="2"/>
      <c r="TTK65" s="2"/>
      <c r="TTL65" s="2"/>
      <c r="TTM65" s="2"/>
      <c r="TTN65" s="2"/>
      <c r="TTO65" s="2"/>
      <c r="TTP65" s="2"/>
      <c r="TTQ65" s="2"/>
      <c r="TTR65" s="2"/>
      <c r="TTS65" s="2"/>
      <c r="TTT65" s="2"/>
      <c r="TTU65" s="2"/>
      <c r="TTV65" s="2"/>
      <c r="TTW65" s="2"/>
      <c r="TTX65" s="2"/>
      <c r="TTY65" s="2"/>
      <c r="TTZ65" s="2"/>
      <c r="TUA65" s="2"/>
      <c r="TUB65" s="2"/>
      <c r="TUC65" s="2"/>
      <c r="TUD65" s="2"/>
      <c r="TUE65" s="2"/>
      <c r="TUF65" s="2"/>
      <c r="TUG65" s="2"/>
      <c r="TUH65" s="2"/>
      <c r="TUI65" s="2"/>
      <c r="TUJ65" s="2"/>
      <c r="TUK65" s="2"/>
      <c r="TUL65" s="2"/>
      <c r="TUM65" s="2"/>
      <c r="TUN65" s="2"/>
      <c r="TUO65" s="2"/>
      <c r="TUP65" s="2"/>
      <c r="TUQ65" s="2"/>
      <c r="TUR65" s="2"/>
      <c r="TUS65" s="2"/>
      <c r="TUT65" s="2"/>
      <c r="TUU65" s="2"/>
      <c r="TUV65" s="2"/>
      <c r="TUW65" s="2"/>
      <c r="TUX65" s="2"/>
      <c r="TUY65" s="2"/>
      <c r="TUZ65" s="2"/>
      <c r="TVA65" s="2"/>
      <c r="TVB65" s="2"/>
      <c r="TVC65" s="2"/>
      <c r="TVD65" s="2"/>
      <c r="TVE65" s="2"/>
      <c r="TVF65" s="2"/>
      <c r="TVG65" s="2"/>
      <c r="TVH65" s="2"/>
      <c r="TVI65" s="2"/>
      <c r="TVJ65" s="2"/>
      <c r="TVK65" s="2"/>
      <c r="TVL65" s="2"/>
      <c r="TVM65" s="2"/>
      <c r="TVN65" s="2"/>
      <c r="TVO65" s="2"/>
      <c r="TVP65" s="2"/>
      <c r="TVQ65" s="2"/>
      <c r="TVR65" s="2"/>
      <c r="TVS65" s="2"/>
      <c r="TVT65" s="2"/>
      <c r="TVU65" s="2"/>
      <c r="TVV65" s="2"/>
      <c r="TVW65" s="2"/>
      <c r="TVX65" s="2"/>
      <c r="TVY65" s="2"/>
      <c r="TVZ65" s="2"/>
      <c r="TWA65" s="2"/>
      <c r="TWB65" s="2"/>
      <c r="TWC65" s="2"/>
      <c r="TWD65" s="2"/>
      <c r="TWE65" s="2"/>
      <c r="TWF65" s="2"/>
      <c r="TWG65" s="2"/>
      <c r="TWH65" s="2"/>
      <c r="TWI65" s="2"/>
      <c r="TWJ65" s="2"/>
      <c r="TWK65" s="2"/>
      <c r="TWL65" s="2"/>
      <c r="TWM65" s="2"/>
      <c r="TWN65" s="2"/>
      <c r="TWO65" s="2"/>
      <c r="TWP65" s="2"/>
      <c r="TWQ65" s="2"/>
      <c r="TWR65" s="2"/>
      <c r="TWS65" s="2"/>
      <c r="TWT65" s="2"/>
      <c r="TWU65" s="2"/>
      <c r="TWV65" s="2"/>
      <c r="TWW65" s="2"/>
      <c r="TWX65" s="2"/>
      <c r="TWY65" s="2"/>
      <c r="TWZ65" s="2"/>
      <c r="TXA65" s="2"/>
      <c r="TXB65" s="2"/>
      <c r="TXC65" s="2"/>
      <c r="TXD65" s="2"/>
      <c r="TXE65" s="2"/>
      <c r="TXF65" s="2"/>
      <c r="TXG65" s="2"/>
      <c r="TXH65" s="2"/>
      <c r="TXI65" s="2"/>
      <c r="TXJ65" s="2"/>
      <c r="TXK65" s="2"/>
      <c r="TXL65" s="2"/>
      <c r="TXM65" s="2"/>
      <c r="TXN65" s="2"/>
      <c r="TXO65" s="2"/>
      <c r="TXP65" s="2"/>
      <c r="TXQ65" s="2"/>
      <c r="TXR65" s="2"/>
      <c r="TXS65" s="2"/>
      <c r="TXT65" s="2"/>
      <c r="TXU65" s="2"/>
      <c r="TXV65" s="2"/>
      <c r="TXW65" s="2"/>
      <c r="TXX65" s="2"/>
      <c r="TXY65" s="2"/>
      <c r="TXZ65" s="2"/>
      <c r="TYA65" s="2"/>
      <c r="TYB65" s="2"/>
      <c r="TYC65" s="2"/>
      <c r="TYD65" s="2"/>
      <c r="TYE65" s="2"/>
      <c r="TYF65" s="2"/>
      <c r="TYG65" s="2"/>
      <c r="TYH65" s="2"/>
      <c r="TYI65" s="2"/>
      <c r="TYJ65" s="2"/>
      <c r="TYK65" s="2"/>
      <c r="TYL65" s="2"/>
      <c r="TYM65" s="2"/>
      <c r="TYN65" s="2"/>
      <c r="TYO65" s="2"/>
      <c r="TYP65" s="2"/>
      <c r="TYQ65" s="2"/>
      <c r="TYR65" s="2"/>
      <c r="TYS65" s="2"/>
      <c r="TYT65" s="2"/>
      <c r="TYU65" s="2"/>
      <c r="TYV65" s="2"/>
      <c r="TYW65" s="2"/>
      <c r="TYX65" s="2"/>
      <c r="TYY65" s="2"/>
      <c r="TYZ65" s="2"/>
      <c r="TZA65" s="2"/>
      <c r="TZB65" s="2"/>
      <c r="TZC65" s="2"/>
      <c r="TZD65" s="2"/>
      <c r="TZE65" s="2"/>
      <c r="TZF65" s="2"/>
      <c r="TZG65" s="2"/>
      <c r="TZH65" s="2"/>
      <c r="TZI65" s="2"/>
      <c r="TZJ65" s="2"/>
      <c r="TZK65" s="2"/>
      <c r="TZL65" s="2"/>
      <c r="TZM65" s="2"/>
      <c r="TZN65" s="2"/>
      <c r="TZO65" s="2"/>
      <c r="TZP65" s="2"/>
      <c r="TZQ65" s="2"/>
      <c r="TZR65" s="2"/>
      <c r="TZS65" s="2"/>
      <c r="TZT65" s="2"/>
      <c r="TZU65" s="2"/>
      <c r="TZV65" s="2"/>
      <c r="TZW65" s="2"/>
      <c r="TZX65" s="2"/>
      <c r="TZY65" s="2"/>
      <c r="TZZ65" s="2"/>
      <c r="UAA65" s="2"/>
      <c r="UAB65" s="2"/>
      <c r="UAC65" s="2"/>
      <c r="UAD65" s="2"/>
      <c r="UAE65" s="2"/>
      <c r="UAF65" s="2"/>
      <c r="UAG65" s="2"/>
      <c r="UAH65" s="2"/>
      <c r="UAI65" s="2"/>
      <c r="UAJ65" s="2"/>
      <c r="UAK65" s="2"/>
      <c r="UAL65" s="2"/>
      <c r="UAM65" s="2"/>
      <c r="UAN65" s="2"/>
      <c r="UAO65" s="2"/>
      <c r="UAP65" s="2"/>
      <c r="UAQ65" s="2"/>
      <c r="UAR65" s="2"/>
      <c r="UAS65" s="2"/>
      <c r="UAT65" s="2"/>
      <c r="UAU65" s="2"/>
      <c r="UAV65" s="2"/>
      <c r="UAW65" s="2"/>
      <c r="UAX65" s="2"/>
      <c r="UAY65" s="2"/>
      <c r="UAZ65" s="2"/>
      <c r="UBA65" s="2"/>
      <c r="UBB65" s="2"/>
      <c r="UBC65" s="2"/>
      <c r="UBD65" s="2"/>
      <c r="UBE65" s="2"/>
      <c r="UBF65" s="2"/>
      <c r="UBG65" s="2"/>
      <c r="UBH65" s="2"/>
      <c r="UBI65" s="2"/>
      <c r="UBJ65" s="2"/>
      <c r="UBK65" s="2"/>
      <c r="UBL65" s="2"/>
      <c r="UBM65" s="2"/>
      <c r="UBN65" s="2"/>
      <c r="UBO65" s="2"/>
      <c r="UBP65" s="2"/>
      <c r="UBQ65" s="2"/>
      <c r="UBR65" s="2"/>
      <c r="UBS65" s="2"/>
      <c r="UBT65" s="2"/>
      <c r="UBU65" s="2"/>
      <c r="UBV65" s="2"/>
      <c r="UBW65" s="2"/>
      <c r="UBX65" s="2"/>
      <c r="UBY65" s="2"/>
      <c r="UBZ65" s="2"/>
      <c r="UCA65" s="2"/>
      <c r="UCB65" s="2"/>
      <c r="UCC65" s="2"/>
      <c r="UCD65" s="2"/>
      <c r="UCE65" s="2"/>
      <c r="UCF65" s="2"/>
      <c r="UCG65" s="2"/>
      <c r="UCH65" s="2"/>
      <c r="UCI65" s="2"/>
      <c r="UCJ65" s="2"/>
      <c r="UCK65" s="2"/>
      <c r="UCL65" s="2"/>
      <c r="UCM65" s="2"/>
      <c r="UCN65" s="2"/>
      <c r="UCO65" s="2"/>
      <c r="UCP65" s="2"/>
      <c r="UCQ65" s="2"/>
      <c r="UCR65" s="2"/>
      <c r="UCS65" s="2"/>
      <c r="UCT65" s="2"/>
      <c r="UCU65" s="2"/>
      <c r="UCV65" s="2"/>
      <c r="UCW65" s="2"/>
      <c r="UCX65" s="2"/>
      <c r="UCY65" s="2"/>
      <c r="UCZ65" s="2"/>
      <c r="UDA65" s="2"/>
      <c r="UDB65" s="2"/>
      <c r="UDC65" s="2"/>
      <c r="UDD65" s="2"/>
      <c r="UDE65" s="2"/>
      <c r="UDF65" s="2"/>
      <c r="UDG65" s="2"/>
      <c r="UDH65" s="2"/>
      <c r="UDI65" s="2"/>
      <c r="UDJ65" s="2"/>
      <c r="UDK65" s="2"/>
      <c r="UDL65" s="2"/>
      <c r="UDM65" s="2"/>
      <c r="UDN65" s="2"/>
      <c r="UDO65" s="2"/>
      <c r="UDP65" s="2"/>
      <c r="UDQ65" s="2"/>
      <c r="UDR65" s="2"/>
      <c r="UDS65" s="2"/>
      <c r="UDT65" s="2"/>
      <c r="UDU65" s="2"/>
      <c r="UDV65" s="2"/>
      <c r="UDW65" s="2"/>
      <c r="UDX65" s="2"/>
      <c r="UDY65" s="2"/>
      <c r="UDZ65" s="2"/>
      <c r="UEA65" s="2"/>
      <c r="UEB65" s="2"/>
      <c r="UEC65" s="2"/>
      <c r="UED65" s="2"/>
      <c r="UEE65" s="2"/>
      <c r="UEF65" s="2"/>
      <c r="UEG65" s="2"/>
      <c r="UEH65" s="2"/>
      <c r="UEI65" s="2"/>
      <c r="UEJ65" s="2"/>
      <c r="UEK65" s="2"/>
      <c r="UEL65" s="2"/>
      <c r="UEM65" s="2"/>
      <c r="UEN65" s="2"/>
      <c r="UEO65" s="2"/>
      <c r="UEP65" s="2"/>
      <c r="UEQ65" s="2"/>
      <c r="UER65" s="2"/>
      <c r="UES65" s="2"/>
      <c r="UET65" s="2"/>
      <c r="UEU65" s="2"/>
      <c r="UEV65" s="2"/>
      <c r="UEW65" s="2"/>
      <c r="UEX65" s="2"/>
      <c r="UEY65" s="2"/>
      <c r="UEZ65" s="2"/>
      <c r="UFA65" s="2"/>
      <c r="UFB65" s="2"/>
      <c r="UFC65" s="2"/>
      <c r="UFD65" s="2"/>
      <c r="UFE65" s="2"/>
      <c r="UFF65" s="2"/>
      <c r="UFG65" s="2"/>
      <c r="UFH65" s="2"/>
      <c r="UFI65" s="2"/>
      <c r="UFJ65" s="2"/>
      <c r="UFK65" s="2"/>
      <c r="UFL65" s="2"/>
      <c r="UFM65" s="2"/>
      <c r="UFN65" s="2"/>
      <c r="UFO65" s="2"/>
      <c r="UFP65" s="2"/>
      <c r="UFQ65" s="2"/>
      <c r="UFR65" s="2"/>
      <c r="UFS65" s="2"/>
      <c r="UFT65" s="2"/>
      <c r="UFU65" s="2"/>
      <c r="UFV65" s="2"/>
      <c r="UFW65" s="2"/>
      <c r="UFX65" s="2"/>
      <c r="UFY65" s="2"/>
      <c r="UFZ65" s="2"/>
      <c r="UGA65" s="2"/>
      <c r="UGB65" s="2"/>
      <c r="UGC65" s="2"/>
      <c r="UGD65" s="2"/>
      <c r="UGE65" s="2"/>
      <c r="UGF65" s="2"/>
      <c r="UGG65" s="2"/>
      <c r="UGH65" s="2"/>
      <c r="UGI65" s="2"/>
      <c r="UGJ65" s="2"/>
      <c r="UGK65" s="2"/>
      <c r="UGL65" s="2"/>
      <c r="UGM65" s="2"/>
      <c r="UGN65" s="2"/>
      <c r="UGO65" s="2"/>
      <c r="UGP65" s="2"/>
      <c r="UGQ65" s="2"/>
      <c r="UGR65" s="2"/>
      <c r="UGS65" s="2"/>
      <c r="UGT65" s="2"/>
      <c r="UGU65" s="2"/>
      <c r="UGV65" s="2"/>
      <c r="UGW65" s="2"/>
      <c r="UGX65" s="2"/>
      <c r="UGY65" s="2"/>
      <c r="UGZ65" s="2"/>
      <c r="UHA65" s="2"/>
      <c r="UHB65" s="2"/>
      <c r="UHC65" s="2"/>
      <c r="UHD65" s="2"/>
      <c r="UHE65" s="2"/>
      <c r="UHF65" s="2"/>
      <c r="UHG65" s="2"/>
      <c r="UHH65" s="2"/>
      <c r="UHI65" s="2"/>
      <c r="UHJ65" s="2"/>
      <c r="UHK65" s="2"/>
      <c r="UHL65" s="2"/>
      <c r="UHM65" s="2"/>
      <c r="UHN65" s="2"/>
      <c r="UHO65" s="2"/>
      <c r="UHP65" s="2"/>
      <c r="UHQ65" s="2"/>
      <c r="UHR65" s="2"/>
      <c r="UHS65" s="2"/>
      <c r="UHT65" s="2"/>
      <c r="UHU65" s="2"/>
      <c r="UHV65" s="2"/>
      <c r="UHW65" s="2"/>
      <c r="UHX65" s="2"/>
      <c r="UHY65" s="2"/>
      <c r="UHZ65" s="2"/>
      <c r="UIA65" s="2"/>
      <c r="UIB65" s="2"/>
      <c r="UIC65" s="2"/>
      <c r="UID65" s="2"/>
      <c r="UIE65" s="2"/>
      <c r="UIF65" s="2"/>
      <c r="UIG65" s="2"/>
      <c r="UIH65" s="2"/>
      <c r="UII65" s="2"/>
      <c r="UIJ65" s="2"/>
      <c r="UIK65" s="2"/>
      <c r="UIL65" s="2"/>
      <c r="UIM65" s="2"/>
      <c r="UIN65" s="2"/>
      <c r="UIO65" s="2"/>
      <c r="UIP65" s="2"/>
      <c r="UIQ65" s="2"/>
      <c r="UIR65" s="2"/>
      <c r="UIS65" s="2"/>
      <c r="UIT65" s="2"/>
      <c r="UIU65" s="2"/>
      <c r="UIV65" s="2"/>
      <c r="UIW65" s="2"/>
      <c r="UIX65" s="2"/>
      <c r="UIY65" s="2"/>
      <c r="UIZ65" s="2"/>
      <c r="UJA65" s="2"/>
      <c r="UJB65" s="2"/>
      <c r="UJC65" s="2"/>
      <c r="UJD65" s="2"/>
      <c r="UJE65" s="2"/>
      <c r="UJF65" s="2"/>
      <c r="UJG65" s="2"/>
      <c r="UJH65" s="2"/>
      <c r="UJI65" s="2"/>
      <c r="UJJ65" s="2"/>
      <c r="UJK65" s="2"/>
      <c r="UJL65" s="2"/>
      <c r="UJM65" s="2"/>
      <c r="UJN65" s="2"/>
      <c r="UJO65" s="2"/>
      <c r="UJP65" s="2"/>
      <c r="UJQ65" s="2"/>
      <c r="UJR65" s="2"/>
      <c r="UJS65" s="2"/>
      <c r="UJT65" s="2"/>
      <c r="UJU65" s="2"/>
      <c r="UJV65" s="2"/>
      <c r="UJW65" s="2"/>
      <c r="UJX65" s="2"/>
      <c r="UJY65" s="2"/>
      <c r="UJZ65" s="2"/>
      <c r="UKA65" s="2"/>
      <c r="UKB65" s="2"/>
      <c r="UKC65" s="2"/>
      <c r="UKD65" s="2"/>
      <c r="UKE65" s="2"/>
      <c r="UKF65" s="2"/>
      <c r="UKG65" s="2"/>
      <c r="UKH65" s="2"/>
      <c r="UKI65" s="2"/>
      <c r="UKJ65" s="2"/>
      <c r="UKK65" s="2"/>
      <c r="UKL65" s="2"/>
      <c r="UKM65" s="2"/>
      <c r="UKN65" s="2"/>
      <c r="UKO65" s="2"/>
      <c r="UKP65" s="2"/>
      <c r="UKQ65" s="2"/>
      <c r="UKR65" s="2"/>
      <c r="UKS65" s="2"/>
      <c r="UKT65" s="2"/>
      <c r="UKU65" s="2"/>
      <c r="UKV65" s="2"/>
      <c r="UKW65" s="2"/>
      <c r="UKX65" s="2"/>
      <c r="UKY65" s="2"/>
      <c r="UKZ65" s="2"/>
      <c r="ULA65" s="2"/>
      <c r="ULB65" s="2"/>
      <c r="ULC65" s="2"/>
      <c r="ULD65" s="2"/>
      <c r="ULE65" s="2"/>
      <c r="ULF65" s="2"/>
      <c r="ULG65" s="2"/>
      <c r="ULH65" s="2"/>
      <c r="ULI65" s="2"/>
      <c r="ULJ65" s="2"/>
      <c r="ULK65" s="2"/>
      <c r="ULL65" s="2"/>
      <c r="ULM65" s="2"/>
      <c r="ULN65" s="2"/>
      <c r="ULO65" s="2"/>
      <c r="ULP65" s="2"/>
      <c r="ULQ65" s="2"/>
      <c r="ULR65" s="2"/>
      <c r="ULS65" s="2"/>
      <c r="ULT65" s="2"/>
      <c r="ULU65" s="2"/>
      <c r="ULV65" s="2"/>
      <c r="ULW65" s="2"/>
      <c r="ULX65" s="2"/>
      <c r="ULY65" s="2"/>
      <c r="ULZ65" s="2"/>
      <c r="UMA65" s="2"/>
      <c r="UMB65" s="2"/>
      <c r="UMC65" s="2"/>
      <c r="UMD65" s="2"/>
      <c r="UME65" s="2"/>
      <c r="UMF65" s="2"/>
      <c r="UMG65" s="2"/>
      <c r="UMH65" s="2"/>
      <c r="UMI65" s="2"/>
      <c r="UMJ65" s="2"/>
      <c r="UMK65" s="2"/>
      <c r="UML65" s="2"/>
      <c r="UMM65" s="2"/>
      <c r="UMN65" s="2"/>
      <c r="UMO65" s="2"/>
      <c r="UMP65" s="2"/>
      <c r="UMQ65" s="2"/>
      <c r="UMR65" s="2"/>
      <c r="UMS65" s="2"/>
      <c r="UMT65" s="2"/>
      <c r="UMU65" s="2"/>
      <c r="UMV65" s="2"/>
      <c r="UMW65" s="2"/>
      <c r="UMX65" s="2"/>
      <c r="UMY65" s="2"/>
      <c r="UMZ65" s="2"/>
      <c r="UNA65" s="2"/>
      <c r="UNB65" s="2"/>
      <c r="UNC65" s="2"/>
      <c r="UND65" s="2"/>
      <c r="UNE65" s="2"/>
      <c r="UNF65" s="2"/>
      <c r="UNG65" s="2"/>
      <c r="UNH65" s="2"/>
      <c r="UNI65" s="2"/>
      <c r="UNJ65" s="2"/>
      <c r="UNK65" s="2"/>
      <c r="UNL65" s="2"/>
      <c r="UNM65" s="2"/>
      <c r="UNN65" s="2"/>
      <c r="UNO65" s="2"/>
      <c r="UNP65" s="2"/>
      <c r="UNQ65" s="2"/>
      <c r="UNR65" s="2"/>
      <c r="UNS65" s="2"/>
      <c r="UNT65" s="2"/>
      <c r="UNU65" s="2"/>
      <c r="UNV65" s="2"/>
      <c r="UNW65" s="2"/>
      <c r="UNX65" s="2"/>
      <c r="UNY65" s="2"/>
      <c r="UNZ65" s="2"/>
      <c r="UOA65" s="2"/>
      <c r="UOB65" s="2"/>
      <c r="UOC65" s="2"/>
      <c r="UOD65" s="2"/>
      <c r="UOE65" s="2"/>
      <c r="UOF65" s="2"/>
      <c r="UOG65" s="2"/>
      <c r="UOH65" s="2"/>
      <c r="UOI65" s="2"/>
      <c r="UOJ65" s="2"/>
      <c r="UOK65" s="2"/>
      <c r="UOL65" s="2"/>
      <c r="UOM65" s="2"/>
      <c r="UON65" s="2"/>
      <c r="UOO65" s="2"/>
      <c r="UOP65" s="2"/>
      <c r="UOQ65" s="2"/>
      <c r="UOR65" s="2"/>
      <c r="UOS65" s="2"/>
      <c r="UOT65" s="2"/>
      <c r="UOU65" s="2"/>
      <c r="UOV65" s="2"/>
      <c r="UOW65" s="2"/>
      <c r="UOX65" s="2"/>
      <c r="UOY65" s="2"/>
      <c r="UOZ65" s="2"/>
      <c r="UPA65" s="2"/>
      <c r="UPB65" s="2"/>
      <c r="UPC65" s="2"/>
      <c r="UPD65" s="2"/>
      <c r="UPE65" s="2"/>
      <c r="UPF65" s="2"/>
      <c r="UPG65" s="2"/>
      <c r="UPH65" s="2"/>
      <c r="UPI65" s="2"/>
      <c r="UPJ65" s="2"/>
      <c r="UPK65" s="2"/>
      <c r="UPL65" s="2"/>
      <c r="UPM65" s="2"/>
      <c r="UPN65" s="2"/>
      <c r="UPO65" s="2"/>
      <c r="UPP65" s="2"/>
      <c r="UPQ65" s="2"/>
      <c r="UPR65" s="2"/>
      <c r="UPS65" s="2"/>
      <c r="UPT65" s="2"/>
      <c r="UPU65" s="2"/>
      <c r="UPV65" s="2"/>
      <c r="UPW65" s="2"/>
      <c r="UPX65" s="2"/>
      <c r="UPY65" s="2"/>
      <c r="UPZ65" s="2"/>
      <c r="UQA65" s="2"/>
      <c r="UQB65" s="2"/>
      <c r="UQC65" s="2"/>
      <c r="UQD65" s="2"/>
      <c r="UQE65" s="2"/>
      <c r="UQF65" s="2"/>
      <c r="UQG65" s="2"/>
      <c r="UQH65" s="2"/>
      <c r="UQI65" s="2"/>
      <c r="UQJ65" s="2"/>
      <c r="UQK65" s="2"/>
      <c r="UQL65" s="2"/>
      <c r="UQM65" s="2"/>
      <c r="UQN65" s="2"/>
      <c r="UQO65" s="2"/>
      <c r="UQP65" s="2"/>
      <c r="UQQ65" s="2"/>
      <c r="UQR65" s="2"/>
      <c r="UQS65" s="2"/>
      <c r="UQT65" s="2"/>
      <c r="UQU65" s="2"/>
      <c r="UQV65" s="2"/>
      <c r="UQW65" s="2"/>
      <c r="UQX65" s="2"/>
      <c r="UQY65" s="2"/>
      <c r="UQZ65" s="2"/>
      <c r="URA65" s="2"/>
      <c r="URB65" s="2"/>
      <c r="URC65" s="2"/>
      <c r="URD65" s="2"/>
      <c r="URE65" s="2"/>
      <c r="URF65" s="2"/>
      <c r="URG65" s="2"/>
      <c r="URH65" s="2"/>
      <c r="URI65" s="2"/>
      <c r="URJ65" s="2"/>
      <c r="URK65" s="2"/>
      <c r="URL65" s="2"/>
      <c r="URM65" s="2"/>
      <c r="URN65" s="2"/>
      <c r="URO65" s="2"/>
      <c r="URP65" s="2"/>
      <c r="URQ65" s="2"/>
      <c r="URR65" s="2"/>
      <c r="URS65" s="2"/>
      <c r="URT65" s="2"/>
      <c r="URU65" s="2"/>
      <c r="URV65" s="2"/>
      <c r="URW65" s="2"/>
      <c r="URX65" s="2"/>
      <c r="URY65" s="2"/>
      <c r="URZ65" s="2"/>
      <c r="USA65" s="2"/>
      <c r="USB65" s="2"/>
      <c r="USC65" s="2"/>
      <c r="USD65" s="2"/>
      <c r="USE65" s="2"/>
      <c r="USF65" s="2"/>
      <c r="USG65" s="2"/>
      <c r="USH65" s="2"/>
      <c r="USI65" s="2"/>
      <c r="USJ65" s="2"/>
      <c r="USK65" s="2"/>
      <c r="USL65" s="2"/>
      <c r="USM65" s="2"/>
      <c r="USN65" s="2"/>
      <c r="USO65" s="2"/>
      <c r="USP65" s="2"/>
      <c r="USQ65" s="2"/>
      <c r="USR65" s="2"/>
      <c r="USS65" s="2"/>
      <c r="UST65" s="2"/>
      <c r="USU65" s="2"/>
      <c r="USV65" s="2"/>
      <c r="USW65" s="2"/>
      <c r="USX65" s="2"/>
      <c r="USY65" s="2"/>
      <c r="USZ65" s="2"/>
      <c r="UTA65" s="2"/>
      <c r="UTB65" s="2"/>
      <c r="UTC65" s="2"/>
      <c r="UTD65" s="2"/>
      <c r="UTE65" s="2"/>
      <c r="UTF65" s="2"/>
      <c r="UTG65" s="2"/>
      <c r="UTH65" s="2"/>
      <c r="UTI65" s="2"/>
      <c r="UTJ65" s="2"/>
      <c r="UTK65" s="2"/>
      <c r="UTL65" s="2"/>
      <c r="UTM65" s="2"/>
      <c r="UTN65" s="2"/>
      <c r="UTO65" s="2"/>
      <c r="UTP65" s="2"/>
      <c r="UTQ65" s="2"/>
      <c r="UTR65" s="2"/>
      <c r="UTS65" s="2"/>
      <c r="UTT65" s="2"/>
      <c r="UTU65" s="2"/>
      <c r="UTV65" s="2"/>
      <c r="UTW65" s="2"/>
      <c r="UTX65" s="2"/>
      <c r="UTY65" s="2"/>
      <c r="UTZ65" s="2"/>
      <c r="UUA65" s="2"/>
      <c r="UUB65" s="2"/>
      <c r="UUC65" s="2"/>
      <c r="UUD65" s="2"/>
      <c r="UUE65" s="2"/>
      <c r="UUF65" s="2"/>
      <c r="UUG65" s="2"/>
      <c r="UUH65" s="2"/>
      <c r="UUI65" s="2"/>
      <c r="UUJ65" s="2"/>
      <c r="UUK65" s="2"/>
      <c r="UUL65" s="2"/>
      <c r="UUM65" s="2"/>
      <c r="UUN65" s="2"/>
      <c r="UUO65" s="2"/>
      <c r="UUP65" s="2"/>
      <c r="UUQ65" s="2"/>
      <c r="UUR65" s="2"/>
      <c r="UUS65" s="2"/>
      <c r="UUT65" s="2"/>
      <c r="UUU65" s="2"/>
      <c r="UUV65" s="2"/>
      <c r="UUW65" s="2"/>
      <c r="UUX65" s="2"/>
      <c r="UUY65" s="2"/>
      <c r="UUZ65" s="2"/>
      <c r="UVA65" s="2"/>
      <c r="UVB65" s="2"/>
      <c r="UVC65" s="2"/>
      <c r="UVD65" s="2"/>
      <c r="UVE65" s="2"/>
      <c r="UVF65" s="2"/>
      <c r="UVG65" s="2"/>
      <c r="UVH65" s="2"/>
      <c r="UVI65" s="2"/>
      <c r="UVJ65" s="2"/>
      <c r="UVK65" s="2"/>
      <c r="UVL65" s="2"/>
      <c r="UVM65" s="2"/>
      <c r="UVN65" s="2"/>
      <c r="UVO65" s="2"/>
      <c r="UVP65" s="2"/>
      <c r="UVQ65" s="2"/>
      <c r="UVR65" s="2"/>
      <c r="UVS65" s="2"/>
      <c r="UVT65" s="2"/>
      <c r="UVU65" s="2"/>
      <c r="UVV65" s="2"/>
      <c r="UVW65" s="2"/>
      <c r="UVX65" s="2"/>
      <c r="UVY65" s="2"/>
      <c r="UVZ65" s="2"/>
      <c r="UWA65" s="2"/>
      <c r="UWB65" s="2"/>
      <c r="UWC65" s="2"/>
      <c r="UWD65" s="2"/>
      <c r="UWE65" s="2"/>
      <c r="UWF65" s="2"/>
      <c r="UWG65" s="2"/>
      <c r="UWH65" s="2"/>
      <c r="UWI65" s="2"/>
      <c r="UWJ65" s="2"/>
      <c r="UWK65" s="2"/>
      <c r="UWL65" s="2"/>
      <c r="UWM65" s="2"/>
      <c r="UWN65" s="2"/>
      <c r="UWO65" s="2"/>
      <c r="UWP65" s="2"/>
      <c r="UWQ65" s="2"/>
      <c r="UWR65" s="2"/>
      <c r="UWS65" s="2"/>
      <c r="UWT65" s="2"/>
      <c r="UWU65" s="2"/>
      <c r="UWV65" s="2"/>
      <c r="UWW65" s="2"/>
      <c r="UWX65" s="2"/>
      <c r="UWY65" s="2"/>
      <c r="UWZ65" s="2"/>
      <c r="UXA65" s="2"/>
      <c r="UXB65" s="2"/>
      <c r="UXC65" s="2"/>
      <c r="UXD65" s="2"/>
      <c r="UXE65" s="2"/>
      <c r="UXF65" s="2"/>
      <c r="UXG65" s="2"/>
      <c r="UXH65" s="2"/>
      <c r="UXI65" s="2"/>
      <c r="UXJ65" s="2"/>
      <c r="UXK65" s="2"/>
      <c r="UXL65" s="2"/>
      <c r="UXM65" s="2"/>
      <c r="UXN65" s="2"/>
      <c r="UXO65" s="2"/>
      <c r="UXP65" s="2"/>
      <c r="UXQ65" s="2"/>
      <c r="UXR65" s="2"/>
      <c r="UXS65" s="2"/>
      <c r="UXT65" s="2"/>
      <c r="UXU65" s="2"/>
      <c r="UXV65" s="2"/>
      <c r="UXW65" s="2"/>
      <c r="UXX65" s="2"/>
      <c r="UXY65" s="2"/>
      <c r="UXZ65" s="2"/>
      <c r="UYA65" s="2"/>
      <c r="UYB65" s="2"/>
      <c r="UYC65" s="2"/>
      <c r="UYD65" s="2"/>
      <c r="UYE65" s="2"/>
      <c r="UYF65" s="2"/>
      <c r="UYG65" s="2"/>
      <c r="UYH65" s="2"/>
      <c r="UYI65" s="2"/>
      <c r="UYJ65" s="2"/>
      <c r="UYK65" s="2"/>
      <c r="UYL65" s="2"/>
      <c r="UYM65" s="2"/>
      <c r="UYN65" s="2"/>
      <c r="UYO65" s="2"/>
      <c r="UYP65" s="2"/>
      <c r="UYQ65" s="2"/>
      <c r="UYR65" s="2"/>
      <c r="UYS65" s="2"/>
      <c r="UYT65" s="2"/>
      <c r="UYU65" s="2"/>
      <c r="UYV65" s="2"/>
      <c r="UYW65" s="2"/>
      <c r="UYX65" s="2"/>
      <c r="UYY65" s="2"/>
      <c r="UYZ65" s="2"/>
      <c r="UZA65" s="2"/>
      <c r="UZB65" s="2"/>
      <c r="UZC65" s="2"/>
      <c r="UZD65" s="2"/>
      <c r="UZE65" s="2"/>
      <c r="UZF65" s="2"/>
      <c r="UZG65" s="2"/>
      <c r="UZH65" s="2"/>
      <c r="UZI65" s="2"/>
      <c r="UZJ65" s="2"/>
      <c r="UZK65" s="2"/>
      <c r="UZL65" s="2"/>
      <c r="UZM65" s="2"/>
      <c r="UZN65" s="2"/>
      <c r="UZO65" s="2"/>
      <c r="UZP65" s="2"/>
      <c r="UZQ65" s="2"/>
      <c r="UZR65" s="2"/>
      <c r="UZS65" s="2"/>
      <c r="UZT65" s="2"/>
      <c r="UZU65" s="2"/>
      <c r="UZV65" s="2"/>
      <c r="UZW65" s="2"/>
      <c r="UZX65" s="2"/>
      <c r="UZY65" s="2"/>
      <c r="UZZ65" s="2"/>
      <c r="VAA65" s="2"/>
      <c r="VAB65" s="2"/>
      <c r="VAC65" s="2"/>
      <c r="VAD65" s="2"/>
      <c r="VAE65" s="2"/>
      <c r="VAF65" s="2"/>
      <c r="VAG65" s="2"/>
      <c r="VAH65" s="2"/>
      <c r="VAI65" s="2"/>
      <c r="VAJ65" s="2"/>
      <c r="VAK65" s="2"/>
      <c r="VAL65" s="2"/>
      <c r="VAM65" s="2"/>
      <c r="VAN65" s="2"/>
      <c r="VAO65" s="2"/>
      <c r="VAP65" s="2"/>
      <c r="VAQ65" s="2"/>
      <c r="VAR65" s="2"/>
      <c r="VAS65" s="2"/>
      <c r="VAT65" s="2"/>
      <c r="VAU65" s="2"/>
      <c r="VAV65" s="2"/>
      <c r="VAW65" s="2"/>
      <c r="VAX65" s="2"/>
      <c r="VAY65" s="2"/>
      <c r="VAZ65" s="2"/>
      <c r="VBA65" s="2"/>
      <c r="VBB65" s="2"/>
      <c r="VBC65" s="2"/>
      <c r="VBD65" s="2"/>
      <c r="VBE65" s="2"/>
      <c r="VBF65" s="2"/>
      <c r="VBG65" s="2"/>
      <c r="VBH65" s="2"/>
      <c r="VBI65" s="2"/>
      <c r="VBJ65" s="2"/>
      <c r="VBK65" s="2"/>
      <c r="VBL65" s="2"/>
      <c r="VBM65" s="2"/>
      <c r="VBN65" s="2"/>
      <c r="VBO65" s="2"/>
      <c r="VBP65" s="2"/>
      <c r="VBQ65" s="2"/>
      <c r="VBR65" s="2"/>
      <c r="VBS65" s="2"/>
      <c r="VBT65" s="2"/>
      <c r="VBU65" s="2"/>
      <c r="VBV65" s="2"/>
      <c r="VBW65" s="2"/>
      <c r="VBX65" s="2"/>
      <c r="VBY65" s="2"/>
      <c r="VBZ65" s="2"/>
      <c r="VCA65" s="2"/>
      <c r="VCB65" s="2"/>
      <c r="VCC65" s="2"/>
      <c r="VCD65" s="2"/>
      <c r="VCE65" s="2"/>
      <c r="VCF65" s="2"/>
      <c r="VCG65" s="2"/>
      <c r="VCH65" s="2"/>
      <c r="VCI65" s="2"/>
      <c r="VCJ65" s="2"/>
      <c r="VCK65" s="2"/>
      <c r="VCL65" s="2"/>
      <c r="VCM65" s="2"/>
      <c r="VCN65" s="2"/>
      <c r="VCO65" s="2"/>
      <c r="VCP65" s="2"/>
      <c r="VCQ65" s="2"/>
      <c r="VCR65" s="2"/>
      <c r="VCS65" s="2"/>
      <c r="VCT65" s="2"/>
      <c r="VCU65" s="2"/>
      <c r="VCV65" s="2"/>
      <c r="VCW65" s="2"/>
      <c r="VCX65" s="2"/>
      <c r="VCY65" s="2"/>
      <c r="VCZ65" s="2"/>
      <c r="VDA65" s="2"/>
      <c r="VDB65" s="2"/>
      <c r="VDC65" s="2"/>
      <c r="VDD65" s="2"/>
      <c r="VDE65" s="2"/>
      <c r="VDF65" s="2"/>
      <c r="VDG65" s="2"/>
      <c r="VDH65" s="2"/>
      <c r="VDI65" s="2"/>
      <c r="VDJ65" s="2"/>
      <c r="VDK65" s="2"/>
      <c r="VDL65" s="2"/>
      <c r="VDM65" s="2"/>
      <c r="VDN65" s="2"/>
      <c r="VDO65" s="2"/>
      <c r="VDP65" s="2"/>
      <c r="VDQ65" s="2"/>
      <c r="VDR65" s="2"/>
      <c r="VDS65" s="2"/>
      <c r="VDT65" s="2"/>
      <c r="VDU65" s="2"/>
      <c r="VDV65" s="2"/>
      <c r="VDW65" s="2"/>
      <c r="VDX65" s="2"/>
      <c r="VDY65" s="2"/>
      <c r="VDZ65" s="2"/>
      <c r="VEA65" s="2"/>
      <c r="VEB65" s="2"/>
      <c r="VEC65" s="2"/>
      <c r="VED65" s="2"/>
      <c r="VEE65" s="2"/>
      <c r="VEF65" s="2"/>
      <c r="VEG65" s="2"/>
      <c r="VEH65" s="2"/>
      <c r="VEI65" s="2"/>
      <c r="VEJ65" s="2"/>
      <c r="VEK65" s="2"/>
      <c r="VEL65" s="2"/>
      <c r="VEM65" s="2"/>
      <c r="VEN65" s="2"/>
      <c r="VEO65" s="2"/>
      <c r="VEP65" s="2"/>
      <c r="VEQ65" s="2"/>
      <c r="VER65" s="2"/>
      <c r="VES65" s="2"/>
      <c r="VET65" s="2"/>
      <c r="VEU65" s="2"/>
      <c r="VEV65" s="2"/>
      <c r="VEW65" s="2"/>
      <c r="VEX65" s="2"/>
      <c r="VEY65" s="2"/>
      <c r="VEZ65" s="2"/>
      <c r="VFA65" s="2"/>
      <c r="VFB65" s="2"/>
      <c r="VFC65" s="2"/>
      <c r="VFD65" s="2"/>
      <c r="VFE65" s="2"/>
      <c r="VFF65" s="2"/>
      <c r="VFG65" s="2"/>
      <c r="VFH65" s="2"/>
      <c r="VFI65" s="2"/>
      <c r="VFJ65" s="2"/>
      <c r="VFK65" s="2"/>
      <c r="VFL65" s="2"/>
      <c r="VFM65" s="2"/>
      <c r="VFN65" s="2"/>
      <c r="VFO65" s="2"/>
      <c r="VFP65" s="2"/>
      <c r="VFQ65" s="2"/>
      <c r="VFR65" s="2"/>
      <c r="VFS65" s="2"/>
      <c r="VFT65" s="2"/>
      <c r="VFU65" s="2"/>
      <c r="VFV65" s="2"/>
      <c r="VFW65" s="2"/>
      <c r="VFX65" s="2"/>
      <c r="VFY65" s="2"/>
      <c r="VFZ65" s="2"/>
      <c r="VGA65" s="2"/>
      <c r="VGB65" s="2"/>
      <c r="VGC65" s="2"/>
      <c r="VGD65" s="2"/>
      <c r="VGE65" s="2"/>
      <c r="VGF65" s="2"/>
      <c r="VGG65" s="2"/>
      <c r="VGH65" s="2"/>
      <c r="VGI65" s="2"/>
      <c r="VGJ65" s="2"/>
      <c r="VGK65" s="2"/>
      <c r="VGL65" s="2"/>
      <c r="VGM65" s="2"/>
      <c r="VGN65" s="2"/>
      <c r="VGO65" s="2"/>
      <c r="VGP65" s="2"/>
      <c r="VGQ65" s="2"/>
      <c r="VGR65" s="2"/>
      <c r="VGS65" s="2"/>
      <c r="VGT65" s="2"/>
      <c r="VGU65" s="2"/>
      <c r="VGV65" s="2"/>
      <c r="VGW65" s="2"/>
      <c r="VGX65" s="2"/>
      <c r="VGY65" s="2"/>
      <c r="VGZ65" s="2"/>
      <c r="VHA65" s="2"/>
      <c r="VHB65" s="2"/>
      <c r="VHC65" s="2"/>
      <c r="VHD65" s="2"/>
      <c r="VHE65" s="2"/>
      <c r="VHF65" s="2"/>
      <c r="VHG65" s="2"/>
      <c r="VHH65" s="2"/>
      <c r="VHI65" s="2"/>
      <c r="VHJ65" s="2"/>
      <c r="VHK65" s="2"/>
      <c r="VHL65" s="2"/>
      <c r="VHM65" s="2"/>
      <c r="VHN65" s="2"/>
      <c r="VHO65" s="2"/>
      <c r="VHP65" s="2"/>
      <c r="VHQ65" s="2"/>
      <c r="VHR65" s="2"/>
      <c r="VHS65" s="2"/>
      <c r="VHT65" s="2"/>
      <c r="VHU65" s="2"/>
      <c r="VHV65" s="2"/>
      <c r="VHW65" s="2"/>
      <c r="VHX65" s="2"/>
      <c r="VHY65" s="2"/>
      <c r="VHZ65" s="2"/>
      <c r="VIA65" s="2"/>
      <c r="VIB65" s="2"/>
      <c r="VIC65" s="2"/>
      <c r="VID65" s="2"/>
      <c r="VIE65" s="2"/>
      <c r="VIF65" s="2"/>
      <c r="VIG65" s="2"/>
      <c r="VIH65" s="2"/>
      <c r="VII65" s="2"/>
      <c r="VIJ65" s="2"/>
      <c r="VIK65" s="2"/>
      <c r="VIL65" s="2"/>
      <c r="VIM65" s="2"/>
      <c r="VIN65" s="2"/>
      <c r="VIO65" s="2"/>
      <c r="VIP65" s="2"/>
      <c r="VIQ65" s="2"/>
      <c r="VIR65" s="2"/>
      <c r="VIS65" s="2"/>
      <c r="VIT65" s="2"/>
      <c r="VIU65" s="2"/>
      <c r="VIV65" s="2"/>
      <c r="VIW65" s="2"/>
      <c r="VIX65" s="2"/>
      <c r="VIY65" s="2"/>
      <c r="VIZ65" s="2"/>
      <c r="VJA65" s="2"/>
      <c r="VJB65" s="2"/>
      <c r="VJC65" s="2"/>
      <c r="VJD65" s="2"/>
      <c r="VJE65" s="2"/>
      <c r="VJF65" s="2"/>
      <c r="VJG65" s="2"/>
      <c r="VJH65" s="2"/>
      <c r="VJI65" s="2"/>
      <c r="VJJ65" s="2"/>
      <c r="VJK65" s="2"/>
      <c r="VJL65" s="2"/>
      <c r="VJM65" s="2"/>
      <c r="VJN65" s="2"/>
      <c r="VJO65" s="2"/>
      <c r="VJP65" s="2"/>
      <c r="VJQ65" s="2"/>
      <c r="VJR65" s="2"/>
      <c r="VJS65" s="2"/>
      <c r="VJT65" s="2"/>
      <c r="VJU65" s="2"/>
      <c r="VJV65" s="2"/>
      <c r="VJW65" s="2"/>
      <c r="VJX65" s="2"/>
      <c r="VJY65" s="2"/>
      <c r="VJZ65" s="2"/>
      <c r="VKA65" s="2"/>
      <c r="VKB65" s="2"/>
      <c r="VKC65" s="2"/>
      <c r="VKD65" s="2"/>
      <c r="VKE65" s="2"/>
      <c r="VKF65" s="2"/>
      <c r="VKG65" s="2"/>
      <c r="VKH65" s="2"/>
      <c r="VKI65" s="2"/>
      <c r="VKJ65" s="2"/>
      <c r="VKK65" s="2"/>
      <c r="VKL65" s="2"/>
      <c r="VKM65" s="2"/>
      <c r="VKN65" s="2"/>
      <c r="VKO65" s="2"/>
      <c r="VKP65" s="2"/>
      <c r="VKQ65" s="2"/>
      <c r="VKR65" s="2"/>
      <c r="VKS65" s="2"/>
      <c r="VKT65" s="2"/>
      <c r="VKU65" s="2"/>
      <c r="VKV65" s="2"/>
      <c r="VKW65" s="2"/>
      <c r="VKX65" s="2"/>
      <c r="VKY65" s="2"/>
      <c r="VKZ65" s="2"/>
      <c r="VLA65" s="2"/>
      <c r="VLB65" s="2"/>
      <c r="VLC65" s="2"/>
      <c r="VLD65" s="2"/>
      <c r="VLE65" s="2"/>
      <c r="VLF65" s="2"/>
      <c r="VLG65" s="2"/>
      <c r="VLH65" s="2"/>
      <c r="VLI65" s="2"/>
      <c r="VLJ65" s="2"/>
      <c r="VLK65" s="2"/>
      <c r="VLL65" s="2"/>
      <c r="VLM65" s="2"/>
      <c r="VLN65" s="2"/>
      <c r="VLO65" s="2"/>
      <c r="VLP65" s="2"/>
      <c r="VLQ65" s="2"/>
      <c r="VLR65" s="2"/>
      <c r="VLS65" s="2"/>
      <c r="VLT65" s="2"/>
      <c r="VLU65" s="2"/>
      <c r="VLV65" s="2"/>
      <c r="VLW65" s="2"/>
      <c r="VLX65" s="2"/>
      <c r="VLY65" s="2"/>
      <c r="VLZ65" s="2"/>
      <c r="VMA65" s="2"/>
      <c r="VMB65" s="2"/>
      <c r="VMC65" s="2"/>
      <c r="VMD65" s="2"/>
      <c r="VME65" s="2"/>
      <c r="VMF65" s="2"/>
      <c r="VMG65" s="2"/>
      <c r="VMH65" s="2"/>
      <c r="VMI65" s="2"/>
      <c r="VMJ65" s="2"/>
      <c r="VMK65" s="2"/>
      <c r="VML65" s="2"/>
      <c r="VMM65" s="2"/>
      <c r="VMN65" s="2"/>
      <c r="VMO65" s="2"/>
      <c r="VMP65" s="2"/>
      <c r="VMQ65" s="2"/>
      <c r="VMR65" s="2"/>
      <c r="VMS65" s="2"/>
      <c r="VMT65" s="2"/>
      <c r="VMU65" s="2"/>
      <c r="VMV65" s="2"/>
      <c r="VMW65" s="2"/>
      <c r="VMX65" s="2"/>
      <c r="VMY65" s="2"/>
      <c r="VMZ65" s="2"/>
      <c r="VNA65" s="2"/>
      <c r="VNB65" s="2"/>
      <c r="VNC65" s="2"/>
      <c r="VND65" s="2"/>
      <c r="VNE65" s="2"/>
      <c r="VNF65" s="2"/>
      <c r="VNG65" s="2"/>
      <c r="VNH65" s="2"/>
      <c r="VNI65" s="2"/>
      <c r="VNJ65" s="2"/>
      <c r="VNK65" s="2"/>
      <c r="VNL65" s="2"/>
      <c r="VNM65" s="2"/>
      <c r="VNN65" s="2"/>
      <c r="VNO65" s="2"/>
      <c r="VNP65" s="2"/>
      <c r="VNQ65" s="2"/>
      <c r="VNR65" s="2"/>
      <c r="VNS65" s="2"/>
      <c r="VNT65" s="2"/>
      <c r="VNU65" s="2"/>
      <c r="VNV65" s="2"/>
      <c r="VNW65" s="2"/>
      <c r="VNX65" s="2"/>
      <c r="VNY65" s="2"/>
      <c r="VNZ65" s="2"/>
      <c r="VOA65" s="2"/>
      <c r="VOB65" s="2"/>
      <c r="VOC65" s="2"/>
      <c r="VOD65" s="2"/>
      <c r="VOE65" s="2"/>
      <c r="VOF65" s="2"/>
      <c r="VOG65" s="2"/>
      <c r="VOH65" s="2"/>
      <c r="VOI65" s="2"/>
      <c r="VOJ65" s="2"/>
      <c r="VOK65" s="2"/>
      <c r="VOL65" s="2"/>
      <c r="VOM65" s="2"/>
      <c r="VON65" s="2"/>
      <c r="VOO65" s="2"/>
      <c r="VOP65" s="2"/>
      <c r="VOQ65" s="2"/>
      <c r="VOR65" s="2"/>
      <c r="VOS65" s="2"/>
      <c r="VOT65" s="2"/>
      <c r="VOU65" s="2"/>
      <c r="VOV65" s="2"/>
      <c r="VOW65" s="2"/>
      <c r="VOX65" s="2"/>
      <c r="VOY65" s="2"/>
      <c r="VOZ65" s="2"/>
      <c r="VPA65" s="2"/>
      <c r="VPB65" s="2"/>
      <c r="VPC65" s="2"/>
      <c r="VPD65" s="2"/>
      <c r="VPE65" s="2"/>
      <c r="VPF65" s="2"/>
      <c r="VPG65" s="2"/>
      <c r="VPH65" s="2"/>
      <c r="VPI65" s="2"/>
      <c r="VPJ65" s="2"/>
      <c r="VPK65" s="2"/>
      <c r="VPL65" s="2"/>
      <c r="VPM65" s="2"/>
      <c r="VPN65" s="2"/>
      <c r="VPO65" s="2"/>
      <c r="VPP65" s="2"/>
      <c r="VPQ65" s="2"/>
      <c r="VPR65" s="2"/>
      <c r="VPS65" s="2"/>
      <c r="VPT65" s="2"/>
      <c r="VPU65" s="2"/>
      <c r="VPV65" s="2"/>
      <c r="VPW65" s="2"/>
      <c r="VPX65" s="2"/>
      <c r="VPY65" s="2"/>
      <c r="VPZ65" s="2"/>
      <c r="VQA65" s="2"/>
      <c r="VQB65" s="2"/>
      <c r="VQC65" s="2"/>
      <c r="VQD65" s="2"/>
      <c r="VQE65" s="2"/>
      <c r="VQF65" s="2"/>
      <c r="VQG65" s="2"/>
      <c r="VQH65" s="2"/>
      <c r="VQI65" s="2"/>
      <c r="VQJ65" s="2"/>
      <c r="VQK65" s="2"/>
      <c r="VQL65" s="2"/>
      <c r="VQM65" s="2"/>
      <c r="VQN65" s="2"/>
      <c r="VQO65" s="2"/>
      <c r="VQP65" s="2"/>
      <c r="VQQ65" s="2"/>
      <c r="VQR65" s="2"/>
      <c r="VQS65" s="2"/>
      <c r="VQT65" s="2"/>
      <c r="VQU65" s="2"/>
      <c r="VQV65" s="2"/>
      <c r="VQW65" s="2"/>
      <c r="VQX65" s="2"/>
      <c r="VQY65" s="2"/>
      <c r="VQZ65" s="2"/>
      <c r="VRA65" s="2"/>
      <c r="VRB65" s="2"/>
      <c r="VRC65" s="2"/>
      <c r="VRD65" s="2"/>
      <c r="VRE65" s="2"/>
      <c r="VRF65" s="2"/>
      <c r="VRG65" s="2"/>
      <c r="VRH65" s="2"/>
      <c r="VRI65" s="2"/>
      <c r="VRJ65" s="2"/>
      <c r="VRK65" s="2"/>
      <c r="VRL65" s="2"/>
      <c r="VRM65" s="2"/>
      <c r="VRN65" s="2"/>
      <c r="VRO65" s="2"/>
      <c r="VRP65" s="2"/>
      <c r="VRQ65" s="2"/>
      <c r="VRR65" s="2"/>
      <c r="VRS65" s="2"/>
      <c r="VRT65" s="2"/>
      <c r="VRU65" s="2"/>
      <c r="VRV65" s="2"/>
      <c r="VRW65" s="2"/>
      <c r="VRX65" s="2"/>
      <c r="VRY65" s="2"/>
      <c r="VRZ65" s="2"/>
      <c r="VSA65" s="2"/>
      <c r="VSB65" s="2"/>
      <c r="VSC65" s="2"/>
      <c r="VSD65" s="2"/>
      <c r="VSE65" s="2"/>
      <c r="VSF65" s="2"/>
      <c r="VSG65" s="2"/>
      <c r="VSH65" s="2"/>
      <c r="VSI65" s="2"/>
      <c r="VSJ65" s="2"/>
      <c r="VSK65" s="2"/>
      <c r="VSL65" s="2"/>
      <c r="VSM65" s="2"/>
      <c r="VSN65" s="2"/>
      <c r="VSO65" s="2"/>
      <c r="VSP65" s="2"/>
      <c r="VSQ65" s="2"/>
      <c r="VSR65" s="2"/>
      <c r="VSS65" s="2"/>
      <c r="VST65" s="2"/>
      <c r="VSU65" s="2"/>
      <c r="VSV65" s="2"/>
      <c r="VSW65" s="2"/>
      <c r="VSX65" s="2"/>
      <c r="VSY65" s="2"/>
      <c r="VSZ65" s="2"/>
      <c r="VTA65" s="2"/>
      <c r="VTB65" s="2"/>
      <c r="VTC65" s="2"/>
      <c r="VTD65" s="2"/>
      <c r="VTE65" s="2"/>
      <c r="VTF65" s="2"/>
      <c r="VTG65" s="2"/>
      <c r="VTH65" s="2"/>
      <c r="VTI65" s="2"/>
      <c r="VTJ65" s="2"/>
      <c r="VTK65" s="2"/>
      <c r="VTL65" s="2"/>
      <c r="VTM65" s="2"/>
      <c r="VTN65" s="2"/>
      <c r="VTO65" s="2"/>
      <c r="VTP65" s="2"/>
      <c r="VTQ65" s="2"/>
      <c r="VTR65" s="2"/>
      <c r="VTS65" s="2"/>
      <c r="VTT65" s="2"/>
      <c r="VTU65" s="2"/>
      <c r="VTV65" s="2"/>
      <c r="VTW65" s="2"/>
      <c r="VTX65" s="2"/>
      <c r="VTY65" s="2"/>
      <c r="VTZ65" s="2"/>
      <c r="VUA65" s="2"/>
      <c r="VUB65" s="2"/>
      <c r="VUC65" s="2"/>
      <c r="VUD65" s="2"/>
      <c r="VUE65" s="2"/>
      <c r="VUF65" s="2"/>
      <c r="VUG65" s="2"/>
      <c r="VUH65" s="2"/>
      <c r="VUI65" s="2"/>
      <c r="VUJ65" s="2"/>
      <c r="VUK65" s="2"/>
      <c r="VUL65" s="2"/>
      <c r="VUM65" s="2"/>
      <c r="VUN65" s="2"/>
      <c r="VUO65" s="2"/>
      <c r="VUP65" s="2"/>
      <c r="VUQ65" s="2"/>
      <c r="VUR65" s="2"/>
      <c r="VUS65" s="2"/>
      <c r="VUT65" s="2"/>
      <c r="VUU65" s="2"/>
      <c r="VUV65" s="2"/>
      <c r="VUW65" s="2"/>
      <c r="VUX65" s="2"/>
      <c r="VUY65" s="2"/>
      <c r="VUZ65" s="2"/>
      <c r="VVA65" s="2"/>
      <c r="VVB65" s="2"/>
      <c r="VVC65" s="2"/>
      <c r="VVD65" s="2"/>
      <c r="VVE65" s="2"/>
      <c r="VVF65" s="2"/>
      <c r="VVG65" s="2"/>
      <c r="VVH65" s="2"/>
      <c r="VVI65" s="2"/>
      <c r="VVJ65" s="2"/>
      <c r="VVK65" s="2"/>
      <c r="VVL65" s="2"/>
      <c r="VVM65" s="2"/>
      <c r="VVN65" s="2"/>
      <c r="VVO65" s="2"/>
      <c r="VVP65" s="2"/>
      <c r="VVQ65" s="2"/>
      <c r="VVR65" s="2"/>
      <c r="VVS65" s="2"/>
      <c r="VVT65" s="2"/>
      <c r="VVU65" s="2"/>
      <c r="VVV65" s="2"/>
      <c r="VVW65" s="2"/>
      <c r="VVX65" s="2"/>
      <c r="VVY65" s="2"/>
      <c r="VVZ65" s="2"/>
      <c r="VWA65" s="2"/>
      <c r="VWB65" s="2"/>
      <c r="VWC65" s="2"/>
      <c r="VWD65" s="2"/>
      <c r="VWE65" s="2"/>
      <c r="VWF65" s="2"/>
      <c r="VWG65" s="2"/>
      <c r="VWH65" s="2"/>
      <c r="VWI65" s="2"/>
      <c r="VWJ65" s="2"/>
      <c r="VWK65" s="2"/>
      <c r="VWL65" s="2"/>
      <c r="VWM65" s="2"/>
      <c r="VWN65" s="2"/>
      <c r="VWO65" s="2"/>
      <c r="VWP65" s="2"/>
      <c r="VWQ65" s="2"/>
      <c r="VWR65" s="2"/>
      <c r="VWS65" s="2"/>
      <c r="VWT65" s="2"/>
      <c r="VWU65" s="2"/>
      <c r="VWV65" s="2"/>
      <c r="VWW65" s="2"/>
      <c r="VWX65" s="2"/>
      <c r="VWY65" s="2"/>
      <c r="VWZ65" s="2"/>
      <c r="VXA65" s="2"/>
      <c r="VXB65" s="2"/>
      <c r="VXC65" s="2"/>
      <c r="VXD65" s="2"/>
      <c r="VXE65" s="2"/>
      <c r="VXF65" s="2"/>
      <c r="VXG65" s="2"/>
      <c r="VXH65" s="2"/>
      <c r="VXI65" s="2"/>
      <c r="VXJ65" s="2"/>
      <c r="VXK65" s="2"/>
      <c r="VXL65" s="2"/>
      <c r="VXM65" s="2"/>
      <c r="VXN65" s="2"/>
      <c r="VXO65" s="2"/>
      <c r="VXP65" s="2"/>
      <c r="VXQ65" s="2"/>
      <c r="VXR65" s="2"/>
      <c r="VXS65" s="2"/>
      <c r="VXT65" s="2"/>
      <c r="VXU65" s="2"/>
      <c r="VXV65" s="2"/>
      <c r="VXW65" s="2"/>
      <c r="VXX65" s="2"/>
      <c r="VXY65" s="2"/>
      <c r="VXZ65" s="2"/>
      <c r="VYA65" s="2"/>
      <c r="VYB65" s="2"/>
      <c r="VYC65" s="2"/>
      <c r="VYD65" s="2"/>
      <c r="VYE65" s="2"/>
      <c r="VYF65" s="2"/>
      <c r="VYG65" s="2"/>
      <c r="VYH65" s="2"/>
      <c r="VYI65" s="2"/>
      <c r="VYJ65" s="2"/>
      <c r="VYK65" s="2"/>
      <c r="VYL65" s="2"/>
      <c r="VYM65" s="2"/>
      <c r="VYN65" s="2"/>
      <c r="VYO65" s="2"/>
      <c r="VYP65" s="2"/>
      <c r="VYQ65" s="2"/>
      <c r="VYR65" s="2"/>
      <c r="VYS65" s="2"/>
      <c r="VYT65" s="2"/>
      <c r="VYU65" s="2"/>
      <c r="VYV65" s="2"/>
      <c r="VYW65" s="2"/>
      <c r="VYX65" s="2"/>
      <c r="VYY65" s="2"/>
      <c r="VYZ65" s="2"/>
      <c r="VZA65" s="2"/>
      <c r="VZB65" s="2"/>
      <c r="VZC65" s="2"/>
      <c r="VZD65" s="2"/>
      <c r="VZE65" s="2"/>
      <c r="VZF65" s="2"/>
      <c r="VZG65" s="2"/>
      <c r="VZH65" s="2"/>
      <c r="VZI65" s="2"/>
      <c r="VZJ65" s="2"/>
      <c r="VZK65" s="2"/>
      <c r="VZL65" s="2"/>
      <c r="VZM65" s="2"/>
      <c r="VZN65" s="2"/>
      <c r="VZO65" s="2"/>
      <c r="VZP65" s="2"/>
      <c r="VZQ65" s="2"/>
      <c r="VZR65" s="2"/>
      <c r="VZS65" s="2"/>
      <c r="VZT65" s="2"/>
      <c r="VZU65" s="2"/>
      <c r="VZV65" s="2"/>
      <c r="VZW65" s="2"/>
      <c r="VZX65" s="2"/>
      <c r="VZY65" s="2"/>
      <c r="VZZ65" s="2"/>
      <c r="WAA65" s="2"/>
      <c r="WAB65" s="2"/>
      <c r="WAC65" s="2"/>
      <c r="WAD65" s="2"/>
      <c r="WAE65" s="2"/>
      <c r="WAF65" s="2"/>
      <c r="WAG65" s="2"/>
      <c r="WAH65" s="2"/>
      <c r="WAI65" s="2"/>
      <c r="WAJ65" s="2"/>
      <c r="WAK65" s="2"/>
      <c r="WAL65" s="2"/>
      <c r="WAM65" s="2"/>
      <c r="WAN65" s="2"/>
      <c r="WAO65" s="2"/>
      <c r="WAP65" s="2"/>
      <c r="WAQ65" s="2"/>
      <c r="WAR65" s="2"/>
      <c r="WAS65" s="2"/>
      <c r="WAT65" s="2"/>
      <c r="WAU65" s="2"/>
      <c r="WAV65" s="2"/>
      <c r="WAW65" s="2"/>
      <c r="WAX65" s="2"/>
      <c r="WAY65" s="2"/>
      <c r="WAZ65" s="2"/>
      <c r="WBA65" s="2"/>
      <c r="WBB65" s="2"/>
      <c r="WBC65" s="2"/>
      <c r="WBD65" s="2"/>
      <c r="WBE65" s="2"/>
      <c r="WBF65" s="2"/>
      <c r="WBG65" s="2"/>
      <c r="WBH65" s="2"/>
      <c r="WBI65" s="2"/>
      <c r="WBJ65" s="2"/>
      <c r="WBK65" s="2"/>
      <c r="WBL65" s="2"/>
      <c r="WBM65" s="2"/>
      <c r="WBN65" s="2"/>
      <c r="WBO65" s="2"/>
      <c r="WBP65" s="2"/>
      <c r="WBQ65" s="2"/>
      <c r="WBR65" s="2"/>
      <c r="WBS65" s="2"/>
      <c r="WBT65" s="2"/>
      <c r="WBU65" s="2"/>
      <c r="WBV65" s="2"/>
      <c r="WBW65" s="2"/>
      <c r="WBX65" s="2"/>
      <c r="WBY65" s="2"/>
      <c r="WBZ65" s="2"/>
      <c r="WCA65" s="2"/>
      <c r="WCB65" s="2"/>
      <c r="WCC65" s="2"/>
      <c r="WCD65" s="2"/>
      <c r="WCE65" s="2"/>
      <c r="WCF65" s="2"/>
      <c r="WCG65" s="2"/>
      <c r="WCH65" s="2"/>
      <c r="WCI65" s="2"/>
      <c r="WCJ65" s="2"/>
      <c r="WCK65" s="2"/>
      <c r="WCL65" s="2"/>
      <c r="WCM65" s="2"/>
      <c r="WCN65" s="2"/>
      <c r="WCO65" s="2"/>
      <c r="WCP65" s="2"/>
      <c r="WCQ65" s="2"/>
      <c r="WCR65" s="2"/>
      <c r="WCS65" s="2"/>
      <c r="WCT65" s="2"/>
      <c r="WCU65" s="2"/>
      <c r="WCV65" s="2"/>
      <c r="WCW65" s="2"/>
      <c r="WCX65" s="2"/>
      <c r="WCY65" s="2"/>
      <c r="WCZ65" s="2"/>
      <c r="WDA65" s="2"/>
      <c r="WDB65" s="2"/>
      <c r="WDC65" s="2"/>
      <c r="WDD65" s="2"/>
      <c r="WDE65" s="2"/>
      <c r="WDF65" s="2"/>
      <c r="WDG65" s="2"/>
      <c r="WDH65" s="2"/>
      <c r="WDI65" s="2"/>
      <c r="WDJ65" s="2"/>
      <c r="WDK65" s="2"/>
      <c r="WDL65" s="2"/>
      <c r="WDM65" s="2"/>
      <c r="WDN65" s="2"/>
      <c r="WDO65" s="2"/>
      <c r="WDP65" s="2"/>
      <c r="WDQ65" s="2"/>
      <c r="WDR65" s="2"/>
      <c r="WDS65" s="2"/>
      <c r="WDT65" s="2"/>
      <c r="WDU65" s="2"/>
      <c r="WDV65" s="2"/>
      <c r="WDW65" s="2"/>
      <c r="WDX65" s="2"/>
      <c r="WDY65" s="2"/>
      <c r="WDZ65" s="2"/>
      <c r="WEA65" s="2"/>
      <c r="WEB65" s="2"/>
      <c r="WEC65" s="2"/>
      <c r="WED65" s="2"/>
      <c r="WEE65" s="2"/>
      <c r="WEF65" s="2"/>
      <c r="WEG65" s="2"/>
      <c r="WEH65" s="2"/>
      <c r="WEI65" s="2"/>
      <c r="WEJ65" s="2"/>
      <c r="WEK65" s="2"/>
      <c r="WEL65" s="2"/>
      <c r="WEM65" s="2"/>
      <c r="WEN65" s="2"/>
      <c r="WEO65" s="2"/>
      <c r="WEP65" s="2"/>
      <c r="WEQ65" s="2"/>
      <c r="WER65" s="2"/>
      <c r="WES65" s="2"/>
      <c r="WET65" s="2"/>
      <c r="WEU65" s="2"/>
      <c r="WEV65" s="2"/>
      <c r="WEW65" s="2"/>
      <c r="WEX65" s="2"/>
      <c r="WEY65" s="2"/>
      <c r="WEZ65" s="2"/>
      <c r="WFA65" s="2"/>
      <c r="WFB65" s="2"/>
      <c r="WFC65" s="2"/>
      <c r="WFD65" s="2"/>
      <c r="WFE65" s="2"/>
      <c r="WFF65" s="2"/>
      <c r="WFG65" s="2"/>
      <c r="WFH65" s="2"/>
      <c r="WFI65" s="2"/>
      <c r="WFJ65" s="2"/>
      <c r="WFK65" s="2"/>
      <c r="WFL65" s="2"/>
      <c r="WFM65" s="2"/>
      <c r="WFN65" s="2"/>
      <c r="WFO65" s="2"/>
      <c r="WFP65" s="2"/>
      <c r="WFQ65" s="2"/>
      <c r="WFR65" s="2"/>
      <c r="WFS65" s="2"/>
      <c r="WFT65" s="2"/>
      <c r="WFU65" s="2"/>
      <c r="WFV65" s="2"/>
      <c r="WFW65" s="2"/>
      <c r="WFX65" s="2"/>
      <c r="WFY65" s="2"/>
      <c r="WFZ65" s="2"/>
      <c r="WGA65" s="2"/>
      <c r="WGB65" s="2"/>
      <c r="WGC65" s="2"/>
      <c r="WGD65" s="2"/>
      <c r="WGE65" s="2"/>
      <c r="WGF65" s="2"/>
      <c r="WGG65" s="2"/>
      <c r="WGH65" s="2"/>
      <c r="WGI65" s="2"/>
      <c r="WGJ65" s="2"/>
      <c r="WGK65" s="2"/>
      <c r="WGL65" s="2"/>
      <c r="WGM65" s="2"/>
      <c r="WGN65" s="2"/>
      <c r="WGO65" s="2"/>
      <c r="WGP65" s="2"/>
      <c r="WGQ65" s="2"/>
      <c r="WGR65" s="2"/>
      <c r="WGS65" s="2"/>
      <c r="WGT65" s="2"/>
      <c r="WGU65" s="2"/>
      <c r="WGV65" s="2"/>
      <c r="WGW65" s="2"/>
      <c r="WGX65" s="2"/>
      <c r="WGY65" s="2"/>
      <c r="WGZ65" s="2"/>
      <c r="WHA65" s="2"/>
      <c r="WHB65" s="2"/>
      <c r="WHC65" s="2"/>
      <c r="WHD65" s="2"/>
      <c r="WHE65" s="2"/>
      <c r="WHF65" s="2"/>
      <c r="WHG65" s="2"/>
      <c r="WHH65" s="2"/>
      <c r="WHI65" s="2"/>
      <c r="WHJ65" s="2"/>
      <c r="WHK65" s="2"/>
      <c r="WHL65" s="2"/>
      <c r="WHM65" s="2"/>
      <c r="WHN65" s="2"/>
      <c r="WHO65" s="2"/>
      <c r="WHP65" s="2"/>
      <c r="WHQ65" s="2"/>
      <c r="WHR65" s="2"/>
      <c r="WHS65" s="2"/>
      <c r="WHT65" s="2"/>
      <c r="WHU65" s="2"/>
      <c r="WHV65" s="2"/>
      <c r="WHW65" s="2"/>
      <c r="WHX65" s="2"/>
      <c r="WHY65" s="2"/>
      <c r="WHZ65" s="2"/>
      <c r="WIA65" s="2"/>
      <c r="WIB65" s="2"/>
      <c r="WIC65" s="2"/>
      <c r="WID65" s="2"/>
      <c r="WIE65" s="2"/>
      <c r="WIF65" s="2"/>
      <c r="WIG65" s="2"/>
      <c r="WIH65" s="2"/>
      <c r="WII65" s="2"/>
      <c r="WIJ65" s="2"/>
      <c r="WIK65" s="2"/>
      <c r="WIL65" s="2"/>
      <c r="WIM65" s="2"/>
      <c r="WIN65" s="2"/>
      <c r="WIO65" s="2"/>
      <c r="WIP65" s="2"/>
      <c r="WIQ65" s="2"/>
      <c r="WIR65" s="2"/>
      <c r="WIS65" s="2"/>
      <c r="WIT65" s="2"/>
      <c r="WIU65" s="2"/>
      <c r="WIV65" s="2"/>
      <c r="WIW65" s="2"/>
      <c r="WIX65" s="2"/>
      <c r="WIY65" s="2"/>
      <c r="WIZ65" s="2"/>
      <c r="WJA65" s="2"/>
      <c r="WJB65" s="2"/>
      <c r="WJC65" s="2"/>
      <c r="WJD65" s="2"/>
      <c r="WJE65" s="2"/>
      <c r="WJF65" s="2"/>
      <c r="WJG65" s="2"/>
      <c r="WJH65" s="2"/>
      <c r="WJI65" s="2"/>
      <c r="WJJ65" s="2"/>
      <c r="WJK65" s="2"/>
      <c r="WJL65" s="2"/>
      <c r="WJM65" s="2"/>
      <c r="WJN65" s="2"/>
      <c r="WJO65" s="2"/>
      <c r="WJP65" s="2"/>
      <c r="WJQ65" s="2"/>
      <c r="WJR65" s="2"/>
      <c r="WJS65" s="2"/>
      <c r="WJT65" s="2"/>
      <c r="WJU65" s="2"/>
      <c r="WJV65" s="2"/>
      <c r="WJW65" s="2"/>
      <c r="WJX65" s="2"/>
      <c r="WJY65" s="2"/>
      <c r="WJZ65" s="2"/>
      <c r="WKA65" s="2"/>
      <c r="WKB65" s="2"/>
      <c r="WKC65" s="2"/>
      <c r="WKD65" s="2"/>
      <c r="WKE65" s="2"/>
      <c r="WKF65" s="2"/>
      <c r="WKG65" s="2"/>
      <c r="WKH65" s="2"/>
      <c r="WKI65" s="2"/>
      <c r="WKJ65" s="2"/>
      <c r="WKK65" s="2"/>
      <c r="WKL65" s="2"/>
      <c r="WKM65" s="2"/>
      <c r="WKN65" s="2"/>
      <c r="WKO65" s="2"/>
      <c r="WKP65" s="2"/>
      <c r="WKQ65" s="2"/>
      <c r="WKR65" s="2"/>
      <c r="WKS65" s="2"/>
      <c r="WKT65" s="2"/>
      <c r="WKU65" s="2"/>
      <c r="WKV65" s="2"/>
      <c r="WKW65" s="2"/>
      <c r="WKX65" s="2"/>
      <c r="WKY65" s="2"/>
      <c r="WKZ65" s="2"/>
      <c r="WLA65" s="2"/>
      <c r="WLB65" s="2"/>
      <c r="WLC65" s="2"/>
      <c r="WLD65" s="2"/>
      <c r="WLE65" s="2"/>
      <c r="WLF65" s="2"/>
      <c r="WLG65" s="2"/>
      <c r="WLH65" s="2"/>
      <c r="WLI65" s="2"/>
      <c r="WLJ65" s="2"/>
      <c r="WLK65" s="2"/>
      <c r="WLL65" s="2"/>
      <c r="WLM65" s="2"/>
      <c r="WLN65" s="2"/>
      <c r="WLO65" s="2"/>
      <c r="WLP65" s="2"/>
      <c r="WLQ65" s="2"/>
      <c r="WLR65" s="2"/>
      <c r="WLS65" s="2"/>
      <c r="WLT65" s="2"/>
      <c r="WLU65" s="2"/>
      <c r="WLV65" s="2"/>
      <c r="WLW65" s="2"/>
      <c r="WLX65" s="2"/>
      <c r="WLY65" s="2"/>
      <c r="WLZ65" s="2"/>
      <c r="WMA65" s="2"/>
      <c r="WMB65" s="2"/>
      <c r="WMC65" s="2"/>
      <c r="WMD65" s="2"/>
      <c r="WME65" s="2"/>
      <c r="WMF65" s="2"/>
      <c r="WMG65" s="2"/>
      <c r="WMH65" s="2"/>
      <c r="WMI65" s="2"/>
      <c r="WMJ65" s="2"/>
      <c r="WMK65" s="2"/>
      <c r="WML65" s="2"/>
      <c r="WMM65" s="2"/>
      <c r="WMN65" s="2"/>
      <c r="WMO65" s="2"/>
      <c r="WMP65" s="2"/>
      <c r="WMQ65" s="2"/>
      <c r="WMR65" s="2"/>
      <c r="WMS65" s="2"/>
      <c r="WMT65" s="2"/>
      <c r="WMU65" s="2"/>
      <c r="WMV65" s="2"/>
      <c r="WMW65" s="2"/>
      <c r="WMX65" s="2"/>
      <c r="WMY65" s="2"/>
      <c r="WMZ65" s="2"/>
      <c r="WNA65" s="2"/>
      <c r="WNB65" s="2"/>
      <c r="WNC65" s="2"/>
      <c r="WND65" s="2"/>
      <c r="WNE65" s="2"/>
      <c r="WNF65" s="2"/>
      <c r="WNG65" s="2"/>
      <c r="WNH65" s="2"/>
      <c r="WNI65" s="2"/>
      <c r="WNJ65" s="2"/>
      <c r="WNK65" s="2"/>
      <c r="WNL65" s="2"/>
      <c r="WNM65" s="2"/>
      <c r="WNN65" s="2"/>
      <c r="WNO65" s="2"/>
      <c r="WNP65" s="2"/>
      <c r="WNQ65" s="2"/>
      <c r="WNR65" s="2"/>
      <c r="WNS65" s="2"/>
      <c r="WNT65" s="2"/>
      <c r="WNU65" s="2"/>
      <c r="WNV65" s="2"/>
      <c r="WNW65" s="2"/>
      <c r="WNX65" s="2"/>
      <c r="WNY65" s="2"/>
      <c r="WNZ65" s="2"/>
      <c r="WOA65" s="2"/>
      <c r="WOB65" s="2"/>
      <c r="WOC65" s="2"/>
      <c r="WOD65" s="2"/>
      <c r="WOE65" s="2"/>
      <c r="WOF65" s="2"/>
      <c r="WOG65" s="2"/>
      <c r="WOH65" s="2"/>
      <c r="WOI65" s="2"/>
      <c r="WOJ65" s="2"/>
      <c r="WOK65" s="2"/>
      <c r="WOL65" s="2"/>
      <c r="WOM65" s="2"/>
      <c r="WON65" s="2"/>
      <c r="WOO65" s="2"/>
      <c r="WOP65" s="2"/>
      <c r="WOQ65" s="2"/>
      <c r="WOR65" s="2"/>
      <c r="WOS65" s="2"/>
      <c r="WOT65" s="2"/>
      <c r="WOU65" s="2"/>
      <c r="WOV65" s="2"/>
      <c r="WOW65" s="2"/>
      <c r="WOX65" s="2"/>
      <c r="WOY65" s="2"/>
      <c r="WOZ65" s="2"/>
      <c r="WPA65" s="2"/>
      <c r="WPB65" s="2"/>
      <c r="WPC65" s="2"/>
      <c r="WPD65" s="2"/>
      <c r="WPE65" s="2"/>
      <c r="WPF65" s="2"/>
      <c r="WPG65" s="2"/>
      <c r="WPH65" s="2"/>
      <c r="WPI65" s="2"/>
      <c r="WPJ65" s="2"/>
      <c r="WPK65" s="2"/>
      <c r="WPL65" s="2"/>
      <c r="WPM65" s="2"/>
      <c r="WPN65" s="2"/>
      <c r="WPO65" s="2"/>
      <c r="WPP65" s="2"/>
      <c r="WPQ65" s="2"/>
      <c r="WPR65" s="2"/>
      <c r="WPS65" s="2"/>
      <c r="WPT65" s="2"/>
      <c r="WPU65" s="2"/>
      <c r="WPV65" s="2"/>
      <c r="WPW65" s="2"/>
      <c r="WPX65" s="2"/>
      <c r="WPY65" s="2"/>
      <c r="WPZ65" s="2"/>
      <c r="WQA65" s="2"/>
      <c r="WQB65" s="2"/>
      <c r="WQC65" s="2"/>
      <c r="WQD65" s="2"/>
      <c r="WQE65" s="2"/>
      <c r="WQF65" s="2"/>
      <c r="WQG65" s="2"/>
      <c r="WQH65" s="2"/>
      <c r="WQI65" s="2"/>
      <c r="WQJ65" s="2"/>
      <c r="WQK65" s="2"/>
      <c r="WQL65" s="2"/>
      <c r="WQM65" s="2"/>
      <c r="WQN65" s="2"/>
      <c r="WQO65" s="2"/>
      <c r="WQP65" s="2"/>
      <c r="WQQ65" s="2"/>
      <c r="WQR65" s="2"/>
      <c r="WQS65" s="2"/>
      <c r="WQT65" s="2"/>
      <c r="WQU65" s="2"/>
      <c r="WQV65" s="2"/>
      <c r="WQW65" s="2"/>
      <c r="WQX65" s="2"/>
      <c r="WQY65" s="2"/>
      <c r="WQZ65" s="2"/>
      <c r="WRA65" s="2"/>
      <c r="WRB65" s="2"/>
      <c r="WRC65" s="2"/>
      <c r="WRD65" s="2"/>
      <c r="WRE65" s="2"/>
      <c r="WRF65" s="2"/>
      <c r="WRG65" s="2"/>
      <c r="WRH65" s="2"/>
      <c r="WRI65" s="2"/>
      <c r="WRJ65" s="2"/>
      <c r="WRK65" s="2"/>
      <c r="WRL65" s="2"/>
      <c r="WRM65" s="2"/>
      <c r="WRN65" s="2"/>
      <c r="WRO65" s="2"/>
      <c r="WRP65" s="2"/>
      <c r="WRQ65" s="2"/>
      <c r="WRR65" s="2"/>
      <c r="WRS65" s="2"/>
      <c r="WRT65" s="2"/>
      <c r="WRU65" s="2"/>
      <c r="WRV65" s="2"/>
      <c r="WRW65" s="2"/>
      <c r="WRX65" s="2"/>
      <c r="WRY65" s="2"/>
      <c r="WRZ65" s="2"/>
      <c r="WSA65" s="2"/>
      <c r="WSB65" s="2"/>
      <c r="WSC65" s="2"/>
      <c r="WSD65" s="2"/>
      <c r="WSE65" s="2"/>
      <c r="WSF65" s="2"/>
      <c r="WSG65" s="2"/>
      <c r="WSH65" s="2"/>
      <c r="WSI65" s="2"/>
      <c r="WSJ65" s="2"/>
      <c r="WSK65" s="2"/>
      <c r="WSL65" s="2"/>
      <c r="WSM65" s="2"/>
      <c r="WSN65" s="2"/>
      <c r="WSO65" s="2"/>
      <c r="WSP65" s="2"/>
      <c r="WSQ65" s="2"/>
      <c r="WSR65" s="2"/>
      <c r="WSS65" s="2"/>
      <c r="WST65" s="2"/>
      <c r="WSU65" s="2"/>
      <c r="WSV65" s="2"/>
      <c r="WSW65" s="2"/>
      <c r="WSX65" s="2"/>
      <c r="WSY65" s="2"/>
      <c r="WSZ65" s="2"/>
      <c r="WTA65" s="2"/>
      <c r="WTB65" s="2"/>
      <c r="WTC65" s="2"/>
      <c r="WTD65" s="2"/>
      <c r="WTE65" s="2"/>
      <c r="WTF65" s="2"/>
      <c r="WTG65" s="2"/>
      <c r="WTH65" s="2"/>
      <c r="WTI65" s="2"/>
      <c r="WTJ65" s="2"/>
      <c r="WTK65" s="2"/>
      <c r="WTL65" s="2"/>
      <c r="WTM65" s="2"/>
      <c r="WTN65" s="2"/>
      <c r="WTO65" s="2"/>
      <c r="WTP65" s="2"/>
      <c r="WTQ65" s="2"/>
      <c r="WTR65" s="2"/>
      <c r="WTS65" s="2"/>
      <c r="WTT65" s="2"/>
      <c r="WTU65" s="2"/>
      <c r="WTV65" s="2"/>
      <c r="WTW65" s="2"/>
      <c r="WTX65" s="2"/>
      <c r="WTY65" s="2"/>
      <c r="WTZ65" s="2"/>
      <c r="WUA65" s="2"/>
      <c r="WUB65" s="2"/>
      <c r="WUC65" s="2"/>
      <c r="WUD65" s="2"/>
      <c r="WUE65" s="2"/>
      <c r="WUF65" s="2"/>
      <c r="WUG65" s="2"/>
      <c r="WUH65" s="2"/>
      <c r="WUI65" s="2"/>
      <c r="WUJ65" s="2"/>
      <c r="WUK65" s="2"/>
      <c r="WUL65" s="2"/>
      <c r="WUM65" s="2"/>
      <c r="WUN65" s="2"/>
      <c r="WUO65" s="2"/>
      <c r="WUP65" s="2"/>
      <c r="WUQ65" s="2"/>
      <c r="WUR65" s="2"/>
      <c r="WUS65" s="2"/>
      <c r="WUT65" s="2"/>
      <c r="WUU65" s="2"/>
      <c r="WUV65" s="2"/>
      <c r="WUW65" s="2"/>
      <c r="WUX65" s="2"/>
      <c r="WUY65" s="2"/>
      <c r="WUZ65" s="2"/>
      <c r="WVA65" s="2"/>
      <c r="WVB65" s="2"/>
      <c r="WVC65" s="2"/>
      <c r="WVD65" s="2"/>
      <c r="WVE65" s="2"/>
      <c r="WVF65" s="2"/>
      <c r="WVG65" s="2"/>
      <c r="WVH65" s="2"/>
      <c r="WVI65" s="2"/>
      <c r="WVJ65" s="2"/>
      <c r="WVK65" s="2"/>
      <c r="WVL65" s="2"/>
      <c r="WVM65" s="2"/>
      <c r="WVN65" s="2"/>
      <c r="WVO65" s="2"/>
      <c r="WVP65" s="2"/>
      <c r="WVQ65" s="2"/>
      <c r="WVR65" s="2"/>
      <c r="WVS65" s="2"/>
      <c r="WVT65" s="2"/>
      <c r="WVU65" s="2"/>
      <c r="WVV65" s="2"/>
      <c r="WVW65" s="2"/>
      <c r="WVX65" s="2"/>
      <c r="WVY65" s="2"/>
      <c r="WVZ65" s="2"/>
      <c r="WWA65" s="2"/>
      <c r="WWB65" s="2"/>
      <c r="WWC65" s="2"/>
      <c r="WWD65" s="2"/>
      <c r="WWE65" s="2"/>
      <c r="WWF65" s="2"/>
      <c r="WWG65" s="2"/>
      <c r="WWH65" s="2"/>
      <c r="WWI65" s="2"/>
      <c r="WWJ65" s="2"/>
      <c r="WWK65" s="2"/>
      <c r="WWL65" s="2"/>
      <c r="WWM65" s="2"/>
      <c r="WWN65" s="2"/>
      <c r="WWO65" s="2"/>
      <c r="WWP65" s="2"/>
      <c r="WWQ65" s="2"/>
      <c r="WWR65" s="2"/>
      <c r="WWS65" s="2"/>
      <c r="WWT65" s="2"/>
      <c r="WWU65" s="2"/>
      <c r="WWV65" s="2"/>
      <c r="WWW65" s="2"/>
      <c r="WWX65" s="2"/>
      <c r="WWY65" s="2"/>
      <c r="WWZ65" s="2"/>
      <c r="WXA65" s="2"/>
      <c r="WXB65" s="2"/>
      <c r="WXC65" s="2"/>
      <c r="WXD65" s="2"/>
      <c r="WXE65" s="2"/>
      <c r="WXF65" s="2"/>
      <c r="WXG65" s="2"/>
      <c r="WXH65" s="2"/>
      <c r="WXI65" s="2"/>
      <c r="WXJ65" s="2"/>
      <c r="WXK65" s="2"/>
      <c r="WXL65" s="2"/>
      <c r="WXM65" s="2"/>
      <c r="WXN65" s="2"/>
      <c r="WXO65" s="2"/>
      <c r="WXP65" s="2"/>
      <c r="WXQ65" s="2"/>
      <c r="WXR65" s="2"/>
      <c r="WXS65" s="2"/>
      <c r="WXT65" s="2"/>
      <c r="WXU65" s="2"/>
      <c r="WXV65" s="2"/>
      <c r="WXW65" s="2"/>
      <c r="WXX65" s="2"/>
      <c r="WXY65" s="2"/>
      <c r="WXZ65" s="2"/>
      <c r="WYA65" s="2"/>
      <c r="WYB65" s="2"/>
      <c r="WYC65" s="2"/>
      <c r="WYD65" s="2"/>
      <c r="WYE65" s="2"/>
      <c r="WYF65" s="2"/>
      <c r="WYG65" s="2"/>
      <c r="WYH65" s="2"/>
      <c r="WYI65" s="2"/>
      <c r="WYJ65" s="2"/>
      <c r="WYK65" s="2"/>
      <c r="WYL65" s="2"/>
      <c r="WYM65" s="2"/>
      <c r="WYN65" s="2"/>
      <c r="WYO65" s="2"/>
      <c r="WYP65" s="2"/>
      <c r="WYQ65" s="2"/>
      <c r="WYR65" s="2"/>
      <c r="WYS65" s="2"/>
      <c r="WYT65" s="2"/>
      <c r="WYU65" s="2"/>
      <c r="WYV65" s="2"/>
      <c r="WYW65" s="2"/>
      <c r="WYX65" s="2"/>
      <c r="WYY65" s="2"/>
      <c r="WYZ65" s="2"/>
      <c r="WZA65" s="2"/>
      <c r="WZB65" s="2"/>
      <c r="WZC65" s="2"/>
      <c r="WZD65" s="2"/>
      <c r="WZE65" s="2"/>
      <c r="WZF65" s="2"/>
      <c r="WZG65" s="2"/>
      <c r="WZH65" s="2"/>
      <c r="WZI65" s="2"/>
      <c r="WZJ65" s="2"/>
      <c r="WZK65" s="2"/>
      <c r="WZL65" s="2"/>
      <c r="WZM65" s="2"/>
      <c r="WZN65" s="2"/>
      <c r="WZO65" s="2"/>
      <c r="WZP65" s="2"/>
      <c r="WZQ65" s="2"/>
      <c r="WZR65" s="2"/>
      <c r="WZS65" s="2"/>
      <c r="WZT65" s="2"/>
      <c r="WZU65" s="2"/>
      <c r="WZV65" s="2"/>
      <c r="WZW65" s="2"/>
      <c r="WZX65" s="2"/>
      <c r="WZY65" s="2"/>
      <c r="WZZ65" s="2"/>
      <c r="XAA65" s="2"/>
      <c r="XAB65" s="2"/>
      <c r="XAC65" s="2"/>
      <c r="XAD65" s="2"/>
      <c r="XAE65" s="2"/>
      <c r="XAF65" s="2"/>
      <c r="XAG65" s="2"/>
      <c r="XAH65" s="2"/>
      <c r="XAI65" s="2"/>
      <c r="XAJ65" s="2"/>
      <c r="XAK65" s="2"/>
      <c r="XAL65" s="2"/>
      <c r="XAM65" s="2"/>
      <c r="XAN65" s="2"/>
      <c r="XAO65" s="2"/>
      <c r="XAP65" s="2"/>
      <c r="XAQ65" s="2"/>
      <c r="XAR65" s="2"/>
      <c r="XAS65" s="2"/>
      <c r="XAT65" s="2"/>
      <c r="XAU65" s="2"/>
      <c r="XAV65" s="2"/>
      <c r="XAW65" s="2"/>
      <c r="XAX65" s="2"/>
      <c r="XAY65" s="2"/>
      <c r="XAZ65" s="2"/>
      <c r="XBA65" s="2"/>
      <c r="XBB65" s="2"/>
      <c r="XBC65" s="2"/>
      <c r="XBD65" s="2"/>
      <c r="XBE65" s="2"/>
      <c r="XBF65" s="2"/>
      <c r="XBG65" s="2"/>
      <c r="XBH65" s="2"/>
      <c r="XBI65" s="2"/>
      <c r="XBJ65" s="2"/>
      <c r="XBK65" s="2"/>
      <c r="XBL65" s="2"/>
      <c r="XBM65" s="2"/>
      <c r="XBN65" s="2"/>
      <c r="XBO65" s="2"/>
      <c r="XBP65" s="2"/>
      <c r="XBQ65" s="2"/>
      <c r="XBR65" s="2"/>
      <c r="XBS65" s="2"/>
      <c r="XBT65" s="2"/>
      <c r="XBU65" s="2"/>
      <c r="XBV65" s="2"/>
      <c r="XBW65" s="2"/>
      <c r="XBX65" s="2"/>
      <c r="XBY65" s="2"/>
      <c r="XBZ65" s="2"/>
      <c r="XCA65" s="2"/>
      <c r="XCB65" s="2"/>
      <c r="XCC65" s="2"/>
      <c r="XCD65" s="2"/>
      <c r="XCE65" s="2"/>
      <c r="XCF65" s="2"/>
      <c r="XCG65" s="2"/>
      <c r="XCH65" s="2"/>
      <c r="XCI65" s="2"/>
      <c r="XCJ65" s="2"/>
      <c r="XCK65" s="2"/>
      <c r="XCL65" s="2"/>
      <c r="XCM65" s="2"/>
      <c r="XCN65" s="2"/>
      <c r="XCO65" s="2"/>
      <c r="XCP65" s="2"/>
      <c r="XCQ65" s="2"/>
      <c r="XCR65" s="2"/>
      <c r="XCS65" s="2"/>
      <c r="XCT65" s="2"/>
      <c r="XCU65" s="2"/>
      <c r="XCV65" s="2"/>
      <c r="XCW65" s="2"/>
      <c r="XCX65" s="2"/>
      <c r="XCY65" s="2"/>
      <c r="XCZ65" s="2"/>
      <c r="XDA65" s="2"/>
      <c r="XDB65" s="2"/>
      <c r="XDC65" s="2"/>
      <c r="XDD65" s="2"/>
      <c r="XDE65" s="2"/>
      <c r="XDF65" s="2"/>
      <c r="XDG65" s="2"/>
      <c r="XDH65" s="2"/>
      <c r="XDI65" s="2"/>
      <c r="XDJ65" s="2"/>
      <c r="XDK65" s="2"/>
      <c r="XDL65" s="2"/>
      <c r="XDM65" s="2"/>
      <c r="XDN65" s="2"/>
      <c r="XDO65" s="2"/>
      <c r="XDP65" s="2"/>
      <c r="XDQ65" s="2"/>
      <c r="XDR65" s="2"/>
      <c r="XDS65" s="2"/>
      <c r="XDT65" s="2"/>
      <c r="XDU65" s="2"/>
      <c r="XDV65" s="2"/>
      <c r="XDW65" s="2"/>
      <c r="XDX65" s="2"/>
      <c r="XDY65" s="2"/>
      <c r="XDZ65" s="2"/>
      <c r="XEA65" s="2"/>
      <c r="XEB65" s="2"/>
      <c r="XEC65" s="2"/>
      <c r="XED65" s="2"/>
      <c r="XEE65" s="2"/>
      <c r="XEF65" s="2"/>
      <c r="XEG65" s="2"/>
      <c r="XEH65" s="2"/>
      <c r="XEI65" s="2"/>
      <c r="XEJ65" s="2"/>
      <c r="XEK65" s="2"/>
      <c r="XEL65" s="2"/>
      <c r="XEM65" s="2"/>
      <c r="XEN65" s="2"/>
      <c r="XEO65" s="2"/>
      <c r="XEP65" s="2"/>
      <c r="XEQ65" s="2"/>
      <c r="XER65" s="2"/>
      <c r="XES65" s="2"/>
      <c r="XET65" s="2"/>
      <c r="XEU65" s="2"/>
      <c r="XEV65" s="2"/>
      <c r="XEW65" s="2"/>
      <c r="XEX65" s="2"/>
      <c r="XEY65" s="2"/>
      <c r="XEZ65" s="2"/>
      <c r="XFA65" s="2"/>
      <c r="XFB65" s="2"/>
      <c r="XFC65" s="2"/>
    </row>
    <row r="66" spans="1:16383" x14ac:dyDescent="0.2">
      <c r="A66" s="2" t="s">
        <v>194</v>
      </c>
      <c r="B66" s="2" t="s">
        <v>191</v>
      </c>
      <c r="C66" s="162">
        <v>1.6</v>
      </c>
      <c r="AJ66" s="58" t="s">
        <v>457</v>
      </c>
      <c r="AK66" t="s">
        <v>513</v>
      </c>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c r="WZX66" s="2"/>
      <c r="WZY66" s="2"/>
      <c r="WZZ66" s="2"/>
      <c r="XAA66" s="2"/>
      <c r="XAB66" s="2"/>
      <c r="XAC66" s="2"/>
      <c r="XAD66" s="2"/>
      <c r="XAE66" s="2"/>
      <c r="XAF66" s="2"/>
      <c r="XAG66" s="2"/>
      <c r="XAH66" s="2"/>
      <c r="XAI66" s="2"/>
      <c r="XAJ66" s="2"/>
      <c r="XAK66" s="2"/>
      <c r="XAL66" s="2"/>
      <c r="XAM66" s="2"/>
      <c r="XAN66" s="2"/>
      <c r="XAO66" s="2"/>
      <c r="XAP66" s="2"/>
      <c r="XAQ66" s="2"/>
      <c r="XAR66" s="2"/>
      <c r="XAS66" s="2"/>
      <c r="XAT66" s="2"/>
      <c r="XAU66" s="2"/>
      <c r="XAV66" s="2"/>
      <c r="XAW66" s="2"/>
      <c r="XAX66" s="2"/>
      <c r="XAY66" s="2"/>
      <c r="XAZ66" s="2"/>
      <c r="XBA66" s="2"/>
      <c r="XBB66" s="2"/>
      <c r="XBC66" s="2"/>
      <c r="XBD66" s="2"/>
      <c r="XBE66" s="2"/>
      <c r="XBF66" s="2"/>
      <c r="XBG66" s="2"/>
      <c r="XBH66" s="2"/>
      <c r="XBI66" s="2"/>
      <c r="XBJ66" s="2"/>
      <c r="XBK66" s="2"/>
      <c r="XBL66" s="2"/>
      <c r="XBM66" s="2"/>
      <c r="XBN66" s="2"/>
      <c r="XBO66" s="2"/>
      <c r="XBP66" s="2"/>
      <c r="XBQ66" s="2"/>
      <c r="XBR66" s="2"/>
      <c r="XBS66" s="2"/>
      <c r="XBT66" s="2"/>
      <c r="XBU66" s="2"/>
      <c r="XBV66" s="2"/>
      <c r="XBW66" s="2"/>
      <c r="XBX66" s="2"/>
      <c r="XBY66" s="2"/>
      <c r="XBZ66" s="2"/>
      <c r="XCA66" s="2"/>
      <c r="XCB66" s="2"/>
      <c r="XCC66" s="2"/>
      <c r="XCD66" s="2"/>
      <c r="XCE66" s="2"/>
      <c r="XCF66" s="2"/>
      <c r="XCG66" s="2"/>
      <c r="XCH66" s="2"/>
      <c r="XCI66" s="2"/>
      <c r="XCJ66" s="2"/>
      <c r="XCK66" s="2"/>
      <c r="XCL66" s="2"/>
      <c r="XCM66" s="2"/>
      <c r="XCN66" s="2"/>
      <c r="XCO66" s="2"/>
      <c r="XCP66" s="2"/>
      <c r="XCQ66" s="2"/>
      <c r="XCR66" s="2"/>
      <c r="XCS66" s="2"/>
      <c r="XCT66" s="2"/>
      <c r="XCU66" s="2"/>
      <c r="XCV66" s="2"/>
      <c r="XCW66" s="2"/>
      <c r="XCX66" s="2"/>
      <c r="XCY66" s="2"/>
      <c r="XCZ66" s="2"/>
      <c r="XDA66" s="2"/>
      <c r="XDB66" s="2"/>
      <c r="XDC66" s="2"/>
      <c r="XDD66" s="2"/>
      <c r="XDE66" s="2"/>
      <c r="XDF66" s="2"/>
      <c r="XDG66" s="2"/>
      <c r="XDH66" s="2"/>
      <c r="XDI66" s="2"/>
      <c r="XDJ66" s="2"/>
      <c r="XDK66" s="2"/>
      <c r="XDL66" s="2"/>
      <c r="XDM66" s="2"/>
      <c r="XDN66" s="2"/>
      <c r="XDO66" s="2"/>
      <c r="XDP66" s="2"/>
      <c r="XDQ66" s="2"/>
      <c r="XDR66" s="2"/>
      <c r="XDS66" s="2"/>
      <c r="XDT66" s="2"/>
      <c r="XDU66" s="2"/>
      <c r="XDV66" s="2"/>
      <c r="XDW66" s="2"/>
      <c r="XDX66" s="2"/>
      <c r="XDY66" s="2"/>
      <c r="XDZ66" s="2"/>
      <c r="XEA66" s="2"/>
      <c r="XEB66" s="2"/>
      <c r="XEC66" s="2"/>
      <c r="XED66" s="2"/>
      <c r="XEE66" s="2"/>
      <c r="XEF66" s="2"/>
      <c r="XEG66" s="2"/>
      <c r="XEH66" s="2"/>
      <c r="XEI66" s="2"/>
      <c r="XEJ66" s="2"/>
      <c r="XEK66" s="2"/>
      <c r="XEL66" s="2"/>
      <c r="XEM66" s="2"/>
      <c r="XEN66" s="2"/>
      <c r="XEO66" s="2"/>
      <c r="XEP66" s="2"/>
      <c r="XEQ66" s="2"/>
      <c r="XER66" s="2"/>
      <c r="XES66" s="2"/>
      <c r="XET66" s="2"/>
      <c r="XEU66" s="2"/>
      <c r="XEV66" s="2"/>
      <c r="XEW66" s="2"/>
      <c r="XEX66" s="2"/>
      <c r="XEY66" s="2"/>
      <c r="XEZ66" s="2"/>
      <c r="XFA66" s="2"/>
      <c r="XFB66" s="2"/>
      <c r="XFC66" s="2"/>
    </row>
    <row r="67" spans="1:16383" x14ac:dyDescent="0.2">
      <c r="A67" s="2" t="s">
        <v>455</v>
      </c>
      <c r="B67" s="2" t="s">
        <v>456</v>
      </c>
      <c r="C67" s="162">
        <v>0.4</v>
      </c>
      <c r="AJ67" s="58" t="s">
        <v>458</v>
      </c>
      <c r="AK67" t="s">
        <v>513</v>
      </c>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c r="WZZ67" s="2"/>
      <c r="XAA67" s="2"/>
      <c r="XAB67" s="2"/>
      <c r="XAC67" s="2"/>
      <c r="XAD67" s="2"/>
      <c r="XAE67" s="2"/>
      <c r="XAF67" s="2"/>
      <c r="XAG67" s="2"/>
      <c r="XAH67" s="2"/>
      <c r="XAI67" s="2"/>
      <c r="XAJ67" s="2"/>
      <c r="XAK67" s="2"/>
      <c r="XAL67" s="2"/>
      <c r="XAM67" s="2"/>
      <c r="XAN67" s="2"/>
      <c r="XAO67" s="2"/>
      <c r="XAP67" s="2"/>
      <c r="XAQ67" s="2"/>
      <c r="XAR67" s="2"/>
      <c r="XAS67" s="2"/>
      <c r="XAT67" s="2"/>
      <c r="XAU67" s="2"/>
      <c r="XAV67" s="2"/>
      <c r="XAW67" s="2"/>
      <c r="XAX67" s="2"/>
      <c r="XAY67" s="2"/>
      <c r="XAZ67" s="2"/>
      <c r="XBA67" s="2"/>
      <c r="XBB67" s="2"/>
      <c r="XBC67" s="2"/>
      <c r="XBD67" s="2"/>
      <c r="XBE67" s="2"/>
      <c r="XBF67" s="2"/>
      <c r="XBG67" s="2"/>
      <c r="XBH67" s="2"/>
      <c r="XBI67" s="2"/>
      <c r="XBJ67" s="2"/>
      <c r="XBK67" s="2"/>
      <c r="XBL67" s="2"/>
      <c r="XBM67" s="2"/>
      <c r="XBN67" s="2"/>
      <c r="XBO67" s="2"/>
      <c r="XBP67" s="2"/>
      <c r="XBQ67" s="2"/>
      <c r="XBR67" s="2"/>
      <c r="XBS67" s="2"/>
      <c r="XBT67" s="2"/>
      <c r="XBU67" s="2"/>
      <c r="XBV67" s="2"/>
      <c r="XBW67" s="2"/>
      <c r="XBX67" s="2"/>
      <c r="XBY67" s="2"/>
      <c r="XBZ67" s="2"/>
      <c r="XCA67" s="2"/>
      <c r="XCB67" s="2"/>
      <c r="XCC67" s="2"/>
      <c r="XCD67" s="2"/>
      <c r="XCE67" s="2"/>
      <c r="XCF67" s="2"/>
      <c r="XCG67" s="2"/>
      <c r="XCH67" s="2"/>
      <c r="XCI67" s="2"/>
      <c r="XCJ67" s="2"/>
      <c r="XCK67" s="2"/>
      <c r="XCL67" s="2"/>
      <c r="XCM67" s="2"/>
      <c r="XCN67" s="2"/>
      <c r="XCO67" s="2"/>
      <c r="XCP67" s="2"/>
      <c r="XCQ67" s="2"/>
      <c r="XCR67" s="2"/>
      <c r="XCS67" s="2"/>
      <c r="XCT67" s="2"/>
      <c r="XCU67" s="2"/>
      <c r="XCV67" s="2"/>
      <c r="XCW67" s="2"/>
      <c r="XCX67" s="2"/>
      <c r="XCY67" s="2"/>
      <c r="XCZ67" s="2"/>
      <c r="XDA67" s="2"/>
      <c r="XDB67" s="2"/>
      <c r="XDC67" s="2"/>
      <c r="XDD67" s="2"/>
      <c r="XDE67" s="2"/>
      <c r="XDF67" s="2"/>
      <c r="XDG67" s="2"/>
      <c r="XDH67" s="2"/>
      <c r="XDI67" s="2"/>
      <c r="XDJ67" s="2"/>
      <c r="XDK67" s="2"/>
      <c r="XDL67" s="2"/>
      <c r="XDM67" s="2"/>
      <c r="XDN67" s="2"/>
      <c r="XDO67" s="2"/>
      <c r="XDP67" s="2"/>
      <c r="XDQ67" s="2"/>
      <c r="XDR67" s="2"/>
      <c r="XDS67" s="2"/>
      <c r="XDT67" s="2"/>
      <c r="XDU67" s="2"/>
      <c r="XDV67" s="2"/>
      <c r="XDW67" s="2"/>
      <c r="XDX67" s="2"/>
      <c r="XDY67" s="2"/>
      <c r="XDZ67" s="2"/>
      <c r="XEA67" s="2"/>
      <c r="XEB67" s="2"/>
      <c r="XEC67" s="2"/>
      <c r="XED67" s="2"/>
      <c r="XEE67" s="2"/>
      <c r="XEF67" s="2"/>
      <c r="XEG67" s="2"/>
      <c r="XEH67" s="2"/>
      <c r="XEI67" s="2"/>
      <c r="XEJ67" s="2"/>
      <c r="XEK67" s="2"/>
      <c r="XEL67" s="2"/>
      <c r="XEM67" s="2"/>
      <c r="XEN67" s="2"/>
      <c r="XEO67" s="2"/>
      <c r="XEP67" s="2"/>
      <c r="XEQ67" s="2"/>
      <c r="XER67" s="2"/>
      <c r="XES67" s="2"/>
      <c r="XET67" s="2"/>
      <c r="XEU67" s="2"/>
      <c r="XEV67" s="2"/>
      <c r="XEW67" s="2"/>
      <c r="XEX67" s="2"/>
      <c r="XEY67" s="2"/>
      <c r="XEZ67" s="2"/>
      <c r="XFA67" s="2"/>
      <c r="XFB67" s="2"/>
      <c r="XFC67" s="2"/>
    </row>
    <row r="68" spans="1:16383" x14ac:dyDescent="0.2">
      <c r="A68" s="2" t="s">
        <v>71</v>
      </c>
      <c r="B68" s="2" t="s">
        <v>198</v>
      </c>
      <c r="C68" s="167">
        <v>12</v>
      </c>
      <c r="D68" s="167"/>
      <c r="E68" s="167"/>
      <c r="F68" s="167">
        <f t="shared" ref="F68:AI68" si="2">ROUND($C$68+8*(F1-$C$1)/($AI$1-$C$1),0)</f>
        <v>12</v>
      </c>
      <c r="G68" s="167">
        <f t="shared" si="2"/>
        <v>13</v>
      </c>
      <c r="H68" s="167">
        <f t="shared" si="2"/>
        <v>13</v>
      </c>
      <c r="I68" s="167">
        <f t="shared" si="2"/>
        <v>13</v>
      </c>
      <c r="J68" s="167">
        <f t="shared" si="2"/>
        <v>13</v>
      </c>
      <c r="K68" s="167">
        <f t="shared" si="2"/>
        <v>14</v>
      </c>
      <c r="L68" s="167">
        <f t="shared" si="2"/>
        <v>14</v>
      </c>
      <c r="M68" s="167">
        <f t="shared" si="2"/>
        <v>14</v>
      </c>
      <c r="N68" s="167">
        <f t="shared" si="2"/>
        <v>14</v>
      </c>
      <c r="O68" s="167">
        <f t="shared" si="2"/>
        <v>15</v>
      </c>
      <c r="P68" s="167">
        <f t="shared" si="2"/>
        <v>15</v>
      </c>
      <c r="Q68" s="167">
        <f t="shared" si="2"/>
        <v>15</v>
      </c>
      <c r="R68" s="167">
        <f t="shared" si="2"/>
        <v>15</v>
      </c>
      <c r="S68" s="167">
        <f t="shared" si="2"/>
        <v>16</v>
      </c>
      <c r="T68" s="167">
        <f t="shared" si="2"/>
        <v>16</v>
      </c>
      <c r="U68" s="167">
        <f t="shared" si="2"/>
        <v>16</v>
      </c>
      <c r="V68" s="167">
        <f t="shared" si="2"/>
        <v>17</v>
      </c>
      <c r="W68" s="167">
        <f t="shared" si="2"/>
        <v>17</v>
      </c>
      <c r="X68" s="167">
        <f t="shared" si="2"/>
        <v>17</v>
      </c>
      <c r="Y68" s="167">
        <f t="shared" si="2"/>
        <v>17</v>
      </c>
      <c r="Z68" s="167">
        <f t="shared" si="2"/>
        <v>18</v>
      </c>
      <c r="AA68" s="167">
        <f t="shared" si="2"/>
        <v>18</v>
      </c>
      <c r="AB68" s="167">
        <f t="shared" si="2"/>
        <v>18</v>
      </c>
      <c r="AC68" s="167">
        <f t="shared" si="2"/>
        <v>18</v>
      </c>
      <c r="AD68" s="167">
        <f t="shared" si="2"/>
        <v>19</v>
      </c>
      <c r="AE68" s="167">
        <f t="shared" si="2"/>
        <v>19</v>
      </c>
      <c r="AF68" s="167">
        <f t="shared" si="2"/>
        <v>19</v>
      </c>
      <c r="AG68" s="167">
        <f t="shared" si="2"/>
        <v>19</v>
      </c>
      <c r="AH68" s="167">
        <f t="shared" si="2"/>
        <v>20</v>
      </c>
      <c r="AI68" s="167">
        <f t="shared" si="2"/>
        <v>20</v>
      </c>
      <c r="AJ68" s="2" t="s">
        <v>4</v>
      </c>
      <c r="AK68" t="s">
        <v>513</v>
      </c>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c r="WZX68" s="2"/>
      <c r="WZY68" s="2"/>
      <c r="WZZ68" s="2"/>
      <c r="XAA68" s="2"/>
      <c r="XAB68" s="2"/>
      <c r="XAC68" s="2"/>
      <c r="XAD68" s="2"/>
      <c r="XAE68" s="2"/>
      <c r="XAF68" s="2"/>
      <c r="XAG68" s="2"/>
      <c r="XAH68" s="2"/>
      <c r="XAI68" s="2"/>
      <c r="XAJ68" s="2"/>
      <c r="XAK68" s="2"/>
      <c r="XAL68" s="2"/>
      <c r="XAM68" s="2"/>
      <c r="XAN68" s="2"/>
      <c r="XAO68" s="2"/>
      <c r="XAP68" s="2"/>
      <c r="XAQ68" s="2"/>
      <c r="XAR68" s="2"/>
      <c r="XAS68" s="2"/>
      <c r="XAT68" s="2"/>
      <c r="XAU68" s="2"/>
      <c r="XAV68" s="2"/>
      <c r="XAW68" s="2"/>
      <c r="XAX68" s="2"/>
      <c r="XAY68" s="2"/>
      <c r="XAZ68" s="2"/>
      <c r="XBA68" s="2"/>
      <c r="XBB68" s="2"/>
      <c r="XBC68" s="2"/>
      <c r="XBD68" s="2"/>
      <c r="XBE68" s="2"/>
      <c r="XBF68" s="2"/>
      <c r="XBG68" s="2"/>
      <c r="XBH68" s="2"/>
      <c r="XBI68" s="2"/>
      <c r="XBJ68" s="2"/>
      <c r="XBK68" s="2"/>
      <c r="XBL68" s="2"/>
      <c r="XBM68" s="2"/>
      <c r="XBN68" s="2"/>
      <c r="XBO68" s="2"/>
      <c r="XBP68" s="2"/>
      <c r="XBQ68" s="2"/>
      <c r="XBR68" s="2"/>
      <c r="XBS68" s="2"/>
      <c r="XBT68" s="2"/>
      <c r="XBU68" s="2"/>
      <c r="XBV68" s="2"/>
      <c r="XBW68" s="2"/>
      <c r="XBX68" s="2"/>
      <c r="XBY68" s="2"/>
      <c r="XBZ68" s="2"/>
      <c r="XCA68" s="2"/>
      <c r="XCB68" s="2"/>
      <c r="XCC68" s="2"/>
      <c r="XCD68" s="2"/>
      <c r="XCE68" s="2"/>
      <c r="XCF68" s="2"/>
      <c r="XCG68" s="2"/>
      <c r="XCH68" s="2"/>
      <c r="XCI68" s="2"/>
      <c r="XCJ68" s="2"/>
      <c r="XCK68" s="2"/>
      <c r="XCL68" s="2"/>
      <c r="XCM68" s="2"/>
      <c r="XCN68" s="2"/>
      <c r="XCO68" s="2"/>
      <c r="XCP68" s="2"/>
      <c r="XCQ68" s="2"/>
      <c r="XCR68" s="2"/>
      <c r="XCS68" s="2"/>
      <c r="XCT68" s="2"/>
      <c r="XCU68" s="2"/>
      <c r="XCV68" s="2"/>
      <c r="XCW68" s="2"/>
      <c r="XCX68" s="2"/>
      <c r="XCY68" s="2"/>
      <c r="XCZ68" s="2"/>
      <c r="XDA68" s="2"/>
      <c r="XDB68" s="2"/>
      <c r="XDC68" s="2"/>
      <c r="XDD68" s="2"/>
      <c r="XDE68" s="2"/>
      <c r="XDF68" s="2"/>
      <c r="XDG68" s="2"/>
      <c r="XDH68" s="2"/>
      <c r="XDI68" s="2"/>
      <c r="XDJ68" s="2"/>
      <c r="XDK68" s="2"/>
      <c r="XDL68" s="2"/>
      <c r="XDM68" s="2"/>
      <c r="XDN68" s="2"/>
      <c r="XDO68" s="2"/>
      <c r="XDP68" s="2"/>
      <c r="XDQ68" s="2"/>
      <c r="XDR68" s="2"/>
      <c r="XDS68" s="2"/>
      <c r="XDT68" s="2"/>
      <c r="XDU68" s="2"/>
      <c r="XDV68" s="2"/>
      <c r="XDW68" s="2"/>
      <c r="XDX68" s="2"/>
      <c r="XDY68" s="2"/>
      <c r="XDZ68" s="2"/>
      <c r="XEA68" s="2"/>
      <c r="XEB68" s="2"/>
      <c r="XEC68" s="2"/>
      <c r="XED68" s="2"/>
      <c r="XEE68" s="2"/>
      <c r="XEF68" s="2"/>
      <c r="XEG68" s="2"/>
      <c r="XEH68" s="2"/>
      <c r="XEI68" s="2"/>
      <c r="XEJ68" s="2"/>
      <c r="XEK68" s="2"/>
      <c r="XEL68" s="2"/>
      <c r="XEM68" s="2"/>
      <c r="XEN68" s="2"/>
      <c r="XEO68" s="2"/>
      <c r="XEP68" s="2"/>
      <c r="XEQ68" s="2"/>
      <c r="XER68" s="2"/>
      <c r="XES68" s="2"/>
      <c r="XET68" s="2"/>
      <c r="XEU68" s="2"/>
      <c r="XEV68" s="2"/>
      <c r="XEW68" s="2"/>
      <c r="XEX68" s="2"/>
      <c r="XEY68" s="2"/>
      <c r="XEZ68" s="2"/>
      <c r="XFA68" s="2"/>
      <c r="XFB68" s="2"/>
      <c r="XFC68" s="2"/>
    </row>
    <row r="69" spans="1:16383" x14ac:dyDescent="0.2">
      <c r="A69" s="2"/>
      <c r="B69" s="2"/>
      <c r="C69" s="167"/>
      <c r="D69" s="167"/>
      <c r="E69" s="167"/>
      <c r="F69" s="167"/>
      <c r="G69" s="167"/>
      <c r="H69" s="167"/>
      <c r="I69" s="167"/>
      <c r="J69" s="167"/>
      <c r="K69" s="167"/>
      <c r="L69" s="167"/>
      <c r="M69" s="167"/>
      <c r="N69" s="167"/>
      <c r="O69" s="167"/>
      <c r="P69" s="167"/>
      <c r="Q69" s="167"/>
      <c r="R69" s="167"/>
      <c r="S69" s="167"/>
      <c r="T69" s="167"/>
      <c r="U69" s="167"/>
      <c r="V69" s="167"/>
      <c r="W69" s="167"/>
      <c r="X69" s="167"/>
      <c r="Y69" s="167"/>
      <c r="Z69" s="167"/>
      <c r="AA69" s="167"/>
      <c r="AB69" s="167"/>
      <c r="AC69" s="167"/>
      <c r="AD69" s="167"/>
      <c r="AE69" s="167"/>
      <c r="AF69" s="167"/>
      <c r="AG69" s="167"/>
      <c r="AH69" s="167"/>
      <c r="AI69" s="167"/>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c r="WZX69" s="2"/>
      <c r="WZY69" s="2"/>
      <c r="WZZ69" s="2"/>
      <c r="XAA69" s="2"/>
      <c r="XAB69" s="2"/>
      <c r="XAC69" s="2"/>
      <c r="XAD69" s="2"/>
      <c r="XAE69" s="2"/>
      <c r="XAF69" s="2"/>
      <c r="XAG69" s="2"/>
      <c r="XAH69" s="2"/>
      <c r="XAI69" s="2"/>
      <c r="XAJ69" s="2"/>
      <c r="XAK69" s="2"/>
      <c r="XAL69" s="2"/>
      <c r="XAM69" s="2"/>
      <c r="XAN69" s="2"/>
      <c r="XAO69" s="2"/>
      <c r="XAP69" s="2"/>
      <c r="XAQ69" s="2"/>
      <c r="XAR69" s="2"/>
      <c r="XAS69" s="2"/>
      <c r="XAT69" s="2"/>
      <c r="XAU69" s="2"/>
      <c r="XAV69" s="2"/>
      <c r="XAW69" s="2"/>
      <c r="XAX69" s="2"/>
      <c r="XAY69" s="2"/>
      <c r="XAZ69" s="2"/>
      <c r="XBA69" s="2"/>
      <c r="XBB69" s="2"/>
      <c r="XBC69" s="2"/>
      <c r="XBD69" s="2"/>
      <c r="XBE69" s="2"/>
      <c r="XBF69" s="2"/>
      <c r="XBG69" s="2"/>
      <c r="XBH69" s="2"/>
      <c r="XBI69" s="2"/>
      <c r="XBJ69" s="2"/>
      <c r="XBK69" s="2"/>
      <c r="XBL69" s="2"/>
      <c r="XBM69" s="2"/>
      <c r="XBN69" s="2"/>
      <c r="XBO69" s="2"/>
      <c r="XBP69" s="2"/>
      <c r="XBQ69" s="2"/>
      <c r="XBR69" s="2"/>
      <c r="XBS69" s="2"/>
      <c r="XBT69" s="2"/>
      <c r="XBU69" s="2"/>
      <c r="XBV69" s="2"/>
      <c r="XBW69" s="2"/>
      <c r="XBX69" s="2"/>
      <c r="XBY69" s="2"/>
      <c r="XBZ69" s="2"/>
      <c r="XCA69" s="2"/>
      <c r="XCB69" s="2"/>
      <c r="XCC69" s="2"/>
      <c r="XCD69" s="2"/>
      <c r="XCE69" s="2"/>
      <c r="XCF69" s="2"/>
      <c r="XCG69" s="2"/>
      <c r="XCH69" s="2"/>
      <c r="XCI69" s="2"/>
      <c r="XCJ69" s="2"/>
      <c r="XCK69" s="2"/>
      <c r="XCL69" s="2"/>
      <c r="XCM69" s="2"/>
      <c r="XCN69" s="2"/>
      <c r="XCO69" s="2"/>
      <c r="XCP69" s="2"/>
      <c r="XCQ69" s="2"/>
      <c r="XCR69" s="2"/>
      <c r="XCS69" s="2"/>
      <c r="XCT69" s="2"/>
      <c r="XCU69" s="2"/>
      <c r="XCV69" s="2"/>
      <c r="XCW69" s="2"/>
      <c r="XCX69" s="2"/>
      <c r="XCY69" s="2"/>
      <c r="XCZ69" s="2"/>
      <c r="XDA69" s="2"/>
      <c r="XDB69" s="2"/>
      <c r="XDC69" s="2"/>
      <c r="XDD69" s="2"/>
      <c r="XDE69" s="2"/>
      <c r="XDF69" s="2"/>
      <c r="XDG69" s="2"/>
      <c r="XDH69" s="2"/>
      <c r="XDI69" s="2"/>
      <c r="XDJ69" s="2"/>
      <c r="XDK69" s="2"/>
      <c r="XDL69" s="2"/>
      <c r="XDM69" s="2"/>
      <c r="XDN69" s="2"/>
      <c r="XDO69" s="2"/>
      <c r="XDP69" s="2"/>
      <c r="XDQ69" s="2"/>
      <c r="XDR69" s="2"/>
      <c r="XDS69" s="2"/>
      <c r="XDT69" s="2"/>
      <c r="XDU69" s="2"/>
      <c r="XDV69" s="2"/>
      <c r="XDW69" s="2"/>
      <c r="XDX69" s="2"/>
      <c r="XDY69" s="2"/>
      <c r="XDZ69" s="2"/>
      <c r="XEA69" s="2"/>
      <c r="XEB69" s="2"/>
      <c r="XEC69" s="2"/>
      <c r="XED69" s="2"/>
      <c r="XEE69" s="2"/>
      <c r="XEF69" s="2"/>
      <c r="XEG69" s="2"/>
      <c r="XEH69" s="2"/>
      <c r="XEI69" s="2"/>
      <c r="XEJ69" s="2"/>
      <c r="XEK69" s="2"/>
      <c r="XEL69" s="2"/>
      <c r="XEM69" s="2"/>
      <c r="XEN69" s="2"/>
      <c r="XEO69" s="2"/>
      <c r="XEP69" s="2"/>
      <c r="XEQ69" s="2"/>
      <c r="XER69" s="2"/>
      <c r="XES69" s="2"/>
      <c r="XET69" s="2"/>
      <c r="XEU69" s="2"/>
      <c r="XEV69" s="2"/>
      <c r="XEW69" s="2"/>
      <c r="XEX69" s="2"/>
      <c r="XEY69" s="2"/>
      <c r="XEZ69" s="2"/>
      <c r="XFA69" s="2"/>
      <c r="XFB69" s="2"/>
      <c r="XFC69" s="2"/>
    </row>
    <row r="70" spans="1:16383" x14ac:dyDescent="0.2">
      <c r="A70" s="3" t="s">
        <v>459</v>
      </c>
      <c r="B70" s="3"/>
      <c r="C70" s="161"/>
      <c r="D70" s="161"/>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c r="AC70" s="161"/>
      <c r="AD70" s="161"/>
      <c r="AE70" s="161"/>
      <c r="AF70" s="161"/>
      <c r="AG70" s="161"/>
      <c r="AH70" s="161"/>
      <c r="AI70" s="161"/>
      <c r="AJ70" s="3"/>
      <c r="AK70" s="3"/>
      <c r="AL70" s="3"/>
    </row>
    <row r="71" spans="1:16383" x14ac:dyDescent="0.2">
      <c r="A71" t="s">
        <v>466</v>
      </c>
      <c r="B71" s="2" t="s">
        <v>460</v>
      </c>
      <c r="C71" s="46">
        <v>1000000</v>
      </c>
      <c r="D71" s="163"/>
      <c r="E71" s="163"/>
      <c r="F71" s="163"/>
      <c r="G71" s="163"/>
      <c r="H71" s="163"/>
      <c r="I71" s="163"/>
      <c r="J71" s="163"/>
      <c r="K71" s="163"/>
      <c r="L71" s="163"/>
      <c r="M71" s="163"/>
      <c r="N71" s="163"/>
      <c r="O71" s="163"/>
      <c r="P71" s="163"/>
      <c r="Q71" s="163"/>
      <c r="R71" s="163"/>
      <c r="S71" s="163"/>
      <c r="T71" s="163"/>
      <c r="U71" s="163"/>
      <c r="V71" s="163"/>
      <c r="W71" s="163"/>
      <c r="X71" s="163"/>
      <c r="Y71" s="163"/>
      <c r="Z71" s="163"/>
      <c r="AA71" s="163"/>
      <c r="AB71" s="163"/>
      <c r="AC71" s="163"/>
      <c r="AD71" s="163"/>
      <c r="AE71" s="163"/>
      <c r="AF71" s="163"/>
      <c r="AG71" s="163"/>
      <c r="AH71" s="163"/>
      <c r="AI71" s="163"/>
      <c r="AJ71" s="8" t="s">
        <v>79</v>
      </c>
    </row>
    <row r="72" spans="1:16383" x14ac:dyDescent="0.2">
      <c r="A72" t="s">
        <v>467</v>
      </c>
      <c r="B72" s="2" t="s">
        <v>461</v>
      </c>
      <c r="C72" s="47">
        <v>0</v>
      </c>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8" t="s">
        <v>79</v>
      </c>
    </row>
    <row r="73" spans="1:16383" x14ac:dyDescent="0.2">
      <c r="A73" s="2" t="s">
        <v>41</v>
      </c>
      <c r="B73" s="2" t="s">
        <v>462</v>
      </c>
      <c r="C73" s="167">
        <v>100</v>
      </c>
      <c r="D73" s="167"/>
      <c r="E73" s="167"/>
      <c r="F73" s="167"/>
      <c r="G73" s="167"/>
      <c r="H73" s="167"/>
      <c r="I73" s="167"/>
      <c r="J73" s="167"/>
      <c r="K73" s="167"/>
      <c r="L73" s="167"/>
      <c r="M73" s="167"/>
      <c r="N73" s="167"/>
      <c r="O73" s="167"/>
      <c r="P73" s="167"/>
      <c r="Q73" s="167"/>
      <c r="R73" s="167"/>
      <c r="S73" s="167"/>
      <c r="T73" s="167"/>
      <c r="U73" s="167"/>
      <c r="V73" s="167"/>
      <c r="W73" s="167"/>
      <c r="X73" s="167"/>
      <c r="Y73" s="167"/>
      <c r="Z73" s="167"/>
      <c r="AA73" s="167"/>
      <c r="AB73" s="167"/>
      <c r="AC73" s="167"/>
      <c r="AD73" s="167"/>
      <c r="AE73" s="167"/>
      <c r="AF73" s="167"/>
      <c r="AG73" s="167"/>
      <c r="AH73" s="167"/>
      <c r="AI73" s="167"/>
      <c r="AJ73" s="2" t="s">
        <v>532</v>
      </c>
      <c r="AK73" s="2" t="s">
        <v>533</v>
      </c>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row>
    <row r="74" spans="1:16383" x14ac:dyDescent="0.2">
      <c r="A74" s="2" t="s">
        <v>42</v>
      </c>
      <c r="B74" s="2" t="s">
        <v>463</v>
      </c>
      <c r="C74" s="167">
        <v>0</v>
      </c>
      <c r="D74" s="167"/>
      <c r="E74" s="167"/>
      <c r="F74" s="167"/>
      <c r="G74" s="167"/>
      <c r="H74" s="167"/>
      <c r="I74" s="167"/>
      <c r="J74" s="167"/>
      <c r="K74" s="167"/>
      <c r="L74" s="167"/>
      <c r="M74" s="167"/>
      <c r="N74" s="167"/>
      <c r="O74" s="167"/>
      <c r="P74" s="167"/>
      <c r="Q74" s="167"/>
      <c r="R74" s="167"/>
      <c r="S74" s="167"/>
      <c r="T74" s="167"/>
      <c r="U74" s="167"/>
      <c r="V74" s="167"/>
      <c r="W74" s="167"/>
      <c r="X74" s="167"/>
      <c r="Y74" s="167"/>
      <c r="Z74" s="167"/>
      <c r="AA74" s="167"/>
      <c r="AB74" s="167"/>
      <c r="AC74" s="167"/>
      <c r="AD74" s="167"/>
      <c r="AE74" s="167"/>
      <c r="AF74" s="167"/>
      <c r="AG74" s="167"/>
      <c r="AH74" s="167"/>
      <c r="AI74" s="167"/>
      <c r="AJ74" t="s">
        <v>3</v>
      </c>
      <c r="AK74" s="2" t="s">
        <v>533</v>
      </c>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c r="BEL74" s="2"/>
      <c r="BEM74" s="2"/>
      <c r="BEN74" s="2"/>
      <c r="BEO74" s="2"/>
      <c r="BEP74" s="2"/>
      <c r="BEQ74" s="2"/>
      <c r="BER74" s="2"/>
      <c r="BES74" s="2"/>
      <c r="BET74" s="2"/>
      <c r="BEU74" s="2"/>
      <c r="BEV74" s="2"/>
      <c r="BEW74" s="2"/>
      <c r="BEX74" s="2"/>
      <c r="BEY74" s="2"/>
      <c r="BEZ74" s="2"/>
      <c r="BFA74" s="2"/>
      <c r="BFB74" s="2"/>
      <c r="BFC74" s="2"/>
      <c r="BFD74" s="2"/>
      <c r="BFE74" s="2"/>
      <c r="BFF74" s="2"/>
      <c r="BFG74" s="2"/>
      <c r="BFH74" s="2"/>
      <c r="BFI74" s="2"/>
      <c r="BFJ74" s="2"/>
      <c r="BFK74" s="2"/>
      <c r="BFL74" s="2"/>
      <c r="BFM74" s="2"/>
      <c r="BFN74" s="2"/>
      <c r="BFO74" s="2"/>
      <c r="BFP74" s="2"/>
      <c r="BFQ74" s="2"/>
      <c r="BFR74" s="2"/>
      <c r="BFS74" s="2"/>
      <c r="BFT74" s="2"/>
      <c r="BFU74" s="2"/>
      <c r="BFV74" s="2"/>
      <c r="BFW74" s="2"/>
      <c r="BFX74" s="2"/>
      <c r="BFY74" s="2"/>
      <c r="BFZ74" s="2"/>
      <c r="BGA74" s="2"/>
      <c r="BGB74" s="2"/>
      <c r="BGC74" s="2"/>
      <c r="BGD74" s="2"/>
      <c r="BGE74" s="2"/>
      <c r="BGF74" s="2"/>
      <c r="BGG74" s="2"/>
      <c r="BGH74" s="2"/>
      <c r="BGI74" s="2"/>
      <c r="BGJ74" s="2"/>
      <c r="BGK74" s="2"/>
      <c r="BGL74" s="2"/>
      <c r="BGM74" s="2"/>
      <c r="BGN74" s="2"/>
      <c r="BGO74" s="2"/>
      <c r="BGP74" s="2"/>
      <c r="BGQ74" s="2"/>
      <c r="BGR74" s="2"/>
      <c r="BGS74" s="2"/>
      <c r="BGT74" s="2"/>
      <c r="BGU74" s="2"/>
      <c r="BGV74" s="2"/>
      <c r="BGW74" s="2"/>
      <c r="BGX74" s="2"/>
      <c r="BGY74" s="2"/>
      <c r="BGZ74" s="2"/>
      <c r="BHA74" s="2"/>
      <c r="BHB74" s="2"/>
      <c r="BHC74" s="2"/>
      <c r="BHD74" s="2"/>
      <c r="BHE74" s="2"/>
      <c r="BHF74" s="2"/>
      <c r="BHG74" s="2"/>
      <c r="BHH74" s="2"/>
      <c r="BHI74" s="2"/>
      <c r="BHJ74" s="2"/>
      <c r="BHK74" s="2"/>
      <c r="BHL74" s="2"/>
      <c r="BHM74" s="2"/>
      <c r="BHN74" s="2"/>
      <c r="BHO74" s="2"/>
      <c r="BHP74" s="2"/>
      <c r="BHQ74" s="2"/>
      <c r="BHR74" s="2"/>
      <c r="BHS74" s="2"/>
      <c r="BHT74" s="2"/>
      <c r="BHU74" s="2"/>
      <c r="BHV74" s="2"/>
      <c r="BHW74" s="2"/>
      <c r="BHX74" s="2"/>
      <c r="BHY74" s="2"/>
      <c r="BHZ74" s="2"/>
      <c r="BIA74" s="2"/>
      <c r="BIB74" s="2"/>
      <c r="BIC74" s="2"/>
      <c r="BID74" s="2"/>
      <c r="BIE74" s="2"/>
      <c r="BIF74" s="2"/>
      <c r="BIG74" s="2"/>
      <c r="BIH74" s="2"/>
      <c r="BII74" s="2"/>
      <c r="BIJ74" s="2"/>
      <c r="BIK74" s="2"/>
      <c r="BIL74" s="2"/>
      <c r="BIM74" s="2"/>
      <c r="BIN74" s="2"/>
      <c r="BIO74" s="2"/>
      <c r="BIP74" s="2"/>
      <c r="BIQ74" s="2"/>
      <c r="BIR74" s="2"/>
      <c r="BIS74" s="2"/>
      <c r="BIT74" s="2"/>
      <c r="BIU74" s="2"/>
      <c r="BIV74" s="2"/>
      <c r="BIW74" s="2"/>
      <c r="BIX74" s="2"/>
      <c r="BIY74" s="2"/>
      <c r="BIZ74" s="2"/>
      <c r="BJA74" s="2"/>
      <c r="BJB74" s="2"/>
      <c r="BJC74" s="2"/>
      <c r="BJD74" s="2"/>
      <c r="BJE74" s="2"/>
      <c r="BJF74" s="2"/>
      <c r="BJG74" s="2"/>
      <c r="BJH74" s="2"/>
      <c r="BJI74" s="2"/>
      <c r="BJJ74" s="2"/>
      <c r="BJK74" s="2"/>
      <c r="BJL74" s="2"/>
      <c r="BJM74" s="2"/>
      <c r="BJN74" s="2"/>
      <c r="BJO74" s="2"/>
      <c r="BJP74" s="2"/>
      <c r="BJQ74" s="2"/>
      <c r="BJR74" s="2"/>
      <c r="BJS74" s="2"/>
      <c r="BJT74" s="2"/>
      <c r="BJU74" s="2"/>
      <c r="BJV74" s="2"/>
      <c r="BJW74" s="2"/>
      <c r="BJX74" s="2"/>
      <c r="BJY74" s="2"/>
      <c r="BJZ74" s="2"/>
      <c r="BKA74" s="2"/>
      <c r="BKB74" s="2"/>
      <c r="BKC74" s="2"/>
      <c r="BKD74" s="2"/>
      <c r="BKE74" s="2"/>
      <c r="BKF74" s="2"/>
      <c r="BKG74" s="2"/>
      <c r="BKH74" s="2"/>
      <c r="BKI74" s="2"/>
      <c r="BKJ74" s="2"/>
      <c r="BKK74" s="2"/>
      <c r="BKL74" s="2"/>
      <c r="BKM74" s="2"/>
      <c r="BKN74" s="2"/>
      <c r="BKO74" s="2"/>
      <c r="BKP74" s="2"/>
      <c r="BKQ74" s="2"/>
      <c r="BKR74" s="2"/>
      <c r="BKS74" s="2"/>
      <c r="BKT74" s="2"/>
      <c r="BKU74" s="2"/>
      <c r="BKV74" s="2"/>
      <c r="BKW74" s="2"/>
      <c r="BKX74" s="2"/>
      <c r="BKY74" s="2"/>
      <c r="BKZ74" s="2"/>
      <c r="BLA74" s="2"/>
      <c r="BLB74" s="2"/>
      <c r="BLC74" s="2"/>
      <c r="BLD74" s="2"/>
      <c r="BLE74" s="2"/>
      <c r="BLF74" s="2"/>
      <c r="BLG74" s="2"/>
      <c r="BLH74" s="2"/>
      <c r="BLI74" s="2"/>
      <c r="BLJ74" s="2"/>
      <c r="BLK74" s="2"/>
      <c r="BLL74" s="2"/>
      <c r="BLM74" s="2"/>
      <c r="BLN74" s="2"/>
      <c r="BLO74" s="2"/>
      <c r="BLP74" s="2"/>
      <c r="BLQ74" s="2"/>
      <c r="BLR74" s="2"/>
      <c r="BLS74" s="2"/>
      <c r="BLT74" s="2"/>
      <c r="BLU74" s="2"/>
      <c r="BLV74" s="2"/>
      <c r="BLW74" s="2"/>
      <c r="BLX74" s="2"/>
      <c r="BLY74" s="2"/>
      <c r="BLZ74" s="2"/>
      <c r="BMA74" s="2"/>
      <c r="BMB74" s="2"/>
      <c r="BMC74" s="2"/>
      <c r="BMD74" s="2"/>
      <c r="BME74" s="2"/>
      <c r="BMF74" s="2"/>
      <c r="BMG74" s="2"/>
      <c r="BMH74" s="2"/>
      <c r="BMI74" s="2"/>
      <c r="BMJ74" s="2"/>
      <c r="BMK74" s="2"/>
      <c r="BML74" s="2"/>
      <c r="BMM74" s="2"/>
      <c r="BMN74" s="2"/>
      <c r="BMO74" s="2"/>
      <c r="BMP74" s="2"/>
      <c r="BMQ74" s="2"/>
      <c r="BMR74" s="2"/>
      <c r="BMS74" s="2"/>
      <c r="BMT74" s="2"/>
      <c r="BMU74" s="2"/>
      <c r="BMV74" s="2"/>
      <c r="BMW74" s="2"/>
      <c r="BMX74" s="2"/>
      <c r="BMY74" s="2"/>
      <c r="BMZ74" s="2"/>
      <c r="BNA74" s="2"/>
      <c r="BNB74" s="2"/>
      <c r="BNC74" s="2"/>
      <c r="BND74" s="2"/>
      <c r="BNE74" s="2"/>
      <c r="BNF74" s="2"/>
      <c r="BNG74" s="2"/>
      <c r="BNH74" s="2"/>
      <c r="BNI74" s="2"/>
      <c r="BNJ74" s="2"/>
      <c r="BNK74" s="2"/>
      <c r="BNL74" s="2"/>
      <c r="BNM74" s="2"/>
      <c r="BNN74" s="2"/>
      <c r="BNO74" s="2"/>
      <c r="BNP74" s="2"/>
      <c r="BNQ74" s="2"/>
      <c r="BNR74" s="2"/>
      <c r="BNS74" s="2"/>
      <c r="BNT74" s="2"/>
      <c r="BNU74" s="2"/>
      <c r="BNV74" s="2"/>
      <c r="BNW74" s="2"/>
      <c r="BNX74" s="2"/>
      <c r="BNY74" s="2"/>
      <c r="BNZ74" s="2"/>
      <c r="BOA74" s="2"/>
      <c r="BOB74" s="2"/>
      <c r="BOC74" s="2"/>
      <c r="BOD74" s="2"/>
      <c r="BOE74" s="2"/>
      <c r="BOF74" s="2"/>
      <c r="BOG74" s="2"/>
      <c r="BOH74" s="2"/>
      <c r="BOI74" s="2"/>
      <c r="BOJ74" s="2"/>
      <c r="BOK74" s="2"/>
      <c r="BOL74" s="2"/>
      <c r="BOM74" s="2"/>
      <c r="BON74" s="2"/>
      <c r="BOO74" s="2"/>
      <c r="BOP74" s="2"/>
      <c r="BOQ74" s="2"/>
      <c r="BOR74" s="2"/>
      <c r="BOS74" s="2"/>
      <c r="BOT74" s="2"/>
      <c r="BOU74" s="2"/>
      <c r="BOV74" s="2"/>
      <c r="BOW74" s="2"/>
      <c r="BOX74" s="2"/>
      <c r="BOY74" s="2"/>
      <c r="BOZ74" s="2"/>
      <c r="BPA74" s="2"/>
      <c r="BPB74" s="2"/>
      <c r="BPC74" s="2"/>
      <c r="BPD74" s="2"/>
      <c r="BPE74" s="2"/>
      <c r="BPF74" s="2"/>
      <c r="BPG74" s="2"/>
      <c r="BPH74" s="2"/>
      <c r="BPI74" s="2"/>
      <c r="BPJ74" s="2"/>
      <c r="BPK74" s="2"/>
      <c r="BPL74" s="2"/>
      <c r="BPM74" s="2"/>
      <c r="BPN74" s="2"/>
      <c r="BPO74" s="2"/>
      <c r="BPP74" s="2"/>
      <c r="BPQ74" s="2"/>
      <c r="BPR74" s="2"/>
      <c r="BPS74" s="2"/>
      <c r="BPT74" s="2"/>
      <c r="BPU74" s="2"/>
      <c r="BPV74" s="2"/>
      <c r="BPW74" s="2"/>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c r="BUL74" s="2"/>
      <c r="BUM74" s="2"/>
      <c r="BUN74" s="2"/>
      <c r="BUO74" s="2"/>
      <c r="BUP74" s="2"/>
      <c r="BUQ74" s="2"/>
      <c r="BUR74" s="2"/>
      <c r="BUS74" s="2"/>
      <c r="BUT74" s="2"/>
      <c r="BUU74" s="2"/>
      <c r="BUV74" s="2"/>
      <c r="BUW74" s="2"/>
      <c r="BUX74" s="2"/>
      <c r="BUY74" s="2"/>
      <c r="BUZ74" s="2"/>
      <c r="BVA74" s="2"/>
      <c r="BVB74" s="2"/>
      <c r="BVC74" s="2"/>
      <c r="BVD74" s="2"/>
      <c r="BVE74" s="2"/>
      <c r="BVF74" s="2"/>
      <c r="BVG74" s="2"/>
      <c r="BVH74" s="2"/>
      <c r="BVI74" s="2"/>
      <c r="BVJ74" s="2"/>
      <c r="BVK74" s="2"/>
      <c r="BVL74" s="2"/>
      <c r="BVM74" s="2"/>
      <c r="BVN74" s="2"/>
      <c r="BVO74" s="2"/>
      <c r="BVP74" s="2"/>
      <c r="BVQ74" s="2"/>
      <c r="BVR74" s="2"/>
      <c r="BVS74" s="2"/>
      <c r="BVT74" s="2"/>
      <c r="BVU74" s="2"/>
      <c r="BVV74" s="2"/>
      <c r="BVW74" s="2"/>
      <c r="BVX74" s="2"/>
      <c r="BVY74" s="2"/>
      <c r="BVZ74" s="2"/>
      <c r="BWA74" s="2"/>
      <c r="BWB74" s="2"/>
      <c r="BWC74" s="2"/>
      <c r="BWD74" s="2"/>
      <c r="BWE74" s="2"/>
      <c r="BWF74" s="2"/>
      <c r="BWG74" s="2"/>
      <c r="BWH74" s="2"/>
      <c r="BWI74" s="2"/>
      <c r="BWJ74" s="2"/>
      <c r="BWK74" s="2"/>
      <c r="BWL74" s="2"/>
      <c r="BWM74" s="2"/>
      <c r="BWN74" s="2"/>
      <c r="BWO74" s="2"/>
      <c r="BWP74" s="2"/>
      <c r="BWQ74" s="2"/>
      <c r="BWR74" s="2"/>
      <c r="BWS74" s="2"/>
      <c r="BWT74" s="2"/>
      <c r="BWU74" s="2"/>
      <c r="BWV74" s="2"/>
      <c r="BWW74" s="2"/>
      <c r="BWX74" s="2"/>
      <c r="BWY74" s="2"/>
      <c r="BWZ74" s="2"/>
      <c r="BXA74" s="2"/>
      <c r="BXB74" s="2"/>
      <c r="BXC74" s="2"/>
      <c r="BXD74" s="2"/>
      <c r="BXE74" s="2"/>
      <c r="BXF74" s="2"/>
      <c r="BXG74" s="2"/>
      <c r="BXH74" s="2"/>
      <c r="BXI74" s="2"/>
      <c r="BXJ74" s="2"/>
      <c r="BXK74" s="2"/>
      <c r="BXL74" s="2"/>
      <c r="BXM74" s="2"/>
      <c r="BXN74" s="2"/>
      <c r="BXO74" s="2"/>
      <c r="BXP74" s="2"/>
      <c r="BXQ74" s="2"/>
      <c r="BXR74" s="2"/>
      <c r="BXS74" s="2"/>
      <c r="BXT74" s="2"/>
      <c r="BXU74" s="2"/>
      <c r="BXV74" s="2"/>
      <c r="BXW74" s="2"/>
      <c r="BXX74" s="2"/>
      <c r="BXY74" s="2"/>
      <c r="BXZ74" s="2"/>
      <c r="BYA74" s="2"/>
      <c r="BYB74" s="2"/>
      <c r="BYC74" s="2"/>
      <c r="BYD74" s="2"/>
      <c r="BYE74" s="2"/>
      <c r="BYF74" s="2"/>
      <c r="BYG74" s="2"/>
      <c r="BYH74" s="2"/>
      <c r="BYI74" s="2"/>
      <c r="BYJ74" s="2"/>
      <c r="BYK74" s="2"/>
      <c r="BYL74" s="2"/>
      <c r="BYM74" s="2"/>
      <c r="BYN74" s="2"/>
      <c r="BYO74" s="2"/>
      <c r="BYP74" s="2"/>
      <c r="BYQ74" s="2"/>
      <c r="BYR74" s="2"/>
      <c r="BYS74" s="2"/>
      <c r="BYT74" s="2"/>
      <c r="BYU74" s="2"/>
      <c r="BYV74" s="2"/>
      <c r="BYW74" s="2"/>
      <c r="BYX74" s="2"/>
      <c r="BYY74" s="2"/>
      <c r="BYZ74" s="2"/>
      <c r="BZA74" s="2"/>
      <c r="BZB74" s="2"/>
      <c r="BZC74" s="2"/>
      <c r="BZD74" s="2"/>
      <c r="BZE74" s="2"/>
      <c r="BZF74" s="2"/>
      <c r="BZG74" s="2"/>
      <c r="BZH74" s="2"/>
      <c r="BZI74" s="2"/>
      <c r="BZJ74" s="2"/>
      <c r="BZK74" s="2"/>
      <c r="BZL74" s="2"/>
      <c r="BZM74" s="2"/>
      <c r="BZN74" s="2"/>
      <c r="BZO74" s="2"/>
      <c r="BZP74" s="2"/>
      <c r="BZQ74" s="2"/>
      <c r="BZR74" s="2"/>
      <c r="BZS74" s="2"/>
      <c r="BZT74" s="2"/>
      <c r="BZU74" s="2"/>
      <c r="BZV74" s="2"/>
      <c r="BZW74" s="2"/>
      <c r="BZX74" s="2"/>
      <c r="BZY74" s="2"/>
      <c r="BZZ74" s="2"/>
      <c r="CAA74" s="2"/>
      <c r="CAB74" s="2"/>
      <c r="CAC74" s="2"/>
      <c r="CAD74" s="2"/>
      <c r="CAE74" s="2"/>
      <c r="CAF74" s="2"/>
      <c r="CAG74" s="2"/>
      <c r="CAH74" s="2"/>
      <c r="CAI74" s="2"/>
      <c r="CAJ74" s="2"/>
      <c r="CAK74" s="2"/>
      <c r="CAL74" s="2"/>
      <c r="CAM74" s="2"/>
      <c r="CAN74" s="2"/>
      <c r="CAO74" s="2"/>
      <c r="CAP74" s="2"/>
      <c r="CAQ74" s="2"/>
      <c r="CAR74" s="2"/>
      <c r="CAS74" s="2"/>
      <c r="CAT74" s="2"/>
      <c r="CAU74" s="2"/>
      <c r="CAV74" s="2"/>
      <c r="CAW74" s="2"/>
      <c r="CAX74" s="2"/>
      <c r="CAY74" s="2"/>
      <c r="CAZ74" s="2"/>
      <c r="CBA74" s="2"/>
      <c r="CBB74" s="2"/>
      <c r="CBC74" s="2"/>
      <c r="CBD74" s="2"/>
      <c r="CBE74" s="2"/>
      <c r="CBF74" s="2"/>
      <c r="CBG74" s="2"/>
      <c r="CBH74" s="2"/>
      <c r="CBI74" s="2"/>
      <c r="CBJ74" s="2"/>
      <c r="CBK74" s="2"/>
      <c r="CBL74" s="2"/>
      <c r="CBM74" s="2"/>
      <c r="CBN74" s="2"/>
      <c r="CBO74" s="2"/>
      <c r="CBP74" s="2"/>
      <c r="CBQ74" s="2"/>
      <c r="CBR74" s="2"/>
      <c r="CBS74" s="2"/>
      <c r="CBT74" s="2"/>
      <c r="CBU74" s="2"/>
      <c r="CBV74" s="2"/>
      <c r="CBW74" s="2"/>
      <c r="CBX74" s="2"/>
      <c r="CBY74" s="2"/>
      <c r="CBZ74" s="2"/>
      <c r="CCA74" s="2"/>
      <c r="CCB74" s="2"/>
      <c r="CCC74" s="2"/>
      <c r="CCD74" s="2"/>
      <c r="CCE74" s="2"/>
      <c r="CCF74" s="2"/>
      <c r="CCG74" s="2"/>
      <c r="CCH74" s="2"/>
      <c r="CCI74" s="2"/>
      <c r="CCJ74" s="2"/>
      <c r="CCK74" s="2"/>
      <c r="CCL74" s="2"/>
      <c r="CCM74" s="2"/>
      <c r="CCN74" s="2"/>
      <c r="CCO74" s="2"/>
      <c r="CCP74" s="2"/>
      <c r="CCQ74" s="2"/>
      <c r="CCR74" s="2"/>
      <c r="CCS74" s="2"/>
      <c r="CCT74" s="2"/>
      <c r="CCU74" s="2"/>
      <c r="CCV74" s="2"/>
      <c r="CCW74" s="2"/>
      <c r="CCX74" s="2"/>
      <c r="CCY74" s="2"/>
      <c r="CCZ74" s="2"/>
      <c r="CDA74" s="2"/>
      <c r="CDB74" s="2"/>
      <c r="CDC74" s="2"/>
      <c r="CDD74" s="2"/>
      <c r="CDE74" s="2"/>
      <c r="CDF74" s="2"/>
      <c r="CDG74" s="2"/>
      <c r="CDH74" s="2"/>
      <c r="CDI74" s="2"/>
      <c r="CDJ74" s="2"/>
      <c r="CDK74" s="2"/>
      <c r="CDL74" s="2"/>
      <c r="CDM74" s="2"/>
      <c r="CDN74" s="2"/>
      <c r="CDO74" s="2"/>
      <c r="CDP74" s="2"/>
      <c r="CDQ74" s="2"/>
      <c r="CDR74" s="2"/>
      <c r="CDS74" s="2"/>
      <c r="CDT74" s="2"/>
      <c r="CDU74" s="2"/>
      <c r="CDV74" s="2"/>
      <c r="CDW74" s="2"/>
      <c r="CDX74" s="2"/>
      <c r="CDY74" s="2"/>
      <c r="CDZ74" s="2"/>
      <c r="CEA74" s="2"/>
      <c r="CEB74" s="2"/>
      <c r="CEC74" s="2"/>
      <c r="CED74" s="2"/>
      <c r="CEE74" s="2"/>
      <c r="CEF74" s="2"/>
      <c r="CEG74" s="2"/>
      <c r="CEH74" s="2"/>
      <c r="CEI74" s="2"/>
      <c r="CEJ74" s="2"/>
      <c r="CEK74" s="2"/>
      <c r="CEL74" s="2"/>
      <c r="CEM74" s="2"/>
      <c r="CEN74" s="2"/>
      <c r="CEO74" s="2"/>
      <c r="CEP74" s="2"/>
      <c r="CEQ74" s="2"/>
      <c r="CER74" s="2"/>
      <c r="CES74" s="2"/>
      <c r="CET74" s="2"/>
      <c r="CEU74" s="2"/>
      <c r="CEV74" s="2"/>
      <c r="CEW74" s="2"/>
      <c r="CEX74" s="2"/>
      <c r="CEY74" s="2"/>
      <c r="CEZ74" s="2"/>
      <c r="CFA74" s="2"/>
      <c r="CFB74" s="2"/>
      <c r="CFC74" s="2"/>
      <c r="CFD74" s="2"/>
      <c r="CFE74" s="2"/>
      <c r="CFF74" s="2"/>
      <c r="CFG74" s="2"/>
      <c r="CFH74" s="2"/>
      <c r="CFI74" s="2"/>
      <c r="CFJ74" s="2"/>
      <c r="CFK74" s="2"/>
      <c r="CFL74" s="2"/>
      <c r="CFM74" s="2"/>
      <c r="CFN74" s="2"/>
      <c r="CFO74" s="2"/>
      <c r="CFP74" s="2"/>
      <c r="CFQ74" s="2"/>
      <c r="CFR74" s="2"/>
      <c r="CFS74" s="2"/>
      <c r="CFT74" s="2"/>
      <c r="CFU74" s="2"/>
      <c r="CFV74" s="2"/>
      <c r="CFW74" s="2"/>
      <c r="CFX74" s="2"/>
      <c r="CFY74" s="2"/>
      <c r="CFZ74" s="2"/>
      <c r="CGA74" s="2"/>
      <c r="CGB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A74" s="2"/>
      <c r="CHB74" s="2"/>
      <c r="CHC74" s="2"/>
      <c r="CHD74" s="2"/>
      <c r="CHE74" s="2"/>
      <c r="CHF74" s="2"/>
      <c r="CHG74" s="2"/>
      <c r="CHH74" s="2"/>
      <c r="CHI74" s="2"/>
      <c r="CHJ74" s="2"/>
      <c r="CHK74" s="2"/>
      <c r="CHL74" s="2"/>
      <c r="CHM74" s="2"/>
      <c r="CHN74" s="2"/>
      <c r="CHO74" s="2"/>
      <c r="CHP74" s="2"/>
      <c r="CHQ74" s="2"/>
      <c r="CHR74" s="2"/>
      <c r="CHS74" s="2"/>
      <c r="CHT74" s="2"/>
      <c r="CHU74" s="2"/>
      <c r="CHV74" s="2"/>
      <c r="CHW74" s="2"/>
      <c r="CHX74" s="2"/>
      <c r="CHY74" s="2"/>
      <c r="CHZ74" s="2"/>
      <c r="CIA74" s="2"/>
      <c r="CIB74" s="2"/>
      <c r="CIC74" s="2"/>
      <c r="CID74" s="2"/>
      <c r="CIE74" s="2"/>
      <c r="CIF74" s="2"/>
      <c r="CIG74" s="2"/>
      <c r="CIH74" s="2"/>
      <c r="CII74" s="2"/>
      <c r="CIJ74" s="2"/>
      <c r="CIK74" s="2"/>
      <c r="CIL74" s="2"/>
      <c r="CIM74" s="2"/>
      <c r="CIN74" s="2"/>
      <c r="CIO74" s="2"/>
      <c r="CIP74" s="2"/>
      <c r="CIQ74" s="2"/>
      <c r="CIR74" s="2"/>
      <c r="CIS74" s="2"/>
      <c r="CIT74" s="2"/>
      <c r="CIU74" s="2"/>
      <c r="CIV74" s="2"/>
      <c r="CIW74" s="2"/>
      <c r="CIX74" s="2"/>
      <c r="CIY74" s="2"/>
      <c r="CIZ74" s="2"/>
      <c r="CJA74" s="2"/>
      <c r="CJB74" s="2"/>
      <c r="CJC74" s="2"/>
      <c r="CJD74" s="2"/>
      <c r="CJE74" s="2"/>
      <c r="CJF74" s="2"/>
      <c r="CJG74" s="2"/>
      <c r="CJH74" s="2"/>
      <c r="CJI74" s="2"/>
      <c r="CJJ74" s="2"/>
      <c r="CJK74" s="2"/>
      <c r="CJL74" s="2"/>
      <c r="CJM74" s="2"/>
      <c r="CJN74" s="2"/>
      <c r="CJO74" s="2"/>
      <c r="CJP74" s="2"/>
      <c r="CJQ74" s="2"/>
      <c r="CJR74" s="2"/>
      <c r="CJS74" s="2"/>
      <c r="CJT74" s="2"/>
      <c r="CJU74" s="2"/>
      <c r="CJV74" s="2"/>
      <c r="CJW74" s="2"/>
      <c r="CJX74" s="2"/>
      <c r="CJY74" s="2"/>
      <c r="CJZ74" s="2"/>
      <c r="CKA74" s="2"/>
      <c r="CKB74" s="2"/>
      <c r="CKC74" s="2"/>
      <c r="CKD74" s="2"/>
      <c r="CKE74" s="2"/>
      <c r="CKF74" s="2"/>
      <c r="CKG74" s="2"/>
      <c r="CKH74" s="2"/>
      <c r="CKI74" s="2"/>
      <c r="CKJ74" s="2"/>
      <c r="CKK74" s="2"/>
      <c r="CKL74" s="2"/>
      <c r="CKM74" s="2"/>
      <c r="CKN74" s="2"/>
      <c r="CKO74" s="2"/>
      <c r="CKP74" s="2"/>
      <c r="CKQ74" s="2"/>
      <c r="CKR74" s="2"/>
      <c r="CKS74" s="2"/>
      <c r="CKT74" s="2"/>
      <c r="CKU74" s="2"/>
      <c r="CKV74" s="2"/>
      <c r="CKW74" s="2"/>
      <c r="CKX74" s="2"/>
      <c r="CKY74" s="2"/>
      <c r="CKZ74" s="2"/>
      <c r="CLA74" s="2"/>
      <c r="CLB74" s="2"/>
      <c r="CLC74" s="2"/>
      <c r="CLD74" s="2"/>
      <c r="CLE74" s="2"/>
      <c r="CLF74" s="2"/>
      <c r="CLG74" s="2"/>
      <c r="CLH74" s="2"/>
      <c r="CLI74" s="2"/>
      <c r="CLJ74" s="2"/>
      <c r="CLK74" s="2"/>
      <c r="CLL74" s="2"/>
      <c r="CLM74" s="2"/>
      <c r="CLN74" s="2"/>
      <c r="CLO74" s="2"/>
      <c r="CLP74" s="2"/>
      <c r="CLQ74" s="2"/>
      <c r="CLR74" s="2"/>
      <c r="CLS74" s="2"/>
      <c r="CLT74" s="2"/>
      <c r="CLU74" s="2"/>
      <c r="CLV74" s="2"/>
      <c r="CLW74" s="2"/>
      <c r="CLX74" s="2"/>
      <c r="CLY74" s="2"/>
      <c r="CLZ74" s="2"/>
      <c r="CMA74" s="2"/>
      <c r="CMB74" s="2"/>
      <c r="CMC74" s="2"/>
      <c r="CMD74" s="2"/>
      <c r="CME74" s="2"/>
      <c r="CMF74" s="2"/>
      <c r="CMG74" s="2"/>
      <c r="CMH74" s="2"/>
      <c r="CMI74" s="2"/>
      <c r="CMJ74" s="2"/>
      <c r="CMK74" s="2"/>
      <c r="CML74" s="2"/>
      <c r="CMM74" s="2"/>
      <c r="CMN74" s="2"/>
      <c r="CMO74" s="2"/>
      <c r="CMP74" s="2"/>
      <c r="CMQ74" s="2"/>
      <c r="CMR74" s="2"/>
      <c r="CMS74" s="2"/>
      <c r="CMT74" s="2"/>
      <c r="CMU74" s="2"/>
      <c r="CMV74" s="2"/>
      <c r="CMW74" s="2"/>
      <c r="CMX74" s="2"/>
      <c r="CMY74" s="2"/>
      <c r="CMZ74" s="2"/>
      <c r="CNA74" s="2"/>
      <c r="CNB74" s="2"/>
      <c r="CNC74" s="2"/>
      <c r="CND74" s="2"/>
      <c r="CNE74" s="2"/>
      <c r="CNF74" s="2"/>
      <c r="CNG74" s="2"/>
      <c r="CNH74" s="2"/>
      <c r="CNI74" s="2"/>
      <c r="CNJ74" s="2"/>
      <c r="CNK74" s="2"/>
      <c r="CNL74" s="2"/>
      <c r="CNM74" s="2"/>
      <c r="CNN74" s="2"/>
      <c r="CNO74" s="2"/>
      <c r="CNP74" s="2"/>
      <c r="CNQ74" s="2"/>
      <c r="CNR74" s="2"/>
      <c r="CNS74" s="2"/>
      <c r="CNT74" s="2"/>
      <c r="CNU74" s="2"/>
      <c r="CNV74" s="2"/>
      <c r="CNW74" s="2"/>
      <c r="CNX74" s="2"/>
      <c r="CNY74" s="2"/>
      <c r="CNZ74" s="2"/>
      <c r="COA74" s="2"/>
      <c r="COB74" s="2"/>
      <c r="COC74" s="2"/>
      <c r="COD74" s="2"/>
      <c r="COE74" s="2"/>
      <c r="COF74" s="2"/>
      <c r="COG74" s="2"/>
      <c r="COH74" s="2"/>
      <c r="COI74" s="2"/>
      <c r="COJ74" s="2"/>
      <c r="COK74" s="2"/>
      <c r="COL74" s="2"/>
      <c r="COM74" s="2"/>
      <c r="CON74" s="2"/>
      <c r="COO74" s="2"/>
      <c r="COP74" s="2"/>
      <c r="COQ74" s="2"/>
      <c r="COR74" s="2"/>
      <c r="COS74" s="2"/>
      <c r="COT74" s="2"/>
      <c r="COU74" s="2"/>
      <c r="COV74" s="2"/>
      <c r="COW74" s="2"/>
      <c r="COX74" s="2"/>
      <c r="COY74" s="2"/>
      <c r="COZ74" s="2"/>
      <c r="CPA74" s="2"/>
      <c r="CPB74" s="2"/>
      <c r="CPC74" s="2"/>
      <c r="CPD74" s="2"/>
      <c r="CPE74" s="2"/>
      <c r="CPF74" s="2"/>
      <c r="CPG74" s="2"/>
      <c r="CPH74" s="2"/>
      <c r="CPI74" s="2"/>
      <c r="CPJ74" s="2"/>
      <c r="CPK74" s="2"/>
      <c r="CPL74" s="2"/>
      <c r="CPM74" s="2"/>
      <c r="CPN74" s="2"/>
      <c r="CPO74" s="2"/>
      <c r="CPP74" s="2"/>
      <c r="CPQ74" s="2"/>
      <c r="CPR74" s="2"/>
      <c r="CPS74" s="2"/>
      <c r="CPT74" s="2"/>
      <c r="CPU74" s="2"/>
      <c r="CPV74" s="2"/>
      <c r="CPW74" s="2"/>
      <c r="CPX74" s="2"/>
      <c r="CPY74" s="2"/>
      <c r="CPZ74" s="2"/>
      <c r="CQA74" s="2"/>
      <c r="CQB74" s="2"/>
      <c r="CQC74" s="2"/>
      <c r="CQD74" s="2"/>
      <c r="CQE74" s="2"/>
      <c r="CQF74" s="2"/>
      <c r="CQG74" s="2"/>
      <c r="CQH74" s="2"/>
      <c r="CQI74" s="2"/>
      <c r="CQJ74" s="2"/>
      <c r="CQK74" s="2"/>
      <c r="CQL74" s="2"/>
      <c r="CQM74" s="2"/>
      <c r="CQN74" s="2"/>
      <c r="CQO74" s="2"/>
      <c r="CQP74" s="2"/>
      <c r="CQQ74" s="2"/>
      <c r="CQR74" s="2"/>
      <c r="CQS74" s="2"/>
      <c r="CQT74" s="2"/>
      <c r="CQU74" s="2"/>
      <c r="CQV74" s="2"/>
      <c r="CQW74" s="2"/>
      <c r="CQX74" s="2"/>
      <c r="CQY74" s="2"/>
      <c r="CQZ74" s="2"/>
      <c r="CRA74" s="2"/>
      <c r="CRB74" s="2"/>
      <c r="CRC74" s="2"/>
      <c r="CRD74" s="2"/>
      <c r="CRE74" s="2"/>
      <c r="CRF74" s="2"/>
      <c r="CRG74" s="2"/>
      <c r="CRH74" s="2"/>
      <c r="CRI74" s="2"/>
      <c r="CRJ74" s="2"/>
      <c r="CRK74" s="2"/>
      <c r="CRL74" s="2"/>
      <c r="CRM74" s="2"/>
      <c r="CRN74" s="2"/>
      <c r="CRO74" s="2"/>
      <c r="CRP74" s="2"/>
      <c r="CRQ74" s="2"/>
      <c r="CRR74" s="2"/>
      <c r="CRS74" s="2"/>
      <c r="CRT74" s="2"/>
      <c r="CRU74" s="2"/>
      <c r="CRV74" s="2"/>
      <c r="CRW74" s="2"/>
      <c r="CRX74" s="2"/>
      <c r="CRY74" s="2"/>
      <c r="CRZ74" s="2"/>
      <c r="CSA74" s="2"/>
      <c r="CSB74" s="2"/>
      <c r="CSC74" s="2"/>
      <c r="CSD74" s="2"/>
      <c r="CSE74" s="2"/>
      <c r="CSF74" s="2"/>
      <c r="CSG74" s="2"/>
      <c r="CSH74" s="2"/>
      <c r="CSI74" s="2"/>
      <c r="CSJ74" s="2"/>
      <c r="CSK74" s="2"/>
      <c r="CSL74" s="2"/>
      <c r="CSM74" s="2"/>
      <c r="CSN74" s="2"/>
      <c r="CSO74" s="2"/>
      <c r="CSP74" s="2"/>
      <c r="CSQ74" s="2"/>
      <c r="CSR74" s="2"/>
      <c r="CSS74" s="2"/>
      <c r="CST74" s="2"/>
      <c r="CSU74" s="2"/>
      <c r="CSV74" s="2"/>
      <c r="CSW74" s="2"/>
      <c r="CSX74" s="2"/>
      <c r="CSY74" s="2"/>
      <c r="CSZ74" s="2"/>
      <c r="CTA74" s="2"/>
      <c r="CTB74" s="2"/>
      <c r="CTC74" s="2"/>
      <c r="CTD74" s="2"/>
      <c r="CTE74" s="2"/>
      <c r="CTF74" s="2"/>
      <c r="CTG74" s="2"/>
      <c r="CTH74" s="2"/>
      <c r="CTI74" s="2"/>
      <c r="CTJ74" s="2"/>
      <c r="CTK74" s="2"/>
      <c r="CTL74" s="2"/>
      <c r="CTM74" s="2"/>
      <c r="CTN74" s="2"/>
      <c r="CTO74" s="2"/>
      <c r="CTP74" s="2"/>
      <c r="CTQ74" s="2"/>
      <c r="CTR74" s="2"/>
      <c r="CTS74" s="2"/>
      <c r="CTT74" s="2"/>
      <c r="CTU74" s="2"/>
      <c r="CTV74" s="2"/>
      <c r="CTW74" s="2"/>
      <c r="CTX74" s="2"/>
      <c r="CTY74" s="2"/>
      <c r="CTZ74" s="2"/>
      <c r="CUA74" s="2"/>
      <c r="CUB74" s="2"/>
      <c r="CUC74" s="2"/>
      <c r="CUD74" s="2"/>
      <c r="CUE74" s="2"/>
      <c r="CUF74" s="2"/>
      <c r="CUG74" s="2"/>
      <c r="CUH74" s="2"/>
      <c r="CUI74" s="2"/>
      <c r="CUJ74" s="2"/>
      <c r="CUK74" s="2"/>
      <c r="CUL74" s="2"/>
      <c r="CUM74" s="2"/>
      <c r="CUN74" s="2"/>
      <c r="CUO74" s="2"/>
      <c r="CUP74" s="2"/>
      <c r="CUQ74" s="2"/>
      <c r="CUR74" s="2"/>
      <c r="CUS74" s="2"/>
      <c r="CUT74" s="2"/>
      <c r="CUU74" s="2"/>
      <c r="CUV74" s="2"/>
      <c r="CUW74" s="2"/>
      <c r="CUX74" s="2"/>
      <c r="CUY74" s="2"/>
      <c r="CUZ74" s="2"/>
      <c r="CVA74" s="2"/>
      <c r="CVB74" s="2"/>
      <c r="CVC74" s="2"/>
      <c r="CVD74" s="2"/>
      <c r="CVE74" s="2"/>
      <c r="CVF74" s="2"/>
      <c r="CVG74" s="2"/>
      <c r="CVH74" s="2"/>
      <c r="CVI74" s="2"/>
      <c r="CVJ74" s="2"/>
      <c r="CVK74" s="2"/>
      <c r="CVL74" s="2"/>
      <c r="CVM74" s="2"/>
      <c r="CVN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O74" s="2"/>
      <c r="CWP74" s="2"/>
      <c r="CWQ74" s="2"/>
      <c r="CWR74" s="2"/>
      <c r="CWS74" s="2"/>
      <c r="CWT74" s="2"/>
      <c r="CWU74" s="2"/>
      <c r="CWV74" s="2"/>
      <c r="CWW74" s="2"/>
      <c r="CWX74" s="2"/>
      <c r="CWY74" s="2"/>
      <c r="CWZ74" s="2"/>
      <c r="CXA74" s="2"/>
      <c r="CXB74" s="2"/>
      <c r="CXC74" s="2"/>
      <c r="CXD74" s="2"/>
      <c r="CXE74" s="2"/>
      <c r="CXF74" s="2"/>
      <c r="CXG74" s="2"/>
      <c r="CXH74" s="2"/>
      <c r="CXI74" s="2"/>
      <c r="CXJ74" s="2"/>
      <c r="CXK74" s="2"/>
      <c r="CXL74" s="2"/>
      <c r="CXM74" s="2"/>
      <c r="CXN74" s="2"/>
      <c r="CXO74" s="2"/>
      <c r="CXP74" s="2"/>
      <c r="CXQ74" s="2"/>
      <c r="CXR74" s="2"/>
      <c r="CXS74" s="2"/>
      <c r="CXT74" s="2"/>
      <c r="CXU74" s="2"/>
      <c r="CXV74" s="2"/>
      <c r="CXW74" s="2"/>
      <c r="CXX74" s="2"/>
      <c r="CXY74" s="2"/>
      <c r="CXZ74" s="2"/>
      <c r="CYA74" s="2"/>
      <c r="CYB74" s="2"/>
      <c r="CYC74" s="2"/>
      <c r="CYD74" s="2"/>
      <c r="CYE74" s="2"/>
      <c r="CYF74" s="2"/>
      <c r="CYG74" s="2"/>
      <c r="CYH74" s="2"/>
      <c r="CYI74" s="2"/>
      <c r="CYJ74" s="2"/>
      <c r="CYK74" s="2"/>
      <c r="CYL74" s="2"/>
      <c r="CYM74" s="2"/>
      <c r="CYN74" s="2"/>
      <c r="CYO74" s="2"/>
      <c r="CYP74" s="2"/>
      <c r="CYQ74" s="2"/>
      <c r="CYR74" s="2"/>
      <c r="CYS74" s="2"/>
      <c r="CYT74" s="2"/>
      <c r="CYU74" s="2"/>
      <c r="CYV74" s="2"/>
      <c r="CYW74" s="2"/>
      <c r="CYX74" s="2"/>
      <c r="CYY74" s="2"/>
      <c r="CYZ74" s="2"/>
      <c r="CZA74" s="2"/>
      <c r="CZB74" s="2"/>
      <c r="CZC74" s="2"/>
      <c r="CZD74" s="2"/>
      <c r="CZE74" s="2"/>
      <c r="CZF74" s="2"/>
      <c r="CZG74" s="2"/>
      <c r="CZH74" s="2"/>
      <c r="CZI74" s="2"/>
      <c r="CZJ74" s="2"/>
      <c r="CZK74" s="2"/>
      <c r="CZL74" s="2"/>
      <c r="CZM74" s="2"/>
      <c r="CZN74" s="2"/>
      <c r="CZO74" s="2"/>
      <c r="CZP74" s="2"/>
      <c r="CZQ74" s="2"/>
      <c r="CZR74" s="2"/>
      <c r="CZS74" s="2"/>
      <c r="CZT74" s="2"/>
      <c r="CZU74" s="2"/>
      <c r="CZV74" s="2"/>
      <c r="CZW74" s="2"/>
      <c r="CZX74" s="2"/>
      <c r="CZY74" s="2"/>
      <c r="CZZ74" s="2"/>
      <c r="DAA74" s="2"/>
      <c r="DAB74" s="2"/>
      <c r="DAC74" s="2"/>
      <c r="DAD74" s="2"/>
      <c r="DAE74" s="2"/>
      <c r="DAF74" s="2"/>
      <c r="DAG74" s="2"/>
      <c r="DAH74" s="2"/>
      <c r="DAI74" s="2"/>
      <c r="DAJ74" s="2"/>
      <c r="DAK74" s="2"/>
      <c r="DAL74" s="2"/>
      <c r="DAM74" s="2"/>
      <c r="DAN74" s="2"/>
      <c r="DAO74" s="2"/>
      <c r="DAP74" s="2"/>
      <c r="DAQ74" s="2"/>
      <c r="DAR74" s="2"/>
      <c r="DAS74" s="2"/>
      <c r="DAT74" s="2"/>
      <c r="DAU74" s="2"/>
      <c r="DAV74" s="2"/>
      <c r="DAW74" s="2"/>
      <c r="DAX74" s="2"/>
      <c r="DAY74" s="2"/>
      <c r="DAZ74" s="2"/>
      <c r="DBA74" s="2"/>
      <c r="DBB74" s="2"/>
      <c r="DBC74" s="2"/>
      <c r="DBD74" s="2"/>
      <c r="DBE74" s="2"/>
      <c r="DBF74" s="2"/>
      <c r="DBG74" s="2"/>
      <c r="DBH74" s="2"/>
      <c r="DBI74" s="2"/>
      <c r="DBJ74" s="2"/>
      <c r="DBK74" s="2"/>
      <c r="DBL74" s="2"/>
      <c r="DBM74" s="2"/>
      <c r="DBN74" s="2"/>
      <c r="DBO74" s="2"/>
      <c r="DBP74" s="2"/>
      <c r="DBQ74" s="2"/>
      <c r="DBR74" s="2"/>
      <c r="DBS74" s="2"/>
      <c r="DBT74" s="2"/>
      <c r="DBU74" s="2"/>
      <c r="DBV74" s="2"/>
      <c r="DBW74" s="2"/>
      <c r="DBX74" s="2"/>
      <c r="DBY74" s="2"/>
      <c r="DBZ74" s="2"/>
      <c r="DCA74" s="2"/>
      <c r="DCB74" s="2"/>
      <c r="DCC74" s="2"/>
      <c r="DCD74" s="2"/>
      <c r="DCE74" s="2"/>
      <c r="DCF74" s="2"/>
      <c r="DCG74" s="2"/>
      <c r="DCH74" s="2"/>
      <c r="DCI74" s="2"/>
      <c r="DCJ74" s="2"/>
      <c r="DCK74" s="2"/>
      <c r="DCL74" s="2"/>
      <c r="DCM74" s="2"/>
      <c r="DCN74" s="2"/>
      <c r="DCO74" s="2"/>
      <c r="DCP74" s="2"/>
      <c r="DCQ74" s="2"/>
      <c r="DCR74" s="2"/>
      <c r="DCS74" s="2"/>
      <c r="DCT74" s="2"/>
      <c r="DCU74" s="2"/>
      <c r="DCV74" s="2"/>
      <c r="DCW74" s="2"/>
      <c r="DCX74" s="2"/>
      <c r="DCY74" s="2"/>
      <c r="DCZ74" s="2"/>
      <c r="DDA74" s="2"/>
      <c r="DDB74" s="2"/>
      <c r="DDC74" s="2"/>
      <c r="DDD74" s="2"/>
      <c r="DDE74" s="2"/>
      <c r="DDF74" s="2"/>
      <c r="DDG74" s="2"/>
      <c r="DDH74" s="2"/>
      <c r="DDI74" s="2"/>
      <c r="DDJ74" s="2"/>
      <c r="DDK74" s="2"/>
      <c r="DDL74" s="2"/>
      <c r="DDM74" s="2"/>
      <c r="DDN74" s="2"/>
      <c r="DDO74" s="2"/>
      <c r="DDP74" s="2"/>
      <c r="DDQ74" s="2"/>
      <c r="DDR74" s="2"/>
      <c r="DDS74" s="2"/>
      <c r="DDT74" s="2"/>
      <c r="DDU74" s="2"/>
      <c r="DDV74" s="2"/>
      <c r="DDW74" s="2"/>
      <c r="DDX74" s="2"/>
      <c r="DDY74" s="2"/>
      <c r="DDZ74" s="2"/>
      <c r="DEA74" s="2"/>
      <c r="DEB74" s="2"/>
      <c r="DEC74" s="2"/>
      <c r="DED74" s="2"/>
      <c r="DEE74" s="2"/>
      <c r="DEF74" s="2"/>
      <c r="DEG74" s="2"/>
      <c r="DEH74" s="2"/>
      <c r="DEI74" s="2"/>
      <c r="DEJ74" s="2"/>
      <c r="DEK74" s="2"/>
      <c r="DEL74" s="2"/>
      <c r="DEM74" s="2"/>
      <c r="DEN74" s="2"/>
      <c r="DEO74" s="2"/>
      <c r="DEP74" s="2"/>
      <c r="DEQ74" s="2"/>
      <c r="DER74" s="2"/>
      <c r="DES74" s="2"/>
      <c r="DET74" s="2"/>
      <c r="DEU74" s="2"/>
      <c r="DEV74" s="2"/>
      <c r="DEW74" s="2"/>
      <c r="DEX74" s="2"/>
      <c r="DEY74" s="2"/>
      <c r="DEZ74" s="2"/>
      <c r="DFA74" s="2"/>
      <c r="DFB74" s="2"/>
      <c r="DFC74" s="2"/>
      <c r="DFD74" s="2"/>
      <c r="DFE74" s="2"/>
      <c r="DFF74" s="2"/>
      <c r="DFG74" s="2"/>
      <c r="DFH74" s="2"/>
      <c r="DFI74" s="2"/>
      <c r="DFJ74" s="2"/>
      <c r="DFK74" s="2"/>
      <c r="DFL74" s="2"/>
      <c r="DFM74" s="2"/>
      <c r="DFN74" s="2"/>
      <c r="DFO74" s="2"/>
      <c r="DFP74" s="2"/>
      <c r="DFQ74" s="2"/>
      <c r="DFR74" s="2"/>
      <c r="DFS74" s="2"/>
      <c r="DFT74" s="2"/>
      <c r="DFU74" s="2"/>
      <c r="DFV74" s="2"/>
      <c r="DFW74" s="2"/>
      <c r="DFX74" s="2"/>
      <c r="DFY74" s="2"/>
      <c r="DFZ74" s="2"/>
      <c r="DGA74" s="2"/>
      <c r="DGB74" s="2"/>
      <c r="DGC74" s="2"/>
      <c r="DGD74" s="2"/>
      <c r="DGE74" s="2"/>
      <c r="DGF74" s="2"/>
      <c r="DGG74" s="2"/>
      <c r="DGH74" s="2"/>
      <c r="DGI74" s="2"/>
      <c r="DGJ74" s="2"/>
      <c r="DGK74" s="2"/>
      <c r="DGL74" s="2"/>
      <c r="DGM74" s="2"/>
      <c r="DGN74" s="2"/>
      <c r="DGO74" s="2"/>
      <c r="DGP74" s="2"/>
      <c r="DGQ74" s="2"/>
      <c r="DGR74" s="2"/>
      <c r="DGS74" s="2"/>
      <c r="DGT74" s="2"/>
      <c r="DGU74" s="2"/>
      <c r="DGV74" s="2"/>
      <c r="DGW74" s="2"/>
      <c r="DGX74" s="2"/>
      <c r="DGY74" s="2"/>
      <c r="DGZ74" s="2"/>
      <c r="DHA74" s="2"/>
      <c r="DHB74" s="2"/>
      <c r="DHC74" s="2"/>
      <c r="DHD74" s="2"/>
      <c r="DHE74" s="2"/>
      <c r="DHF74" s="2"/>
      <c r="DHG74" s="2"/>
      <c r="DHH74" s="2"/>
      <c r="DHI74" s="2"/>
      <c r="DHJ74" s="2"/>
      <c r="DHK74" s="2"/>
      <c r="DHL74" s="2"/>
      <c r="DHM74" s="2"/>
      <c r="DHN74" s="2"/>
      <c r="DHO74" s="2"/>
      <c r="DHP74" s="2"/>
      <c r="DHQ74" s="2"/>
      <c r="DHR74" s="2"/>
      <c r="DHS74" s="2"/>
      <c r="DHT74" s="2"/>
      <c r="DHU74" s="2"/>
      <c r="DHV74" s="2"/>
      <c r="DHW74" s="2"/>
      <c r="DHX74" s="2"/>
      <c r="DHY74" s="2"/>
      <c r="DHZ74" s="2"/>
      <c r="DIA74" s="2"/>
      <c r="DIB74" s="2"/>
      <c r="DIC74" s="2"/>
      <c r="DID74" s="2"/>
      <c r="DIE74" s="2"/>
      <c r="DIF74" s="2"/>
      <c r="DIG74" s="2"/>
      <c r="DIH74" s="2"/>
      <c r="DII74" s="2"/>
      <c r="DIJ74" s="2"/>
      <c r="DIK74" s="2"/>
      <c r="DIL74" s="2"/>
      <c r="DIM74" s="2"/>
      <c r="DIN74" s="2"/>
      <c r="DIO74" s="2"/>
      <c r="DIP74" s="2"/>
      <c r="DIQ74" s="2"/>
      <c r="DIR74" s="2"/>
      <c r="DIS74" s="2"/>
      <c r="DIT74" s="2"/>
      <c r="DIU74" s="2"/>
      <c r="DIV74" s="2"/>
      <c r="DIW74" s="2"/>
      <c r="DIX74" s="2"/>
      <c r="DIY74" s="2"/>
      <c r="DIZ74" s="2"/>
      <c r="DJA74" s="2"/>
      <c r="DJB74" s="2"/>
      <c r="DJC74" s="2"/>
      <c r="DJD74" s="2"/>
      <c r="DJE74" s="2"/>
      <c r="DJF74" s="2"/>
      <c r="DJG74" s="2"/>
      <c r="DJH74" s="2"/>
      <c r="DJI74" s="2"/>
      <c r="DJJ74" s="2"/>
      <c r="DJK74" s="2"/>
      <c r="DJL74" s="2"/>
      <c r="DJM74" s="2"/>
      <c r="DJN74" s="2"/>
      <c r="DJO74" s="2"/>
      <c r="DJP74" s="2"/>
      <c r="DJQ74" s="2"/>
      <c r="DJR74" s="2"/>
      <c r="DJS74" s="2"/>
      <c r="DJT74" s="2"/>
      <c r="DJU74" s="2"/>
      <c r="DJV74" s="2"/>
      <c r="DJW74" s="2"/>
      <c r="DJX74" s="2"/>
      <c r="DJY74" s="2"/>
      <c r="DJZ74" s="2"/>
      <c r="DKA74" s="2"/>
      <c r="DKB74" s="2"/>
      <c r="DKC74" s="2"/>
      <c r="DKD74" s="2"/>
      <c r="DKE74" s="2"/>
      <c r="DKF74" s="2"/>
      <c r="DKG74" s="2"/>
      <c r="DKH74" s="2"/>
      <c r="DKI74" s="2"/>
      <c r="DKJ74" s="2"/>
      <c r="DKK74" s="2"/>
      <c r="DKL74" s="2"/>
      <c r="DKM74" s="2"/>
      <c r="DKN74" s="2"/>
      <c r="DKO74" s="2"/>
      <c r="DKP74" s="2"/>
      <c r="DKQ74" s="2"/>
      <c r="DKR74" s="2"/>
      <c r="DKS74" s="2"/>
      <c r="DKT74" s="2"/>
      <c r="DKU74" s="2"/>
      <c r="DKV74" s="2"/>
      <c r="DKW74" s="2"/>
      <c r="DKX74" s="2"/>
      <c r="DKY74" s="2"/>
      <c r="DKZ74" s="2"/>
      <c r="DLA74" s="2"/>
      <c r="DLB74" s="2"/>
      <c r="DLC74" s="2"/>
      <c r="DLD74" s="2"/>
      <c r="DLE74" s="2"/>
      <c r="DLF74" s="2"/>
      <c r="DLG74" s="2"/>
      <c r="DLH74" s="2"/>
      <c r="DLI74" s="2"/>
      <c r="DLJ74" s="2"/>
      <c r="DLK74" s="2"/>
      <c r="DLL74" s="2"/>
      <c r="DLM74" s="2"/>
      <c r="DLN74" s="2"/>
      <c r="DLO74" s="2"/>
      <c r="DLP74" s="2"/>
      <c r="DLQ74" s="2"/>
      <c r="DLR74" s="2"/>
      <c r="DLS74" s="2"/>
      <c r="DLT74" s="2"/>
      <c r="DLU74" s="2"/>
      <c r="DLV74" s="2"/>
      <c r="DLW74" s="2"/>
      <c r="DLX74" s="2"/>
      <c r="DLY74" s="2"/>
      <c r="DLZ74" s="2"/>
      <c r="DMA74" s="2"/>
      <c r="DMB74" s="2"/>
      <c r="DMC74" s="2"/>
      <c r="DMD74" s="2"/>
      <c r="DME74" s="2"/>
      <c r="DMF74" s="2"/>
      <c r="DMG74" s="2"/>
      <c r="DMH74" s="2"/>
      <c r="DMI74" s="2"/>
      <c r="DMJ74" s="2"/>
      <c r="DMK74" s="2"/>
      <c r="DML74" s="2"/>
      <c r="DMM74" s="2"/>
      <c r="DMN74" s="2"/>
      <c r="DMO74" s="2"/>
      <c r="DMP74" s="2"/>
      <c r="DMQ74" s="2"/>
      <c r="DMR74" s="2"/>
      <c r="DMS74" s="2"/>
      <c r="DMT74" s="2"/>
      <c r="DMU74" s="2"/>
      <c r="DMV74" s="2"/>
      <c r="DMW74" s="2"/>
      <c r="DMX74" s="2"/>
      <c r="DMY74" s="2"/>
      <c r="DMZ74" s="2"/>
      <c r="DNA74" s="2"/>
      <c r="DNB74" s="2"/>
      <c r="DNC74" s="2"/>
      <c r="DND74" s="2"/>
      <c r="DNE74" s="2"/>
      <c r="DNF74" s="2"/>
      <c r="DNG74" s="2"/>
      <c r="DNH74" s="2"/>
      <c r="DNI74" s="2"/>
      <c r="DNJ74" s="2"/>
      <c r="DNK74" s="2"/>
      <c r="DNL74" s="2"/>
      <c r="DNM74" s="2"/>
      <c r="DNN74" s="2"/>
      <c r="DNO74" s="2"/>
      <c r="DNP74" s="2"/>
      <c r="DNQ74" s="2"/>
      <c r="DNR74" s="2"/>
      <c r="DNS74" s="2"/>
      <c r="DNT74" s="2"/>
      <c r="DNU74" s="2"/>
      <c r="DNV74" s="2"/>
      <c r="DNW74" s="2"/>
      <c r="DNX74" s="2"/>
      <c r="DNY74" s="2"/>
      <c r="DNZ74" s="2"/>
      <c r="DOA74" s="2"/>
      <c r="DOB74" s="2"/>
      <c r="DOC74" s="2"/>
      <c r="DOD74" s="2"/>
      <c r="DOE74" s="2"/>
      <c r="DOF74" s="2"/>
      <c r="DOG74" s="2"/>
      <c r="DOH74" s="2"/>
      <c r="DOI74" s="2"/>
      <c r="DOJ74" s="2"/>
      <c r="DOK74" s="2"/>
      <c r="DOL74" s="2"/>
      <c r="DOM74" s="2"/>
      <c r="DON74" s="2"/>
      <c r="DOO74" s="2"/>
      <c r="DOP74" s="2"/>
      <c r="DOQ74" s="2"/>
      <c r="DOR74" s="2"/>
      <c r="DOS74" s="2"/>
      <c r="DOT74" s="2"/>
      <c r="DOU74" s="2"/>
      <c r="DOV74" s="2"/>
      <c r="DOW74" s="2"/>
      <c r="DOX74" s="2"/>
      <c r="DOY74" s="2"/>
      <c r="DOZ74" s="2"/>
      <c r="DPA74" s="2"/>
      <c r="DPB74" s="2"/>
      <c r="DPC74" s="2"/>
      <c r="DPD74" s="2"/>
      <c r="DPE74" s="2"/>
      <c r="DPF74" s="2"/>
      <c r="DPG74" s="2"/>
      <c r="DPH74" s="2"/>
      <c r="DPI74" s="2"/>
      <c r="DPJ74" s="2"/>
      <c r="DPK74" s="2"/>
      <c r="DPL74" s="2"/>
      <c r="DPM74" s="2"/>
      <c r="DPN74" s="2"/>
      <c r="DPO74" s="2"/>
      <c r="DPP74" s="2"/>
      <c r="DPQ74" s="2"/>
      <c r="DPR74" s="2"/>
      <c r="DPS74" s="2"/>
      <c r="DPT74" s="2"/>
      <c r="DPU74" s="2"/>
      <c r="DPV74" s="2"/>
      <c r="DPW74" s="2"/>
      <c r="DPX74" s="2"/>
      <c r="DPY74" s="2"/>
      <c r="DPZ74" s="2"/>
      <c r="DQA74" s="2"/>
      <c r="DQB74" s="2"/>
      <c r="DQC74" s="2"/>
      <c r="DQD74" s="2"/>
      <c r="DQE74" s="2"/>
      <c r="DQF74" s="2"/>
      <c r="DQG74" s="2"/>
      <c r="DQH74" s="2"/>
      <c r="DQI74" s="2"/>
      <c r="DQJ74" s="2"/>
      <c r="DQK74" s="2"/>
      <c r="DQL74" s="2"/>
      <c r="DQM74" s="2"/>
      <c r="DQN74" s="2"/>
      <c r="DQO74" s="2"/>
      <c r="DQP74" s="2"/>
      <c r="DQQ74" s="2"/>
      <c r="DQR74" s="2"/>
      <c r="DQS74" s="2"/>
      <c r="DQT74" s="2"/>
      <c r="DQU74" s="2"/>
      <c r="DQV74" s="2"/>
      <c r="DQW74" s="2"/>
      <c r="DQX74" s="2"/>
      <c r="DQY74" s="2"/>
      <c r="DQZ74" s="2"/>
      <c r="DRA74" s="2"/>
      <c r="DRB74" s="2"/>
      <c r="DRC74" s="2"/>
      <c r="DRD74" s="2"/>
      <c r="DRE74" s="2"/>
      <c r="DRF74" s="2"/>
      <c r="DRG74" s="2"/>
      <c r="DRH74" s="2"/>
      <c r="DRI74" s="2"/>
      <c r="DRJ74" s="2"/>
      <c r="DRK74" s="2"/>
      <c r="DRL74" s="2"/>
      <c r="DRM74" s="2"/>
      <c r="DRN74" s="2"/>
      <c r="DRO74" s="2"/>
      <c r="DRP74" s="2"/>
      <c r="DRQ74" s="2"/>
      <c r="DRR74" s="2"/>
      <c r="DRS74" s="2"/>
      <c r="DRT74" s="2"/>
      <c r="DRU74" s="2"/>
      <c r="DRV74" s="2"/>
      <c r="DRW74" s="2"/>
      <c r="DRX74" s="2"/>
      <c r="DRY74" s="2"/>
      <c r="DRZ74" s="2"/>
      <c r="DSA74" s="2"/>
      <c r="DSB74" s="2"/>
      <c r="DSC74" s="2"/>
      <c r="DSD74" s="2"/>
      <c r="DSE74" s="2"/>
      <c r="DSF74" s="2"/>
      <c r="DSG74" s="2"/>
      <c r="DSH74" s="2"/>
      <c r="DSI74" s="2"/>
      <c r="DSJ74" s="2"/>
      <c r="DSK74" s="2"/>
      <c r="DSL74" s="2"/>
      <c r="DSM74" s="2"/>
      <c r="DSN74" s="2"/>
      <c r="DSO74" s="2"/>
      <c r="DSP74" s="2"/>
      <c r="DSQ74" s="2"/>
      <c r="DSR74" s="2"/>
      <c r="DSS74" s="2"/>
      <c r="DST74" s="2"/>
      <c r="DSU74" s="2"/>
      <c r="DSV74" s="2"/>
      <c r="DSW74" s="2"/>
      <c r="DSX74" s="2"/>
      <c r="DSY74" s="2"/>
      <c r="DSZ74" s="2"/>
      <c r="DTA74" s="2"/>
      <c r="DTB74" s="2"/>
      <c r="DTC74" s="2"/>
      <c r="DTD74" s="2"/>
      <c r="DTE74" s="2"/>
      <c r="DTF74" s="2"/>
      <c r="DTG74" s="2"/>
      <c r="DTH74" s="2"/>
      <c r="DTI74" s="2"/>
      <c r="DTJ74" s="2"/>
      <c r="DTK74" s="2"/>
      <c r="DTL74" s="2"/>
      <c r="DTM74" s="2"/>
      <c r="DTN74" s="2"/>
      <c r="DTO74" s="2"/>
      <c r="DTP74" s="2"/>
      <c r="DTQ74" s="2"/>
      <c r="DTR74" s="2"/>
      <c r="DTS74" s="2"/>
      <c r="DTT74" s="2"/>
      <c r="DTU74" s="2"/>
      <c r="DTV74" s="2"/>
      <c r="DTW74" s="2"/>
      <c r="DTX74" s="2"/>
      <c r="DTY74" s="2"/>
      <c r="DTZ74" s="2"/>
      <c r="DUA74" s="2"/>
      <c r="DUB74" s="2"/>
      <c r="DUC74" s="2"/>
      <c r="DUD74" s="2"/>
      <c r="DUE74" s="2"/>
      <c r="DUF74" s="2"/>
      <c r="DUG74" s="2"/>
      <c r="DUH74" s="2"/>
      <c r="DUI74" s="2"/>
      <c r="DUJ74" s="2"/>
      <c r="DUK74" s="2"/>
      <c r="DUL74" s="2"/>
      <c r="DUM74" s="2"/>
      <c r="DUN74" s="2"/>
      <c r="DUO74" s="2"/>
      <c r="DUP74" s="2"/>
      <c r="DUQ74" s="2"/>
      <c r="DUR74" s="2"/>
      <c r="DUS74" s="2"/>
      <c r="DUT74" s="2"/>
      <c r="DUU74" s="2"/>
      <c r="DUV74" s="2"/>
      <c r="DUW74" s="2"/>
      <c r="DUX74" s="2"/>
      <c r="DUY74" s="2"/>
      <c r="DUZ74" s="2"/>
      <c r="DVA74" s="2"/>
      <c r="DVB74" s="2"/>
      <c r="DVC74" s="2"/>
      <c r="DVD74" s="2"/>
      <c r="DVE74" s="2"/>
      <c r="DVF74" s="2"/>
      <c r="DVG74" s="2"/>
      <c r="DVH74" s="2"/>
      <c r="DVI74" s="2"/>
      <c r="DVJ74" s="2"/>
      <c r="DVK74" s="2"/>
      <c r="DVL74" s="2"/>
      <c r="DVM74" s="2"/>
      <c r="DVN74" s="2"/>
      <c r="DVO74" s="2"/>
      <c r="DVP74" s="2"/>
      <c r="DVQ74" s="2"/>
      <c r="DVR74" s="2"/>
      <c r="DVS74" s="2"/>
      <c r="DVT74" s="2"/>
      <c r="DVU74" s="2"/>
      <c r="DVV74" s="2"/>
      <c r="DVW74" s="2"/>
      <c r="DVX74" s="2"/>
      <c r="DVY74" s="2"/>
      <c r="DVZ74" s="2"/>
      <c r="DWA74" s="2"/>
      <c r="DWB74" s="2"/>
      <c r="DWC74" s="2"/>
      <c r="DWD74" s="2"/>
      <c r="DWE74" s="2"/>
      <c r="DWF74" s="2"/>
      <c r="DWG74" s="2"/>
      <c r="DWH74" s="2"/>
      <c r="DWI74" s="2"/>
      <c r="DWJ74" s="2"/>
      <c r="DWK74" s="2"/>
      <c r="DWL74" s="2"/>
      <c r="DWM74" s="2"/>
      <c r="DWN74" s="2"/>
      <c r="DWO74" s="2"/>
      <c r="DWP74" s="2"/>
      <c r="DWQ74" s="2"/>
      <c r="DWR74" s="2"/>
      <c r="DWS74" s="2"/>
      <c r="DWT74" s="2"/>
      <c r="DWU74" s="2"/>
      <c r="DWV74" s="2"/>
      <c r="DWW74" s="2"/>
      <c r="DWX74" s="2"/>
      <c r="DWY74" s="2"/>
      <c r="DWZ74" s="2"/>
      <c r="DXA74" s="2"/>
      <c r="DXB74" s="2"/>
      <c r="DXC74" s="2"/>
      <c r="DXD74" s="2"/>
      <c r="DXE74" s="2"/>
      <c r="DXF74" s="2"/>
      <c r="DXG74" s="2"/>
      <c r="DXH74" s="2"/>
      <c r="DXI74" s="2"/>
      <c r="DXJ74" s="2"/>
      <c r="DXK74" s="2"/>
      <c r="DXL74" s="2"/>
      <c r="DXM74" s="2"/>
      <c r="DXN74" s="2"/>
      <c r="DXO74" s="2"/>
      <c r="DXP74" s="2"/>
      <c r="DXQ74" s="2"/>
      <c r="DXR74" s="2"/>
      <c r="DXS74" s="2"/>
      <c r="DXT74" s="2"/>
      <c r="DXU74" s="2"/>
      <c r="DXV74" s="2"/>
      <c r="DXW74" s="2"/>
      <c r="DXX74" s="2"/>
      <c r="DXY74" s="2"/>
      <c r="DXZ74" s="2"/>
      <c r="DYA74" s="2"/>
      <c r="DYB74" s="2"/>
      <c r="DYC74" s="2"/>
      <c r="DYD74" s="2"/>
      <c r="DYE74" s="2"/>
      <c r="DYF74" s="2"/>
      <c r="DYG74" s="2"/>
      <c r="DYH74" s="2"/>
      <c r="DYI74" s="2"/>
      <c r="DYJ74" s="2"/>
      <c r="DYK74" s="2"/>
      <c r="DYL74" s="2"/>
      <c r="DYM74" s="2"/>
      <c r="DYN74" s="2"/>
      <c r="DYO74" s="2"/>
      <c r="DYP74" s="2"/>
      <c r="DYQ74" s="2"/>
      <c r="DYR74" s="2"/>
      <c r="DYS74" s="2"/>
      <c r="DYT74" s="2"/>
      <c r="DYU74" s="2"/>
      <c r="DYV74" s="2"/>
      <c r="DYW74" s="2"/>
      <c r="DYX74" s="2"/>
      <c r="DYY74" s="2"/>
      <c r="DYZ74" s="2"/>
      <c r="DZA74" s="2"/>
      <c r="DZB74" s="2"/>
      <c r="DZC74" s="2"/>
      <c r="DZD74" s="2"/>
      <c r="DZE74" s="2"/>
      <c r="DZF74" s="2"/>
      <c r="DZG74" s="2"/>
      <c r="DZH74" s="2"/>
      <c r="DZI74" s="2"/>
      <c r="DZJ74" s="2"/>
      <c r="DZK74" s="2"/>
      <c r="DZL74" s="2"/>
      <c r="DZM74" s="2"/>
      <c r="DZN74" s="2"/>
      <c r="DZO74" s="2"/>
      <c r="DZP74" s="2"/>
      <c r="DZQ74" s="2"/>
      <c r="DZR74" s="2"/>
      <c r="DZS74" s="2"/>
      <c r="DZT74" s="2"/>
      <c r="DZU74" s="2"/>
      <c r="DZV74" s="2"/>
      <c r="DZW74" s="2"/>
      <c r="DZX74" s="2"/>
      <c r="DZY74" s="2"/>
      <c r="DZZ74" s="2"/>
      <c r="EAA74" s="2"/>
      <c r="EAB74" s="2"/>
      <c r="EAC74" s="2"/>
      <c r="EAD74" s="2"/>
      <c r="EAE74" s="2"/>
      <c r="EAF74" s="2"/>
      <c r="EAG74" s="2"/>
      <c r="EAH74" s="2"/>
      <c r="EAI74" s="2"/>
      <c r="EAJ74" s="2"/>
      <c r="EAK74" s="2"/>
      <c r="EAL74" s="2"/>
      <c r="EAM74" s="2"/>
      <c r="EAN74" s="2"/>
      <c r="EAO74" s="2"/>
      <c r="EAP74" s="2"/>
      <c r="EAQ74" s="2"/>
      <c r="EAR74" s="2"/>
      <c r="EAS74" s="2"/>
      <c r="EAT74" s="2"/>
      <c r="EAU74" s="2"/>
      <c r="EAV74" s="2"/>
      <c r="EAW74" s="2"/>
      <c r="EAX74" s="2"/>
      <c r="EAY74" s="2"/>
      <c r="EAZ74" s="2"/>
      <c r="EBA74" s="2"/>
      <c r="EBB74" s="2"/>
      <c r="EBC74" s="2"/>
      <c r="EBD74" s="2"/>
      <c r="EBE74" s="2"/>
      <c r="EBF74" s="2"/>
      <c r="EBG74" s="2"/>
      <c r="EBH74" s="2"/>
      <c r="EBI74" s="2"/>
      <c r="EBJ74" s="2"/>
      <c r="EBK74" s="2"/>
      <c r="EBL74" s="2"/>
      <c r="EBM74" s="2"/>
      <c r="EBN74" s="2"/>
      <c r="EBO74" s="2"/>
      <c r="EBP74" s="2"/>
      <c r="EBQ74" s="2"/>
      <c r="EBR74" s="2"/>
      <c r="EBS74" s="2"/>
      <c r="EBT74" s="2"/>
      <c r="EBU74" s="2"/>
      <c r="EBV74" s="2"/>
      <c r="EBW74" s="2"/>
      <c r="EBX74" s="2"/>
      <c r="EBY74" s="2"/>
      <c r="EBZ74" s="2"/>
      <c r="ECA74" s="2"/>
      <c r="ECB74" s="2"/>
      <c r="ECC74" s="2"/>
      <c r="ECD74" s="2"/>
      <c r="ECE74" s="2"/>
      <c r="ECF74" s="2"/>
      <c r="ECG74" s="2"/>
      <c r="ECH74" s="2"/>
      <c r="ECI74" s="2"/>
      <c r="ECJ74" s="2"/>
      <c r="ECK74" s="2"/>
      <c r="ECL74" s="2"/>
      <c r="ECM74" s="2"/>
      <c r="ECN74" s="2"/>
      <c r="ECO74" s="2"/>
      <c r="ECP74" s="2"/>
      <c r="ECQ74" s="2"/>
      <c r="ECR74" s="2"/>
      <c r="ECS74" s="2"/>
      <c r="ECT74" s="2"/>
      <c r="ECU74" s="2"/>
      <c r="ECV74" s="2"/>
      <c r="ECW74" s="2"/>
      <c r="ECX74" s="2"/>
      <c r="ECY74" s="2"/>
      <c r="ECZ74" s="2"/>
      <c r="EDA74" s="2"/>
      <c r="EDB74" s="2"/>
      <c r="EDC74" s="2"/>
      <c r="EDD74" s="2"/>
      <c r="EDE74" s="2"/>
      <c r="EDF74" s="2"/>
      <c r="EDG74" s="2"/>
      <c r="EDH74" s="2"/>
      <c r="EDI74" s="2"/>
      <c r="EDJ74" s="2"/>
      <c r="EDK74" s="2"/>
      <c r="EDL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K74" s="2"/>
      <c r="EEL74" s="2"/>
      <c r="EEM74" s="2"/>
      <c r="EEN74" s="2"/>
      <c r="EEO74" s="2"/>
      <c r="EEP74" s="2"/>
      <c r="EEQ74" s="2"/>
      <c r="EER74" s="2"/>
      <c r="EES74" s="2"/>
      <c r="EET74" s="2"/>
      <c r="EEU74" s="2"/>
      <c r="EEV74" s="2"/>
      <c r="EEW74" s="2"/>
      <c r="EEX74" s="2"/>
      <c r="EEY74" s="2"/>
      <c r="EEZ74" s="2"/>
      <c r="EFA74" s="2"/>
      <c r="EFB74" s="2"/>
      <c r="EFC74" s="2"/>
      <c r="EFD74" s="2"/>
      <c r="EFE74" s="2"/>
      <c r="EFF74" s="2"/>
      <c r="EFG74" s="2"/>
      <c r="EFH74" s="2"/>
      <c r="EFI74" s="2"/>
      <c r="EFJ74" s="2"/>
      <c r="EFK74" s="2"/>
      <c r="EFL74" s="2"/>
      <c r="EFM74" s="2"/>
      <c r="EFN74" s="2"/>
      <c r="EFO74" s="2"/>
      <c r="EFP74" s="2"/>
      <c r="EFQ74" s="2"/>
      <c r="EFR74" s="2"/>
      <c r="EFS74" s="2"/>
      <c r="EFT74" s="2"/>
      <c r="EFU74" s="2"/>
      <c r="EFV74" s="2"/>
      <c r="EFW74" s="2"/>
      <c r="EFX74" s="2"/>
      <c r="EFY74" s="2"/>
      <c r="EFZ74" s="2"/>
      <c r="EGA74" s="2"/>
      <c r="EGB74" s="2"/>
      <c r="EGC74" s="2"/>
      <c r="EGD74" s="2"/>
      <c r="EGE74" s="2"/>
      <c r="EGF74" s="2"/>
      <c r="EGG74" s="2"/>
      <c r="EGH74" s="2"/>
      <c r="EGI74" s="2"/>
      <c r="EGJ74" s="2"/>
      <c r="EGK74" s="2"/>
      <c r="EGL74" s="2"/>
      <c r="EGM74" s="2"/>
      <c r="EGN74" s="2"/>
      <c r="EGO74" s="2"/>
      <c r="EGP74" s="2"/>
      <c r="EGQ74" s="2"/>
      <c r="EGR74" s="2"/>
      <c r="EGS74" s="2"/>
      <c r="EGT74" s="2"/>
      <c r="EGU74" s="2"/>
      <c r="EGV74" s="2"/>
      <c r="EGW74" s="2"/>
      <c r="EGX74" s="2"/>
      <c r="EGY74" s="2"/>
      <c r="EGZ74" s="2"/>
      <c r="EHA74" s="2"/>
      <c r="EHB74" s="2"/>
      <c r="EHC74" s="2"/>
      <c r="EHD74" s="2"/>
      <c r="EHE74" s="2"/>
      <c r="EHF74" s="2"/>
      <c r="EHG74" s="2"/>
      <c r="EHH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K74" s="2"/>
      <c r="EIL74" s="2"/>
      <c r="EIM74" s="2"/>
      <c r="EIN74" s="2"/>
      <c r="EIO74" s="2"/>
      <c r="EIP74" s="2"/>
      <c r="EIQ74" s="2"/>
      <c r="EIR74" s="2"/>
      <c r="EIS74" s="2"/>
      <c r="EIT74" s="2"/>
      <c r="EIU74" s="2"/>
      <c r="EIV74" s="2"/>
      <c r="EIW74" s="2"/>
      <c r="EIX74" s="2"/>
      <c r="EIY74" s="2"/>
      <c r="EIZ74" s="2"/>
      <c r="EJA74" s="2"/>
      <c r="EJB74" s="2"/>
      <c r="EJC74" s="2"/>
      <c r="EJD74" s="2"/>
      <c r="EJE74" s="2"/>
      <c r="EJF74" s="2"/>
      <c r="EJG74" s="2"/>
      <c r="EJH74" s="2"/>
      <c r="EJI74" s="2"/>
      <c r="EJJ74" s="2"/>
      <c r="EJK74" s="2"/>
      <c r="EJL74" s="2"/>
      <c r="EJM74" s="2"/>
      <c r="EJN74" s="2"/>
      <c r="EJO74" s="2"/>
      <c r="EJP74" s="2"/>
      <c r="EJQ74" s="2"/>
      <c r="EJR74" s="2"/>
      <c r="EJS74" s="2"/>
      <c r="EJT74" s="2"/>
      <c r="EJU74" s="2"/>
      <c r="EJV74" s="2"/>
      <c r="EJW74" s="2"/>
      <c r="EJX74" s="2"/>
      <c r="EJY74" s="2"/>
      <c r="EJZ74" s="2"/>
      <c r="EKA74" s="2"/>
      <c r="EKB74" s="2"/>
      <c r="EKC74" s="2"/>
      <c r="EKD74" s="2"/>
      <c r="EKE74" s="2"/>
      <c r="EKF74" s="2"/>
      <c r="EKG74" s="2"/>
      <c r="EKH74" s="2"/>
      <c r="EKI74" s="2"/>
      <c r="EKJ74" s="2"/>
      <c r="EKK74" s="2"/>
      <c r="EKL74" s="2"/>
      <c r="EKM74" s="2"/>
      <c r="EKN74" s="2"/>
      <c r="EKO74" s="2"/>
      <c r="EKP74" s="2"/>
      <c r="EKQ74" s="2"/>
      <c r="EKR74" s="2"/>
      <c r="EKS74" s="2"/>
      <c r="EKT74" s="2"/>
      <c r="EKU74" s="2"/>
      <c r="EKV74" s="2"/>
      <c r="EKW74" s="2"/>
      <c r="EKX74" s="2"/>
      <c r="EKY74" s="2"/>
      <c r="EKZ74" s="2"/>
      <c r="ELA74" s="2"/>
      <c r="ELB74" s="2"/>
      <c r="ELC74" s="2"/>
      <c r="ELD74" s="2"/>
      <c r="ELE74" s="2"/>
      <c r="ELF74" s="2"/>
      <c r="ELG74" s="2"/>
      <c r="ELH74" s="2"/>
      <c r="ELI74" s="2"/>
      <c r="ELJ74" s="2"/>
      <c r="ELK74" s="2"/>
      <c r="ELL74" s="2"/>
      <c r="ELM74" s="2"/>
      <c r="ELN74" s="2"/>
      <c r="ELO74" s="2"/>
      <c r="ELP74" s="2"/>
      <c r="ELQ74" s="2"/>
      <c r="ELR74" s="2"/>
      <c r="ELS74" s="2"/>
      <c r="ELT74" s="2"/>
      <c r="ELU74" s="2"/>
      <c r="ELV74" s="2"/>
      <c r="ELW74" s="2"/>
      <c r="ELX74" s="2"/>
      <c r="ELY74" s="2"/>
      <c r="ELZ74" s="2"/>
      <c r="EMA74" s="2"/>
      <c r="EMB74" s="2"/>
      <c r="EMC74" s="2"/>
      <c r="EMD74" s="2"/>
      <c r="EME74" s="2"/>
      <c r="EMF74" s="2"/>
      <c r="EMG74" s="2"/>
      <c r="EMH74" s="2"/>
      <c r="EMI74" s="2"/>
      <c r="EMJ74" s="2"/>
      <c r="EMK74" s="2"/>
      <c r="EML74" s="2"/>
      <c r="EMM74" s="2"/>
      <c r="EMN74" s="2"/>
      <c r="EMO74" s="2"/>
      <c r="EMP74" s="2"/>
      <c r="EMQ74" s="2"/>
      <c r="EMR74" s="2"/>
      <c r="EMS74" s="2"/>
      <c r="EMT74" s="2"/>
      <c r="EMU74" s="2"/>
      <c r="EMV74" s="2"/>
      <c r="EMW74" s="2"/>
      <c r="EMX74" s="2"/>
      <c r="EMY74" s="2"/>
      <c r="EMZ74" s="2"/>
      <c r="ENA74" s="2"/>
      <c r="ENB74" s="2"/>
      <c r="ENC74" s="2"/>
      <c r="END74" s="2"/>
      <c r="ENE74" s="2"/>
      <c r="ENF74" s="2"/>
      <c r="ENG74" s="2"/>
      <c r="ENH74" s="2"/>
      <c r="ENI74" s="2"/>
      <c r="ENJ74" s="2"/>
      <c r="ENK74" s="2"/>
      <c r="ENL74" s="2"/>
      <c r="ENM74" s="2"/>
      <c r="ENN74" s="2"/>
      <c r="ENO74" s="2"/>
      <c r="ENP74" s="2"/>
      <c r="ENQ74" s="2"/>
      <c r="ENR74" s="2"/>
      <c r="ENS74" s="2"/>
      <c r="ENT74" s="2"/>
      <c r="ENU74" s="2"/>
      <c r="ENV74" s="2"/>
      <c r="ENW74" s="2"/>
      <c r="ENX74" s="2"/>
      <c r="ENY74" s="2"/>
      <c r="ENZ74" s="2"/>
      <c r="EOA74" s="2"/>
      <c r="EOB74" s="2"/>
      <c r="EOC74" s="2"/>
      <c r="EOD74" s="2"/>
      <c r="EOE74" s="2"/>
      <c r="EOF74" s="2"/>
      <c r="EOG74" s="2"/>
      <c r="EOH74" s="2"/>
      <c r="EOI74" s="2"/>
      <c r="EOJ74" s="2"/>
      <c r="EOK74" s="2"/>
      <c r="EOL74" s="2"/>
      <c r="EOM74" s="2"/>
      <c r="EON74" s="2"/>
      <c r="EOO74" s="2"/>
      <c r="EOP74" s="2"/>
      <c r="EOQ74" s="2"/>
      <c r="EOR74" s="2"/>
      <c r="EOS74" s="2"/>
      <c r="EOT74" s="2"/>
      <c r="EOU74" s="2"/>
      <c r="EOV74" s="2"/>
      <c r="EOW74" s="2"/>
      <c r="EOX74" s="2"/>
      <c r="EOY74" s="2"/>
      <c r="EOZ74" s="2"/>
      <c r="EPA74" s="2"/>
      <c r="EPB74" s="2"/>
      <c r="EPC74" s="2"/>
      <c r="EPD74" s="2"/>
      <c r="EPE74" s="2"/>
      <c r="EPF74" s="2"/>
      <c r="EPG74" s="2"/>
      <c r="EPH74" s="2"/>
      <c r="EPI74" s="2"/>
      <c r="EPJ74" s="2"/>
      <c r="EPK74" s="2"/>
      <c r="EPL74" s="2"/>
      <c r="EPM74" s="2"/>
      <c r="EPN74" s="2"/>
      <c r="EPO74" s="2"/>
      <c r="EPP74" s="2"/>
      <c r="EPQ74" s="2"/>
      <c r="EPR74" s="2"/>
      <c r="EPS74" s="2"/>
      <c r="EPT74" s="2"/>
      <c r="EPU74" s="2"/>
      <c r="EPV74" s="2"/>
      <c r="EPW74" s="2"/>
      <c r="EPX74" s="2"/>
      <c r="EPY74" s="2"/>
      <c r="EPZ74" s="2"/>
      <c r="EQA74" s="2"/>
      <c r="EQB74" s="2"/>
      <c r="EQC74" s="2"/>
      <c r="EQD74" s="2"/>
      <c r="EQE74" s="2"/>
      <c r="EQF74" s="2"/>
      <c r="EQG74" s="2"/>
      <c r="EQH74" s="2"/>
      <c r="EQI74" s="2"/>
      <c r="EQJ74" s="2"/>
      <c r="EQK74" s="2"/>
      <c r="EQL74" s="2"/>
      <c r="EQM74" s="2"/>
      <c r="EQN74" s="2"/>
      <c r="EQO74" s="2"/>
      <c r="EQP74" s="2"/>
      <c r="EQQ74" s="2"/>
      <c r="EQR74" s="2"/>
      <c r="EQS74" s="2"/>
      <c r="EQT74" s="2"/>
      <c r="EQU74" s="2"/>
      <c r="EQV74" s="2"/>
      <c r="EQW74" s="2"/>
      <c r="EQX74" s="2"/>
      <c r="EQY74" s="2"/>
      <c r="EQZ74" s="2"/>
      <c r="ERA74" s="2"/>
      <c r="ERB74" s="2"/>
      <c r="ERC74" s="2"/>
      <c r="ERD74" s="2"/>
      <c r="ERE74" s="2"/>
      <c r="ERF74" s="2"/>
      <c r="ERG74" s="2"/>
      <c r="ERH74" s="2"/>
      <c r="ERI74" s="2"/>
      <c r="ERJ74" s="2"/>
      <c r="ERK74" s="2"/>
      <c r="ERL74" s="2"/>
      <c r="ERM74" s="2"/>
      <c r="ERN74" s="2"/>
      <c r="ERO74" s="2"/>
      <c r="ERP74" s="2"/>
      <c r="ERQ74" s="2"/>
      <c r="ERR74" s="2"/>
      <c r="ERS74" s="2"/>
      <c r="ERT74" s="2"/>
      <c r="ERU74" s="2"/>
      <c r="ERV74" s="2"/>
      <c r="ERW74" s="2"/>
      <c r="ERX74" s="2"/>
      <c r="ERY74" s="2"/>
      <c r="ERZ74" s="2"/>
      <c r="ESA74" s="2"/>
      <c r="ESB74" s="2"/>
      <c r="ESC74" s="2"/>
      <c r="ESD74" s="2"/>
      <c r="ESE74" s="2"/>
      <c r="ESF74" s="2"/>
      <c r="ESG74" s="2"/>
      <c r="ESH74" s="2"/>
      <c r="ESI74" s="2"/>
      <c r="ESJ74" s="2"/>
      <c r="ESK74" s="2"/>
      <c r="ESL74" s="2"/>
      <c r="ESM74" s="2"/>
      <c r="ESN74" s="2"/>
      <c r="ESO74" s="2"/>
      <c r="ESP74" s="2"/>
      <c r="ESQ74" s="2"/>
      <c r="ESR74" s="2"/>
      <c r="ESS74" s="2"/>
      <c r="EST74" s="2"/>
      <c r="ESU74" s="2"/>
      <c r="ESV74" s="2"/>
      <c r="ESW74" s="2"/>
      <c r="ESX74" s="2"/>
      <c r="ESY74" s="2"/>
      <c r="ESZ74" s="2"/>
      <c r="ETA74" s="2"/>
      <c r="ETB74" s="2"/>
      <c r="ETC74" s="2"/>
      <c r="ETD74" s="2"/>
      <c r="ETE74" s="2"/>
      <c r="ETF74" s="2"/>
      <c r="ETG74" s="2"/>
      <c r="ETH74" s="2"/>
      <c r="ETI74" s="2"/>
      <c r="ETJ74" s="2"/>
      <c r="ETK74" s="2"/>
      <c r="ETL74" s="2"/>
      <c r="ETM74" s="2"/>
      <c r="ETN74" s="2"/>
      <c r="ETO74" s="2"/>
      <c r="ETP74" s="2"/>
      <c r="ETQ74" s="2"/>
      <c r="ETR74" s="2"/>
      <c r="ETS74" s="2"/>
      <c r="ETT74" s="2"/>
      <c r="ETU74" s="2"/>
      <c r="ETV74" s="2"/>
      <c r="ETW74" s="2"/>
      <c r="ETX74" s="2"/>
      <c r="ETY74" s="2"/>
      <c r="ETZ74" s="2"/>
      <c r="EUA74" s="2"/>
      <c r="EUB74" s="2"/>
      <c r="EUC74" s="2"/>
      <c r="EUD74" s="2"/>
      <c r="EUE74" s="2"/>
      <c r="EUF74" s="2"/>
      <c r="EUG74" s="2"/>
      <c r="EUH74" s="2"/>
      <c r="EUI74" s="2"/>
      <c r="EUJ74" s="2"/>
      <c r="EUK74" s="2"/>
      <c r="EUL74" s="2"/>
      <c r="EUM74" s="2"/>
      <c r="EUN74" s="2"/>
      <c r="EUO74" s="2"/>
      <c r="EUP74" s="2"/>
      <c r="EUQ74" s="2"/>
      <c r="EUR74" s="2"/>
      <c r="EUS74" s="2"/>
      <c r="EUT74" s="2"/>
      <c r="EUU74" s="2"/>
      <c r="EUV74" s="2"/>
      <c r="EUW74" s="2"/>
      <c r="EUX74" s="2"/>
      <c r="EUY74" s="2"/>
      <c r="EUZ74" s="2"/>
      <c r="EVA74" s="2"/>
      <c r="EVB74" s="2"/>
      <c r="EVC74" s="2"/>
      <c r="EVD74" s="2"/>
      <c r="EVE74" s="2"/>
      <c r="EVF74" s="2"/>
      <c r="EVG74" s="2"/>
      <c r="EVH74" s="2"/>
      <c r="EVI74" s="2"/>
      <c r="EVJ74" s="2"/>
      <c r="EVK74" s="2"/>
      <c r="EVL74" s="2"/>
      <c r="EVM74" s="2"/>
      <c r="EVN74" s="2"/>
      <c r="EVO74" s="2"/>
      <c r="EVP74" s="2"/>
      <c r="EVQ74" s="2"/>
      <c r="EVR74" s="2"/>
      <c r="EVS74" s="2"/>
      <c r="EVT74" s="2"/>
      <c r="EVU74" s="2"/>
      <c r="EVV74" s="2"/>
      <c r="EVW74" s="2"/>
      <c r="EVX74" s="2"/>
      <c r="EVY74" s="2"/>
      <c r="EVZ74" s="2"/>
      <c r="EWA74" s="2"/>
      <c r="EWB74" s="2"/>
      <c r="EWC74" s="2"/>
      <c r="EWD74" s="2"/>
      <c r="EWE74" s="2"/>
      <c r="EWF74" s="2"/>
      <c r="EWG74" s="2"/>
      <c r="EWH74" s="2"/>
      <c r="EWI74" s="2"/>
      <c r="EWJ74" s="2"/>
      <c r="EWK74" s="2"/>
      <c r="EWL74" s="2"/>
      <c r="EWM74" s="2"/>
      <c r="EWN74" s="2"/>
      <c r="EWO74" s="2"/>
      <c r="EWP74" s="2"/>
      <c r="EWQ74" s="2"/>
      <c r="EWR74" s="2"/>
      <c r="EWS74" s="2"/>
      <c r="EWT74" s="2"/>
      <c r="EWU74" s="2"/>
      <c r="EWV74" s="2"/>
      <c r="EWW74" s="2"/>
      <c r="EWX74" s="2"/>
      <c r="EWY74" s="2"/>
      <c r="EWZ74" s="2"/>
      <c r="EXA74" s="2"/>
      <c r="EXB74" s="2"/>
      <c r="EXC74" s="2"/>
      <c r="EXD74" s="2"/>
      <c r="EXE74" s="2"/>
      <c r="EXF74" s="2"/>
      <c r="EXG74" s="2"/>
      <c r="EXH74" s="2"/>
      <c r="EXI74" s="2"/>
      <c r="EXJ74" s="2"/>
      <c r="EXK74" s="2"/>
      <c r="EXL74" s="2"/>
      <c r="EXM74" s="2"/>
      <c r="EXN74" s="2"/>
      <c r="EXO74" s="2"/>
      <c r="EXP74" s="2"/>
      <c r="EXQ74" s="2"/>
      <c r="EXR74" s="2"/>
      <c r="EXS74" s="2"/>
      <c r="EXT74" s="2"/>
      <c r="EXU74" s="2"/>
      <c r="EXV74" s="2"/>
      <c r="EXW74" s="2"/>
      <c r="EXX74" s="2"/>
      <c r="EXY74" s="2"/>
      <c r="EXZ74" s="2"/>
      <c r="EYA74" s="2"/>
      <c r="EYB74" s="2"/>
      <c r="EYC74" s="2"/>
      <c r="EYD74" s="2"/>
      <c r="EYE74" s="2"/>
      <c r="EYF74" s="2"/>
      <c r="EYG74" s="2"/>
      <c r="EYH74" s="2"/>
      <c r="EYI74" s="2"/>
      <c r="EYJ74" s="2"/>
      <c r="EYK74" s="2"/>
      <c r="EYL74" s="2"/>
      <c r="EYM74" s="2"/>
      <c r="EYN74" s="2"/>
      <c r="EYO74" s="2"/>
      <c r="EYP74" s="2"/>
      <c r="EYQ74" s="2"/>
      <c r="EYR74" s="2"/>
      <c r="EYS74" s="2"/>
      <c r="EYT74" s="2"/>
      <c r="EYU74" s="2"/>
      <c r="EYV74" s="2"/>
      <c r="EYW74" s="2"/>
      <c r="EYX74" s="2"/>
      <c r="EYY74" s="2"/>
      <c r="EYZ74" s="2"/>
      <c r="EZA74" s="2"/>
      <c r="EZB74" s="2"/>
      <c r="EZC74" s="2"/>
      <c r="EZD74" s="2"/>
      <c r="EZE74" s="2"/>
      <c r="EZF74" s="2"/>
      <c r="EZG74" s="2"/>
      <c r="EZH74" s="2"/>
      <c r="EZI74" s="2"/>
      <c r="EZJ74" s="2"/>
      <c r="EZK74" s="2"/>
      <c r="EZL74" s="2"/>
      <c r="EZM74" s="2"/>
      <c r="EZN74" s="2"/>
      <c r="EZO74" s="2"/>
      <c r="EZP74" s="2"/>
      <c r="EZQ74" s="2"/>
      <c r="EZR74" s="2"/>
      <c r="EZS74" s="2"/>
      <c r="EZT74" s="2"/>
      <c r="EZU74" s="2"/>
      <c r="EZV74" s="2"/>
      <c r="EZW74" s="2"/>
      <c r="EZX74" s="2"/>
      <c r="EZY74" s="2"/>
      <c r="EZZ74" s="2"/>
      <c r="FAA74" s="2"/>
      <c r="FAB74" s="2"/>
      <c r="FAC74" s="2"/>
      <c r="FAD74" s="2"/>
      <c r="FAE74" s="2"/>
      <c r="FAF74" s="2"/>
      <c r="FAG74" s="2"/>
      <c r="FAH74" s="2"/>
      <c r="FAI74" s="2"/>
      <c r="FAJ74" s="2"/>
      <c r="FAK74" s="2"/>
      <c r="FAL74" s="2"/>
      <c r="FAM74" s="2"/>
      <c r="FAN74" s="2"/>
      <c r="FAO74" s="2"/>
      <c r="FAP74" s="2"/>
      <c r="FAQ74" s="2"/>
      <c r="FAR74" s="2"/>
      <c r="FAS74" s="2"/>
      <c r="FAT74" s="2"/>
      <c r="FAU74" s="2"/>
      <c r="FAV74" s="2"/>
      <c r="FAW74" s="2"/>
      <c r="FAX74" s="2"/>
      <c r="FAY74" s="2"/>
      <c r="FAZ74" s="2"/>
      <c r="FBA74" s="2"/>
      <c r="FBB74" s="2"/>
      <c r="FBC74" s="2"/>
      <c r="FBD74" s="2"/>
      <c r="FBE74" s="2"/>
      <c r="FBF74" s="2"/>
      <c r="FBG74" s="2"/>
      <c r="FBH74" s="2"/>
      <c r="FBI74" s="2"/>
      <c r="FBJ74" s="2"/>
      <c r="FBK74" s="2"/>
      <c r="FBL74" s="2"/>
      <c r="FBM74" s="2"/>
      <c r="FBN74" s="2"/>
      <c r="FBO74" s="2"/>
      <c r="FBP74" s="2"/>
      <c r="FBQ74" s="2"/>
      <c r="FBR74" s="2"/>
      <c r="FBS74" s="2"/>
      <c r="FBT74" s="2"/>
      <c r="FBU74" s="2"/>
      <c r="FBV74" s="2"/>
      <c r="FBW74" s="2"/>
      <c r="FBX74" s="2"/>
      <c r="FBY74" s="2"/>
      <c r="FBZ74" s="2"/>
      <c r="FCA74" s="2"/>
      <c r="FCB74" s="2"/>
      <c r="FCC74" s="2"/>
      <c r="FCD74" s="2"/>
      <c r="FCE74" s="2"/>
      <c r="FCF74" s="2"/>
      <c r="FCG74" s="2"/>
      <c r="FCH74" s="2"/>
      <c r="FCI74" s="2"/>
      <c r="FCJ74" s="2"/>
      <c r="FCK74" s="2"/>
      <c r="FCL74" s="2"/>
      <c r="FCM74" s="2"/>
      <c r="FCN74" s="2"/>
      <c r="FCO74" s="2"/>
      <c r="FCP74" s="2"/>
      <c r="FCQ74" s="2"/>
      <c r="FCR74" s="2"/>
      <c r="FCS74" s="2"/>
      <c r="FCT74" s="2"/>
      <c r="FCU74" s="2"/>
      <c r="FCV74" s="2"/>
      <c r="FCW74" s="2"/>
      <c r="FCX74" s="2"/>
      <c r="FCY74" s="2"/>
      <c r="FCZ74" s="2"/>
      <c r="FDA74" s="2"/>
      <c r="FDB74" s="2"/>
      <c r="FDC74" s="2"/>
      <c r="FDD74" s="2"/>
      <c r="FDE74" s="2"/>
      <c r="FDF74" s="2"/>
      <c r="FDG74" s="2"/>
      <c r="FDH74" s="2"/>
      <c r="FDI74" s="2"/>
      <c r="FDJ74" s="2"/>
      <c r="FDK74" s="2"/>
      <c r="FDL74" s="2"/>
      <c r="FDM74" s="2"/>
      <c r="FDN74" s="2"/>
      <c r="FDO74" s="2"/>
      <c r="FDP74" s="2"/>
      <c r="FDQ74" s="2"/>
      <c r="FDR74" s="2"/>
      <c r="FDS74" s="2"/>
      <c r="FDT74" s="2"/>
      <c r="FDU74" s="2"/>
      <c r="FDV74" s="2"/>
      <c r="FDW74" s="2"/>
      <c r="FDX74" s="2"/>
      <c r="FDY74" s="2"/>
      <c r="FDZ74" s="2"/>
      <c r="FEA74" s="2"/>
      <c r="FEB74" s="2"/>
      <c r="FEC74" s="2"/>
      <c r="FED74" s="2"/>
      <c r="FEE74" s="2"/>
      <c r="FEF74" s="2"/>
      <c r="FEG74" s="2"/>
      <c r="FEH74" s="2"/>
      <c r="FEI74" s="2"/>
      <c r="FEJ74" s="2"/>
      <c r="FEK74" s="2"/>
      <c r="FEL74" s="2"/>
      <c r="FEM74" s="2"/>
      <c r="FEN74" s="2"/>
      <c r="FEO74" s="2"/>
      <c r="FEP74" s="2"/>
      <c r="FEQ74" s="2"/>
      <c r="FER74" s="2"/>
      <c r="FES74" s="2"/>
      <c r="FET74" s="2"/>
      <c r="FEU74" s="2"/>
      <c r="FEV74" s="2"/>
      <c r="FEW74" s="2"/>
      <c r="FEX74" s="2"/>
      <c r="FEY74" s="2"/>
      <c r="FEZ74" s="2"/>
      <c r="FFA74" s="2"/>
      <c r="FFB74" s="2"/>
      <c r="FFC74" s="2"/>
      <c r="FFD74" s="2"/>
      <c r="FFE74" s="2"/>
      <c r="FFF74" s="2"/>
      <c r="FFG74" s="2"/>
      <c r="FFH74" s="2"/>
      <c r="FFI74" s="2"/>
      <c r="FFJ74" s="2"/>
      <c r="FFK74" s="2"/>
      <c r="FFL74" s="2"/>
      <c r="FFM74" s="2"/>
      <c r="FFN74" s="2"/>
      <c r="FFO74" s="2"/>
      <c r="FFP74" s="2"/>
      <c r="FFQ74" s="2"/>
      <c r="FFR74" s="2"/>
      <c r="FFS74" s="2"/>
      <c r="FFT74" s="2"/>
      <c r="FFU74" s="2"/>
      <c r="FFV74" s="2"/>
      <c r="FFW74" s="2"/>
      <c r="FFX74" s="2"/>
      <c r="FFY74" s="2"/>
      <c r="FFZ74" s="2"/>
      <c r="FGA74" s="2"/>
      <c r="FGB74" s="2"/>
      <c r="FGC74" s="2"/>
      <c r="FGD74" s="2"/>
      <c r="FGE74" s="2"/>
      <c r="FGF74" s="2"/>
      <c r="FGG74" s="2"/>
      <c r="FGH74" s="2"/>
      <c r="FGI74" s="2"/>
      <c r="FGJ74" s="2"/>
      <c r="FGK74" s="2"/>
      <c r="FGL74" s="2"/>
      <c r="FGM74" s="2"/>
      <c r="FGN74" s="2"/>
      <c r="FGO74" s="2"/>
      <c r="FGP74" s="2"/>
      <c r="FGQ74" s="2"/>
      <c r="FGR74" s="2"/>
      <c r="FGS74" s="2"/>
      <c r="FGT74" s="2"/>
      <c r="FGU74" s="2"/>
      <c r="FGV74" s="2"/>
      <c r="FGW74" s="2"/>
      <c r="FGX74" s="2"/>
      <c r="FGY74" s="2"/>
      <c r="FGZ74" s="2"/>
      <c r="FHA74" s="2"/>
      <c r="FHB74" s="2"/>
      <c r="FHC74" s="2"/>
      <c r="FHD74" s="2"/>
      <c r="FHE74" s="2"/>
      <c r="FHF74" s="2"/>
      <c r="FHG74" s="2"/>
      <c r="FHH74" s="2"/>
      <c r="FHI74" s="2"/>
      <c r="FHJ74" s="2"/>
      <c r="FHK74" s="2"/>
      <c r="FHL74" s="2"/>
      <c r="FHM74" s="2"/>
      <c r="FHN74" s="2"/>
      <c r="FHO74" s="2"/>
      <c r="FHP74" s="2"/>
      <c r="FHQ74" s="2"/>
      <c r="FHR74" s="2"/>
      <c r="FHS74" s="2"/>
      <c r="FHT74" s="2"/>
      <c r="FHU74" s="2"/>
      <c r="FHV74" s="2"/>
      <c r="FHW74" s="2"/>
      <c r="FHX74" s="2"/>
      <c r="FHY74" s="2"/>
      <c r="FHZ74" s="2"/>
      <c r="FIA74" s="2"/>
      <c r="FIB74" s="2"/>
      <c r="FIC74" s="2"/>
      <c r="FID74" s="2"/>
      <c r="FIE74" s="2"/>
      <c r="FIF74" s="2"/>
      <c r="FIG74" s="2"/>
      <c r="FIH74" s="2"/>
      <c r="FII74" s="2"/>
      <c r="FIJ74" s="2"/>
      <c r="FIK74" s="2"/>
      <c r="FIL74" s="2"/>
      <c r="FIM74" s="2"/>
      <c r="FIN74" s="2"/>
      <c r="FIO74" s="2"/>
      <c r="FIP74" s="2"/>
      <c r="FIQ74" s="2"/>
      <c r="FIR74" s="2"/>
      <c r="FIS74" s="2"/>
      <c r="FIT74" s="2"/>
      <c r="FIU74" s="2"/>
      <c r="FIV74" s="2"/>
      <c r="FIW74" s="2"/>
      <c r="FIX74" s="2"/>
      <c r="FIY74" s="2"/>
      <c r="FIZ74" s="2"/>
      <c r="FJA74" s="2"/>
      <c r="FJB74" s="2"/>
      <c r="FJC74" s="2"/>
      <c r="FJD74" s="2"/>
      <c r="FJE74" s="2"/>
      <c r="FJF74" s="2"/>
      <c r="FJG74" s="2"/>
      <c r="FJH74" s="2"/>
      <c r="FJI74" s="2"/>
      <c r="FJJ74" s="2"/>
      <c r="FJK74" s="2"/>
      <c r="FJL74" s="2"/>
      <c r="FJM74" s="2"/>
      <c r="FJN74" s="2"/>
      <c r="FJO74" s="2"/>
      <c r="FJP74" s="2"/>
      <c r="FJQ74" s="2"/>
      <c r="FJR74" s="2"/>
      <c r="FJS74" s="2"/>
      <c r="FJT74" s="2"/>
      <c r="FJU74" s="2"/>
      <c r="FJV74" s="2"/>
      <c r="FJW74" s="2"/>
      <c r="FJX74" s="2"/>
      <c r="FJY74" s="2"/>
      <c r="FJZ74" s="2"/>
      <c r="FKA74" s="2"/>
      <c r="FKB74" s="2"/>
      <c r="FKC74" s="2"/>
      <c r="FKD74" s="2"/>
      <c r="FKE74" s="2"/>
      <c r="FKF74" s="2"/>
      <c r="FKG74" s="2"/>
      <c r="FKH74" s="2"/>
      <c r="FKI74" s="2"/>
      <c r="FKJ74" s="2"/>
      <c r="FKK74" s="2"/>
      <c r="FKL74" s="2"/>
      <c r="FKM74" s="2"/>
      <c r="FKN74" s="2"/>
      <c r="FKO74" s="2"/>
      <c r="FKP74" s="2"/>
      <c r="FKQ74" s="2"/>
      <c r="FKR74" s="2"/>
      <c r="FKS74" s="2"/>
      <c r="FKT74" s="2"/>
      <c r="FKU74" s="2"/>
      <c r="FKV74" s="2"/>
      <c r="FKW74" s="2"/>
      <c r="FKX74" s="2"/>
      <c r="FKY74" s="2"/>
      <c r="FKZ74" s="2"/>
      <c r="FLA74" s="2"/>
      <c r="FLB74" s="2"/>
      <c r="FLC74" s="2"/>
      <c r="FLD74" s="2"/>
      <c r="FLE74" s="2"/>
      <c r="FLF74" s="2"/>
      <c r="FLG74" s="2"/>
      <c r="FLH74" s="2"/>
      <c r="FLI74" s="2"/>
      <c r="FLJ74" s="2"/>
      <c r="FLK74" s="2"/>
      <c r="FLL74" s="2"/>
      <c r="FLM74" s="2"/>
      <c r="FLN74" s="2"/>
      <c r="FLO74" s="2"/>
      <c r="FLP74" s="2"/>
      <c r="FLQ74" s="2"/>
      <c r="FLR74" s="2"/>
      <c r="FLS74" s="2"/>
      <c r="FLT74" s="2"/>
      <c r="FLU74" s="2"/>
      <c r="FLV74" s="2"/>
      <c r="FLW74" s="2"/>
      <c r="FLX74" s="2"/>
      <c r="FLY74" s="2"/>
      <c r="FLZ74" s="2"/>
      <c r="FMA74" s="2"/>
      <c r="FMB74" s="2"/>
      <c r="FMC74" s="2"/>
      <c r="FMD74" s="2"/>
      <c r="FME74" s="2"/>
      <c r="FMF74" s="2"/>
      <c r="FMG74" s="2"/>
      <c r="FMH74" s="2"/>
      <c r="FMI74" s="2"/>
      <c r="FMJ74" s="2"/>
      <c r="FMK74" s="2"/>
      <c r="FML74" s="2"/>
      <c r="FMM74" s="2"/>
      <c r="FMN74" s="2"/>
      <c r="FMO74" s="2"/>
      <c r="FMP74" s="2"/>
      <c r="FMQ74" s="2"/>
      <c r="FMR74" s="2"/>
      <c r="FMS74" s="2"/>
      <c r="FMT74" s="2"/>
      <c r="FMU74" s="2"/>
      <c r="FMV74" s="2"/>
      <c r="FMW74" s="2"/>
      <c r="FMX74" s="2"/>
      <c r="FMY74" s="2"/>
      <c r="FMZ74" s="2"/>
      <c r="FNA74" s="2"/>
      <c r="FNB74" s="2"/>
      <c r="FNC74" s="2"/>
      <c r="FND74" s="2"/>
      <c r="FNE74" s="2"/>
      <c r="FNF74" s="2"/>
      <c r="FNG74" s="2"/>
      <c r="FNH74" s="2"/>
      <c r="FNI74" s="2"/>
      <c r="FNJ74" s="2"/>
      <c r="FNK74" s="2"/>
      <c r="FNL74" s="2"/>
      <c r="FNM74" s="2"/>
      <c r="FNN74" s="2"/>
      <c r="FNO74" s="2"/>
      <c r="FNP74" s="2"/>
      <c r="FNQ74" s="2"/>
      <c r="FNR74" s="2"/>
      <c r="FNS74" s="2"/>
      <c r="FNT74" s="2"/>
      <c r="FNU74" s="2"/>
      <c r="FNV74" s="2"/>
      <c r="FNW74" s="2"/>
      <c r="FNX74" s="2"/>
      <c r="FNY74" s="2"/>
      <c r="FNZ74" s="2"/>
      <c r="FOA74" s="2"/>
      <c r="FOB74" s="2"/>
      <c r="FOC74" s="2"/>
      <c r="FOD74" s="2"/>
      <c r="FOE74" s="2"/>
      <c r="FOF74" s="2"/>
      <c r="FOG74" s="2"/>
      <c r="FOH74" s="2"/>
      <c r="FOI74" s="2"/>
      <c r="FOJ74" s="2"/>
      <c r="FOK74" s="2"/>
      <c r="FOL74" s="2"/>
      <c r="FOM74" s="2"/>
      <c r="FON74" s="2"/>
      <c r="FOO74" s="2"/>
      <c r="FOP74" s="2"/>
      <c r="FOQ74" s="2"/>
      <c r="FOR74" s="2"/>
      <c r="FOS74" s="2"/>
      <c r="FOT74" s="2"/>
      <c r="FOU74" s="2"/>
      <c r="FOV74" s="2"/>
      <c r="FOW74" s="2"/>
      <c r="FOX74" s="2"/>
      <c r="FOY74" s="2"/>
      <c r="FOZ74" s="2"/>
      <c r="FPA74" s="2"/>
      <c r="FPB74" s="2"/>
      <c r="FPC74" s="2"/>
      <c r="FPD74" s="2"/>
      <c r="FPE74" s="2"/>
      <c r="FPF74" s="2"/>
      <c r="FPG74" s="2"/>
      <c r="FPH74" s="2"/>
      <c r="FPI74" s="2"/>
      <c r="FPJ74" s="2"/>
      <c r="FPK74" s="2"/>
      <c r="FPL74" s="2"/>
      <c r="FPM74" s="2"/>
      <c r="FPN74" s="2"/>
      <c r="FPO74" s="2"/>
      <c r="FPP74" s="2"/>
      <c r="FPQ74" s="2"/>
      <c r="FPR74" s="2"/>
      <c r="FPS74" s="2"/>
      <c r="FPT74" s="2"/>
      <c r="FPU74" s="2"/>
      <c r="FPV74" s="2"/>
      <c r="FPW74" s="2"/>
      <c r="FPX74" s="2"/>
      <c r="FPY74" s="2"/>
      <c r="FPZ74" s="2"/>
      <c r="FQA74" s="2"/>
      <c r="FQB74" s="2"/>
      <c r="FQC74" s="2"/>
      <c r="FQD74" s="2"/>
      <c r="FQE74" s="2"/>
      <c r="FQF74" s="2"/>
      <c r="FQG74" s="2"/>
      <c r="FQH74" s="2"/>
      <c r="FQI74" s="2"/>
      <c r="FQJ74" s="2"/>
      <c r="FQK74" s="2"/>
      <c r="FQL74" s="2"/>
      <c r="FQM74" s="2"/>
      <c r="FQN74" s="2"/>
      <c r="FQO74" s="2"/>
      <c r="FQP74" s="2"/>
      <c r="FQQ74" s="2"/>
      <c r="FQR74" s="2"/>
      <c r="FQS74" s="2"/>
      <c r="FQT74" s="2"/>
      <c r="FQU74" s="2"/>
      <c r="FQV74" s="2"/>
      <c r="FQW74" s="2"/>
      <c r="FQX74" s="2"/>
      <c r="FQY74" s="2"/>
      <c r="FQZ74" s="2"/>
      <c r="FRA74" s="2"/>
      <c r="FRB74" s="2"/>
      <c r="FRC74" s="2"/>
      <c r="FRD74" s="2"/>
      <c r="FRE74" s="2"/>
      <c r="FRF74" s="2"/>
      <c r="FRG74" s="2"/>
      <c r="FRH74" s="2"/>
      <c r="FRI74" s="2"/>
      <c r="FRJ74" s="2"/>
      <c r="FRK74" s="2"/>
      <c r="FRL74" s="2"/>
      <c r="FRM74" s="2"/>
      <c r="FRN74" s="2"/>
      <c r="FRO74" s="2"/>
      <c r="FRP74" s="2"/>
      <c r="FRQ74" s="2"/>
      <c r="FRR74" s="2"/>
      <c r="FRS74" s="2"/>
      <c r="FRT74" s="2"/>
      <c r="FRU74" s="2"/>
      <c r="FRV74" s="2"/>
      <c r="FRW74" s="2"/>
      <c r="FRX74" s="2"/>
      <c r="FRY74" s="2"/>
      <c r="FRZ74" s="2"/>
      <c r="FSA74" s="2"/>
      <c r="FSB74" s="2"/>
      <c r="FSC74" s="2"/>
      <c r="FSD74" s="2"/>
      <c r="FSE74" s="2"/>
      <c r="FSF74" s="2"/>
      <c r="FSG74" s="2"/>
      <c r="FSH74" s="2"/>
      <c r="FSI74" s="2"/>
      <c r="FSJ74" s="2"/>
      <c r="FSK74" s="2"/>
      <c r="FSL74" s="2"/>
      <c r="FSM74" s="2"/>
      <c r="FSN74" s="2"/>
      <c r="FSO74" s="2"/>
      <c r="FSP74" s="2"/>
      <c r="FSQ74" s="2"/>
      <c r="FSR74" s="2"/>
      <c r="FSS74" s="2"/>
      <c r="FST74" s="2"/>
      <c r="FSU74" s="2"/>
      <c r="FSV74" s="2"/>
      <c r="FSW74" s="2"/>
      <c r="FSX74" s="2"/>
      <c r="FSY74" s="2"/>
      <c r="FSZ74" s="2"/>
      <c r="FTA74" s="2"/>
      <c r="FTB74" s="2"/>
      <c r="FTC74" s="2"/>
      <c r="FTD74" s="2"/>
      <c r="FTE74" s="2"/>
      <c r="FTF74" s="2"/>
      <c r="FTG74" s="2"/>
      <c r="FTH74" s="2"/>
      <c r="FTI74" s="2"/>
      <c r="FTJ74" s="2"/>
      <c r="FTK74" s="2"/>
      <c r="FTL74" s="2"/>
      <c r="FTM74" s="2"/>
      <c r="FTN74" s="2"/>
      <c r="FTO74" s="2"/>
      <c r="FTP74" s="2"/>
      <c r="FTQ74" s="2"/>
      <c r="FTR74" s="2"/>
      <c r="FTS74" s="2"/>
      <c r="FTT74" s="2"/>
      <c r="FTU74" s="2"/>
      <c r="FTV74" s="2"/>
      <c r="FTW74" s="2"/>
      <c r="FTX74" s="2"/>
      <c r="FTY74" s="2"/>
      <c r="FTZ74" s="2"/>
      <c r="FUA74" s="2"/>
      <c r="FUB74" s="2"/>
      <c r="FUC74" s="2"/>
      <c r="FUD74" s="2"/>
      <c r="FUE74" s="2"/>
      <c r="FUF74" s="2"/>
      <c r="FUG74" s="2"/>
      <c r="FUH74" s="2"/>
      <c r="FUI74" s="2"/>
      <c r="FUJ74" s="2"/>
      <c r="FUK74" s="2"/>
      <c r="FUL74" s="2"/>
      <c r="FUM74" s="2"/>
      <c r="FUN74" s="2"/>
      <c r="FUO74" s="2"/>
      <c r="FUP74" s="2"/>
      <c r="FUQ74" s="2"/>
      <c r="FUR74" s="2"/>
      <c r="FUS74" s="2"/>
      <c r="FUT74" s="2"/>
      <c r="FUU74" s="2"/>
      <c r="FUV74" s="2"/>
      <c r="FUW74" s="2"/>
      <c r="FUX74" s="2"/>
      <c r="FUY74" s="2"/>
      <c r="FUZ74" s="2"/>
      <c r="FVA74" s="2"/>
      <c r="FVB74" s="2"/>
      <c r="FVC74" s="2"/>
      <c r="FVD74" s="2"/>
      <c r="FVE74" s="2"/>
      <c r="FVF74" s="2"/>
      <c r="FVG74" s="2"/>
      <c r="FVH74" s="2"/>
      <c r="FVI74" s="2"/>
      <c r="FVJ74" s="2"/>
      <c r="FVK74" s="2"/>
      <c r="FVL74" s="2"/>
      <c r="FVM74" s="2"/>
      <c r="FVN74" s="2"/>
      <c r="FVO74" s="2"/>
      <c r="FVP74" s="2"/>
      <c r="FVQ74" s="2"/>
      <c r="FVR74" s="2"/>
      <c r="FVS74" s="2"/>
      <c r="FVT74" s="2"/>
      <c r="FVU74" s="2"/>
      <c r="FVV74" s="2"/>
      <c r="FVW74" s="2"/>
      <c r="FVX74" s="2"/>
      <c r="FVY74" s="2"/>
      <c r="FVZ74" s="2"/>
      <c r="FWA74" s="2"/>
      <c r="FWB74" s="2"/>
      <c r="FWC74" s="2"/>
      <c r="FWD74" s="2"/>
      <c r="FWE74" s="2"/>
      <c r="FWF74" s="2"/>
      <c r="FWG74" s="2"/>
      <c r="FWH74" s="2"/>
      <c r="FWI74" s="2"/>
      <c r="FWJ74" s="2"/>
      <c r="FWK74" s="2"/>
      <c r="FWL74" s="2"/>
      <c r="FWM74" s="2"/>
      <c r="FWN74" s="2"/>
      <c r="FWO74" s="2"/>
      <c r="FWP74" s="2"/>
      <c r="FWQ74" s="2"/>
      <c r="FWR74" s="2"/>
      <c r="FWS74" s="2"/>
      <c r="FWT74" s="2"/>
      <c r="FWU74" s="2"/>
      <c r="FWV74" s="2"/>
      <c r="FWW74" s="2"/>
      <c r="FWX74" s="2"/>
      <c r="FWY74" s="2"/>
      <c r="FWZ74" s="2"/>
      <c r="FXA74" s="2"/>
      <c r="FXB74" s="2"/>
      <c r="FXC74" s="2"/>
      <c r="FXD74" s="2"/>
      <c r="FXE74" s="2"/>
      <c r="FXF74" s="2"/>
      <c r="FXG74" s="2"/>
      <c r="FXH74" s="2"/>
      <c r="FXI74" s="2"/>
      <c r="FXJ74" s="2"/>
      <c r="FXK74" s="2"/>
      <c r="FXL74" s="2"/>
      <c r="FXM74" s="2"/>
      <c r="FXN74" s="2"/>
      <c r="FXO74" s="2"/>
      <c r="FXP74" s="2"/>
      <c r="FXQ74" s="2"/>
      <c r="FXR74" s="2"/>
      <c r="FXS74" s="2"/>
      <c r="FXT74" s="2"/>
      <c r="FXU74" s="2"/>
      <c r="FXV74" s="2"/>
      <c r="FXW74" s="2"/>
      <c r="FXX74" s="2"/>
      <c r="FXY74" s="2"/>
      <c r="FXZ74" s="2"/>
      <c r="FYA74" s="2"/>
      <c r="FYB74" s="2"/>
      <c r="FYC74" s="2"/>
      <c r="FYD74" s="2"/>
      <c r="FYE74" s="2"/>
      <c r="FYF74" s="2"/>
      <c r="FYG74" s="2"/>
      <c r="FYH74" s="2"/>
      <c r="FYI74" s="2"/>
      <c r="FYJ74" s="2"/>
      <c r="FYK74" s="2"/>
      <c r="FYL74" s="2"/>
      <c r="FYM74" s="2"/>
      <c r="FYN74" s="2"/>
      <c r="FYO74" s="2"/>
      <c r="FYP74" s="2"/>
      <c r="FYQ74" s="2"/>
      <c r="FYR74" s="2"/>
      <c r="FYS74" s="2"/>
      <c r="FYT74" s="2"/>
      <c r="FYU74" s="2"/>
      <c r="FYV74" s="2"/>
      <c r="FYW74" s="2"/>
      <c r="FYX74" s="2"/>
      <c r="FYY74" s="2"/>
      <c r="FYZ74" s="2"/>
      <c r="FZA74" s="2"/>
      <c r="FZB74" s="2"/>
      <c r="FZC74" s="2"/>
      <c r="FZD74" s="2"/>
      <c r="FZE74" s="2"/>
      <c r="FZF74" s="2"/>
      <c r="FZG74" s="2"/>
      <c r="FZH74" s="2"/>
      <c r="FZI74" s="2"/>
      <c r="FZJ74" s="2"/>
      <c r="FZK74" s="2"/>
      <c r="FZL74" s="2"/>
      <c r="FZM74" s="2"/>
      <c r="FZN74" s="2"/>
      <c r="FZO74" s="2"/>
      <c r="FZP74" s="2"/>
      <c r="FZQ74" s="2"/>
      <c r="FZR74" s="2"/>
      <c r="FZS74" s="2"/>
      <c r="FZT74" s="2"/>
      <c r="FZU74" s="2"/>
      <c r="FZV74" s="2"/>
      <c r="FZW74" s="2"/>
      <c r="FZX74" s="2"/>
      <c r="FZY74" s="2"/>
      <c r="FZZ74" s="2"/>
      <c r="GAA74" s="2"/>
      <c r="GAB74" s="2"/>
      <c r="GAC74" s="2"/>
      <c r="GAD74" s="2"/>
      <c r="GAE74" s="2"/>
      <c r="GAF74" s="2"/>
      <c r="GAG74" s="2"/>
      <c r="GAH74" s="2"/>
      <c r="GAI74" s="2"/>
      <c r="GAJ74" s="2"/>
      <c r="GAK74" s="2"/>
      <c r="GAL74" s="2"/>
      <c r="GAM74" s="2"/>
      <c r="GAN74" s="2"/>
      <c r="GAO74" s="2"/>
      <c r="GAP74" s="2"/>
      <c r="GAQ74" s="2"/>
      <c r="GAR74" s="2"/>
      <c r="GAS74" s="2"/>
      <c r="GAT74" s="2"/>
      <c r="GAU74" s="2"/>
      <c r="GAV74" s="2"/>
      <c r="GAW74" s="2"/>
      <c r="GAX74" s="2"/>
      <c r="GAY74" s="2"/>
      <c r="GAZ74" s="2"/>
      <c r="GBA74" s="2"/>
      <c r="GBB74" s="2"/>
      <c r="GBC74" s="2"/>
      <c r="GBD74" s="2"/>
      <c r="GBE74" s="2"/>
      <c r="GBF74" s="2"/>
      <c r="GBG74" s="2"/>
      <c r="GBH74" s="2"/>
      <c r="GBI74" s="2"/>
      <c r="GBJ74" s="2"/>
      <c r="GBK74" s="2"/>
      <c r="GBL74" s="2"/>
      <c r="GBM74" s="2"/>
      <c r="GBN74" s="2"/>
      <c r="GBO74" s="2"/>
      <c r="GBP74" s="2"/>
      <c r="GBQ74" s="2"/>
      <c r="GBR74" s="2"/>
      <c r="GBS74" s="2"/>
      <c r="GBT74" s="2"/>
      <c r="GBU74" s="2"/>
      <c r="GBV74" s="2"/>
      <c r="GBW74" s="2"/>
      <c r="GBX74" s="2"/>
      <c r="GBY74" s="2"/>
      <c r="GBZ74" s="2"/>
      <c r="GCA74" s="2"/>
      <c r="GCB74" s="2"/>
      <c r="GCC74" s="2"/>
      <c r="GCD74" s="2"/>
      <c r="GCE74" s="2"/>
      <c r="GCF74" s="2"/>
      <c r="GCG74" s="2"/>
      <c r="GCH74" s="2"/>
      <c r="GCI74" s="2"/>
      <c r="GCJ74" s="2"/>
      <c r="GCK74" s="2"/>
      <c r="GCL74" s="2"/>
      <c r="GCM74" s="2"/>
      <c r="GCN74" s="2"/>
      <c r="GCO74" s="2"/>
      <c r="GCP74" s="2"/>
      <c r="GCQ74" s="2"/>
      <c r="GCR74" s="2"/>
      <c r="GCS74" s="2"/>
      <c r="GCT74" s="2"/>
      <c r="GCU74" s="2"/>
      <c r="GCV74" s="2"/>
      <c r="GCW74" s="2"/>
      <c r="GCX74" s="2"/>
      <c r="GCY74" s="2"/>
      <c r="GCZ74" s="2"/>
      <c r="GDA74" s="2"/>
      <c r="GDB74" s="2"/>
      <c r="GDC74" s="2"/>
      <c r="GDD74" s="2"/>
      <c r="GDE74" s="2"/>
      <c r="GDF74" s="2"/>
      <c r="GDG74" s="2"/>
      <c r="GDH74" s="2"/>
      <c r="GDI74" s="2"/>
      <c r="GDJ74" s="2"/>
      <c r="GDK74" s="2"/>
      <c r="GDL74" s="2"/>
      <c r="GDM74" s="2"/>
      <c r="GDN74" s="2"/>
      <c r="GDO74" s="2"/>
      <c r="GDP74" s="2"/>
      <c r="GDQ74" s="2"/>
      <c r="GDR74" s="2"/>
      <c r="GDS74" s="2"/>
      <c r="GDT74" s="2"/>
      <c r="GDU74" s="2"/>
      <c r="GDV74" s="2"/>
      <c r="GDW74" s="2"/>
      <c r="GDX74" s="2"/>
      <c r="GDY74" s="2"/>
      <c r="GDZ74" s="2"/>
      <c r="GEA74" s="2"/>
      <c r="GEB74" s="2"/>
      <c r="GEC74" s="2"/>
      <c r="GED74" s="2"/>
      <c r="GEE74" s="2"/>
      <c r="GEF74" s="2"/>
      <c r="GEG74" s="2"/>
      <c r="GEH74" s="2"/>
      <c r="GEI74" s="2"/>
      <c r="GEJ74" s="2"/>
      <c r="GEK74" s="2"/>
      <c r="GEL74" s="2"/>
      <c r="GEM74" s="2"/>
      <c r="GEN74" s="2"/>
      <c r="GEO74" s="2"/>
      <c r="GEP74" s="2"/>
      <c r="GEQ74" s="2"/>
      <c r="GER74" s="2"/>
      <c r="GES74" s="2"/>
      <c r="GET74" s="2"/>
      <c r="GEU74" s="2"/>
      <c r="GEV74" s="2"/>
      <c r="GEW74" s="2"/>
      <c r="GEX74" s="2"/>
      <c r="GEY74" s="2"/>
      <c r="GEZ74" s="2"/>
      <c r="GFA74" s="2"/>
      <c r="GFB74" s="2"/>
      <c r="GFC74" s="2"/>
      <c r="GFD74" s="2"/>
      <c r="GFE74" s="2"/>
      <c r="GFF74" s="2"/>
      <c r="GFG74" s="2"/>
      <c r="GFH74" s="2"/>
      <c r="GFI74" s="2"/>
      <c r="GFJ74" s="2"/>
      <c r="GFK74" s="2"/>
      <c r="GFL74" s="2"/>
      <c r="GFM74" s="2"/>
      <c r="GFN74" s="2"/>
      <c r="GFO74" s="2"/>
      <c r="GFP74" s="2"/>
      <c r="GFQ74" s="2"/>
      <c r="GFR74" s="2"/>
      <c r="GFS74" s="2"/>
      <c r="GFT74" s="2"/>
      <c r="GFU74" s="2"/>
      <c r="GFV74" s="2"/>
      <c r="GFW74" s="2"/>
      <c r="GFX74" s="2"/>
      <c r="GFY74" s="2"/>
      <c r="GFZ74" s="2"/>
      <c r="GGA74" s="2"/>
      <c r="GGB74" s="2"/>
      <c r="GGC74" s="2"/>
      <c r="GGD74" s="2"/>
      <c r="GGE74" s="2"/>
      <c r="GGF74" s="2"/>
      <c r="GGG74" s="2"/>
      <c r="GGH74" s="2"/>
      <c r="GGI74" s="2"/>
      <c r="GGJ74" s="2"/>
      <c r="GGK74" s="2"/>
      <c r="GGL74" s="2"/>
      <c r="GGM74" s="2"/>
      <c r="GGN74" s="2"/>
      <c r="GGO74" s="2"/>
      <c r="GGP74" s="2"/>
      <c r="GGQ74" s="2"/>
      <c r="GGR74" s="2"/>
      <c r="GGS74" s="2"/>
      <c r="GGT74" s="2"/>
      <c r="GGU74" s="2"/>
      <c r="GGV74" s="2"/>
      <c r="GGW74" s="2"/>
      <c r="GGX74" s="2"/>
      <c r="GGY74" s="2"/>
      <c r="GGZ74" s="2"/>
      <c r="GHA74" s="2"/>
      <c r="GHB74" s="2"/>
      <c r="GHC74" s="2"/>
      <c r="GHD74" s="2"/>
      <c r="GHE74" s="2"/>
      <c r="GHF74" s="2"/>
      <c r="GHG74" s="2"/>
      <c r="GHH74" s="2"/>
      <c r="GHI74" s="2"/>
      <c r="GHJ74" s="2"/>
      <c r="GHK74" s="2"/>
      <c r="GHL74" s="2"/>
      <c r="GHM74" s="2"/>
      <c r="GHN74" s="2"/>
      <c r="GHO74" s="2"/>
      <c r="GHP74" s="2"/>
      <c r="GHQ74" s="2"/>
      <c r="GHR74" s="2"/>
      <c r="GHS74" s="2"/>
      <c r="GHT74" s="2"/>
      <c r="GHU74" s="2"/>
      <c r="GHV74" s="2"/>
      <c r="GHW74" s="2"/>
      <c r="GHX74" s="2"/>
      <c r="GHY74" s="2"/>
      <c r="GHZ74" s="2"/>
      <c r="GIA74" s="2"/>
      <c r="GIB74" s="2"/>
      <c r="GIC74" s="2"/>
      <c r="GID74" s="2"/>
      <c r="GIE74" s="2"/>
      <c r="GIF74" s="2"/>
      <c r="GIG74" s="2"/>
      <c r="GIH74" s="2"/>
      <c r="GII74" s="2"/>
      <c r="GIJ74" s="2"/>
      <c r="GIK74" s="2"/>
      <c r="GIL74" s="2"/>
      <c r="GIM74" s="2"/>
      <c r="GIN74" s="2"/>
      <c r="GIO74" s="2"/>
      <c r="GIP74" s="2"/>
      <c r="GIQ74" s="2"/>
      <c r="GIR74" s="2"/>
      <c r="GIS74" s="2"/>
      <c r="GIT74" s="2"/>
      <c r="GIU74" s="2"/>
      <c r="GIV74" s="2"/>
      <c r="GIW74" s="2"/>
      <c r="GIX74" s="2"/>
      <c r="GIY74" s="2"/>
      <c r="GIZ74" s="2"/>
      <c r="GJA74" s="2"/>
      <c r="GJB74" s="2"/>
      <c r="GJC74" s="2"/>
      <c r="GJD74" s="2"/>
      <c r="GJE74" s="2"/>
      <c r="GJF74" s="2"/>
      <c r="GJG74" s="2"/>
      <c r="GJH74" s="2"/>
      <c r="GJI74" s="2"/>
      <c r="GJJ74" s="2"/>
      <c r="GJK74" s="2"/>
      <c r="GJL74" s="2"/>
      <c r="GJM74" s="2"/>
      <c r="GJN74" s="2"/>
      <c r="GJO74" s="2"/>
      <c r="GJP74" s="2"/>
      <c r="GJQ74" s="2"/>
      <c r="GJR74" s="2"/>
      <c r="GJS74" s="2"/>
      <c r="GJT74" s="2"/>
      <c r="GJU74" s="2"/>
      <c r="GJV74" s="2"/>
      <c r="GJW74" s="2"/>
      <c r="GJX74" s="2"/>
      <c r="GJY74" s="2"/>
      <c r="GJZ74" s="2"/>
      <c r="GKA74" s="2"/>
      <c r="GKB74" s="2"/>
      <c r="GKC74" s="2"/>
      <c r="GKD74" s="2"/>
      <c r="GKE74" s="2"/>
      <c r="GKF74" s="2"/>
      <c r="GKG74" s="2"/>
      <c r="GKH74" s="2"/>
      <c r="GKI74" s="2"/>
      <c r="GKJ74" s="2"/>
      <c r="GKK74" s="2"/>
      <c r="GKL74" s="2"/>
      <c r="GKM74" s="2"/>
      <c r="GKN74" s="2"/>
      <c r="GKO74" s="2"/>
      <c r="GKP74" s="2"/>
      <c r="GKQ74" s="2"/>
      <c r="GKR74" s="2"/>
      <c r="GKS74" s="2"/>
      <c r="GKT74" s="2"/>
      <c r="GKU74" s="2"/>
      <c r="GKV74" s="2"/>
      <c r="GKW74" s="2"/>
      <c r="GKX74" s="2"/>
      <c r="GKY74" s="2"/>
      <c r="GKZ74" s="2"/>
      <c r="GLA74" s="2"/>
      <c r="GLB74" s="2"/>
      <c r="GLC74" s="2"/>
      <c r="GLD74" s="2"/>
      <c r="GLE74" s="2"/>
      <c r="GLF74" s="2"/>
      <c r="GLG74" s="2"/>
      <c r="GLH74" s="2"/>
      <c r="GLI74" s="2"/>
      <c r="GLJ74" s="2"/>
      <c r="GLK74" s="2"/>
      <c r="GLL74" s="2"/>
      <c r="GLM74" s="2"/>
      <c r="GLN74" s="2"/>
      <c r="GLO74" s="2"/>
      <c r="GLP74" s="2"/>
      <c r="GLQ74" s="2"/>
      <c r="GLR74" s="2"/>
      <c r="GLS74" s="2"/>
      <c r="GLT74" s="2"/>
      <c r="GLU74" s="2"/>
      <c r="GLV74" s="2"/>
      <c r="GLW74" s="2"/>
      <c r="GLX74" s="2"/>
      <c r="GLY74" s="2"/>
      <c r="GLZ74" s="2"/>
      <c r="GMA74" s="2"/>
      <c r="GMB74" s="2"/>
      <c r="GMC74" s="2"/>
      <c r="GMD74" s="2"/>
      <c r="GME74" s="2"/>
      <c r="GMF74" s="2"/>
      <c r="GMG74" s="2"/>
      <c r="GMH74" s="2"/>
      <c r="GMI74" s="2"/>
      <c r="GMJ74" s="2"/>
      <c r="GMK74" s="2"/>
      <c r="GML74" s="2"/>
      <c r="GMM74" s="2"/>
      <c r="GMN74" s="2"/>
      <c r="GMO74" s="2"/>
      <c r="GMP74" s="2"/>
      <c r="GMQ74" s="2"/>
      <c r="GMR74" s="2"/>
      <c r="GMS74" s="2"/>
      <c r="GMT74" s="2"/>
      <c r="GMU74" s="2"/>
      <c r="GMV74" s="2"/>
      <c r="GMW74" s="2"/>
      <c r="GMX74" s="2"/>
      <c r="GMY74" s="2"/>
      <c r="GMZ74" s="2"/>
      <c r="GNA74" s="2"/>
      <c r="GNB74" s="2"/>
      <c r="GNC74" s="2"/>
      <c r="GND74" s="2"/>
      <c r="GNE74" s="2"/>
      <c r="GNF74" s="2"/>
      <c r="GNG74" s="2"/>
      <c r="GNH74" s="2"/>
      <c r="GNI74" s="2"/>
      <c r="GNJ74" s="2"/>
      <c r="GNK74" s="2"/>
      <c r="GNL74" s="2"/>
      <c r="GNM74" s="2"/>
      <c r="GNN74" s="2"/>
      <c r="GNO74" s="2"/>
      <c r="GNP74" s="2"/>
      <c r="GNQ74" s="2"/>
      <c r="GNR74" s="2"/>
      <c r="GNS74" s="2"/>
      <c r="GNT74" s="2"/>
      <c r="GNU74" s="2"/>
      <c r="GNV74" s="2"/>
      <c r="GNW74" s="2"/>
      <c r="GNX74" s="2"/>
      <c r="GNY74" s="2"/>
      <c r="GNZ74" s="2"/>
      <c r="GOA74" s="2"/>
      <c r="GOB74" s="2"/>
      <c r="GOC74" s="2"/>
      <c r="GOD74" s="2"/>
      <c r="GOE74" s="2"/>
      <c r="GOF74" s="2"/>
      <c r="GOG74" s="2"/>
      <c r="GOH74" s="2"/>
      <c r="GOI74" s="2"/>
      <c r="GOJ74" s="2"/>
      <c r="GOK74" s="2"/>
      <c r="GOL74" s="2"/>
      <c r="GOM74" s="2"/>
      <c r="GON74" s="2"/>
      <c r="GOO74" s="2"/>
      <c r="GOP74" s="2"/>
      <c r="GOQ74" s="2"/>
      <c r="GOR74" s="2"/>
      <c r="GOS74" s="2"/>
      <c r="GOT74" s="2"/>
      <c r="GOU74" s="2"/>
      <c r="GOV74" s="2"/>
      <c r="GOW74" s="2"/>
      <c r="GOX74" s="2"/>
      <c r="GOY74" s="2"/>
      <c r="GOZ74" s="2"/>
      <c r="GPA74" s="2"/>
      <c r="GPB74" s="2"/>
      <c r="GPC74" s="2"/>
      <c r="GPD74" s="2"/>
      <c r="GPE74" s="2"/>
      <c r="GPF74" s="2"/>
      <c r="GPG74" s="2"/>
      <c r="GPH74" s="2"/>
      <c r="GPI74" s="2"/>
      <c r="GPJ74" s="2"/>
      <c r="GPK74" s="2"/>
      <c r="GPL74" s="2"/>
      <c r="GPM74" s="2"/>
      <c r="GPN74" s="2"/>
      <c r="GPO74" s="2"/>
      <c r="GPP74" s="2"/>
      <c r="GPQ74" s="2"/>
      <c r="GPR74" s="2"/>
      <c r="GPS74" s="2"/>
      <c r="GPT74" s="2"/>
      <c r="GPU74" s="2"/>
      <c r="GPV74" s="2"/>
      <c r="GPW74" s="2"/>
      <c r="GPX74" s="2"/>
      <c r="GPY74" s="2"/>
      <c r="GPZ74" s="2"/>
      <c r="GQA74" s="2"/>
      <c r="GQB74" s="2"/>
      <c r="GQC74" s="2"/>
      <c r="GQD74" s="2"/>
      <c r="GQE74" s="2"/>
      <c r="GQF74" s="2"/>
      <c r="GQG74" s="2"/>
      <c r="GQH74" s="2"/>
      <c r="GQI74" s="2"/>
      <c r="GQJ74" s="2"/>
      <c r="GQK74" s="2"/>
      <c r="GQL74" s="2"/>
      <c r="GQM74" s="2"/>
      <c r="GQN74" s="2"/>
      <c r="GQO74" s="2"/>
      <c r="GQP74" s="2"/>
      <c r="GQQ74" s="2"/>
      <c r="GQR74" s="2"/>
      <c r="GQS74" s="2"/>
      <c r="GQT74" s="2"/>
      <c r="GQU74" s="2"/>
      <c r="GQV74" s="2"/>
      <c r="GQW74" s="2"/>
      <c r="GQX74" s="2"/>
      <c r="GQY74" s="2"/>
      <c r="GQZ74" s="2"/>
      <c r="GRA74" s="2"/>
      <c r="GRB74" s="2"/>
      <c r="GRC74" s="2"/>
      <c r="GRD74" s="2"/>
      <c r="GRE74" s="2"/>
      <c r="GRF74" s="2"/>
      <c r="GRG74" s="2"/>
      <c r="GRH74" s="2"/>
      <c r="GRI74" s="2"/>
      <c r="GRJ74" s="2"/>
      <c r="GRK74" s="2"/>
      <c r="GRL74" s="2"/>
      <c r="GRM74" s="2"/>
      <c r="GRN74" s="2"/>
      <c r="GRO74" s="2"/>
      <c r="GRP74" s="2"/>
      <c r="GRQ74" s="2"/>
      <c r="GRR74" s="2"/>
      <c r="GRS74" s="2"/>
      <c r="GRT74" s="2"/>
      <c r="GRU74" s="2"/>
      <c r="GRV74" s="2"/>
      <c r="GRW74" s="2"/>
      <c r="GRX74" s="2"/>
      <c r="GRY74" s="2"/>
      <c r="GRZ74" s="2"/>
      <c r="GSA74" s="2"/>
      <c r="GSB74" s="2"/>
      <c r="GSC74" s="2"/>
      <c r="GSD74" s="2"/>
      <c r="GSE74" s="2"/>
      <c r="GSF74" s="2"/>
      <c r="GSG74" s="2"/>
      <c r="GSH74" s="2"/>
      <c r="GSI74" s="2"/>
      <c r="GSJ74" s="2"/>
      <c r="GSK74" s="2"/>
      <c r="GSL74" s="2"/>
      <c r="GSM74" s="2"/>
      <c r="GSN74" s="2"/>
      <c r="GSO74" s="2"/>
      <c r="GSP74" s="2"/>
      <c r="GSQ74" s="2"/>
      <c r="GSR74" s="2"/>
      <c r="GSS74" s="2"/>
      <c r="GST74" s="2"/>
      <c r="GSU74" s="2"/>
      <c r="GSV74" s="2"/>
      <c r="GSW74" s="2"/>
      <c r="GSX74" s="2"/>
      <c r="GSY74" s="2"/>
      <c r="GSZ74" s="2"/>
      <c r="GTA74" s="2"/>
      <c r="GTB74" s="2"/>
      <c r="GTC74" s="2"/>
      <c r="GTD74" s="2"/>
      <c r="GTE74" s="2"/>
      <c r="GTF74" s="2"/>
      <c r="GTG74" s="2"/>
      <c r="GTH74" s="2"/>
      <c r="GTI74" s="2"/>
      <c r="GTJ74" s="2"/>
      <c r="GTK74" s="2"/>
      <c r="GTL74" s="2"/>
      <c r="GTM74" s="2"/>
      <c r="GTN74" s="2"/>
      <c r="GTO74" s="2"/>
      <c r="GTP74" s="2"/>
      <c r="GTQ74" s="2"/>
      <c r="GTR74" s="2"/>
      <c r="GTS74" s="2"/>
      <c r="GTT74" s="2"/>
      <c r="GTU74" s="2"/>
      <c r="GTV74" s="2"/>
      <c r="GTW74" s="2"/>
      <c r="GTX74" s="2"/>
      <c r="GTY74" s="2"/>
      <c r="GTZ74" s="2"/>
      <c r="GUA74" s="2"/>
      <c r="GUB74" s="2"/>
      <c r="GUC74" s="2"/>
      <c r="GUD74" s="2"/>
      <c r="GUE74" s="2"/>
      <c r="GUF74" s="2"/>
      <c r="GUG74" s="2"/>
      <c r="GUH74" s="2"/>
      <c r="GUI74" s="2"/>
      <c r="GUJ74" s="2"/>
      <c r="GUK74" s="2"/>
      <c r="GUL74" s="2"/>
      <c r="GUM74" s="2"/>
      <c r="GUN74" s="2"/>
      <c r="GUO74" s="2"/>
      <c r="GUP74" s="2"/>
      <c r="GUQ74" s="2"/>
      <c r="GUR74" s="2"/>
      <c r="GUS74" s="2"/>
      <c r="GUT74" s="2"/>
      <c r="GUU74" s="2"/>
      <c r="GUV74" s="2"/>
      <c r="GUW74" s="2"/>
      <c r="GUX74" s="2"/>
      <c r="GUY74" s="2"/>
      <c r="GUZ74" s="2"/>
      <c r="GVA74" s="2"/>
      <c r="GVB74" s="2"/>
      <c r="GVC74" s="2"/>
      <c r="GVD74" s="2"/>
      <c r="GVE74" s="2"/>
      <c r="GVF74" s="2"/>
      <c r="GVG74" s="2"/>
      <c r="GVH74" s="2"/>
      <c r="GVI74" s="2"/>
      <c r="GVJ74" s="2"/>
      <c r="GVK74" s="2"/>
      <c r="GVL74" s="2"/>
      <c r="GVM74" s="2"/>
      <c r="GVN74" s="2"/>
      <c r="GVO74" s="2"/>
      <c r="GVP74" s="2"/>
      <c r="GVQ74" s="2"/>
      <c r="GVR74" s="2"/>
      <c r="GVS74" s="2"/>
      <c r="GVT74" s="2"/>
      <c r="GVU74" s="2"/>
      <c r="GVV74" s="2"/>
      <c r="GVW74" s="2"/>
      <c r="GVX74" s="2"/>
      <c r="GVY74" s="2"/>
      <c r="GVZ74" s="2"/>
      <c r="GWA74" s="2"/>
      <c r="GWB74" s="2"/>
      <c r="GWC74" s="2"/>
      <c r="GWD74" s="2"/>
      <c r="GWE74" s="2"/>
      <c r="GWF74" s="2"/>
      <c r="GWG74" s="2"/>
      <c r="GWH74" s="2"/>
      <c r="GWI74" s="2"/>
      <c r="GWJ74" s="2"/>
      <c r="GWK74" s="2"/>
      <c r="GWL74" s="2"/>
      <c r="GWM74" s="2"/>
      <c r="GWN74" s="2"/>
      <c r="GWO74" s="2"/>
      <c r="GWP74" s="2"/>
      <c r="GWQ74" s="2"/>
      <c r="GWR74" s="2"/>
      <c r="GWS74" s="2"/>
      <c r="GWT74" s="2"/>
      <c r="GWU74" s="2"/>
      <c r="GWV74" s="2"/>
      <c r="GWW74" s="2"/>
      <c r="GWX74" s="2"/>
      <c r="GWY74" s="2"/>
      <c r="GWZ74" s="2"/>
      <c r="GXA74" s="2"/>
      <c r="GXB74" s="2"/>
      <c r="GXC74" s="2"/>
      <c r="GXD74" s="2"/>
      <c r="GXE74" s="2"/>
      <c r="GXF74" s="2"/>
      <c r="GXG74" s="2"/>
      <c r="GXH74" s="2"/>
      <c r="GXI74" s="2"/>
      <c r="GXJ74" s="2"/>
      <c r="GXK74" s="2"/>
      <c r="GXL74" s="2"/>
      <c r="GXM74" s="2"/>
      <c r="GXN74" s="2"/>
      <c r="GXO74" s="2"/>
      <c r="GXP74" s="2"/>
      <c r="GXQ74" s="2"/>
      <c r="GXR74" s="2"/>
      <c r="GXS74" s="2"/>
      <c r="GXT74" s="2"/>
      <c r="GXU74" s="2"/>
      <c r="GXV74" s="2"/>
      <c r="GXW74" s="2"/>
      <c r="GXX74" s="2"/>
      <c r="GXY74" s="2"/>
      <c r="GXZ74" s="2"/>
      <c r="GYA74" s="2"/>
      <c r="GYB74" s="2"/>
      <c r="GYC74" s="2"/>
      <c r="GYD74" s="2"/>
      <c r="GYE74" s="2"/>
      <c r="GYF74" s="2"/>
      <c r="GYG74" s="2"/>
      <c r="GYH74" s="2"/>
      <c r="GYI74" s="2"/>
      <c r="GYJ74" s="2"/>
      <c r="GYK74" s="2"/>
      <c r="GYL74" s="2"/>
      <c r="GYM74" s="2"/>
      <c r="GYN74" s="2"/>
      <c r="GYO74" s="2"/>
      <c r="GYP74" s="2"/>
      <c r="GYQ74" s="2"/>
      <c r="GYR74" s="2"/>
      <c r="GYS74" s="2"/>
      <c r="GYT74" s="2"/>
      <c r="GYU74" s="2"/>
      <c r="GYV74" s="2"/>
      <c r="GYW74" s="2"/>
      <c r="GYX74" s="2"/>
      <c r="GYY74" s="2"/>
      <c r="GYZ74" s="2"/>
      <c r="GZA74" s="2"/>
      <c r="GZB74" s="2"/>
      <c r="GZC74" s="2"/>
      <c r="GZD74" s="2"/>
      <c r="GZE74" s="2"/>
      <c r="GZF74" s="2"/>
      <c r="GZG74" s="2"/>
      <c r="GZH74" s="2"/>
      <c r="GZI74" s="2"/>
      <c r="GZJ74" s="2"/>
      <c r="GZK74" s="2"/>
      <c r="GZL74" s="2"/>
      <c r="GZM74" s="2"/>
      <c r="GZN74" s="2"/>
      <c r="GZO74" s="2"/>
      <c r="GZP74" s="2"/>
      <c r="GZQ74" s="2"/>
      <c r="GZR74" s="2"/>
      <c r="GZS74" s="2"/>
      <c r="GZT74" s="2"/>
      <c r="GZU74" s="2"/>
      <c r="GZV74" s="2"/>
      <c r="GZW74" s="2"/>
      <c r="GZX74" s="2"/>
      <c r="GZY74" s="2"/>
      <c r="GZZ74" s="2"/>
      <c r="HAA74" s="2"/>
      <c r="HAB74" s="2"/>
      <c r="HAC74" s="2"/>
      <c r="HAD74" s="2"/>
      <c r="HAE74" s="2"/>
      <c r="HAF74" s="2"/>
      <c r="HAG74" s="2"/>
      <c r="HAH74" s="2"/>
      <c r="HAI74" s="2"/>
      <c r="HAJ74" s="2"/>
      <c r="HAK74" s="2"/>
      <c r="HAL74" s="2"/>
      <c r="HAM74" s="2"/>
      <c r="HAN74" s="2"/>
      <c r="HAO74" s="2"/>
      <c r="HAP74" s="2"/>
      <c r="HAQ74" s="2"/>
      <c r="HAR74" s="2"/>
      <c r="HAS74" s="2"/>
      <c r="HAT74" s="2"/>
      <c r="HAU74" s="2"/>
      <c r="HAV74" s="2"/>
      <c r="HAW74" s="2"/>
      <c r="HAX74" s="2"/>
      <c r="HAY74" s="2"/>
      <c r="HAZ74" s="2"/>
      <c r="HBA74" s="2"/>
      <c r="HBB74" s="2"/>
      <c r="HBC74" s="2"/>
      <c r="HBD74" s="2"/>
      <c r="HBE74" s="2"/>
      <c r="HBF74" s="2"/>
      <c r="HBG74" s="2"/>
      <c r="HBH74" s="2"/>
      <c r="HBI74" s="2"/>
      <c r="HBJ74" s="2"/>
      <c r="HBK74" s="2"/>
      <c r="HBL74" s="2"/>
      <c r="HBM74" s="2"/>
      <c r="HBN74" s="2"/>
      <c r="HBO74" s="2"/>
      <c r="HBP74" s="2"/>
      <c r="HBQ74" s="2"/>
      <c r="HBR74" s="2"/>
      <c r="HBS74" s="2"/>
      <c r="HBT74" s="2"/>
      <c r="HBU74" s="2"/>
      <c r="HBV74" s="2"/>
      <c r="HBW74" s="2"/>
      <c r="HBX74" s="2"/>
      <c r="HBY74" s="2"/>
      <c r="HBZ74" s="2"/>
      <c r="HCA74" s="2"/>
      <c r="HCB74" s="2"/>
      <c r="HCC74" s="2"/>
      <c r="HCD74" s="2"/>
      <c r="HCE74" s="2"/>
      <c r="HCF74" s="2"/>
      <c r="HCG74" s="2"/>
      <c r="HCH74" s="2"/>
      <c r="HCI74" s="2"/>
      <c r="HCJ74" s="2"/>
      <c r="HCK74" s="2"/>
      <c r="HCL74" s="2"/>
      <c r="HCM74" s="2"/>
      <c r="HCN74" s="2"/>
      <c r="HCO74" s="2"/>
      <c r="HCP74" s="2"/>
      <c r="HCQ74" s="2"/>
      <c r="HCR74" s="2"/>
      <c r="HCS74" s="2"/>
      <c r="HCT74" s="2"/>
      <c r="HCU74" s="2"/>
      <c r="HCV74" s="2"/>
      <c r="HCW74" s="2"/>
      <c r="HCX74" s="2"/>
      <c r="HCY74" s="2"/>
      <c r="HCZ74" s="2"/>
      <c r="HDA74" s="2"/>
      <c r="HDB74" s="2"/>
      <c r="HDC74" s="2"/>
      <c r="HDD74" s="2"/>
      <c r="HDE74" s="2"/>
      <c r="HDF74" s="2"/>
      <c r="HDG74" s="2"/>
      <c r="HDH74" s="2"/>
      <c r="HDI74" s="2"/>
      <c r="HDJ74" s="2"/>
      <c r="HDK74" s="2"/>
      <c r="HDL74" s="2"/>
      <c r="HDM74" s="2"/>
      <c r="HDN74" s="2"/>
      <c r="HDO74" s="2"/>
      <c r="HDP74" s="2"/>
      <c r="HDQ74" s="2"/>
      <c r="HDR74" s="2"/>
      <c r="HDS74" s="2"/>
      <c r="HDT74" s="2"/>
      <c r="HDU74" s="2"/>
      <c r="HDV74" s="2"/>
      <c r="HDW74" s="2"/>
      <c r="HDX74" s="2"/>
      <c r="HDY74" s="2"/>
      <c r="HDZ74" s="2"/>
      <c r="HEA74" s="2"/>
      <c r="HEB74" s="2"/>
      <c r="HEC74" s="2"/>
      <c r="HED74" s="2"/>
      <c r="HEE74" s="2"/>
      <c r="HEF74" s="2"/>
      <c r="HEG74" s="2"/>
      <c r="HEH74" s="2"/>
      <c r="HEI74" s="2"/>
      <c r="HEJ74" s="2"/>
      <c r="HEK74" s="2"/>
      <c r="HEL74" s="2"/>
      <c r="HEM74" s="2"/>
      <c r="HEN74" s="2"/>
      <c r="HEO74" s="2"/>
      <c r="HEP74" s="2"/>
      <c r="HEQ74" s="2"/>
      <c r="HER74" s="2"/>
      <c r="HES74" s="2"/>
      <c r="HET74" s="2"/>
      <c r="HEU74" s="2"/>
      <c r="HEV74" s="2"/>
      <c r="HEW74" s="2"/>
      <c r="HEX74" s="2"/>
      <c r="HEY74" s="2"/>
      <c r="HEZ74" s="2"/>
      <c r="HFA74" s="2"/>
      <c r="HFB74" s="2"/>
      <c r="HFC74" s="2"/>
      <c r="HFD74" s="2"/>
      <c r="HFE74" s="2"/>
      <c r="HFF74" s="2"/>
      <c r="HFG74" s="2"/>
      <c r="HFH74" s="2"/>
      <c r="HFI74" s="2"/>
      <c r="HFJ74" s="2"/>
      <c r="HFK74" s="2"/>
      <c r="HFL74" s="2"/>
      <c r="HFM74" s="2"/>
      <c r="HFN74" s="2"/>
      <c r="HFO74" s="2"/>
      <c r="HFP74" s="2"/>
      <c r="HFQ74" s="2"/>
      <c r="HFR74" s="2"/>
      <c r="HFS74" s="2"/>
      <c r="HFT74" s="2"/>
      <c r="HFU74" s="2"/>
      <c r="HFV74" s="2"/>
      <c r="HFW74" s="2"/>
      <c r="HFX74" s="2"/>
      <c r="HFY74" s="2"/>
      <c r="HFZ74" s="2"/>
      <c r="HGA74" s="2"/>
      <c r="HGB74" s="2"/>
      <c r="HGC74" s="2"/>
      <c r="HGD74" s="2"/>
      <c r="HGE74" s="2"/>
      <c r="HGF74" s="2"/>
      <c r="HGG74" s="2"/>
      <c r="HGH74" s="2"/>
      <c r="HGI74" s="2"/>
      <c r="HGJ74" s="2"/>
      <c r="HGK74" s="2"/>
      <c r="HGL74" s="2"/>
      <c r="HGM74" s="2"/>
      <c r="HGN74" s="2"/>
      <c r="HGO74" s="2"/>
      <c r="HGP74" s="2"/>
      <c r="HGQ74" s="2"/>
      <c r="HGR74" s="2"/>
      <c r="HGS74" s="2"/>
      <c r="HGT74" s="2"/>
      <c r="HGU74" s="2"/>
      <c r="HGV74" s="2"/>
      <c r="HGW74" s="2"/>
      <c r="HGX74" s="2"/>
      <c r="HGY74" s="2"/>
      <c r="HGZ74" s="2"/>
      <c r="HHA74" s="2"/>
      <c r="HHB74" s="2"/>
      <c r="HHC74" s="2"/>
      <c r="HHD74" s="2"/>
      <c r="HHE74" s="2"/>
      <c r="HHF74" s="2"/>
      <c r="HHG74" s="2"/>
      <c r="HHH74" s="2"/>
      <c r="HHI74" s="2"/>
      <c r="HHJ74" s="2"/>
      <c r="HHK74" s="2"/>
      <c r="HHL74" s="2"/>
      <c r="HHM74" s="2"/>
      <c r="HHN74" s="2"/>
      <c r="HHO74" s="2"/>
      <c r="HHP74" s="2"/>
      <c r="HHQ74" s="2"/>
      <c r="HHR74" s="2"/>
      <c r="HHS74" s="2"/>
      <c r="HHT74" s="2"/>
      <c r="HHU74" s="2"/>
      <c r="HHV74" s="2"/>
      <c r="HHW74" s="2"/>
      <c r="HHX74" s="2"/>
      <c r="HHY74" s="2"/>
      <c r="HHZ74" s="2"/>
      <c r="HIA74" s="2"/>
      <c r="HIB74" s="2"/>
      <c r="HIC74" s="2"/>
      <c r="HID74" s="2"/>
      <c r="HIE74" s="2"/>
      <c r="HIF74" s="2"/>
      <c r="HIG74" s="2"/>
      <c r="HIH74" s="2"/>
      <c r="HII74" s="2"/>
      <c r="HIJ74" s="2"/>
      <c r="HIK74" s="2"/>
      <c r="HIL74" s="2"/>
      <c r="HIM74" s="2"/>
      <c r="HIN74" s="2"/>
      <c r="HIO74" s="2"/>
      <c r="HIP74" s="2"/>
      <c r="HIQ74" s="2"/>
      <c r="HIR74" s="2"/>
      <c r="HIS74" s="2"/>
      <c r="HIT74" s="2"/>
      <c r="HIU74" s="2"/>
      <c r="HIV74" s="2"/>
      <c r="HIW74" s="2"/>
      <c r="HIX74" s="2"/>
      <c r="HIY74" s="2"/>
      <c r="HIZ74" s="2"/>
      <c r="HJA74" s="2"/>
      <c r="HJB74" s="2"/>
      <c r="HJC74" s="2"/>
      <c r="HJD74" s="2"/>
      <c r="HJE74" s="2"/>
      <c r="HJF74" s="2"/>
      <c r="HJG74" s="2"/>
      <c r="HJH74" s="2"/>
      <c r="HJI74" s="2"/>
      <c r="HJJ74" s="2"/>
      <c r="HJK74" s="2"/>
      <c r="HJL74" s="2"/>
      <c r="HJM74" s="2"/>
      <c r="HJN74" s="2"/>
      <c r="HJO74" s="2"/>
      <c r="HJP74" s="2"/>
      <c r="HJQ74" s="2"/>
      <c r="HJR74" s="2"/>
      <c r="HJS74" s="2"/>
      <c r="HJT74" s="2"/>
      <c r="HJU74" s="2"/>
      <c r="HJV74" s="2"/>
      <c r="HJW74" s="2"/>
      <c r="HJX74" s="2"/>
      <c r="HJY74" s="2"/>
      <c r="HJZ74" s="2"/>
      <c r="HKA74" s="2"/>
      <c r="HKB74" s="2"/>
      <c r="HKC74" s="2"/>
      <c r="HKD74" s="2"/>
      <c r="HKE74" s="2"/>
      <c r="HKF74" s="2"/>
      <c r="HKG74" s="2"/>
      <c r="HKH74" s="2"/>
      <c r="HKI74" s="2"/>
      <c r="HKJ74" s="2"/>
      <c r="HKK74" s="2"/>
      <c r="HKL74" s="2"/>
      <c r="HKM74" s="2"/>
      <c r="HKN74" s="2"/>
      <c r="HKO74" s="2"/>
      <c r="HKP74" s="2"/>
      <c r="HKQ74" s="2"/>
      <c r="HKR74" s="2"/>
      <c r="HKS74" s="2"/>
      <c r="HKT74" s="2"/>
      <c r="HKU74" s="2"/>
      <c r="HKV74" s="2"/>
      <c r="HKW74" s="2"/>
      <c r="HKX74" s="2"/>
      <c r="HKY74" s="2"/>
      <c r="HKZ74" s="2"/>
      <c r="HLA74" s="2"/>
      <c r="HLB74" s="2"/>
      <c r="HLC74" s="2"/>
      <c r="HLD74" s="2"/>
      <c r="HLE74" s="2"/>
      <c r="HLF74" s="2"/>
      <c r="HLG74" s="2"/>
      <c r="HLH74" s="2"/>
      <c r="HLI74" s="2"/>
      <c r="HLJ74" s="2"/>
      <c r="HLK74" s="2"/>
      <c r="HLL74" s="2"/>
      <c r="HLM74" s="2"/>
      <c r="HLN74" s="2"/>
      <c r="HLO74" s="2"/>
      <c r="HLP74" s="2"/>
      <c r="HLQ74" s="2"/>
      <c r="HLR74" s="2"/>
      <c r="HLS74" s="2"/>
      <c r="HLT74" s="2"/>
      <c r="HLU74" s="2"/>
      <c r="HLV74" s="2"/>
      <c r="HLW74" s="2"/>
      <c r="HLX74" s="2"/>
      <c r="HLY74" s="2"/>
      <c r="HLZ74" s="2"/>
      <c r="HMA74" s="2"/>
      <c r="HMB74" s="2"/>
      <c r="HMC74" s="2"/>
      <c r="HMD74" s="2"/>
      <c r="HME74" s="2"/>
      <c r="HMF74" s="2"/>
      <c r="HMG74" s="2"/>
      <c r="HMH74" s="2"/>
      <c r="HMI74" s="2"/>
      <c r="HMJ74" s="2"/>
      <c r="HMK74" s="2"/>
      <c r="HML74" s="2"/>
      <c r="HMM74" s="2"/>
      <c r="HMN74" s="2"/>
      <c r="HMO74" s="2"/>
      <c r="HMP74" s="2"/>
      <c r="HMQ74" s="2"/>
      <c r="HMR74" s="2"/>
      <c r="HMS74" s="2"/>
      <c r="HMT74" s="2"/>
      <c r="HMU74" s="2"/>
      <c r="HMV74" s="2"/>
      <c r="HMW74" s="2"/>
      <c r="HMX74" s="2"/>
      <c r="HMY74" s="2"/>
      <c r="HMZ74" s="2"/>
      <c r="HNA74" s="2"/>
      <c r="HNB74" s="2"/>
      <c r="HNC74" s="2"/>
      <c r="HND74" s="2"/>
      <c r="HNE74" s="2"/>
      <c r="HNF74" s="2"/>
      <c r="HNG74" s="2"/>
      <c r="HNH74" s="2"/>
      <c r="HNI74" s="2"/>
      <c r="HNJ74" s="2"/>
      <c r="HNK74" s="2"/>
      <c r="HNL74" s="2"/>
      <c r="HNM74" s="2"/>
      <c r="HNN74" s="2"/>
      <c r="HNO74" s="2"/>
      <c r="HNP74" s="2"/>
      <c r="HNQ74" s="2"/>
      <c r="HNR74" s="2"/>
      <c r="HNS74" s="2"/>
      <c r="HNT74" s="2"/>
      <c r="HNU74" s="2"/>
      <c r="HNV74" s="2"/>
      <c r="HNW74" s="2"/>
      <c r="HNX74" s="2"/>
      <c r="HNY74" s="2"/>
      <c r="HNZ74" s="2"/>
      <c r="HOA74" s="2"/>
      <c r="HOB74" s="2"/>
      <c r="HOC74" s="2"/>
      <c r="HOD74" s="2"/>
      <c r="HOE74" s="2"/>
      <c r="HOF74" s="2"/>
      <c r="HOG74" s="2"/>
      <c r="HOH74" s="2"/>
      <c r="HOI74" s="2"/>
      <c r="HOJ74" s="2"/>
      <c r="HOK74" s="2"/>
      <c r="HOL74" s="2"/>
      <c r="HOM74" s="2"/>
      <c r="HON74" s="2"/>
      <c r="HOO74" s="2"/>
      <c r="HOP74" s="2"/>
      <c r="HOQ74" s="2"/>
      <c r="HOR74" s="2"/>
      <c r="HOS74" s="2"/>
      <c r="HOT74" s="2"/>
      <c r="HOU74" s="2"/>
      <c r="HOV74" s="2"/>
      <c r="HOW74" s="2"/>
      <c r="HOX74" s="2"/>
      <c r="HOY74" s="2"/>
      <c r="HOZ74" s="2"/>
      <c r="HPA74" s="2"/>
      <c r="HPB74" s="2"/>
      <c r="HPC74" s="2"/>
      <c r="HPD74" s="2"/>
      <c r="HPE74" s="2"/>
      <c r="HPF74" s="2"/>
      <c r="HPG74" s="2"/>
      <c r="HPH74" s="2"/>
      <c r="HPI74" s="2"/>
      <c r="HPJ74" s="2"/>
      <c r="HPK74" s="2"/>
      <c r="HPL74" s="2"/>
      <c r="HPM74" s="2"/>
      <c r="HPN74" s="2"/>
      <c r="HPO74" s="2"/>
      <c r="HPP74" s="2"/>
      <c r="HPQ74" s="2"/>
      <c r="HPR74" s="2"/>
      <c r="HPS74" s="2"/>
      <c r="HPT74" s="2"/>
      <c r="HPU74" s="2"/>
      <c r="HPV74" s="2"/>
      <c r="HPW74" s="2"/>
      <c r="HPX74" s="2"/>
      <c r="HPY74" s="2"/>
      <c r="HPZ74" s="2"/>
      <c r="HQA74" s="2"/>
      <c r="HQB74" s="2"/>
      <c r="HQC74" s="2"/>
      <c r="HQD74" s="2"/>
      <c r="HQE74" s="2"/>
      <c r="HQF74" s="2"/>
      <c r="HQG74" s="2"/>
      <c r="HQH74" s="2"/>
      <c r="HQI74" s="2"/>
      <c r="HQJ74" s="2"/>
      <c r="HQK74" s="2"/>
      <c r="HQL74" s="2"/>
      <c r="HQM74" s="2"/>
      <c r="HQN74" s="2"/>
      <c r="HQO74" s="2"/>
      <c r="HQP74" s="2"/>
      <c r="HQQ74" s="2"/>
      <c r="HQR74" s="2"/>
      <c r="HQS74" s="2"/>
      <c r="HQT74" s="2"/>
      <c r="HQU74" s="2"/>
      <c r="HQV74" s="2"/>
      <c r="HQW74" s="2"/>
      <c r="HQX74" s="2"/>
      <c r="HQY74" s="2"/>
      <c r="HQZ74" s="2"/>
      <c r="HRA74" s="2"/>
      <c r="HRB74" s="2"/>
      <c r="HRC74" s="2"/>
      <c r="HRD74" s="2"/>
      <c r="HRE74" s="2"/>
      <c r="HRF74" s="2"/>
      <c r="HRG74" s="2"/>
      <c r="HRH74" s="2"/>
      <c r="HRI74" s="2"/>
      <c r="HRJ74" s="2"/>
      <c r="HRK74" s="2"/>
      <c r="HRL74" s="2"/>
      <c r="HRM74" s="2"/>
      <c r="HRN74" s="2"/>
      <c r="HRO74" s="2"/>
      <c r="HRP74" s="2"/>
      <c r="HRQ74" s="2"/>
      <c r="HRR74" s="2"/>
      <c r="HRS74" s="2"/>
      <c r="HRT74" s="2"/>
      <c r="HRU74" s="2"/>
      <c r="HRV74" s="2"/>
      <c r="HRW74" s="2"/>
      <c r="HRX74" s="2"/>
      <c r="HRY74" s="2"/>
      <c r="HRZ74" s="2"/>
      <c r="HSA74" s="2"/>
      <c r="HSB74" s="2"/>
      <c r="HSC74" s="2"/>
      <c r="HSD74" s="2"/>
      <c r="HSE74" s="2"/>
      <c r="HSF74" s="2"/>
      <c r="HSG74" s="2"/>
      <c r="HSH74" s="2"/>
      <c r="HSI74" s="2"/>
      <c r="HSJ74" s="2"/>
      <c r="HSK74" s="2"/>
      <c r="HSL74" s="2"/>
      <c r="HSM74" s="2"/>
      <c r="HSN74" s="2"/>
      <c r="HSO74" s="2"/>
      <c r="HSP74" s="2"/>
      <c r="HSQ74" s="2"/>
      <c r="HSR74" s="2"/>
      <c r="HSS74" s="2"/>
      <c r="HST74" s="2"/>
      <c r="HSU74" s="2"/>
      <c r="HSV74" s="2"/>
      <c r="HSW74" s="2"/>
      <c r="HSX74" s="2"/>
      <c r="HSY74" s="2"/>
      <c r="HSZ74" s="2"/>
      <c r="HTA74" s="2"/>
      <c r="HTB74" s="2"/>
      <c r="HTC74" s="2"/>
      <c r="HTD74" s="2"/>
      <c r="HTE74" s="2"/>
      <c r="HTF74" s="2"/>
      <c r="HTG74" s="2"/>
      <c r="HTH74" s="2"/>
      <c r="HTI74" s="2"/>
      <c r="HTJ74" s="2"/>
      <c r="HTK74" s="2"/>
      <c r="HTL74" s="2"/>
      <c r="HTM74" s="2"/>
      <c r="HTN74" s="2"/>
      <c r="HTO74" s="2"/>
      <c r="HTP74" s="2"/>
      <c r="HTQ74" s="2"/>
      <c r="HTR74" s="2"/>
      <c r="HTS74" s="2"/>
      <c r="HTT74" s="2"/>
      <c r="HTU74" s="2"/>
      <c r="HTV74" s="2"/>
      <c r="HTW74" s="2"/>
      <c r="HTX74" s="2"/>
      <c r="HTY74" s="2"/>
      <c r="HTZ74" s="2"/>
      <c r="HUA74" s="2"/>
      <c r="HUB74" s="2"/>
      <c r="HUC74" s="2"/>
      <c r="HUD74" s="2"/>
      <c r="HUE74" s="2"/>
      <c r="HUF74" s="2"/>
      <c r="HUG74" s="2"/>
      <c r="HUH74" s="2"/>
      <c r="HUI74" s="2"/>
      <c r="HUJ74" s="2"/>
      <c r="HUK74" s="2"/>
      <c r="HUL74" s="2"/>
      <c r="HUM74" s="2"/>
      <c r="HUN74" s="2"/>
      <c r="HUO74" s="2"/>
      <c r="HUP74" s="2"/>
      <c r="HUQ74" s="2"/>
      <c r="HUR74" s="2"/>
      <c r="HUS74" s="2"/>
      <c r="HUT74" s="2"/>
      <c r="HUU74" s="2"/>
      <c r="HUV74" s="2"/>
      <c r="HUW74" s="2"/>
      <c r="HUX74" s="2"/>
      <c r="HUY74" s="2"/>
      <c r="HUZ74" s="2"/>
      <c r="HVA74" s="2"/>
      <c r="HVB74" s="2"/>
      <c r="HVC74" s="2"/>
      <c r="HVD74" s="2"/>
      <c r="HVE74" s="2"/>
      <c r="HVF74" s="2"/>
      <c r="HVG74" s="2"/>
      <c r="HVH74" s="2"/>
      <c r="HVI74" s="2"/>
      <c r="HVJ74" s="2"/>
      <c r="HVK74" s="2"/>
      <c r="HVL74" s="2"/>
      <c r="HVM74" s="2"/>
      <c r="HVN74" s="2"/>
      <c r="HVO74" s="2"/>
      <c r="HVP74" s="2"/>
      <c r="HVQ74" s="2"/>
      <c r="HVR74" s="2"/>
      <c r="HVS74" s="2"/>
      <c r="HVT74" s="2"/>
      <c r="HVU74" s="2"/>
      <c r="HVV74" s="2"/>
      <c r="HVW74" s="2"/>
      <c r="HVX74" s="2"/>
      <c r="HVY74" s="2"/>
      <c r="HVZ74" s="2"/>
      <c r="HWA74" s="2"/>
      <c r="HWB74" s="2"/>
      <c r="HWC74" s="2"/>
      <c r="HWD74" s="2"/>
      <c r="HWE74" s="2"/>
      <c r="HWF74" s="2"/>
      <c r="HWG74" s="2"/>
      <c r="HWH74" s="2"/>
      <c r="HWI74" s="2"/>
      <c r="HWJ74" s="2"/>
      <c r="HWK74" s="2"/>
      <c r="HWL74" s="2"/>
      <c r="HWM74" s="2"/>
      <c r="HWN74" s="2"/>
      <c r="HWO74" s="2"/>
      <c r="HWP74" s="2"/>
      <c r="HWQ74" s="2"/>
      <c r="HWR74" s="2"/>
      <c r="HWS74" s="2"/>
      <c r="HWT74" s="2"/>
      <c r="HWU74" s="2"/>
      <c r="HWV74" s="2"/>
      <c r="HWW74" s="2"/>
      <c r="HWX74" s="2"/>
      <c r="HWY74" s="2"/>
      <c r="HWZ74" s="2"/>
      <c r="HXA74" s="2"/>
      <c r="HXB74" s="2"/>
      <c r="HXC74" s="2"/>
      <c r="HXD74" s="2"/>
      <c r="HXE74" s="2"/>
      <c r="HXF74" s="2"/>
      <c r="HXG74" s="2"/>
      <c r="HXH74" s="2"/>
      <c r="HXI74" s="2"/>
      <c r="HXJ74" s="2"/>
      <c r="HXK74" s="2"/>
      <c r="HXL74" s="2"/>
      <c r="HXM74" s="2"/>
      <c r="HXN74" s="2"/>
      <c r="HXO74" s="2"/>
      <c r="HXP74" s="2"/>
      <c r="HXQ74" s="2"/>
      <c r="HXR74" s="2"/>
      <c r="HXS74" s="2"/>
      <c r="HXT74" s="2"/>
      <c r="HXU74" s="2"/>
      <c r="HXV74" s="2"/>
      <c r="HXW74" s="2"/>
      <c r="HXX74" s="2"/>
      <c r="HXY74" s="2"/>
      <c r="HXZ74" s="2"/>
      <c r="HYA74" s="2"/>
      <c r="HYB74" s="2"/>
      <c r="HYC74" s="2"/>
      <c r="HYD74" s="2"/>
      <c r="HYE74" s="2"/>
      <c r="HYF74" s="2"/>
      <c r="HYG74" s="2"/>
      <c r="HYH74" s="2"/>
      <c r="HYI74" s="2"/>
      <c r="HYJ74" s="2"/>
      <c r="HYK74" s="2"/>
      <c r="HYL74" s="2"/>
      <c r="HYM74" s="2"/>
      <c r="HYN74" s="2"/>
      <c r="HYO74" s="2"/>
      <c r="HYP74" s="2"/>
      <c r="HYQ74" s="2"/>
      <c r="HYR74" s="2"/>
      <c r="HYS74" s="2"/>
      <c r="HYT74" s="2"/>
      <c r="HYU74" s="2"/>
      <c r="HYV74" s="2"/>
      <c r="HYW74" s="2"/>
      <c r="HYX74" s="2"/>
      <c r="HYY74" s="2"/>
      <c r="HYZ74" s="2"/>
      <c r="HZA74" s="2"/>
      <c r="HZB74" s="2"/>
      <c r="HZC74" s="2"/>
      <c r="HZD74" s="2"/>
      <c r="HZE74" s="2"/>
      <c r="HZF74" s="2"/>
      <c r="HZG74" s="2"/>
      <c r="HZH74" s="2"/>
      <c r="HZI74" s="2"/>
      <c r="HZJ74" s="2"/>
      <c r="HZK74" s="2"/>
      <c r="HZL74" s="2"/>
      <c r="HZM74" s="2"/>
      <c r="HZN74" s="2"/>
      <c r="HZO74" s="2"/>
      <c r="HZP74" s="2"/>
      <c r="HZQ74" s="2"/>
      <c r="HZR74" s="2"/>
      <c r="HZS74" s="2"/>
      <c r="HZT74" s="2"/>
      <c r="HZU74" s="2"/>
      <c r="HZV74" s="2"/>
      <c r="HZW74" s="2"/>
      <c r="HZX74" s="2"/>
      <c r="HZY74" s="2"/>
      <c r="HZZ74" s="2"/>
      <c r="IAA74" s="2"/>
      <c r="IAB74" s="2"/>
      <c r="IAC74" s="2"/>
      <c r="IAD74" s="2"/>
      <c r="IAE74" s="2"/>
      <c r="IAF74" s="2"/>
      <c r="IAG74" s="2"/>
      <c r="IAH74" s="2"/>
      <c r="IAI74" s="2"/>
      <c r="IAJ74" s="2"/>
      <c r="IAK74" s="2"/>
      <c r="IAL74" s="2"/>
      <c r="IAM74" s="2"/>
      <c r="IAN74" s="2"/>
      <c r="IAO74" s="2"/>
      <c r="IAP74" s="2"/>
      <c r="IAQ74" s="2"/>
      <c r="IAR74" s="2"/>
      <c r="IAS74" s="2"/>
      <c r="IAT74" s="2"/>
      <c r="IAU74" s="2"/>
      <c r="IAV74" s="2"/>
      <c r="IAW74" s="2"/>
      <c r="IAX74" s="2"/>
      <c r="IAY74" s="2"/>
      <c r="IAZ74" s="2"/>
      <c r="IBA74" s="2"/>
      <c r="IBB74" s="2"/>
      <c r="IBC74" s="2"/>
      <c r="IBD74" s="2"/>
      <c r="IBE74" s="2"/>
      <c r="IBF74" s="2"/>
      <c r="IBG74" s="2"/>
      <c r="IBH74" s="2"/>
      <c r="IBI74" s="2"/>
      <c r="IBJ74" s="2"/>
      <c r="IBK74" s="2"/>
      <c r="IBL74" s="2"/>
      <c r="IBM74" s="2"/>
      <c r="IBN74" s="2"/>
      <c r="IBO74" s="2"/>
      <c r="IBP74" s="2"/>
      <c r="IBQ74" s="2"/>
      <c r="IBR74" s="2"/>
      <c r="IBS74" s="2"/>
      <c r="IBT74" s="2"/>
      <c r="IBU74" s="2"/>
      <c r="IBV74" s="2"/>
      <c r="IBW74" s="2"/>
      <c r="IBX74" s="2"/>
      <c r="IBY74" s="2"/>
      <c r="IBZ74" s="2"/>
      <c r="ICA74" s="2"/>
      <c r="ICB74" s="2"/>
      <c r="ICC74" s="2"/>
      <c r="ICD74" s="2"/>
      <c r="ICE74" s="2"/>
      <c r="ICF74" s="2"/>
      <c r="ICG74" s="2"/>
      <c r="ICH74" s="2"/>
      <c r="ICI74" s="2"/>
      <c r="ICJ74" s="2"/>
      <c r="ICK74" s="2"/>
      <c r="ICL74" s="2"/>
      <c r="ICM74" s="2"/>
      <c r="ICN74" s="2"/>
      <c r="ICO74" s="2"/>
      <c r="ICP74" s="2"/>
      <c r="ICQ74" s="2"/>
      <c r="ICR74" s="2"/>
      <c r="ICS74" s="2"/>
      <c r="ICT74" s="2"/>
      <c r="ICU74" s="2"/>
      <c r="ICV74" s="2"/>
      <c r="ICW74" s="2"/>
      <c r="ICX74" s="2"/>
      <c r="ICY74" s="2"/>
      <c r="ICZ74" s="2"/>
      <c r="IDA74" s="2"/>
      <c r="IDB74" s="2"/>
      <c r="IDC74" s="2"/>
      <c r="IDD74" s="2"/>
      <c r="IDE74" s="2"/>
      <c r="IDF74" s="2"/>
      <c r="IDG74" s="2"/>
      <c r="IDH74" s="2"/>
      <c r="IDI74" s="2"/>
      <c r="IDJ74" s="2"/>
      <c r="IDK74" s="2"/>
      <c r="IDL74" s="2"/>
      <c r="IDM74" s="2"/>
      <c r="IDN74" s="2"/>
      <c r="IDO74" s="2"/>
      <c r="IDP74" s="2"/>
      <c r="IDQ74" s="2"/>
      <c r="IDR74" s="2"/>
      <c r="IDS74" s="2"/>
      <c r="IDT74" s="2"/>
      <c r="IDU74" s="2"/>
      <c r="IDV74" s="2"/>
      <c r="IDW74" s="2"/>
      <c r="IDX74" s="2"/>
      <c r="IDY74" s="2"/>
      <c r="IDZ74" s="2"/>
      <c r="IEA74" s="2"/>
      <c r="IEB74" s="2"/>
      <c r="IEC74" s="2"/>
      <c r="IED74" s="2"/>
      <c r="IEE74" s="2"/>
      <c r="IEF74" s="2"/>
      <c r="IEG74" s="2"/>
      <c r="IEH74" s="2"/>
      <c r="IEI74" s="2"/>
      <c r="IEJ74" s="2"/>
      <c r="IEK74" s="2"/>
      <c r="IEL74" s="2"/>
      <c r="IEM74" s="2"/>
      <c r="IEN74" s="2"/>
      <c r="IEO74" s="2"/>
      <c r="IEP74" s="2"/>
      <c r="IEQ74" s="2"/>
      <c r="IER74" s="2"/>
      <c r="IES74" s="2"/>
      <c r="IET74" s="2"/>
      <c r="IEU74" s="2"/>
      <c r="IEV74" s="2"/>
      <c r="IEW74" s="2"/>
      <c r="IEX74" s="2"/>
      <c r="IEY74" s="2"/>
      <c r="IEZ74" s="2"/>
      <c r="IFA74" s="2"/>
      <c r="IFB74" s="2"/>
      <c r="IFC74" s="2"/>
      <c r="IFD74" s="2"/>
      <c r="IFE74" s="2"/>
      <c r="IFF74" s="2"/>
      <c r="IFG74" s="2"/>
      <c r="IFH74" s="2"/>
      <c r="IFI74" s="2"/>
      <c r="IFJ74" s="2"/>
      <c r="IFK74" s="2"/>
      <c r="IFL74" s="2"/>
      <c r="IFM74" s="2"/>
      <c r="IFN74" s="2"/>
      <c r="IFO74" s="2"/>
      <c r="IFP74" s="2"/>
      <c r="IFQ74" s="2"/>
      <c r="IFR74" s="2"/>
      <c r="IFS74" s="2"/>
      <c r="IFT74" s="2"/>
      <c r="IFU74" s="2"/>
      <c r="IFV74" s="2"/>
      <c r="IFW74" s="2"/>
      <c r="IFX74" s="2"/>
      <c r="IFY74" s="2"/>
      <c r="IFZ74" s="2"/>
      <c r="IGA74" s="2"/>
      <c r="IGB74" s="2"/>
      <c r="IGC74" s="2"/>
      <c r="IGD74" s="2"/>
      <c r="IGE74" s="2"/>
      <c r="IGF74" s="2"/>
      <c r="IGG74" s="2"/>
      <c r="IGH74" s="2"/>
      <c r="IGI74" s="2"/>
      <c r="IGJ74" s="2"/>
      <c r="IGK74" s="2"/>
      <c r="IGL74" s="2"/>
      <c r="IGM74" s="2"/>
      <c r="IGN74" s="2"/>
      <c r="IGO74" s="2"/>
      <c r="IGP74" s="2"/>
      <c r="IGQ74" s="2"/>
      <c r="IGR74" s="2"/>
      <c r="IGS74" s="2"/>
      <c r="IGT74" s="2"/>
      <c r="IGU74" s="2"/>
      <c r="IGV74" s="2"/>
      <c r="IGW74" s="2"/>
      <c r="IGX74" s="2"/>
      <c r="IGY74" s="2"/>
      <c r="IGZ74" s="2"/>
      <c r="IHA74" s="2"/>
      <c r="IHB74" s="2"/>
      <c r="IHC74" s="2"/>
      <c r="IHD74" s="2"/>
      <c r="IHE74" s="2"/>
      <c r="IHF74" s="2"/>
      <c r="IHG74" s="2"/>
      <c r="IHH74" s="2"/>
      <c r="IHI74" s="2"/>
      <c r="IHJ74" s="2"/>
      <c r="IHK74" s="2"/>
      <c r="IHL74" s="2"/>
      <c r="IHM74" s="2"/>
      <c r="IHN74" s="2"/>
      <c r="IHO74" s="2"/>
      <c r="IHP74" s="2"/>
      <c r="IHQ74" s="2"/>
      <c r="IHR74" s="2"/>
      <c r="IHS74" s="2"/>
      <c r="IHT74" s="2"/>
      <c r="IHU74" s="2"/>
      <c r="IHV74" s="2"/>
      <c r="IHW74" s="2"/>
      <c r="IHX74" s="2"/>
      <c r="IHY74" s="2"/>
      <c r="IHZ74" s="2"/>
      <c r="IIA74" s="2"/>
      <c r="IIB74" s="2"/>
      <c r="IIC74" s="2"/>
      <c r="IID74" s="2"/>
      <c r="IIE74" s="2"/>
      <c r="IIF74" s="2"/>
      <c r="IIG74" s="2"/>
      <c r="IIH74" s="2"/>
      <c r="III74" s="2"/>
      <c r="IIJ74" s="2"/>
      <c r="IIK74" s="2"/>
      <c r="IIL74" s="2"/>
      <c r="IIM74" s="2"/>
      <c r="IIN74" s="2"/>
      <c r="IIO74" s="2"/>
      <c r="IIP74" s="2"/>
      <c r="IIQ74" s="2"/>
      <c r="IIR74" s="2"/>
      <c r="IIS74" s="2"/>
      <c r="IIT74" s="2"/>
      <c r="IIU74" s="2"/>
      <c r="IIV74" s="2"/>
      <c r="IIW74" s="2"/>
      <c r="IIX74" s="2"/>
      <c r="IIY74" s="2"/>
      <c r="IIZ74" s="2"/>
      <c r="IJA74" s="2"/>
      <c r="IJB74" s="2"/>
      <c r="IJC74" s="2"/>
      <c r="IJD74" s="2"/>
      <c r="IJE74" s="2"/>
      <c r="IJF74" s="2"/>
      <c r="IJG74" s="2"/>
      <c r="IJH74" s="2"/>
      <c r="IJI74" s="2"/>
      <c r="IJJ74" s="2"/>
      <c r="IJK74" s="2"/>
      <c r="IJL74" s="2"/>
      <c r="IJM74" s="2"/>
      <c r="IJN74" s="2"/>
      <c r="IJO74" s="2"/>
      <c r="IJP74" s="2"/>
      <c r="IJQ74" s="2"/>
      <c r="IJR74" s="2"/>
      <c r="IJS74" s="2"/>
      <c r="IJT74" s="2"/>
      <c r="IJU74" s="2"/>
      <c r="IJV74" s="2"/>
      <c r="IJW74" s="2"/>
      <c r="IJX74" s="2"/>
      <c r="IJY74" s="2"/>
      <c r="IJZ74" s="2"/>
      <c r="IKA74" s="2"/>
      <c r="IKB74" s="2"/>
      <c r="IKC74" s="2"/>
      <c r="IKD74" s="2"/>
      <c r="IKE74" s="2"/>
      <c r="IKF74" s="2"/>
      <c r="IKG74" s="2"/>
      <c r="IKH74" s="2"/>
      <c r="IKI74" s="2"/>
      <c r="IKJ74" s="2"/>
      <c r="IKK74" s="2"/>
      <c r="IKL74" s="2"/>
      <c r="IKM74" s="2"/>
      <c r="IKN74" s="2"/>
      <c r="IKO74" s="2"/>
      <c r="IKP74" s="2"/>
      <c r="IKQ74" s="2"/>
      <c r="IKR74" s="2"/>
      <c r="IKS74" s="2"/>
      <c r="IKT74" s="2"/>
      <c r="IKU74" s="2"/>
      <c r="IKV74" s="2"/>
      <c r="IKW74" s="2"/>
      <c r="IKX74" s="2"/>
      <c r="IKY74" s="2"/>
      <c r="IKZ74" s="2"/>
      <c r="ILA74" s="2"/>
      <c r="ILB74" s="2"/>
      <c r="ILC74" s="2"/>
      <c r="ILD74" s="2"/>
      <c r="ILE74" s="2"/>
      <c r="ILF74" s="2"/>
      <c r="ILG74" s="2"/>
      <c r="ILH74" s="2"/>
      <c r="ILI74" s="2"/>
      <c r="ILJ74" s="2"/>
      <c r="ILK74" s="2"/>
      <c r="ILL74" s="2"/>
      <c r="ILM74" s="2"/>
      <c r="ILN74" s="2"/>
      <c r="ILO74" s="2"/>
      <c r="ILP74" s="2"/>
      <c r="ILQ74" s="2"/>
      <c r="ILR74" s="2"/>
      <c r="ILS74" s="2"/>
      <c r="ILT74" s="2"/>
      <c r="ILU74" s="2"/>
      <c r="ILV74" s="2"/>
      <c r="ILW74" s="2"/>
      <c r="ILX74" s="2"/>
      <c r="ILY74" s="2"/>
      <c r="ILZ74" s="2"/>
      <c r="IMA74" s="2"/>
      <c r="IMB74" s="2"/>
      <c r="IMC74" s="2"/>
      <c r="IMD74" s="2"/>
      <c r="IME74" s="2"/>
      <c r="IMF74" s="2"/>
      <c r="IMG74" s="2"/>
      <c r="IMH74" s="2"/>
      <c r="IMI74" s="2"/>
      <c r="IMJ74" s="2"/>
      <c r="IMK74" s="2"/>
      <c r="IML74" s="2"/>
      <c r="IMM74" s="2"/>
      <c r="IMN74" s="2"/>
      <c r="IMO74" s="2"/>
      <c r="IMP74" s="2"/>
      <c r="IMQ74" s="2"/>
      <c r="IMR74" s="2"/>
      <c r="IMS74" s="2"/>
      <c r="IMT74" s="2"/>
      <c r="IMU74" s="2"/>
      <c r="IMV74" s="2"/>
      <c r="IMW74" s="2"/>
      <c r="IMX74" s="2"/>
      <c r="IMY74" s="2"/>
      <c r="IMZ74" s="2"/>
      <c r="INA74" s="2"/>
      <c r="INB74" s="2"/>
      <c r="INC74" s="2"/>
      <c r="IND74" s="2"/>
      <c r="INE74" s="2"/>
      <c r="INF74" s="2"/>
      <c r="ING74" s="2"/>
      <c r="INH74" s="2"/>
      <c r="INI74" s="2"/>
      <c r="INJ74" s="2"/>
      <c r="INK74" s="2"/>
      <c r="INL74" s="2"/>
      <c r="INM74" s="2"/>
      <c r="INN74" s="2"/>
      <c r="INO74" s="2"/>
      <c r="INP74" s="2"/>
      <c r="INQ74" s="2"/>
      <c r="INR74" s="2"/>
      <c r="INS74" s="2"/>
      <c r="INT74" s="2"/>
      <c r="INU74" s="2"/>
      <c r="INV74" s="2"/>
      <c r="INW74" s="2"/>
      <c r="INX74" s="2"/>
      <c r="INY74" s="2"/>
      <c r="INZ74" s="2"/>
      <c r="IOA74" s="2"/>
      <c r="IOB74" s="2"/>
      <c r="IOC74" s="2"/>
      <c r="IOD74" s="2"/>
      <c r="IOE74" s="2"/>
      <c r="IOF74" s="2"/>
      <c r="IOG74" s="2"/>
      <c r="IOH74" s="2"/>
      <c r="IOI74" s="2"/>
      <c r="IOJ74" s="2"/>
      <c r="IOK74" s="2"/>
      <c r="IOL74" s="2"/>
      <c r="IOM74" s="2"/>
      <c r="ION74" s="2"/>
      <c r="IOO74" s="2"/>
      <c r="IOP74" s="2"/>
      <c r="IOQ74" s="2"/>
      <c r="IOR74" s="2"/>
      <c r="IOS74" s="2"/>
      <c r="IOT74" s="2"/>
      <c r="IOU74" s="2"/>
      <c r="IOV74" s="2"/>
      <c r="IOW74" s="2"/>
      <c r="IOX74" s="2"/>
      <c r="IOY74" s="2"/>
      <c r="IOZ74" s="2"/>
      <c r="IPA74" s="2"/>
      <c r="IPB74" s="2"/>
      <c r="IPC74" s="2"/>
      <c r="IPD74" s="2"/>
      <c r="IPE74" s="2"/>
      <c r="IPF74" s="2"/>
      <c r="IPG74" s="2"/>
      <c r="IPH74" s="2"/>
      <c r="IPI74" s="2"/>
      <c r="IPJ74" s="2"/>
      <c r="IPK74" s="2"/>
      <c r="IPL74" s="2"/>
      <c r="IPM74" s="2"/>
      <c r="IPN74" s="2"/>
      <c r="IPO74" s="2"/>
      <c r="IPP74" s="2"/>
      <c r="IPQ74" s="2"/>
      <c r="IPR74" s="2"/>
      <c r="IPS74" s="2"/>
      <c r="IPT74" s="2"/>
      <c r="IPU74" s="2"/>
      <c r="IPV74" s="2"/>
      <c r="IPW74" s="2"/>
      <c r="IPX74" s="2"/>
      <c r="IPY74" s="2"/>
      <c r="IPZ74" s="2"/>
      <c r="IQA74" s="2"/>
      <c r="IQB74" s="2"/>
      <c r="IQC74" s="2"/>
      <c r="IQD74" s="2"/>
      <c r="IQE74" s="2"/>
      <c r="IQF74" s="2"/>
      <c r="IQG74" s="2"/>
      <c r="IQH74" s="2"/>
      <c r="IQI74" s="2"/>
      <c r="IQJ74" s="2"/>
      <c r="IQK74" s="2"/>
      <c r="IQL74" s="2"/>
      <c r="IQM74" s="2"/>
      <c r="IQN74" s="2"/>
      <c r="IQO74" s="2"/>
      <c r="IQP74" s="2"/>
      <c r="IQQ74" s="2"/>
      <c r="IQR74" s="2"/>
      <c r="IQS74" s="2"/>
      <c r="IQT74" s="2"/>
      <c r="IQU74" s="2"/>
      <c r="IQV74" s="2"/>
      <c r="IQW74" s="2"/>
      <c r="IQX74" s="2"/>
      <c r="IQY74" s="2"/>
      <c r="IQZ74" s="2"/>
      <c r="IRA74" s="2"/>
      <c r="IRB74" s="2"/>
      <c r="IRC74" s="2"/>
      <c r="IRD74" s="2"/>
      <c r="IRE74" s="2"/>
      <c r="IRF74" s="2"/>
      <c r="IRG74" s="2"/>
      <c r="IRH74" s="2"/>
      <c r="IRI74" s="2"/>
      <c r="IRJ74" s="2"/>
      <c r="IRK74" s="2"/>
      <c r="IRL74" s="2"/>
      <c r="IRM74" s="2"/>
      <c r="IRN74" s="2"/>
      <c r="IRO74" s="2"/>
      <c r="IRP74" s="2"/>
      <c r="IRQ74" s="2"/>
      <c r="IRR74" s="2"/>
      <c r="IRS74" s="2"/>
      <c r="IRT74" s="2"/>
      <c r="IRU74" s="2"/>
      <c r="IRV74" s="2"/>
      <c r="IRW74" s="2"/>
      <c r="IRX74" s="2"/>
      <c r="IRY74" s="2"/>
      <c r="IRZ74" s="2"/>
      <c r="ISA74" s="2"/>
      <c r="ISB74" s="2"/>
      <c r="ISC74" s="2"/>
      <c r="ISD74" s="2"/>
      <c r="ISE74" s="2"/>
      <c r="ISF74" s="2"/>
      <c r="ISG74" s="2"/>
      <c r="ISH74" s="2"/>
      <c r="ISI74" s="2"/>
      <c r="ISJ74" s="2"/>
      <c r="ISK74" s="2"/>
      <c r="ISL74" s="2"/>
      <c r="ISM74" s="2"/>
      <c r="ISN74" s="2"/>
      <c r="ISO74" s="2"/>
      <c r="ISP74" s="2"/>
      <c r="ISQ74" s="2"/>
      <c r="ISR74" s="2"/>
      <c r="ISS74" s="2"/>
      <c r="IST74" s="2"/>
      <c r="ISU74" s="2"/>
      <c r="ISV74" s="2"/>
      <c r="ISW74" s="2"/>
      <c r="ISX74" s="2"/>
      <c r="ISY74" s="2"/>
      <c r="ISZ74" s="2"/>
      <c r="ITA74" s="2"/>
      <c r="ITB74" s="2"/>
      <c r="ITC74" s="2"/>
      <c r="ITD74" s="2"/>
      <c r="ITE74" s="2"/>
      <c r="ITF74" s="2"/>
      <c r="ITG74" s="2"/>
      <c r="ITH74" s="2"/>
      <c r="ITI74" s="2"/>
      <c r="ITJ74" s="2"/>
      <c r="ITK74" s="2"/>
      <c r="ITL74" s="2"/>
      <c r="ITM74" s="2"/>
      <c r="ITN74" s="2"/>
      <c r="ITO74" s="2"/>
      <c r="ITP74" s="2"/>
      <c r="ITQ74" s="2"/>
      <c r="ITR74" s="2"/>
      <c r="ITS74" s="2"/>
      <c r="ITT74" s="2"/>
      <c r="ITU74" s="2"/>
      <c r="ITV74" s="2"/>
      <c r="ITW74" s="2"/>
      <c r="ITX74" s="2"/>
      <c r="ITY74" s="2"/>
      <c r="ITZ74" s="2"/>
      <c r="IUA74" s="2"/>
      <c r="IUB74" s="2"/>
      <c r="IUC74" s="2"/>
      <c r="IUD74" s="2"/>
      <c r="IUE74" s="2"/>
      <c r="IUF74" s="2"/>
      <c r="IUG74" s="2"/>
      <c r="IUH74" s="2"/>
      <c r="IUI74" s="2"/>
      <c r="IUJ74" s="2"/>
      <c r="IUK74" s="2"/>
      <c r="IUL74" s="2"/>
      <c r="IUM74" s="2"/>
      <c r="IUN74" s="2"/>
      <c r="IUO74" s="2"/>
      <c r="IUP74" s="2"/>
      <c r="IUQ74" s="2"/>
      <c r="IUR74" s="2"/>
      <c r="IUS74" s="2"/>
      <c r="IUT74" s="2"/>
      <c r="IUU74" s="2"/>
      <c r="IUV74" s="2"/>
      <c r="IUW74" s="2"/>
      <c r="IUX74" s="2"/>
      <c r="IUY74" s="2"/>
      <c r="IUZ74" s="2"/>
      <c r="IVA74" s="2"/>
      <c r="IVB74" s="2"/>
      <c r="IVC74" s="2"/>
      <c r="IVD74" s="2"/>
      <c r="IVE74" s="2"/>
      <c r="IVF74" s="2"/>
      <c r="IVG74" s="2"/>
      <c r="IVH74" s="2"/>
      <c r="IVI74" s="2"/>
      <c r="IVJ74" s="2"/>
      <c r="IVK74" s="2"/>
      <c r="IVL74" s="2"/>
      <c r="IVM74" s="2"/>
      <c r="IVN74" s="2"/>
      <c r="IVO74" s="2"/>
      <c r="IVP74" s="2"/>
      <c r="IVQ74" s="2"/>
      <c r="IVR74" s="2"/>
      <c r="IVS74" s="2"/>
      <c r="IVT74" s="2"/>
      <c r="IVU74" s="2"/>
      <c r="IVV74" s="2"/>
      <c r="IVW74" s="2"/>
      <c r="IVX74" s="2"/>
      <c r="IVY74" s="2"/>
      <c r="IVZ74" s="2"/>
      <c r="IWA74" s="2"/>
      <c r="IWB74" s="2"/>
      <c r="IWC74" s="2"/>
      <c r="IWD74" s="2"/>
      <c r="IWE74" s="2"/>
      <c r="IWF74" s="2"/>
      <c r="IWG74" s="2"/>
      <c r="IWH74" s="2"/>
      <c r="IWI74" s="2"/>
      <c r="IWJ74" s="2"/>
      <c r="IWK74" s="2"/>
      <c r="IWL74" s="2"/>
      <c r="IWM74" s="2"/>
      <c r="IWN74" s="2"/>
      <c r="IWO74" s="2"/>
      <c r="IWP74" s="2"/>
      <c r="IWQ74" s="2"/>
      <c r="IWR74" s="2"/>
      <c r="IWS74" s="2"/>
      <c r="IWT74" s="2"/>
      <c r="IWU74" s="2"/>
      <c r="IWV74" s="2"/>
      <c r="IWW74" s="2"/>
      <c r="IWX74" s="2"/>
      <c r="IWY74" s="2"/>
      <c r="IWZ74" s="2"/>
      <c r="IXA74" s="2"/>
      <c r="IXB74" s="2"/>
      <c r="IXC74" s="2"/>
      <c r="IXD74" s="2"/>
      <c r="IXE74" s="2"/>
      <c r="IXF74" s="2"/>
      <c r="IXG74" s="2"/>
      <c r="IXH74" s="2"/>
      <c r="IXI74" s="2"/>
      <c r="IXJ74" s="2"/>
      <c r="IXK74" s="2"/>
      <c r="IXL74" s="2"/>
      <c r="IXM74" s="2"/>
      <c r="IXN74" s="2"/>
      <c r="IXO74" s="2"/>
      <c r="IXP74" s="2"/>
      <c r="IXQ74" s="2"/>
      <c r="IXR74" s="2"/>
      <c r="IXS74" s="2"/>
      <c r="IXT74" s="2"/>
      <c r="IXU74" s="2"/>
      <c r="IXV74" s="2"/>
      <c r="IXW74" s="2"/>
      <c r="IXX74" s="2"/>
      <c r="IXY74" s="2"/>
      <c r="IXZ74" s="2"/>
      <c r="IYA74" s="2"/>
      <c r="IYB74" s="2"/>
      <c r="IYC74" s="2"/>
      <c r="IYD74" s="2"/>
      <c r="IYE74" s="2"/>
      <c r="IYF74" s="2"/>
      <c r="IYG74" s="2"/>
      <c r="IYH74" s="2"/>
      <c r="IYI74" s="2"/>
      <c r="IYJ74" s="2"/>
      <c r="IYK74" s="2"/>
      <c r="IYL74" s="2"/>
      <c r="IYM74" s="2"/>
      <c r="IYN74" s="2"/>
      <c r="IYO74" s="2"/>
      <c r="IYP74" s="2"/>
      <c r="IYQ74" s="2"/>
      <c r="IYR74" s="2"/>
      <c r="IYS74" s="2"/>
      <c r="IYT74" s="2"/>
      <c r="IYU74" s="2"/>
      <c r="IYV74" s="2"/>
      <c r="IYW74" s="2"/>
      <c r="IYX74" s="2"/>
      <c r="IYY74" s="2"/>
      <c r="IYZ74" s="2"/>
      <c r="IZA74" s="2"/>
      <c r="IZB74" s="2"/>
      <c r="IZC74" s="2"/>
      <c r="IZD74" s="2"/>
      <c r="IZE74" s="2"/>
      <c r="IZF74" s="2"/>
      <c r="IZG74" s="2"/>
      <c r="IZH74" s="2"/>
      <c r="IZI74" s="2"/>
      <c r="IZJ74" s="2"/>
      <c r="IZK74" s="2"/>
      <c r="IZL74" s="2"/>
      <c r="IZM74" s="2"/>
      <c r="IZN74" s="2"/>
      <c r="IZO74" s="2"/>
      <c r="IZP74" s="2"/>
      <c r="IZQ74" s="2"/>
      <c r="IZR74" s="2"/>
      <c r="IZS74" s="2"/>
      <c r="IZT74" s="2"/>
      <c r="IZU74" s="2"/>
      <c r="IZV74" s="2"/>
      <c r="IZW74" s="2"/>
      <c r="IZX74" s="2"/>
      <c r="IZY74" s="2"/>
      <c r="IZZ74" s="2"/>
      <c r="JAA74" s="2"/>
      <c r="JAB74" s="2"/>
      <c r="JAC74" s="2"/>
      <c r="JAD74" s="2"/>
      <c r="JAE74" s="2"/>
      <c r="JAF74" s="2"/>
      <c r="JAG74" s="2"/>
      <c r="JAH74" s="2"/>
      <c r="JAI74" s="2"/>
      <c r="JAJ74" s="2"/>
      <c r="JAK74" s="2"/>
      <c r="JAL74" s="2"/>
      <c r="JAM74" s="2"/>
      <c r="JAN74" s="2"/>
      <c r="JAO74" s="2"/>
      <c r="JAP74" s="2"/>
      <c r="JAQ74" s="2"/>
      <c r="JAR74" s="2"/>
      <c r="JAS74" s="2"/>
      <c r="JAT74" s="2"/>
      <c r="JAU74" s="2"/>
      <c r="JAV74" s="2"/>
      <c r="JAW74" s="2"/>
      <c r="JAX74" s="2"/>
      <c r="JAY74" s="2"/>
      <c r="JAZ74" s="2"/>
      <c r="JBA74" s="2"/>
      <c r="JBB74" s="2"/>
      <c r="JBC74" s="2"/>
      <c r="JBD74" s="2"/>
      <c r="JBE74" s="2"/>
      <c r="JBF74" s="2"/>
      <c r="JBG74" s="2"/>
      <c r="JBH74" s="2"/>
      <c r="JBI74" s="2"/>
      <c r="JBJ74" s="2"/>
      <c r="JBK74" s="2"/>
      <c r="JBL74" s="2"/>
      <c r="JBM74" s="2"/>
      <c r="JBN74" s="2"/>
      <c r="JBO74" s="2"/>
      <c r="JBP74" s="2"/>
      <c r="JBQ74" s="2"/>
      <c r="JBR74" s="2"/>
      <c r="JBS74" s="2"/>
      <c r="JBT74" s="2"/>
      <c r="JBU74" s="2"/>
      <c r="JBV74" s="2"/>
      <c r="JBW74" s="2"/>
      <c r="JBX74" s="2"/>
      <c r="JBY74" s="2"/>
      <c r="JBZ74" s="2"/>
      <c r="JCA74" s="2"/>
      <c r="JCB74" s="2"/>
      <c r="JCC74" s="2"/>
      <c r="JCD74" s="2"/>
      <c r="JCE74" s="2"/>
      <c r="JCF74" s="2"/>
      <c r="JCG74" s="2"/>
      <c r="JCH74" s="2"/>
      <c r="JCI74" s="2"/>
      <c r="JCJ74" s="2"/>
      <c r="JCK74" s="2"/>
      <c r="JCL74" s="2"/>
      <c r="JCM74" s="2"/>
      <c r="JCN74" s="2"/>
      <c r="JCO74" s="2"/>
      <c r="JCP74" s="2"/>
      <c r="JCQ74" s="2"/>
      <c r="JCR74" s="2"/>
      <c r="JCS74" s="2"/>
      <c r="JCT74" s="2"/>
      <c r="JCU74" s="2"/>
      <c r="JCV74" s="2"/>
      <c r="JCW74" s="2"/>
      <c r="JCX74" s="2"/>
      <c r="JCY74" s="2"/>
      <c r="JCZ74" s="2"/>
      <c r="JDA74" s="2"/>
      <c r="JDB74" s="2"/>
      <c r="JDC74" s="2"/>
      <c r="JDD74" s="2"/>
      <c r="JDE74" s="2"/>
      <c r="JDF74" s="2"/>
      <c r="JDG74" s="2"/>
      <c r="JDH74" s="2"/>
      <c r="JDI74" s="2"/>
      <c r="JDJ74" s="2"/>
      <c r="JDK74" s="2"/>
      <c r="JDL74" s="2"/>
      <c r="JDM74" s="2"/>
      <c r="JDN74" s="2"/>
      <c r="JDO74" s="2"/>
      <c r="JDP74" s="2"/>
      <c r="JDQ74" s="2"/>
      <c r="JDR74" s="2"/>
      <c r="JDS74" s="2"/>
      <c r="JDT74" s="2"/>
      <c r="JDU74" s="2"/>
      <c r="JDV74" s="2"/>
      <c r="JDW74" s="2"/>
      <c r="JDX74" s="2"/>
      <c r="JDY74" s="2"/>
      <c r="JDZ74" s="2"/>
      <c r="JEA74" s="2"/>
      <c r="JEB74" s="2"/>
      <c r="JEC74" s="2"/>
      <c r="JED74" s="2"/>
      <c r="JEE74" s="2"/>
      <c r="JEF74" s="2"/>
      <c r="JEG74" s="2"/>
      <c r="JEH74" s="2"/>
      <c r="JEI74" s="2"/>
      <c r="JEJ74" s="2"/>
      <c r="JEK74" s="2"/>
      <c r="JEL74" s="2"/>
      <c r="JEM74" s="2"/>
      <c r="JEN74" s="2"/>
      <c r="JEO74" s="2"/>
      <c r="JEP74" s="2"/>
      <c r="JEQ74" s="2"/>
      <c r="JER74" s="2"/>
      <c r="JES74" s="2"/>
      <c r="JET74" s="2"/>
      <c r="JEU74" s="2"/>
      <c r="JEV74" s="2"/>
      <c r="JEW74" s="2"/>
      <c r="JEX74" s="2"/>
      <c r="JEY74" s="2"/>
      <c r="JEZ74" s="2"/>
      <c r="JFA74" s="2"/>
      <c r="JFB74" s="2"/>
      <c r="JFC74" s="2"/>
      <c r="JFD74" s="2"/>
      <c r="JFE74" s="2"/>
      <c r="JFF74" s="2"/>
      <c r="JFG74" s="2"/>
      <c r="JFH74" s="2"/>
      <c r="JFI74" s="2"/>
      <c r="JFJ74" s="2"/>
      <c r="JFK74" s="2"/>
      <c r="JFL74" s="2"/>
      <c r="JFM74" s="2"/>
      <c r="JFN74" s="2"/>
      <c r="JFO74" s="2"/>
      <c r="JFP74" s="2"/>
      <c r="JFQ74" s="2"/>
      <c r="JFR74" s="2"/>
      <c r="JFS74" s="2"/>
      <c r="JFT74" s="2"/>
      <c r="JFU74" s="2"/>
      <c r="JFV74" s="2"/>
      <c r="JFW74" s="2"/>
      <c r="JFX74" s="2"/>
      <c r="JFY74" s="2"/>
      <c r="JFZ74" s="2"/>
      <c r="JGA74" s="2"/>
      <c r="JGB74" s="2"/>
      <c r="JGC74" s="2"/>
      <c r="JGD74" s="2"/>
      <c r="JGE74" s="2"/>
      <c r="JGF74" s="2"/>
      <c r="JGG74" s="2"/>
      <c r="JGH74" s="2"/>
      <c r="JGI74" s="2"/>
      <c r="JGJ74" s="2"/>
      <c r="JGK74" s="2"/>
      <c r="JGL74" s="2"/>
      <c r="JGM74" s="2"/>
      <c r="JGN74" s="2"/>
      <c r="JGO74" s="2"/>
      <c r="JGP74" s="2"/>
      <c r="JGQ74" s="2"/>
      <c r="JGR74" s="2"/>
      <c r="JGS74" s="2"/>
      <c r="JGT74" s="2"/>
      <c r="JGU74" s="2"/>
      <c r="JGV74" s="2"/>
      <c r="JGW74" s="2"/>
      <c r="JGX74" s="2"/>
      <c r="JGY74" s="2"/>
      <c r="JGZ74" s="2"/>
      <c r="JHA74" s="2"/>
      <c r="JHB74" s="2"/>
      <c r="JHC74" s="2"/>
      <c r="JHD74" s="2"/>
      <c r="JHE74" s="2"/>
      <c r="JHF74" s="2"/>
      <c r="JHG74" s="2"/>
      <c r="JHH74" s="2"/>
      <c r="JHI74" s="2"/>
      <c r="JHJ74" s="2"/>
      <c r="JHK74" s="2"/>
      <c r="JHL74" s="2"/>
      <c r="JHM74" s="2"/>
      <c r="JHN74" s="2"/>
      <c r="JHO74" s="2"/>
      <c r="JHP74" s="2"/>
      <c r="JHQ74" s="2"/>
      <c r="JHR74" s="2"/>
      <c r="JHS74" s="2"/>
      <c r="JHT74" s="2"/>
      <c r="JHU74" s="2"/>
      <c r="JHV74" s="2"/>
      <c r="JHW74" s="2"/>
      <c r="JHX74" s="2"/>
      <c r="JHY74" s="2"/>
      <c r="JHZ74" s="2"/>
      <c r="JIA74" s="2"/>
      <c r="JIB74" s="2"/>
      <c r="JIC74" s="2"/>
      <c r="JID74" s="2"/>
      <c r="JIE74" s="2"/>
      <c r="JIF74" s="2"/>
      <c r="JIG74" s="2"/>
      <c r="JIH74" s="2"/>
      <c r="JII74" s="2"/>
      <c r="JIJ74" s="2"/>
      <c r="JIK74" s="2"/>
      <c r="JIL74" s="2"/>
      <c r="JIM74" s="2"/>
      <c r="JIN74" s="2"/>
      <c r="JIO74" s="2"/>
      <c r="JIP74" s="2"/>
      <c r="JIQ74" s="2"/>
      <c r="JIR74" s="2"/>
      <c r="JIS74" s="2"/>
      <c r="JIT74" s="2"/>
      <c r="JIU74" s="2"/>
      <c r="JIV74" s="2"/>
      <c r="JIW74" s="2"/>
      <c r="JIX74" s="2"/>
      <c r="JIY74" s="2"/>
      <c r="JIZ74" s="2"/>
      <c r="JJA74" s="2"/>
      <c r="JJB74" s="2"/>
      <c r="JJC74" s="2"/>
      <c r="JJD74" s="2"/>
      <c r="JJE74" s="2"/>
      <c r="JJF74" s="2"/>
      <c r="JJG74" s="2"/>
      <c r="JJH74" s="2"/>
      <c r="JJI74" s="2"/>
      <c r="JJJ74" s="2"/>
      <c r="JJK74" s="2"/>
      <c r="JJL74" s="2"/>
      <c r="JJM74" s="2"/>
      <c r="JJN74" s="2"/>
      <c r="JJO74" s="2"/>
      <c r="JJP74" s="2"/>
      <c r="JJQ74" s="2"/>
      <c r="JJR74" s="2"/>
      <c r="JJS74" s="2"/>
      <c r="JJT74" s="2"/>
      <c r="JJU74" s="2"/>
      <c r="JJV74" s="2"/>
      <c r="JJW74" s="2"/>
      <c r="JJX74" s="2"/>
      <c r="JJY74" s="2"/>
      <c r="JJZ74" s="2"/>
      <c r="JKA74" s="2"/>
      <c r="JKB74" s="2"/>
      <c r="JKC74" s="2"/>
      <c r="JKD74" s="2"/>
      <c r="JKE74" s="2"/>
      <c r="JKF74" s="2"/>
      <c r="JKG74" s="2"/>
      <c r="JKH74" s="2"/>
      <c r="JKI74" s="2"/>
      <c r="JKJ74" s="2"/>
      <c r="JKK74" s="2"/>
      <c r="JKL74" s="2"/>
      <c r="JKM74" s="2"/>
      <c r="JKN74" s="2"/>
      <c r="JKO74" s="2"/>
      <c r="JKP74" s="2"/>
      <c r="JKQ74" s="2"/>
      <c r="JKR74" s="2"/>
      <c r="JKS74" s="2"/>
      <c r="JKT74" s="2"/>
      <c r="JKU74" s="2"/>
      <c r="JKV74" s="2"/>
      <c r="JKW74" s="2"/>
      <c r="JKX74" s="2"/>
      <c r="JKY74" s="2"/>
      <c r="JKZ74" s="2"/>
      <c r="JLA74" s="2"/>
      <c r="JLB74" s="2"/>
      <c r="JLC74" s="2"/>
      <c r="JLD74" s="2"/>
      <c r="JLE74" s="2"/>
      <c r="JLF74" s="2"/>
      <c r="JLG74" s="2"/>
      <c r="JLH74" s="2"/>
      <c r="JLI74" s="2"/>
      <c r="JLJ74" s="2"/>
      <c r="JLK74" s="2"/>
      <c r="JLL74" s="2"/>
      <c r="JLM74" s="2"/>
      <c r="JLN74" s="2"/>
      <c r="JLO74" s="2"/>
      <c r="JLP74" s="2"/>
      <c r="JLQ74" s="2"/>
      <c r="JLR74" s="2"/>
      <c r="JLS74" s="2"/>
      <c r="JLT74" s="2"/>
      <c r="JLU74" s="2"/>
      <c r="JLV74" s="2"/>
      <c r="JLW74" s="2"/>
      <c r="JLX74" s="2"/>
      <c r="JLY74" s="2"/>
      <c r="JLZ74" s="2"/>
      <c r="JMA74" s="2"/>
      <c r="JMB74" s="2"/>
      <c r="JMC74" s="2"/>
      <c r="JMD74" s="2"/>
      <c r="JME74" s="2"/>
      <c r="JMF74" s="2"/>
      <c r="JMG74" s="2"/>
      <c r="JMH74" s="2"/>
      <c r="JMI74" s="2"/>
      <c r="JMJ74" s="2"/>
      <c r="JMK74" s="2"/>
      <c r="JML74" s="2"/>
      <c r="JMM74" s="2"/>
      <c r="JMN74" s="2"/>
      <c r="JMO74" s="2"/>
      <c r="JMP74" s="2"/>
      <c r="JMQ74" s="2"/>
      <c r="JMR74" s="2"/>
      <c r="JMS74" s="2"/>
      <c r="JMT74" s="2"/>
      <c r="JMU74" s="2"/>
      <c r="JMV74" s="2"/>
      <c r="JMW74" s="2"/>
      <c r="JMX74" s="2"/>
      <c r="JMY74" s="2"/>
      <c r="JMZ74" s="2"/>
      <c r="JNA74" s="2"/>
      <c r="JNB74" s="2"/>
      <c r="JNC74" s="2"/>
      <c r="JND74" s="2"/>
      <c r="JNE74" s="2"/>
      <c r="JNF74" s="2"/>
      <c r="JNG74" s="2"/>
      <c r="JNH74" s="2"/>
      <c r="JNI74" s="2"/>
      <c r="JNJ74" s="2"/>
      <c r="JNK74" s="2"/>
      <c r="JNL74" s="2"/>
      <c r="JNM74" s="2"/>
      <c r="JNN74" s="2"/>
      <c r="JNO74" s="2"/>
      <c r="JNP74" s="2"/>
      <c r="JNQ74" s="2"/>
      <c r="JNR74" s="2"/>
      <c r="JNS74" s="2"/>
      <c r="JNT74" s="2"/>
      <c r="JNU74" s="2"/>
      <c r="JNV74" s="2"/>
      <c r="JNW74" s="2"/>
      <c r="JNX74" s="2"/>
      <c r="JNY74" s="2"/>
      <c r="JNZ74" s="2"/>
      <c r="JOA74" s="2"/>
      <c r="JOB74" s="2"/>
      <c r="JOC74" s="2"/>
      <c r="JOD74" s="2"/>
      <c r="JOE74" s="2"/>
      <c r="JOF74" s="2"/>
      <c r="JOG74" s="2"/>
      <c r="JOH74" s="2"/>
      <c r="JOI74" s="2"/>
      <c r="JOJ74" s="2"/>
      <c r="JOK74" s="2"/>
      <c r="JOL74" s="2"/>
      <c r="JOM74" s="2"/>
      <c r="JON74" s="2"/>
      <c r="JOO74" s="2"/>
      <c r="JOP74" s="2"/>
      <c r="JOQ74" s="2"/>
      <c r="JOR74" s="2"/>
      <c r="JOS74" s="2"/>
      <c r="JOT74" s="2"/>
      <c r="JOU74" s="2"/>
      <c r="JOV74" s="2"/>
      <c r="JOW74" s="2"/>
      <c r="JOX74" s="2"/>
      <c r="JOY74" s="2"/>
      <c r="JOZ74" s="2"/>
      <c r="JPA74" s="2"/>
      <c r="JPB74" s="2"/>
      <c r="JPC74" s="2"/>
      <c r="JPD74" s="2"/>
      <c r="JPE74" s="2"/>
      <c r="JPF74" s="2"/>
      <c r="JPG74" s="2"/>
      <c r="JPH74" s="2"/>
      <c r="JPI74" s="2"/>
      <c r="JPJ74" s="2"/>
      <c r="JPK74" s="2"/>
      <c r="JPL74" s="2"/>
      <c r="JPM74" s="2"/>
      <c r="JPN74" s="2"/>
      <c r="JPO74" s="2"/>
      <c r="JPP74" s="2"/>
      <c r="JPQ74" s="2"/>
      <c r="JPR74" s="2"/>
      <c r="JPS74" s="2"/>
      <c r="JPT74" s="2"/>
      <c r="JPU74" s="2"/>
      <c r="JPV74" s="2"/>
      <c r="JPW74" s="2"/>
      <c r="JPX74" s="2"/>
      <c r="JPY74" s="2"/>
      <c r="JPZ74" s="2"/>
      <c r="JQA74" s="2"/>
      <c r="JQB74" s="2"/>
      <c r="JQC74" s="2"/>
      <c r="JQD74" s="2"/>
      <c r="JQE74" s="2"/>
      <c r="JQF74" s="2"/>
      <c r="JQG74" s="2"/>
      <c r="JQH74" s="2"/>
      <c r="JQI74" s="2"/>
      <c r="JQJ74" s="2"/>
      <c r="JQK74" s="2"/>
      <c r="JQL74" s="2"/>
      <c r="JQM74" s="2"/>
      <c r="JQN74" s="2"/>
      <c r="JQO74" s="2"/>
      <c r="JQP74" s="2"/>
      <c r="JQQ74" s="2"/>
      <c r="JQR74" s="2"/>
      <c r="JQS74" s="2"/>
      <c r="JQT74" s="2"/>
      <c r="JQU74" s="2"/>
      <c r="JQV74" s="2"/>
      <c r="JQW74" s="2"/>
      <c r="JQX74" s="2"/>
      <c r="JQY74" s="2"/>
      <c r="JQZ74" s="2"/>
      <c r="JRA74" s="2"/>
      <c r="JRB74" s="2"/>
      <c r="JRC74" s="2"/>
      <c r="JRD74" s="2"/>
      <c r="JRE74" s="2"/>
      <c r="JRF74" s="2"/>
      <c r="JRG74" s="2"/>
      <c r="JRH74" s="2"/>
      <c r="JRI74" s="2"/>
      <c r="JRJ74" s="2"/>
      <c r="JRK74" s="2"/>
      <c r="JRL74" s="2"/>
      <c r="JRM74" s="2"/>
      <c r="JRN74" s="2"/>
      <c r="JRO74" s="2"/>
      <c r="JRP74" s="2"/>
      <c r="JRQ74" s="2"/>
      <c r="JRR74" s="2"/>
      <c r="JRS74" s="2"/>
      <c r="JRT74" s="2"/>
      <c r="JRU74" s="2"/>
      <c r="JRV74" s="2"/>
      <c r="JRW74" s="2"/>
      <c r="JRX74" s="2"/>
      <c r="JRY74" s="2"/>
      <c r="JRZ74" s="2"/>
      <c r="JSA74" s="2"/>
      <c r="JSB74" s="2"/>
      <c r="JSC74" s="2"/>
      <c r="JSD74" s="2"/>
      <c r="JSE74" s="2"/>
      <c r="JSF74" s="2"/>
      <c r="JSG74" s="2"/>
      <c r="JSH74" s="2"/>
      <c r="JSI74" s="2"/>
      <c r="JSJ74" s="2"/>
      <c r="JSK74" s="2"/>
      <c r="JSL74" s="2"/>
      <c r="JSM74" s="2"/>
      <c r="JSN74" s="2"/>
      <c r="JSO74" s="2"/>
      <c r="JSP74" s="2"/>
      <c r="JSQ74" s="2"/>
      <c r="JSR74" s="2"/>
      <c r="JSS74" s="2"/>
      <c r="JST74" s="2"/>
      <c r="JSU74" s="2"/>
      <c r="JSV74" s="2"/>
      <c r="JSW74" s="2"/>
      <c r="JSX74" s="2"/>
      <c r="JSY74" s="2"/>
      <c r="JSZ74" s="2"/>
      <c r="JTA74" s="2"/>
      <c r="JTB74" s="2"/>
      <c r="JTC74" s="2"/>
      <c r="JTD74" s="2"/>
      <c r="JTE74" s="2"/>
      <c r="JTF74" s="2"/>
      <c r="JTG74" s="2"/>
      <c r="JTH74" s="2"/>
      <c r="JTI74" s="2"/>
      <c r="JTJ74" s="2"/>
      <c r="JTK74" s="2"/>
      <c r="JTL74" s="2"/>
      <c r="JTM74" s="2"/>
      <c r="JTN74" s="2"/>
      <c r="JTO74" s="2"/>
      <c r="JTP74" s="2"/>
      <c r="JTQ74" s="2"/>
      <c r="JTR74" s="2"/>
      <c r="JTS74" s="2"/>
      <c r="JTT74" s="2"/>
      <c r="JTU74" s="2"/>
      <c r="JTV74" s="2"/>
      <c r="JTW74" s="2"/>
      <c r="JTX74" s="2"/>
      <c r="JTY74" s="2"/>
      <c r="JTZ74" s="2"/>
      <c r="JUA74" s="2"/>
      <c r="JUB74" s="2"/>
      <c r="JUC74" s="2"/>
      <c r="JUD74" s="2"/>
      <c r="JUE74" s="2"/>
      <c r="JUF74" s="2"/>
      <c r="JUG74" s="2"/>
      <c r="JUH74" s="2"/>
      <c r="JUI74" s="2"/>
      <c r="JUJ74" s="2"/>
      <c r="JUK74" s="2"/>
      <c r="JUL74" s="2"/>
      <c r="JUM74" s="2"/>
      <c r="JUN74" s="2"/>
      <c r="JUO74" s="2"/>
      <c r="JUP74" s="2"/>
      <c r="JUQ74" s="2"/>
      <c r="JUR74" s="2"/>
      <c r="JUS74" s="2"/>
      <c r="JUT74" s="2"/>
      <c r="JUU74" s="2"/>
      <c r="JUV74" s="2"/>
      <c r="JUW74" s="2"/>
      <c r="JUX74" s="2"/>
      <c r="JUY74" s="2"/>
      <c r="JUZ74" s="2"/>
      <c r="JVA74" s="2"/>
      <c r="JVB74" s="2"/>
      <c r="JVC74" s="2"/>
      <c r="JVD74" s="2"/>
      <c r="JVE74" s="2"/>
      <c r="JVF74" s="2"/>
      <c r="JVG74" s="2"/>
      <c r="JVH74" s="2"/>
      <c r="JVI74" s="2"/>
      <c r="JVJ74" s="2"/>
      <c r="JVK74" s="2"/>
      <c r="JVL74" s="2"/>
      <c r="JVM74" s="2"/>
      <c r="JVN74" s="2"/>
      <c r="JVO74" s="2"/>
      <c r="JVP74" s="2"/>
      <c r="JVQ74" s="2"/>
      <c r="JVR74" s="2"/>
      <c r="JVS74" s="2"/>
      <c r="JVT74" s="2"/>
      <c r="JVU74" s="2"/>
      <c r="JVV74" s="2"/>
      <c r="JVW74" s="2"/>
      <c r="JVX74" s="2"/>
      <c r="JVY74" s="2"/>
      <c r="JVZ74" s="2"/>
      <c r="JWA74" s="2"/>
      <c r="JWB74" s="2"/>
      <c r="JWC74" s="2"/>
      <c r="JWD74" s="2"/>
      <c r="JWE74" s="2"/>
      <c r="JWF74" s="2"/>
      <c r="JWG74" s="2"/>
      <c r="JWH74" s="2"/>
      <c r="JWI74" s="2"/>
      <c r="JWJ74" s="2"/>
      <c r="JWK74" s="2"/>
      <c r="JWL74" s="2"/>
      <c r="JWM74" s="2"/>
      <c r="JWN74" s="2"/>
      <c r="JWO74" s="2"/>
      <c r="JWP74" s="2"/>
      <c r="JWQ74" s="2"/>
      <c r="JWR74" s="2"/>
      <c r="JWS74" s="2"/>
      <c r="JWT74" s="2"/>
      <c r="JWU74" s="2"/>
      <c r="JWV74" s="2"/>
      <c r="JWW74" s="2"/>
      <c r="JWX74" s="2"/>
      <c r="JWY74" s="2"/>
      <c r="JWZ74" s="2"/>
      <c r="JXA74" s="2"/>
      <c r="JXB74" s="2"/>
      <c r="JXC74" s="2"/>
      <c r="JXD74" s="2"/>
      <c r="JXE74" s="2"/>
      <c r="JXF74" s="2"/>
      <c r="JXG74" s="2"/>
      <c r="JXH74" s="2"/>
      <c r="JXI74" s="2"/>
      <c r="JXJ74" s="2"/>
      <c r="JXK74" s="2"/>
      <c r="JXL74" s="2"/>
      <c r="JXM74" s="2"/>
      <c r="JXN74" s="2"/>
      <c r="JXO74" s="2"/>
      <c r="JXP74" s="2"/>
      <c r="JXQ74" s="2"/>
      <c r="JXR74" s="2"/>
      <c r="JXS74" s="2"/>
      <c r="JXT74" s="2"/>
      <c r="JXU74" s="2"/>
      <c r="JXV74" s="2"/>
      <c r="JXW74" s="2"/>
      <c r="JXX74" s="2"/>
      <c r="JXY74" s="2"/>
      <c r="JXZ74" s="2"/>
      <c r="JYA74" s="2"/>
      <c r="JYB74" s="2"/>
      <c r="JYC74" s="2"/>
      <c r="JYD74" s="2"/>
      <c r="JYE74" s="2"/>
      <c r="JYF74" s="2"/>
      <c r="JYG74" s="2"/>
      <c r="JYH74" s="2"/>
      <c r="JYI74" s="2"/>
      <c r="JYJ74" s="2"/>
      <c r="JYK74" s="2"/>
      <c r="JYL74" s="2"/>
      <c r="JYM74" s="2"/>
      <c r="JYN74" s="2"/>
      <c r="JYO74" s="2"/>
      <c r="JYP74" s="2"/>
      <c r="JYQ74" s="2"/>
      <c r="JYR74" s="2"/>
      <c r="JYS74" s="2"/>
      <c r="JYT74" s="2"/>
      <c r="JYU74" s="2"/>
      <c r="JYV74" s="2"/>
      <c r="JYW74" s="2"/>
      <c r="JYX74" s="2"/>
      <c r="JYY74" s="2"/>
      <c r="JYZ74" s="2"/>
      <c r="JZA74" s="2"/>
      <c r="JZB74" s="2"/>
      <c r="JZC74" s="2"/>
      <c r="JZD74" s="2"/>
      <c r="JZE74" s="2"/>
      <c r="JZF74" s="2"/>
      <c r="JZG74" s="2"/>
      <c r="JZH74" s="2"/>
      <c r="JZI74" s="2"/>
      <c r="JZJ74" s="2"/>
      <c r="JZK74" s="2"/>
      <c r="JZL74" s="2"/>
      <c r="JZM74" s="2"/>
      <c r="JZN74" s="2"/>
      <c r="JZO74" s="2"/>
      <c r="JZP74" s="2"/>
      <c r="JZQ74" s="2"/>
      <c r="JZR74" s="2"/>
      <c r="JZS74" s="2"/>
      <c r="JZT74" s="2"/>
      <c r="JZU74" s="2"/>
      <c r="JZV74" s="2"/>
      <c r="JZW74" s="2"/>
      <c r="JZX74" s="2"/>
      <c r="JZY74" s="2"/>
      <c r="JZZ74" s="2"/>
      <c r="KAA74" s="2"/>
      <c r="KAB74" s="2"/>
      <c r="KAC74" s="2"/>
      <c r="KAD74" s="2"/>
      <c r="KAE74" s="2"/>
      <c r="KAF74" s="2"/>
      <c r="KAG74" s="2"/>
      <c r="KAH74" s="2"/>
      <c r="KAI74" s="2"/>
      <c r="KAJ74" s="2"/>
      <c r="KAK74" s="2"/>
      <c r="KAL74" s="2"/>
      <c r="KAM74" s="2"/>
      <c r="KAN74" s="2"/>
      <c r="KAO74" s="2"/>
      <c r="KAP74" s="2"/>
      <c r="KAQ74" s="2"/>
      <c r="KAR74" s="2"/>
      <c r="KAS74" s="2"/>
      <c r="KAT74" s="2"/>
      <c r="KAU74" s="2"/>
      <c r="KAV74" s="2"/>
      <c r="KAW74" s="2"/>
      <c r="KAX74" s="2"/>
      <c r="KAY74" s="2"/>
      <c r="KAZ74" s="2"/>
      <c r="KBA74" s="2"/>
      <c r="KBB74" s="2"/>
      <c r="KBC74" s="2"/>
      <c r="KBD74" s="2"/>
      <c r="KBE74" s="2"/>
      <c r="KBF74" s="2"/>
      <c r="KBG74" s="2"/>
      <c r="KBH74" s="2"/>
      <c r="KBI74" s="2"/>
      <c r="KBJ74" s="2"/>
      <c r="KBK74" s="2"/>
      <c r="KBL74" s="2"/>
      <c r="KBM74" s="2"/>
      <c r="KBN74" s="2"/>
      <c r="KBO74" s="2"/>
      <c r="KBP74" s="2"/>
      <c r="KBQ74" s="2"/>
      <c r="KBR74" s="2"/>
      <c r="KBS74" s="2"/>
      <c r="KBT74" s="2"/>
      <c r="KBU74" s="2"/>
      <c r="KBV74" s="2"/>
      <c r="KBW74" s="2"/>
      <c r="KBX74" s="2"/>
      <c r="KBY74" s="2"/>
      <c r="KBZ74" s="2"/>
      <c r="KCA74" s="2"/>
      <c r="KCB74" s="2"/>
      <c r="KCC74" s="2"/>
      <c r="KCD74" s="2"/>
      <c r="KCE74" s="2"/>
      <c r="KCF74" s="2"/>
      <c r="KCG74" s="2"/>
      <c r="KCH74" s="2"/>
      <c r="KCI74" s="2"/>
      <c r="KCJ74" s="2"/>
      <c r="KCK74" s="2"/>
      <c r="KCL74" s="2"/>
      <c r="KCM74" s="2"/>
      <c r="KCN74" s="2"/>
      <c r="KCO74" s="2"/>
      <c r="KCP74" s="2"/>
      <c r="KCQ74" s="2"/>
      <c r="KCR74" s="2"/>
      <c r="KCS74" s="2"/>
      <c r="KCT74" s="2"/>
      <c r="KCU74" s="2"/>
      <c r="KCV74" s="2"/>
      <c r="KCW74" s="2"/>
      <c r="KCX74" s="2"/>
      <c r="KCY74" s="2"/>
      <c r="KCZ74" s="2"/>
      <c r="KDA74" s="2"/>
      <c r="KDB74" s="2"/>
      <c r="KDC74" s="2"/>
      <c r="KDD74" s="2"/>
      <c r="KDE74" s="2"/>
      <c r="KDF74" s="2"/>
      <c r="KDG74" s="2"/>
      <c r="KDH74" s="2"/>
      <c r="KDI74" s="2"/>
      <c r="KDJ74" s="2"/>
      <c r="KDK74" s="2"/>
      <c r="KDL74" s="2"/>
      <c r="KDM74" s="2"/>
      <c r="KDN74" s="2"/>
      <c r="KDO74" s="2"/>
      <c r="KDP74" s="2"/>
      <c r="KDQ74" s="2"/>
      <c r="KDR74" s="2"/>
      <c r="KDS74" s="2"/>
      <c r="KDT74" s="2"/>
      <c r="KDU74" s="2"/>
      <c r="KDV74" s="2"/>
      <c r="KDW74" s="2"/>
      <c r="KDX74" s="2"/>
      <c r="KDY74" s="2"/>
      <c r="KDZ74" s="2"/>
      <c r="KEA74" s="2"/>
      <c r="KEB74" s="2"/>
      <c r="KEC74" s="2"/>
      <c r="KED74" s="2"/>
      <c r="KEE74" s="2"/>
      <c r="KEF74" s="2"/>
      <c r="KEG74" s="2"/>
      <c r="KEH74" s="2"/>
      <c r="KEI74" s="2"/>
      <c r="KEJ74" s="2"/>
      <c r="KEK74" s="2"/>
      <c r="KEL74" s="2"/>
      <c r="KEM74" s="2"/>
      <c r="KEN74" s="2"/>
      <c r="KEO74" s="2"/>
      <c r="KEP74" s="2"/>
      <c r="KEQ74" s="2"/>
      <c r="KER74" s="2"/>
      <c r="KES74" s="2"/>
      <c r="KET74" s="2"/>
      <c r="KEU74" s="2"/>
      <c r="KEV74" s="2"/>
      <c r="KEW74" s="2"/>
      <c r="KEX74" s="2"/>
      <c r="KEY74" s="2"/>
      <c r="KEZ74" s="2"/>
      <c r="KFA74" s="2"/>
      <c r="KFB74" s="2"/>
      <c r="KFC74" s="2"/>
      <c r="KFD74" s="2"/>
      <c r="KFE74" s="2"/>
      <c r="KFF74" s="2"/>
      <c r="KFG74" s="2"/>
      <c r="KFH74" s="2"/>
      <c r="KFI74" s="2"/>
      <c r="KFJ74" s="2"/>
      <c r="KFK74" s="2"/>
      <c r="KFL74" s="2"/>
      <c r="KFM74" s="2"/>
      <c r="KFN74" s="2"/>
      <c r="KFO74" s="2"/>
      <c r="KFP74" s="2"/>
      <c r="KFQ74" s="2"/>
      <c r="KFR74" s="2"/>
      <c r="KFS74" s="2"/>
      <c r="KFT74" s="2"/>
      <c r="KFU74" s="2"/>
      <c r="KFV74" s="2"/>
      <c r="KFW74" s="2"/>
      <c r="KFX74" s="2"/>
      <c r="KFY74" s="2"/>
      <c r="KFZ74" s="2"/>
      <c r="KGA74" s="2"/>
      <c r="KGB74" s="2"/>
      <c r="KGC74" s="2"/>
      <c r="KGD74" s="2"/>
      <c r="KGE74" s="2"/>
      <c r="KGF74" s="2"/>
      <c r="KGG74" s="2"/>
      <c r="KGH74" s="2"/>
      <c r="KGI74" s="2"/>
      <c r="KGJ74" s="2"/>
      <c r="KGK74" s="2"/>
      <c r="KGL74" s="2"/>
      <c r="KGM74" s="2"/>
      <c r="KGN74" s="2"/>
      <c r="KGO74" s="2"/>
      <c r="KGP74" s="2"/>
      <c r="KGQ74" s="2"/>
      <c r="KGR74" s="2"/>
      <c r="KGS74" s="2"/>
      <c r="KGT74" s="2"/>
      <c r="KGU74" s="2"/>
      <c r="KGV74" s="2"/>
      <c r="KGW74" s="2"/>
      <c r="KGX74" s="2"/>
      <c r="KGY74" s="2"/>
      <c r="KGZ74" s="2"/>
      <c r="KHA74" s="2"/>
      <c r="KHB74" s="2"/>
      <c r="KHC74" s="2"/>
      <c r="KHD74" s="2"/>
      <c r="KHE74" s="2"/>
      <c r="KHF74" s="2"/>
      <c r="KHG74" s="2"/>
      <c r="KHH74" s="2"/>
      <c r="KHI74" s="2"/>
      <c r="KHJ74" s="2"/>
      <c r="KHK74" s="2"/>
      <c r="KHL74" s="2"/>
      <c r="KHM74" s="2"/>
      <c r="KHN74" s="2"/>
      <c r="KHO74" s="2"/>
      <c r="KHP74" s="2"/>
      <c r="KHQ74" s="2"/>
      <c r="KHR74" s="2"/>
      <c r="KHS74" s="2"/>
      <c r="KHT74" s="2"/>
      <c r="KHU74" s="2"/>
      <c r="KHV74" s="2"/>
      <c r="KHW74" s="2"/>
      <c r="KHX74" s="2"/>
      <c r="KHY74" s="2"/>
      <c r="KHZ74" s="2"/>
      <c r="KIA74" s="2"/>
      <c r="KIB74" s="2"/>
      <c r="KIC74" s="2"/>
      <c r="KID74" s="2"/>
      <c r="KIE74" s="2"/>
      <c r="KIF74" s="2"/>
      <c r="KIG74" s="2"/>
      <c r="KIH74" s="2"/>
      <c r="KII74" s="2"/>
      <c r="KIJ74" s="2"/>
      <c r="KIK74" s="2"/>
      <c r="KIL74" s="2"/>
      <c r="KIM74" s="2"/>
      <c r="KIN74" s="2"/>
      <c r="KIO74" s="2"/>
      <c r="KIP74" s="2"/>
      <c r="KIQ74" s="2"/>
      <c r="KIR74" s="2"/>
      <c r="KIS74" s="2"/>
      <c r="KIT74" s="2"/>
      <c r="KIU74" s="2"/>
      <c r="KIV74" s="2"/>
      <c r="KIW74" s="2"/>
      <c r="KIX74" s="2"/>
      <c r="KIY74" s="2"/>
      <c r="KIZ74" s="2"/>
      <c r="KJA74" s="2"/>
      <c r="KJB74" s="2"/>
      <c r="KJC74" s="2"/>
      <c r="KJD74" s="2"/>
      <c r="KJE74" s="2"/>
      <c r="KJF74" s="2"/>
      <c r="KJG74" s="2"/>
      <c r="KJH74" s="2"/>
      <c r="KJI74" s="2"/>
      <c r="KJJ74" s="2"/>
      <c r="KJK74" s="2"/>
      <c r="KJL74" s="2"/>
      <c r="KJM74" s="2"/>
      <c r="KJN74" s="2"/>
      <c r="KJO74" s="2"/>
      <c r="KJP74" s="2"/>
      <c r="KJQ74" s="2"/>
      <c r="KJR74" s="2"/>
      <c r="KJS74" s="2"/>
      <c r="KJT74" s="2"/>
      <c r="KJU74" s="2"/>
      <c r="KJV74" s="2"/>
      <c r="KJW74" s="2"/>
      <c r="KJX74" s="2"/>
      <c r="KJY74" s="2"/>
      <c r="KJZ74" s="2"/>
      <c r="KKA74" s="2"/>
      <c r="KKB74" s="2"/>
      <c r="KKC74" s="2"/>
      <c r="KKD74" s="2"/>
      <c r="KKE74" s="2"/>
      <c r="KKF74" s="2"/>
      <c r="KKG74" s="2"/>
      <c r="KKH74" s="2"/>
      <c r="KKI74" s="2"/>
      <c r="KKJ74" s="2"/>
      <c r="KKK74" s="2"/>
      <c r="KKL74" s="2"/>
      <c r="KKM74" s="2"/>
      <c r="KKN74" s="2"/>
      <c r="KKO74" s="2"/>
      <c r="KKP74" s="2"/>
      <c r="KKQ74" s="2"/>
      <c r="KKR74" s="2"/>
      <c r="KKS74" s="2"/>
      <c r="KKT74" s="2"/>
      <c r="KKU74" s="2"/>
      <c r="KKV74" s="2"/>
      <c r="KKW74" s="2"/>
      <c r="KKX74" s="2"/>
      <c r="KKY74" s="2"/>
      <c r="KKZ74" s="2"/>
      <c r="KLA74" s="2"/>
      <c r="KLB74" s="2"/>
      <c r="KLC74" s="2"/>
      <c r="KLD74" s="2"/>
      <c r="KLE74" s="2"/>
      <c r="KLF74" s="2"/>
      <c r="KLG74" s="2"/>
      <c r="KLH74" s="2"/>
      <c r="KLI74" s="2"/>
      <c r="KLJ74" s="2"/>
      <c r="KLK74" s="2"/>
      <c r="KLL74" s="2"/>
      <c r="KLM74" s="2"/>
      <c r="KLN74" s="2"/>
      <c r="KLO74" s="2"/>
      <c r="KLP74" s="2"/>
      <c r="KLQ74" s="2"/>
      <c r="KLR74" s="2"/>
      <c r="KLS74" s="2"/>
      <c r="KLT74" s="2"/>
      <c r="KLU74" s="2"/>
      <c r="KLV74" s="2"/>
      <c r="KLW74" s="2"/>
      <c r="KLX74" s="2"/>
      <c r="KLY74" s="2"/>
      <c r="KLZ74" s="2"/>
      <c r="KMA74" s="2"/>
      <c r="KMB74" s="2"/>
      <c r="KMC74" s="2"/>
      <c r="KMD74" s="2"/>
      <c r="KME74" s="2"/>
      <c r="KMF74" s="2"/>
      <c r="KMG74" s="2"/>
      <c r="KMH74" s="2"/>
      <c r="KMI74" s="2"/>
      <c r="KMJ74" s="2"/>
      <c r="KMK74" s="2"/>
      <c r="KML74" s="2"/>
      <c r="KMM74" s="2"/>
      <c r="KMN74" s="2"/>
      <c r="KMO74" s="2"/>
      <c r="KMP74" s="2"/>
      <c r="KMQ74" s="2"/>
      <c r="KMR74" s="2"/>
      <c r="KMS74" s="2"/>
      <c r="KMT74" s="2"/>
      <c r="KMU74" s="2"/>
      <c r="KMV74" s="2"/>
      <c r="KMW74" s="2"/>
      <c r="KMX74" s="2"/>
      <c r="KMY74" s="2"/>
      <c r="KMZ74" s="2"/>
      <c r="KNA74" s="2"/>
      <c r="KNB74" s="2"/>
      <c r="KNC74" s="2"/>
      <c r="KND74" s="2"/>
      <c r="KNE74" s="2"/>
      <c r="KNF74" s="2"/>
      <c r="KNG74" s="2"/>
      <c r="KNH74" s="2"/>
      <c r="KNI74" s="2"/>
      <c r="KNJ74" s="2"/>
      <c r="KNK74" s="2"/>
      <c r="KNL74" s="2"/>
      <c r="KNM74" s="2"/>
      <c r="KNN74" s="2"/>
      <c r="KNO74" s="2"/>
      <c r="KNP74" s="2"/>
      <c r="KNQ74" s="2"/>
      <c r="KNR74" s="2"/>
      <c r="KNS74" s="2"/>
      <c r="KNT74" s="2"/>
      <c r="KNU74" s="2"/>
      <c r="KNV74" s="2"/>
      <c r="KNW74" s="2"/>
      <c r="KNX74" s="2"/>
      <c r="KNY74" s="2"/>
      <c r="KNZ74" s="2"/>
      <c r="KOA74" s="2"/>
      <c r="KOB74" s="2"/>
      <c r="KOC74" s="2"/>
      <c r="KOD74" s="2"/>
      <c r="KOE74" s="2"/>
      <c r="KOF74" s="2"/>
      <c r="KOG74" s="2"/>
      <c r="KOH74" s="2"/>
      <c r="KOI74" s="2"/>
      <c r="KOJ74" s="2"/>
      <c r="KOK74" s="2"/>
      <c r="KOL74" s="2"/>
      <c r="KOM74" s="2"/>
      <c r="KON74" s="2"/>
      <c r="KOO74" s="2"/>
      <c r="KOP74" s="2"/>
      <c r="KOQ74" s="2"/>
      <c r="KOR74" s="2"/>
      <c r="KOS74" s="2"/>
      <c r="KOT74" s="2"/>
      <c r="KOU74" s="2"/>
      <c r="KOV74" s="2"/>
      <c r="KOW74" s="2"/>
      <c r="KOX74" s="2"/>
      <c r="KOY74" s="2"/>
      <c r="KOZ74" s="2"/>
      <c r="KPA74" s="2"/>
      <c r="KPB74" s="2"/>
      <c r="KPC74" s="2"/>
      <c r="KPD74" s="2"/>
      <c r="KPE74" s="2"/>
      <c r="KPF74" s="2"/>
      <c r="KPG74" s="2"/>
      <c r="KPH74" s="2"/>
      <c r="KPI74" s="2"/>
      <c r="KPJ74" s="2"/>
      <c r="KPK74" s="2"/>
      <c r="KPL74" s="2"/>
      <c r="KPM74" s="2"/>
      <c r="KPN74" s="2"/>
      <c r="KPO74" s="2"/>
      <c r="KPP74" s="2"/>
      <c r="KPQ74" s="2"/>
      <c r="KPR74" s="2"/>
      <c r="KPS74" s="2"/>
      <c r="KPT74" s="2"/>
      <c r="KPU74" s="2"/>
      <c r="KPV74" s="2"/>
      <c r="KPW74" s="2"/>
      <c r="KPX74" s="2"/>
      <c r="KPY74" s="2"/>
      <c r="KPZ74" s="2"/>
      <c r="KQA74" s="2"/>
      <c r="KQB74" s="2"/>
      <c r="KQC74" s="2"/>
      <c r="KQD74" s="2"/>
      <c r="KQE74" s="2"/>
      <c r="KQF74" s="2"/>
      <c r="KQG74" s="2"/>
      <c r="KQH74" s="2"/>
      <c r="KQI74" s="2"/>
      <c r="KQJ74" s="2"/>
      <c r="KQK74" s="2"/>
      <c r="KQL74" s="2"/>
      <c r="KQM74" s="2"/>
      <c r="KQN74" s="2"/>
      <c r="KQO74" s="2"/>
      <c r="KQP74" s="2"/>
      <c r="KQQ74" s="2"/>
      <c r="KQR74" s="2"/>
      <c r="KQS74" s="2"/>
      <c r="KQT74" s="2"/>
      <c r="KQU74" s="2"/>
      <c r="KQV74" s="2"/>
      <c r="KQW74" s="2"/>
      <c r="KQX74" s="2"/>
      <c r="KQY74" s="2"/>
      <c r="KQZ74" s="2"/>
      <c r="KRA74" s="2"/>
      <c r="KRB74" s="2"/>
      <c r="KRC74" s="2"/>
      <c r="KRD74" s="2"/>
      <c r="KRE74" s="2"/>
      <c r="KRF74" s="2"/>
      <c r="KRG74" s="2"/>
      <c r="KRH74" s="2"/>
      <c r="KRI74" s="2"/>
      <c r="KRJ74" s="2"/>
      <c r="KRK74" s="2"/>
      <c r="KRL74" s="2"/>
      <c r="KRM74" s="2"/>
      <c r="KRN74" s="2"/>
      <c r="KRO74" s="2"/>
      <c r="KRP74" s="2"/>
      <c r="KRQ74" s="2"/>
      <c r="KRR74" s="2"/>
      <c r="KRS74" s="2"/>
      <c r="KRT74" s="2"/>
      <c r="KRU74" s="2"/>
      <c r="KRV74" s="2"/>
      <c r="KRW74" s="2"/>
      <c r="KRX74" s="2"/>
      <c r="KRY74" s="2"/>
      <c r="KRZ74" s="2"/>
      <c r="KSA74" s="2"/>
      <c r="KSB74" s="2"/>
      <c r="KSC74" s="2"/>
      <c r="KSD74" s="2"/>
      <c r="KSE74" s="2"/>
      <c r="KSF74" s="2"/>
      <c r="KSG74" s="2"/>
      <c r="KSH74" s="2"/>
      <c r="KSI74" s="2"/>
      <c r="KSJ74" s="2"/>
      <c r="KSK74" s="2"/>
      <c r="KSL74" s="2"/>
      <c r="KSM74" s="2"/>
      <c r="KSN74" s="2"/>
      <c r="KSO74" s="2"/>
      <c r="KSP74" s="2"/>
      <c r="KSQ74" s="2"/>
      <c r="KSR74" s="2"/>
      <c r="KSS74" s="2"/>
      <c r="KST74" s="2"/>
      <c r="KSU74" s="2"/>
      <c r="KSV74" s="2"/>
      <c r="KSW74" s="2"/>
      <c r="KSX74" s="2"/>
      <c r="KSY74" s="2"/>
      <c r="KSZ74" s="2"/>
      <c r="KTA74" s="2"/>
      <c r="KTB74" s="2"/>
      <c r="KTC74" s="2"/>
      <c r="KTD74" s="2"/>
      <c r="KTE74" s="2"/>
      <c r="KTF74" s="2"/>
      <c r="KTG74" s="2"/>
      <c r="KTH74" s="2"/>
      <c r="KTI74" s="2"/>
      <c r="KTJ74" s="2"/>
      <c r="KTK74" s="2"/>
      <c r="KTL74" s="2"/>
      <c r="KTM74" s="2"/>
      <c r="KTN74" s="2"/>
      <c r="KTO74" s="2"/>
      <c r="KTP74" s="2"/>
      <c r="KTQ74" s="2"/>
      <c r="KTR74" s="2"/>
      <c r="KTS74" s="2"/>
      <c r="KTT74" s="2"/>
      <c r="KTU74" s="2"/>
      <c r="KTV74" s="2"/>
      <c r="KTW74" s="2"/>
      <c r="KTX74" s="2"/>
      <c r="KTY74" s="2"/>
      <c r="KTZ74" s="2"/>
      <c r="KUA74" s="2"/>
      <c r="KUB74" s="2"/>
      <c r="KUC74" s="2"/>
      <c r="KUD74" s="2"/>
      <c r="KUE74" s="2"/>
      <c r="KUF74" s="2"/>
      <c r="KUG74" s="2"/>
      <c r="KUH74" s="2"/>
      <c r="KUI74" s="2"/>
      <c r="KUJ74" s="2"/>
      <c r="KUK74" s="2"/>
      <c r="KUL74" s="2"/>
      <c r="KUM74" s="2"/>
      <c r="KUN74" s="2"/>
      <c r="KUO74" s="2"/>
      <c r="KUP74" s="2"/>
      <c r="KUQ74" s="2"/>
      <c r="KUR74" s="2"/>
      <c r="KUS74" s="2"/>
      <c r="KUT74" s="2"/>
      <c r="KUU74" s="2"/>
      <c r="KUV74" s="2"/>
      <c r="KUW74" s="2"/>
      <c r="KUX74" s="2"/>
      <c r="KUY74" s="2"/>
      <c r="KUZ74" s="2"/>
      <c r="KVA74" s="2"/>
      <c r="KVB74" s="2"/>
      <c r="KVC74" s="2"/>
      <c r="KVD74" s="2"/>
      <c r="KVE74" s="2"/>
      <c r="KVF74" s="2"/>
      <c r="KVG74" s="2"/>
      <c r="KVH74" s="2"/>
      <c r="KVI74" s="2"/>
      <c r="KVJ74" s="2"/>
      <c r="KVK74" s="2"/>
      <c r="KVL74" s="2"/>
      <c r="KVM74" s="2"/>
      <c r="KVN74" s="2"/>
      <c r="KVO74" s="2"/>
      <c r="KVP74" s="2"/>
      <c r="KVQ74" s="2"/>
      <c r="KVR74" s="2"/>
      <c r="KVS74" s="2"/>
      <c r="KVT74" s="2"/>
      <c r="KVU74" s="2"/>
      <c r="KVV74" s="2"/>
      <c r="KVW74" s="2"/>
      <c r="KVX74" s="2"/>
      <c r="KVY74" s="2"/>
      <c r="KVZ74" s="2"/>
      <c r="KWA74" s="2"/>
      <c r="KWB74" s="2"/>
      <c r="KWC74" s="2"/>
      <c r="KWD74" s="2"/>
      <c r="KWE74" s="2"/>
      <c r="KWF74" s="2"/>
      <c r="KWG74" s="2"/>
      <c r="KWH74" s="2"/>
      <c r="KWI74" s="2"/>
      <c r="KWJ74" s="2"/>
      <c r="KWK74" s="2"/>
      <c r="KWL74" s="2"/>
      <c r="KWM74" s="2"/>
      <c r="KWN74" s="2"/>
      <c r="KWO74" s="2"/>
      <c r="KWP74" s="2"/>
      <c r="KWQ74" s="2"/>
      <c r="KWR74" s="2"/>
      <c r="KWS74" s="2"/>
      <c r="KWT74" s="2"/>
      <c r="KWU74" s="2"/>
      <c r="KWV74" s="2"/>
      <c r="KWW74" s="2"/>
      <c r="KWX74" s="2"/>
      <c r="KWY74" s="2"/>
      <c r="KWZ74" s="2"/>
      <c r="KXA74" s="2"/>
      <c r="KXB74" s="2"/>
      <c r="KXC74" s="2"/>
      <c r="KXD74" s="2"/>
      <c r="KXE74" s="2"/>
      <c r="KXF74" s="2"/>
      <c r="KXG74" s="2"/>
      <c r="KXH74" s="2"/>
      <c r="KXI74" s="2"/>
      <c r="KXJ74" s="2"/>
      <c r="KXK74" s="2"/>
      <c r="KXL74" s="2"/>
      <c r="KXM74" s="2"/>
      <c r="KXN74" s="2"/>
      <c r="KXO74" s="2"/>
      <c r="KXP74" s="2"/>
      <c r="KXQ74" s="2"/>
      <c r="KXR74" s="2"/>
      <c r="KXS74" s="2"/>
      <c r="KXT74" s="2"/>
      <c r="KXU74" s="2"/>
      <c r="KXV74" s="2"/>
      <c r="KXW74" s="2"/>
      <c r="KXX74" s="2"/>
      <c r="KXY74" s="2"/>
      <c r="KXZ74" s="2"/>
      <c r="KYA74" s="2"/>
      <c r="KYB74" s="2"/>
      <c r="KYC74" s="2"/>
      <c r="KYD74" s="2"/>
      <c r="KYE74" s="2"/>
      <c r="KYF74" s="2"/>
      <c r="KYG74" s="2"/>
      <c r="KYH74" s="2"/>
      <c r="KYI74" s="2"/>
      <c r="KYJ74" s="2"/>
      <c r="KYK74" s="2"/>
      <c r="KYL74" s="2"/>
      <c r="KYM74" s="2"/>
      <c r="KYN74" s="2"/>
      <c r="KYO74" s="2"/>
      <c r="KYP74" s="2"/>
      <c r="KYQ74" s="2"/>
      <c r="KYR74" s="2"/>
      <c r="KYS74" s="2"/>
      <c r="KYT74" s="2"/>
      <c r="KYU74" s="2"/>
      <c r="KYV74" s="2"/>
      <c r="KYW74" s="2"/>
      <c r="KYX74" s="2"/>
      <c r="KYY74" s="2"/>
      <c r="KYZ74" s="2"/>
      <c r="KZA74" s="2"/>
      <c r="KZB74" s="2"/>
      <c r="KZC74" s="2"/>
      <c r="KZD74" s="2"/>
      <c r="KZE74" s="2"/>
      <c r="KZF74" s="2"/>
      <c r="KZG74" s="2"/>
      <c r="KZH74" s="2"/>
      <c r="KZI74" s="2"/>
      <c r="KZJ74" s="2"/>
      <c r="KZK74" s="2"/>
      <c r="KZL74" s="2"/>
      <c r="KZM74" s="2"/>
      <c r="KZN74" s="2"/>
      <c r="KZO74" s="2"/>
      <c r="KZP74" s="2"/>
      <c r="KZQ74" s="2"/>
      <c r="KZR74" s="2"/>
      <c r="KZS74" s="2"/>
      <c r="KZT74" s="2"/>
      <c r="KZU74" s="2"/>
      <c r="KZV74" s="2"/>
      <c r="KZW74" s="2"/>
      <c r="KZX74" s="2"/>
      <c r="KZY74" s="2"/>
      <c r="KZZ74" s="2"/>
      <c r="LAA74" s="2"/>
      <c r="LAB74" s="2"/>
      <c r="LAC74" s="2"/>
      <c r="LAD74" s="2"/>
      <c r="LAE74" s="2"/>
      <c r="LAF74" s="2"/>
      <c r="LAG74" s="2"/>
      <c r="LAH74" s="2"/>
      <c r="LAI74" s="2"/>
      <c r="LAJ74" s="2"/>
      <c r="LAK74" s="2"/>
      <c r="LAL74" s="2"/>
      <c r="LAM74" s="2"/>
      <c r="LAN74" s="2"/>
      <c r="LAO74" s="2"/>
      <c r="LAP74" s="2"/>
      <c r="LAQ74" s="2"/>
      <c r="LAR74" s="2"/>
      <c r="LAS74" s="2"/>
      <c r="LAT74" s="2"/>
      <c r="LAU74" s="2"/>
      <c r="LAV74" s="2"/>
      <c r="LAW74" s="2"/>
      <c r="LAX74" s="2"/>
      <c r="LAY74" s="2"/>
      <c r="LAZ74" s="2"/>
      <c r="LBA74" s="2"/>
      <c r="LBB74" s="2"/>
      <c r="LBC74" s="2"/>
      <c r="LBD74" s="2"/>
      <c r="LBE74" s="2"/>
      <c r="LBF74" s="2"/>
      <c r="LBG74" s="2"/>
      <c r="LBH74" s="2"/>
      <c r="LBI74" s="2"/>
      <c r="LBJ74" s="2"/>
      <c r="LBK74" s="2"/>
      <c r="LBL74" s="2"/>
      <c r="LBM74" s="2"/>
      <c r="LBN74" s="2"/>
      <c r="LBO74" s="2"/>
      <c r="LBP74" s="2"/>
      <c r="LBQ74" s="2"/>
      <c r="LBR74" s="2"/>
      <c r="LBS74" s="2"/>
      <c r="LBT74" s="2"/>
      <c r="LBU74" s="2"/>
      <c r="LBV74" s="2"/>
      <c r="LBW74" s="2"/>
      <c r="LBX74" s="2"/>
      <c r="LBY74" s="2"/>
      <c r="LBZ74" s="2"/>
      <c r="LCA74" s="2"/>
      <c r="LCB74" s="2"/>
      <c r="LCC74" s="2"/>
      <c r="LCD74" s="2"/>
      <c r="LCE74" s="2"/>
      <c r="LCF74" s="2"/>
      <c r="LCG74" s="2"/>
      <c r="LCH74" s="2"/>
      <c r="LCI74" s="2"/>
      <c r="LCJ74" s="2"/>
      <c r="LCK74" s="2"/>
      <c r="LCL74" s="2"/>
      <c r="LCM74" s="2"/>
      <c r="LCN74" s="2"/>
      <c r="LCO74" s="2"/>
      <c r="LCP74" s="2"/>
      <c r="LCQ74" s="2"/>
      <c r="LCR74" s="2"/>
      <c r="LCS74" s="2"/>
      <c r="LCT74" s="2"/>
      <c r="LCU74" s="2"/>
      <c r="LCV74" s="2"/>
      <c r="LCW74" s="2"/>
      <c r="LCX74" s="2"/>
      <c r="LCY74" s="2"/>
      <c r="LCZ74" s="2"/>
      <c r="LDA74" s="2"/>
      <c r="LDB74" s="2"/>
      <c r="LDC74" s="2"/>
      <c r="LDD74" s="2"/>
      <c r="LDE74" s="2"/>
      <c r="LDF74" s="2"/>
      <c r="LDG74" s="2"/>
      <c r="LDH74" s="2"/>
      <c r="LDI74" s="2"/>
      <c r="LDJ74" s="2"/>
      <c r="LDK74" s="2"/>
      <c r="LDL74" s="2"/>
      <c r="LDM74" s="2"/>
      <c r="LDN74" s="2"/>
      <c r="LDO74" s="2"/>
      <c r="LDP74" s="2"/>
      <c r="LDQ74" s="2"/>
      <c r="LDR74" s="2"/>
      <c r="LDS74" s="2"/>
      <c r="LDT74" s="2"/>
      <c r="LDU74" s="2"/>
      <c r="LDV74" s="2"/>
      <c r="LDW74" s="2"/>
      <c r="LDX74" s="2"/>
      <c r="LDY74" s="2"/>
      <c r="LDZ74" s="2"/>
      <c r="LEA74" s="2"/>
      <c r="LEB74" s="2"/>
      <c r="LEC74" s="2"/>
      <c r="LED74" s="2"/>
      <c r="LEE74" s="2"/>
      <c r="LEF74" s="2"/>
      <c r="LEG74" s="2"/>
      <c r="LEH74" s="2"/>
      <c r="LEI74" s="2"/>
      <c r="LEJ74" s="2"/>
      <c r="LEK74" s="2"/>
      <c r="LEL74" s="2"/>
      <c r="LEM74" s="2"/>
      <c r="LEN74" s="2"/>
      <c r="LEO74" s="2"/>
      <c r="LEP74" s="2"/>
      <c r="LEQ74" s="2"/>
      <c r="LER74" s="2"/>
      <c r="LES74" s="2"/>
      <c r="LET74" s="2"/>
      <c r="LEU74" s="2"/>
      <c r="LEV74" s="2"/>
      <c r="LEW74" s="2"/>
      <c r="LEX74" s="2"/>
      <c r="LEY74" s="2"/>
      <c r="LEZ74" s="2"/>
      <c r="LFA74" s="2"/>
      <c r="LFB74" s="2"/>
      <c r="LFC74" s="2"/>
      <c r="LFD74" s="2"/>
      <c r="LFE74" s="2"/>
      <c r="LFF74" s="2"/>
      <c r="LFG74" s="2"/>
      <c r="LFH74" s="2"/>
      <c r="LFI74" s="2"/>
      <c r="LFJ74" s="2"/>
      <c r="LFK74" s="2"/>
      <c r="LFL74" s="2"/>
      <c r="LFM74" s="2"/>
      <c r="LFN74" s="2"/>
      <c r="LFO74" s="2"/>
      <c r="LFP74" s="2"/>
      <c r="LFQ74" s="2"/>
      <c r="LFR74" s="2"/>
      <c r="LFS74" s="2"/>
      <c r="LFT74" s="2"/>
      <c r="LFU74" s="2"/>
      <c r="LFV74" s="2"/>
      <c r="LFW74" s="2"/>
      <c r="LFX74" s="2"/>
      <c r="LFY74" s="2"/>
      <c r="LFZ74" s="2"/>
      <c r="LGA74" s="2"/>
      <c r="LGB74" s="2"/>
      <c r="LGC74" s="2"/>
      <c r="LGD74" s="2"/>
      <c r="LGE74" s="2"/>
      <c r="LGF74" s="2"/>
      <c r="LGG74" s="2"/>
      <c r="LGH74" s="2"/>
      <c r="LGI74" s="2"/>
      <c r="LGJ74" s="2"/>
      <c r="LGK74" s="2"/>
      <c r="LGL74" s="2"/>
      <c r="LGM74" s="2"/>
      <c r="LGN74" s="2"/>
      <c r="LGO74" s="2"/>
      <c r="LGP74" s="2"/>
      <c r="LGQ74" s="2"/>
      <c r="LGR74" s="2"/>
      <c r="LGS74" s="2"/>
      <c r="LGT74" s="2"/>
      <c r="LGU74" s="2"/>
      <c r="LGV74" s="2"/>
      <c r="LGW74" s="2"/>
      <c r="LGX74" s="2"/>
      <c r="LGY74" s="2"/>
      <c r="LGZ74" s="2"/>
      <c r="LHA74" s="2"/>
      <c r="LHB74" s="2"/>
      <c r="LHC74" s="2"/>
      <c r="LHD74" s="2"/>
      <c r="LHE74" s="2"/>
      <c r="LHF74" s="2"/>
      <c r="LHG74" s="2"/>
      <c r="LHH74" s="2"/>
      <c r="LHI74" s="2"/>
      <c r="LHJ74" s="2"/>
      <c r="LHK74" s="2"/>
      <c r="LHL74" s="2"/>
      <c r="LHM74" s="2"/>
      <c r="LHN74" s="2"/>
      <c r="LHO74" s="2"/>
      <c r="LHP74" s="2"/>
      <c r="LHQ74" s="2"/>
      <c r="LHR74" s="2"/>
      <c r="LHS74" s="2"/>
      <c r="LHT74" s="2"/>
      <c r="LHU74" s="2"/>
      <c r="LHV74" s="2"/>
      <c r="LHW74" s="2"/>
      <c r="LHX74" s="2"/>
      <c r="LHY74" s="2"/>
      <c r="LHZ74" s="2"/>
      <c r="LIA74" s="2"/>
      <c r="LIB74" s="2"/>
      <c r="LIC74" s="2"/>
      <c r="LID74" s="2"/>
      <c r="LIE74" s="2"/>
      <c r="LIF74" s="2"/>
      <c r="LIG74" s="2"/>
      <c r="LIH74" s="2"/>
      <c r="LII74" s="2"/>
      <c r="LIJ74" s="2"/>
      <c r="LIK74" s="2"/>
      <c r="LIL74" s="2"/>
      <c r="LIM74" s="2"/>
      <c r="LIN74" s="2"/>
      <c r="LIO74" s="2"/>
      <c r="LIP74" s="2"/>
      <c r="LIQ74" s="2"/>
      <c r="LIR74" s="2"/>
      <c r="LIS74" s="2"/>
      <c r="LIT74" s="2"/>
      <c r="LIU74" s="2"/>
      <c r="LIV74" s="2"/>
      <c r="LIW74" s="2"/>
      <c r="LIX74" s="2"/>
      <c r="LIY74" s="2"/>
      <c r="LIZ74" s="2"/>
      <c r="LJA74" s="2"/>
      <c r="LJB74" s="2"/>
      <c r="LJC74" s="2"/>
      <c r="LJD74" s="2"/>
      <c r="LJE74" s="2"/>
      <c r="LJF74" s="2"/>
      <c r="LJG74" s="2"/>
      <c r="LJH74" s="2"/>
      <c r="LJI74" s="2"/>
      <c r="LJJ74" s="2"/>
      <c r="LJK74" s="2"/>
      <c r="LJL74" s="2"/>
      <c r="LJM74" s="2"/>
      <c r="LJN74" s="2"/>
      <c r="LJO74" s="2"/>
      <c r="LJP74" s="2"/>
      <c r="LJQ74" s="2"/>
      <c r="LJR74" s="2"/>
      <c r="LJS74" s="2"/>
      <c r="LJT74" s="2"/>
      <c r="LJU74" s="2"/>
      <c r="LJV74" s="2"/>
      <c r="LJW74" s="2"/>
      <c r="LJX74" s="2"/>
      <c r="LJY74" s="2"/>
      <c r="LJZ74" s="2"/>
      <c r="LKA74" s="2"/>
      <c r="LKB74" s="2"/>
      <c r="LKC74" s="2"/>
      <c r="LKD74" s="2"/>
      <c r="LKE74" s="2"/>
      <c r="LKF74" s="2"/>
      <c r="LKG74" s="2"/>
      <c r="LKH74" s="2"/>
      <c r="LKI74" s="2"/>
      <c r="LKJ74" s="2"/>
      <c r="LKK74" s="2"/>
      <c r="LKL74" s="2"/>
      <c r="LKM74" s="2"/>
      <c r="LKN74" s="2"/>
      <c r="LKO74" s="2"/>
      <c r="LKP74" s="2"/>
      <c r="LKQ74" s="2"/>
      <c r="LKR74" s="2"/>
      <c r="LKS74" s="2"/>
      <c r="LKT74" s="2"/>
      <c r="LKU74" s="2"/>
      <c r="LKV74" s="2"/>
      <c r="LKW74" s="2"/>
      <c r="LKX74" s="2"/>
      <c r="LKY74" s="2"/>
      <c r="LKZ74" s="2"/>
      <c r="LLA74" s="2"/>
      <c r="LLB74" s="2"/>
      <c r="LLC74" s="2"/>
      <c r="LLD74" s="2"/>
      <c r="LLE74" s="2"/>
      <c r="LLF74" s="2"/>
      <c r="LLG74" s="2"/>
      <c r="LLH74" s="2"/>
      <c r="LLI74" s="2"/>
      <c r="LLJ74" s="2"/>
      <c r="LLK74" s="2"/>
      <c r="LLL74" s="2"/>
      <c r="LLM74" s="2"/>
      <c r="LLN74" s="2"/>
      <c r="LLO74" s="2"/>
      <c r="LLP74" s="2"/>
      <c r="LLQ74" s="2"/>
      <c r="LLR74" s="2"/>
      <c r="LLS74" s="2"/>
      <c r="LLT74" s="2"/>
      <c r="LLU74" s="2"/>
      <c r="LLV74" s="2"/>
      <c r="LLW74" s="2"/>
      <c r="LLX74" s="2"/>
      <c r="LLY74" s="2"/>
      <c r="LLZ74" s="2"/>
      <c r="LMA74" s="2"/>
      <c r="LMB74" s="2"/>
      <c r="LMC74" s="2"/>
      <c r="LMD74" s="2"/>
      <c r="LME74" s="2"/>
      <c r="LMF74" s="2"/>
      <c r="LMG74" s="2"/>
      <c r="LMH74" s="2"/>
      <c r="LMI74" s="2"/>
      <c r="LMJ74" s="2"/>
      <c r="LMK74" s="2"/>
      <c r="LML74" s="2"/>
      <c r="LMM74" s="2"/>
      <c r="LMN74" s="2"/>
      <c r="LMO74" s="2"/>
      <c r="LMP74" s="2"/>
      <c r="LMQ74" s="2"/>
      <c r="LMR74" s="2"/>
      <c r="LMS74" s="2"/>
      <c r="LMT74" s="2"/>
      <c r="LMU74" s="2"/>
      <c r="LMV74" s="2"/>
      <c r="LMW74" s="2"/>
      <c r="LMX74" s="2"/>
      <c r="LMY74" s="2"/>
      <c r="LMZ74" s="2"/>
      <c r="LNA74" s="2"/>
      <c r="LNB74" s="2"/>
      <c r="LNC74" s="2"/>
      <c r="LND74" s="2"/>
      <c r="LNE74" s="2"/>
      <c r="LNF74" s="2"/>
      <c r="LNG74" s="2"/>
      <c r="LNH74" s="2"/>
      <c r="LNI74" s="2"/>
      <c r="LNJ74" s="2"/>
      <c r="LNK74" s="2"/>
      <c r="LNL74" s="2"/>
      <c r="LNM74" s="2"/>
      <c r="LNN74" s="2"/>
      <c r="LNO74" s="2"/>
      <c r="LNP74" s="2"/>
      <c r="LNQ74" s="2"/>
      <c r="LNR74" s="2"/>
      <c r="LNS74" s="2"/>
      <c r="LNT74" s="2"/>
      <c r="LNU74" s="2"/>
      <c r="LNV74" s="2"/>
      <c r="LNW74" s="2"/>
      <c r="LNX74" s="2"/>
      <c r="LNY74" s="2"/>
      <c r="LNZ74" s="2"/>
      <c r="LOA74" s="2"/>
      <c r="LOB74" s="2"/>
      <c r="LOC74" s="2"/>
      <c r="LOD74" s="2"/>
      <c r="LOE74" s="2"/>
      <c r="LOF74" s="2"/>
      <c r="LOG74" s="2"/>
      <c r="LOH74" s="2"/>
      <c r="LOI74" s="2"/>
      <c r="LOJ74" s="2"/>
      <c r="LOK74" s="2"/>
      <c r="LOL74" s="2"/>
      <c r="LOM74" s="2"/>
      <c r="LON74" s="2"/>
      <c r="LOO74" s="2"/>
      <c r="LOP74" s="2"/>
      <c r="LOQ74" s="2"/>
      <c r="LOR74" s="2"/>
      <c r="LOS74" s="2"/>
      <c r="LOT74" s="2"/>
      <c r="LOU74" s="2"/>
      <c r="LOV74" s="2"/>
      <c r="LOW74" s="2"/>
      <c r="LOX74" s="2"/>
      <c r="LOY74" s="2"/>
      <c r="LOZ74" s="2"/>
      <c r="LPA74" s="2"/>
      <c r="LPB74" s="2"/>
      <c r="LPC74" s="2"/>
      <c r="LPD74" s="2"/>
      <c r="LPE74" s="2"/>
      <c r="LPF74" s="2"/>
      <c r="LPG74" s="2"/>
      <c r="LPH74" s="2"/>
      <c r="LPI74" s="2"/>
      <c r="LPJ74" s="2"/>
      <c r="LPK74" s="2"/>
      <c r="LPL74" s="2"/>
      <c r="LPM74" s="2"/>
      <c r="LPN74" s="2"/>
      <c r="LPO74" s="2"/>
      <c r="LPP74" s="2"/>
      <c r="LPQ74" s="2"/>
      <c r="LPR74" s="2"/>
      <c r="LPS74" s="2"/>
      <c r="LPT74" s="2"/>
      <c r="LPU74" s="2"/>
      <c r="LPV74" s="2"/>
      <c r="LPW74" s="2"/>
      <c r="LPX74" s="2"/>
      <c r="LPY74" s="2"/>
      <c r="LPZ74" s="2"/>
      <c r="LQA74" s="2"/>
      <c r="LQB74" s="2"/>
      <c r="LQC74" s="2"/>
      <c r="LQD74" s="2"/>
      <c r="LQE74" s="2"/>
      <c r="LQF74" s="2"/>
      <c r="LQG74" s="2"/>
      <c r="LQH74" s="2"/>
      <c r="LQI74" s="2"/>
      <c r="LQJ74" s="2"/>
      <c r="LQK74" s="2"/>
      <c r="LQL74" s="2"/>
      <c r="LQM74" s="2"/>
      <c r="LQN74" s="2"/>
      <c r="LQO74" s="2"/>
      <c r="LQP74" s="2"/>
      <c r="LQQ74" s="2"/>
      <c r="LQR74" s="2"/>
      <c r="LQS74" s="2"/>
      <c r="LQT74" s="2"/>
      <c r="LQU74" s="2"/>
      <c r="LQV74" s="2"/>
      <c r="LQW74" s="2"/>
      <c r="LQX74" s="2"/>
      <c r="LQY74" s="2"/>
      <c r="LQZ74" s="2"/>
      <c r="LRA74" s="2"/>
      <c r="LRB74" s="2"/>
      <c r="LRC74" s="2"/>
      <c r="LRD74" s="2"/>
      <c r="LRE74" s="2"/>
      <c r="LRF74" s="2"/>
      <c r="LRG74" s="2"/>
      <c r="LRH74" s="2"/>
      <c r="LRI74" s="2"/>
      <c r="LRJ74" s="2"/>
      <c r="LRK74" s="2"/>
      <c r="LRL74" s="2"/>
      <c r="LRM74" s="2"/>
      <c r="LRN74" s="2"/>
      <c r="LRO74" s="2"/>
      <c r="LRP74" s="2"/>
      <c r="LRQ74" s="2"/>
      <c r="LRR74" s="2"/>
      <c r="LRS74" s="2"/>
      <c r="LRT74" s="2"/>
      <c r="LRU74" s="2"/>
      <c r="LRV74" s="2"/>
      <c r="LRW74" s="2"/>
      <c r="LRX74" s="2"/>
      <c r="LRY74" s="2"/>
      <c r="LRZ74" s="2"/>
      <c r="LSA74" s="2"/>
      <c r="LSB74" s="2"/>
      <c r="LSC74" s="2"/>
      <c r="LSD74" s="2"/>
      <c r="LSE74" s="2"/>
      <c r="LSF74" s="2"/>
      <c r="LSG74" s="2"/>
      <c r="LSH74" s="2"/>
      <c r="LSI74" s="2"/>
      <c r="LSJ74" s="2"/>
      <c r="LSK74" s="2"/>
      <c r="LSL74" s="2"/>
      <c r="LSM74" s="2"/>
      <c r="LSN74" s="2"/>
      <c r="LSO74" s="2"/>
      <c r="LSP74" s="2"/>
      <c r="LSQ74" s="2"/>
      <c r="LSR74" s="2"/>
      <c r="LSS74" s="2"/>
      <c r="LST74" s="2"/>
      <c r="LSU74" s="2"/>
      <c r="LSV74" s="2"/>
      <c r="LSW74" s="2"/>
      <c r="LSX74" s="2"/>
      <c r="LSY74" s="2"/>
      <c r="LSZ74" s="2"/>
      <c r="LTA74" s="2"/>
      <c r="LTB74" s="2"/>
      <c r="LTC74" s="2"/>
      <c r="LTD74" s="2"/>
      <c r="LTE74" s="2"/>
      <c r="LTF74" s="2"/>
      <c r="LTG74" s="2"/>
      <c r="LTH74" s="2"/>
      <c r="LTI74" s="2"/>
      <c r="LTJ74" s="2"/>
      <c r="LTK74" s="2"/>
      <c r="LTL74" s="2"/>
      <c r="LTM74" s="2"/>
      <c r="LTN74" s="2"/>
      <c r="LTO74" s="2"/>
      <c r="LTP74" s="2"/>
      <c r="LTQ74" s="2"/>
      <c r="LTR74" s="2"/>
      <c r="LTS74" s="2"/>
      <c r="LTT74" s="2"/>
      <c r="LTU74" s="2"/>
      <c r="LTV74" s="2"/>
      <c r="LTW74" s="2"/>
      <c r="LTX74" s="2"/>
      <c r="LTY74" s="2"/>
      <c r="LTZ74" s="2"/>
      <c r="LUA74" s="2"/>
      <c r="LUB74" s="2"/>
      <c r="LUC74" s="2"/>
      <c r="LUD74" s="2"/>
      <c r="LUE74" s="2"/>
      <c r="LUF74" s="2"/>
      <c r="LUG74" s="2"/>
      <c r="LUH74" s="2"/>
      <c r="LUI74" s="2"/>
      <c r="LUJ74" s="2"/>
      <c r="LUK74" s="2"/>
      <c r="LUL74" s="2"/>
      <c r="LUM74" s="2"/>
      <c r="LUN74" s="2"/>
      <c r="LUO74" s="2"/>
      <c r="LUP74" s="2"/>
      <c r="LUQ74" s="2"/>
      <c r="LUR74" s="2"/>
      <c r="LUS74" s="2"/>
      <c r="LUT74" s="2"/>
      <c r="LUU74" s="2"/>
      <c r="LUV74" s="2"/>
      <c r="LUW74" s="2"/>
      <c r="LUX74" s="2"/>
      <c r="LUY74" s="2"/>
      <c r="LUZ74" s="2"/>
      <c r="LVA74" s="2"/>
      <c r="LVB74" s="2"/>
      <c r="LVC74" s="2"/>
      <c r="LVD74" s="2"/>
      <c r="LVE74" s="2"/>
      <c r="LVF74" s="2"/>
      <c r="LVG74" s="2"/>
      <c r="LVH74" s="2"/>
      <c r="LVI74" s="2"/>
      <c r="LVJ74" s="2"/>
      <c r="LVK74" s="2"/>
      <c r="LVL74" s="2"/>
      <c r="LVM74" s="2"/>
      <c r="LVN74" s="2"/>
      <c r="LVO74" s="2"/>
      <c r="LVP74" s="2"/>
      <c r="LVQ74" s="2"/>
      <c r="LVR74" s="2"/>
      <c r="LVS74" s="2"/>
      <c r="LVT74" s="2"/>
      <c r="LVU74" s="2"/>
      <c r="LVV74" s="2"/>
      <c r="LVW74" s="2"/>
      <c r="LVX74" s="2"/>
      <c r="LVY74" s="2"/>
      <c r="LVZ74" s="2"/>
      <c r="LWA74" s="2"/>
      <c r="LWB74" s="2"/>
      <c r="LWC74" s="2"/>
      <c r="LWD74" s="2"/>
      <c r="LWE74" s="2"/>
      <c r="LWF74" s="2"/>
      <c r="LWG74" s="2"/>
      <c r="LWH74" s="2"/>
      <c r="LWI74" s="2"/>
      <c r="LWJ74" s="2"/>
      <c r="LWK74" s="2"/>
      <c r="LWL74" s="2"/>
      <c r="LWM74" s="2"/>
      <c r="LWN74" s="2"/>
      <c r="LWO74" s="2"/>
      <c r="LWP74" s="2"/>
      <c r="LWQ74" s="2"/>
      <c r="LWR74" s="2"/>
      <c r="LWS74" s="2"/>
      <c r="LWT74" s="2"/>
      <c r="LWU74" s="2"/>
      <c r="LWV74" s="2"/>
      <c r="LWW74" s="2"/>
      <c r="LWX74" s="2"/>
      <c r="LWY74" s="2"/>
      <c r="LWZ74" s="2"/>
      <c r="LXA74" s="2"/>
      <c r="LXB74" s="2"/>
      <c r="LXC74" s="2"/>
      <c r="LXD74" s="2"/>
      <c r="LXE74" s="2"/>
      <c r="LXF74" s="2"/>
      <c r="LXG74" s="2"/>
      <c r="LXH74" s="2"/>
      <c r="LXI74" s="2"/>
      <c r="LXJ74" s="2"/>
      <c r="LXK74" s="2"/>
      <c r="LXL74" s="2"/>
      <c r="LXM74" s="2"/>
      <c r="LXN74" s="2"/>
      <c r="LXO74" s="2"/>
      <c r="LXP74" s="2"/>
      <c r="LXQ74" s="2"/>
      <c r="LXR74" s="2"/>
      <c r="LXS74" s="2"/>
      <c r="LXT74" s="2"/>
      <c r="LXU74" s="2"/>
      <c r="LXV74" s="2"/>
      <c r="LXW74" s="2"/>
      <c r="LXX74" s="2"/>
      <c r="LXY74" s="2"/>
      <c r="LXZ74" s="2"/>
      <c r="LYA74" s="2"/>
      <c r="LYB74" s="2"/>
      <c r="LYC74" s="2"/>
      <c r="LYD74" s="2"/>
      <c r="LYE74" s="2"/>
      <c r="LYF74" s="2"/>
      <c r="LYG74" s="2"/>
      <c r="LYH74" s="2"/>
      <c r="LYI74" s="2"/>
      <c r="LYJ74" s="2"/>
      <c r="LYK74" s="2"/>
      <c r="LYL74" s="2"/>
      <c r="LYM74" s="2"/>
      <c r="LYN74" s="2"/>
      <c r="LYO74" s="2"/>
      <c r="LYP74" s="2"/>
      <c r="LYQ74" s="2"/>
      <c r="LYR74" s="2"/>
      <c r="LYS74" s="2"/>
      <c r="LYT74" s="2"/>
      <c r="LYU74" s="2"/>
      <c r="LYV74" s="2"/>
      <c r="LYW74" s="2"/>
      <c r="LYX74" s="2"/>
      <c r="LYY74" s="2"/>
      <c r="LYZ74" s="2"/>
      <c r="LZA74" s="2"/>
      <c r="LZB74" s="2"/>
      <c r="LZC74" s="2"/>
      <c r="LZD74" s="2"/>
      <c r="LZE74" s="2"/>
      <c r="LZF74" s="2"/>
      <c r="LZG74" s="2"/>
      <c r="LZH74" s="2"/>
      <c r="LZI74" s="2"/>
      <c r="LZJ74" s="2"/>
      <c r="LZK74" s="2"/>
      <c r="LZL74" s="2"/>
      <c r="LZM74" s="2"/>
      <c r="LZN74" s="2"/>
      <c r="LZO74" s="2"/>
      <c r="LZP74" s="2"/>
      <c r="LZQ74" s="2"/>
      <c r="LZR74" s="2"/>
      <c r="LZS74" s="2"/>
      <c r="LZT74" s="2"/>
      <c r="LZU74" s="2"/>
      <c r="LZV74" s="2"/>
      <c r="LZW74" s="2"/>
      <c r="LZX74" s="2"/>
      <c r="LZY74" s="2"/>
      <c r="LZZ74" s="2"/>
      <c r="MAA74" s="2"/>
      <c r="MAB74" s="2"/>
      <c r="MAC74" s="2"/>
      <c r="MAD74" s="2"/>
      <c r="MAE74" s="2"/>
      <c r="MAF74" s="2"/>
      <c r="MAG74" s="2"/>
      <c r="MAH74" s="2"/>
      <c r="MAI74" s="2"/>
      <c r="MAJ74" s="2"/>
      <c r="MAK74" s="2"/>
      <c r="MAL74" s="2"/>
      <c r="MAM74" s="2"/>
      <c r="MAN74" s="2"/>
      <c r="MAO74" s="2"/>
      <c r="MAP74" s="2"/>
      <c r="MAQ74" s="2"/>
      <c r="MAR74" s="2"/>
      <c r="MAS74" s="2"/>
      <c r="MAT74" s="2"/>
      <c r="MAU74" s="2"/>
      <c r="MAV74" s="2"/>
      <c r="MAW74" s="2"/>
      <c r="MAX74" s="2"/>
      <c r="MAY74" s="2"/>
      <c r="MAZ74" s="2"/>
      <c r="MBA74" s="2"/>
      <c r="MBB74" s="2"/>
      <c r="MBC74" s="2"/>
      <c r="MBD74" s="2"/>
      <c r="MBE74" s="2"/>
      <c r="MBF74" s="2"/>
      <c r="MBG74" s="2"/>
      <c r="MBH74" s="2"/>
      <c r="MBI74" s="2"/>
      <c r="MBJ74" s="2"/>
      <c r="MBK74" s="2"/>
      <c r="MBL74" s="2"/>
      <c r="MBM74" s="2"/>
      <c r="MBN74" s="2"/>
      <c r="MBO74" s="2"/>
      <c r="MBP74" s="2"/>
      <c r="MBQ74" s="2"/>
      <c r="MBR74" s="2"/>
      <c r="MBS74" s="2"/>
      <c r="MBT74" s="2"/>
      <c r="MBU74" s="2"/>
      <c r="MBV74" s="2"/>
      <c r="MBW74" s="2"/>
      <c r="MBX74" s="2"/>
      <c r="MBY74" s="2"/>
      <c r="MBZ74" s="2"/>
      <c r="MCA74" s="2"/>
      <c r="MCB74" s="2"/>
      <c r="MCC74" s="2"/>
      <c r="MCD74" s="2"/>
      <c r="MCE74" s="2"/>
      <c r="MCF74" s="2"/>
      <c r="MCG74" s="2"/>
      <c r="MCH74" s="2"/>
      <c r="MCI74" s="2"/>
      <c r="MCJ74" s="2"/>
      <c r="MCK74" s="2"/>
      <c r="MCL74" s="2"/>
      <c r="MCM74" s="2"/>
      <c r="MCN74" s="2"/>
      <c r="MCO74" s="2"/>
      <c r="MCP74" s="2"/>
      <c r="MCQ74" s="2"/>
      <c r="MCR74" s="2"/>
      <c r="MCS74" s="2"/>
      <c r="MCT74" s="2"/>
      <c r="MCU74" s="2"/>
      <c r="MCV74" s="2"/>
      <c r="MCW74" s="2"/>
      <c r="MCX74" s="2"/>
      <c r="MCY74" s="2"/>
      <c r="MCZ74" s="2"/>
      <c r="MDA74" s="2"/>
      <c r="MDB74" s="2"/>
      <c r="MDC74" s="2"/>
      <c r="MDD74" s="2"/>
      <c r="MDE74" s="2"/>
      <c r="MDF74" s="2"/>
      <c r="MDG74" s="2"/>
      <c r="MDH74" s="2"/>
      <c r="MDI74" s="2"/>
      <c r="MDJ74" s="2"/>
      <c r="MDK74" s="2"/>
      <c r="MDL74" s="2"/>
      <c r="MDM74" s="2"/>
      <c r="MDN74" s="2"/>
      <c r="MDO74" s="2"/>
      <c r="MDP74" s="2"/>
      <c r="MDQ74" s="2"/>
      <c r="MDR74" s="2"/>
      <c r="MDS74" s="2"/>
      <c r="MDT74" s="2"/>
      <c r="MDU74" s="2"/>
      <c r="MDV74" s="2"/>
      <c r="MDW74" s="2"/>
      <c r="MDX74" s="2"/>
      <c r="MDY74" s="2"/>
      <c r="MDZ74" s="2"/>
      <c r="MEA74" s="2"/>
      <c r="MEB74" s="2"/>
      <c r="MEC74" s="2"/>
      <c r="MED74" s="2"/>
      <c r="MEE74" s="2"/>
      <c r="MEF74" s="2"/>
      <c r="MEG74" s="2"/>
      <c r="MEH74" s="2"/>
      <c r="MEI74" s="2"/>
      <c r="MEJ74" s="2"/>
      <c r="MEK74" s="2"/>
      <c r="MEL74" s="2"/>
      <c r="MEM74" s="2"/>
      <c r="MEN74" s="2"/>
      <c r="MEO74" s="2"/>
      <c r="MEP74" s="2"/>
      <c r="MEQ74" s="2"/>
      <c r="MER74" s="2"/>
      <c r="MES74" s="2"/>
      <c r="MET74" s="2"/>
      <c r="MEU74" s="2"/>
      <c r="MEV74" s="2"/>
      <c r="MEW74" s="2"/>
      <c r="MEX74" s="2"/>
      <c r="MEY74" s="2"/>
      <c r="MEZ74" s="2"/>
      <c r="MFA74" s="2"/>
      <c r="MFB74" s="2"/>
      <c r="MFC74" s="2"/>
      <c r="MFD74" s="2"/>
      <c r="MFE74" s="2"/>
      <c r="MFF74" s="2"/>
      <c r="MFG74" s="2"/>
      <c r="MFH74" s="2"/>
      <c r="MFI74" s="2"/>
      <c r="MFJ74" s="2"/>
      <c r="MFK74" s="2"/>
      <c r="MFL74" s="2"/>
      <c r="MFM74" s="2"/>
      <c r="MFN74" s="2"/>
      <c r="MFO74" s="2"/>
      <c r="MFP74" s="2"/>
      <c r="MFQ74" s="2"/>
      <c r="MFR74" s="2"/>
      <c r="MFS74" s="2"/>
      <c r="MFT74" s="2"/>
      <c r="MFU74" s="2"/>
      <c r="MFV74" s="2"/>
      <c r="MFW74" s="2"/>
      <c r="MFX74" s="2"/>
      <c r="MFY74" s="2"/>
      <c r="MFZ74" s="2"/>
      <c r="MGA74" s="2"/>
      <c r="MGB74" s="2"/>
      <c r="MGC74" s="2"/>
      <c r="MGD74" s="2"/>
      <c r="MGE74" s="2"/>
      <c r="MGF74" s="2"/>
      <c r="MGG74" s="2"/>
      <c r="MGH74" s="2"/>
      <c r="MGI74" s="2"/>
      <c r="MGJ74" s="2"/>
      <c r="MGK74" s="2"/>
      <c r="MGL74" s="2"/>
      <c r="MGM74" s="2"/>
      <c r="MGN74" s="2"/>
      <c r="MGO74" s="2"/>
      <c r="MGP74" s="2"/>
      <c r="MGQ74" s="2"/>
      <c r="MGR74" s="2"/>
      <c r="MGS74" s="2"/>
      <c r="MGT74" s="2"/>
      <c r="MGU74" s="2"/>
      <c r="MGV74" s="2"/>
      <c r="MGW74" s="2"/>
      <c r="MGX74" s="2"/>
      <c r="MGY74" s="2"/>
      <c r="MGZ74" s="2"/>
      <c r="MHA74" s="2"/>
      <c r="MHB74" s="2"/>
      <c r="MHC74" s="2"/>
      <c r="MHD74" s="2"/>
      <c r="MHE74" s="2"/>
      <c r="MHF74" s="2"/>
      <c r="MHG74" s="2"/>
      <c r="MHH74" s="2"/>
      <c r="MHI74" s="2"/>
      <c r="MHJ74" s="2"/>
      <c r="MHK74" s="2"/>
      <c r="MHL74" s="2"/>
      <c r="MHM74" s="2"/>
      <c r="MHN74" s="2"/>
      <c r="MHO74" s="2"/>
      <c r="MHP74" s="2"/>
      <c r="MHQ74" s="2"/>
      <c r="MHR74" s="2"/>
      <c r="MHS74" s="2"/>
      <c r="MHT74" s="2"/>
      <c r="MHU74" s="2"/>
      <c r="MHV74" s="2"/>
      <c r="MHW74" s="2"/>
      <c r="MHX74" s="2"/>
      <c r="MHY74" s="2"/>
      <c r="MHZ74" s="2"/>
      <c r="MIA74" s="2"/>
      <c r="MIB74" s="2"/>
      <c r="MIC74" s="2"/>
      <c r="MID74" s="2"/>
      <c r="MIE74" s="2"/>
      <c r="MIF74" s="2"/>
      <c r="MIG74" s="2"/>
      <c r="MIH74" s="2"/>
      <c r="MII74" s="2"/>
      <c r="MIJ74" s="2"/>
      <c r="MIK74" s="2"/>
      <c r="MIL74" s="2"/>
      <c r="MIM74" s="2"/>
      <c r="MIN74" s="2"/>
      <c r="MIO74" s="2"/>
      <c r="MIP74" s="2"/>
      <c r="MIQ74" s="2"/>
      <c r="MIR74" s="2"/>
      <c r="MIS74" s="2"/>
      <c r="MIT74" s="2"/>
      <c r="MIU74" s="2"/>
      <c r="MIV74" s="2"/>
      <c r="MIW74" s="2"/>
      <c r="MIX74" s="2"/>
      <c r="MIY74" s="2"/>
      <c r="MIZ74" s="2"/>
      <c r="MJA74" s="2"/>
      <c r="MJB74" s="2"/>
      <c r="MJC74" s="2"/>
      <c r="MJD74" s="2"/>
      <c r="MJE74" s="2"/>
      <c r="MJF74" s="2"/>
      <c r="MJG74" s="2"/>
      <c r="MJH74" s="2"/>
      <c r="MJI74" s="2"/>
      <c r="MJJ74" s="2"/>
      <c r="MJK74" s="2"/>
      <c r="MJL74" s="2"/>
      <c r="MJM74" s="2"/>
      <c r="MJN74" s="2"/>
      <c r="MJO74" s="2"/>
      <c r="MJP74" s="2"/>
      <c r="MJQ74" s="2"/>
      <c r="MJR74" s="2"/>
      <c r="MJS74" s="2"/>
      <c r="MJT74" s="2"/>
      <c r="MJU74" s="2"/>
      <c r="MJV74" s="2"/>
      <c r="MJW74" s="2"/>
      <c r="MJX74" s="2"/>
      <c r="MJY74" s="2"/>
      <c r="MJZ74" s="2"/>
      <c r="MKA74" s="2"/>
      <c r="MKB74" s="2"/>
      <c r="MKC74" s="2"/>
      <c r="MKD74" s="2"/>
      <c r="MKE74" s="2"/>
      <c r="MKF74" s="2"/>
      <c r="MKG74" s="2"/>
      <c r="MKH74" s="2"/>
      <c r="MKI74" s="2"/>
      <c r="MKJ74" s="2"/>
      <c r="MKK74" s="2"/>
      <c r="MKL74" s="2"/>
      <c r="MKM74" s="2"/>
      <c r="MKN74" s="2"/>
      <c r="MKO74" s="2"/>
      <c r="MKP74" s="2"/>
      <c r="MKQ74" s="2"/>
      <c r="MKR74" s="2"/>
      <c r="MKS74" s="2"/>
      <c r="MKT74" s="2"/>
      <c r="MKU74" s="2"/>
      <c r="MKV74" s="2"/>
      <c r="MKW74" s="2"/>
      <c r="MKX74" s="2"/>
      <c r="MKY74" s="2"/>
      <c r="MKZ74" s="2"/>
      <c r="MLA74" s="2"/>
      <c r="MLB74" s="2"/>
      <c r="MLC74" s="2"/>
      <c r="MLD74" s="2"/>
      <c r="MLE74" s="2"/>
      <c r="MLF74" s="2"/>
      <c r="MLG74" s="2"/>
      <c r="MLH74" s="2"/>
      <c r="MLI74" s="2"/>
      <c r="MLJ74" s="2"/>
      <c r="MLK74" s="2"/>
      <c r="MLL74" s="2"/>
      <c r="MLM74" s="2"/>
      <c r="MLN74" s="2"/>
      <c r="MLO74" s="2"/>
      <c r="MLP74" s="2"/>
      <c r="MLQ74" s="2"/>
      <c r="MLR74" s="2"/>
      <c r="MLS74" s="2"/>
      <c r="MLT74" s="2"/>
      <c r="MLU74" s="2"/>
      <c r="MLV74" s="2"/>
      <c r="MLW74" s="2"/>
      <c r="MLX74" s="2"/>
      <c r="MLY74" s="2"/>
      <c r="MLZ74" s="2"/>
      <c r="MMA74" s="2"/>
      <c r="MMB74" s="2"/>
      <c r="MMC74" s="2"/>
      <c r="MMD74" s="2"/>
      <c r="MME74" s="2"/>
      <c r="MMF74" s="2"/>
      <c r="MMG74" s="2"/>
      <c r="MMH74" s="2"/>
      <c r="MMI74" s="2"/>
      <c r="MMJ74" s="2"/>
      <c r="MMK74" s="2"/>
      <c r="MML74" s="2"/>
      <c r="MMM74" s="2"/>
      <c r="MMN74" s="2"/>
      <c r="MMO74" s="2"/>
      <c r="MMP74" s="2"/>
      <c r="MMQ74" s="2"/>
      <c r="MMR74" s="2"/>
      <c r="MMS74" s="2"/>
      <c r="MMT74" s="2"/>
      <c r="MMU74" s="2"/>
      <c r="MMV74" s="2"/>
      <c r="MMW74" s="2"/>
      <c r="MMX74" s="2"/>
      <c r="MMY74" s="2"/>
      <c r="MMZ74" s="2"/>
      <c r="MNA74" s="2"/>
      <c r="MNB74" s="2"/>
      <c r="MNC74" s="2"/>
      <c r="MND74" s="2"/>
      <c r="MNE74" s="2"/>
      <c r="MNF74" s="2"/>
      <c r="MNG74" s="2"/>
      <c r="MNH74" s="2"/>
      <c r="MNI74" s="2"/>
      <c r="MNJ74" s="2"/>
      <c r="MNK74" s="2"/>
      <c r="MNL74" s="2"/>
      <c r="MNM74" s="2"/>
      <c r="MNN74" s="2"/>
      <c r="MNO74" s="2"/>
      <c r="MNP74" s="2"/>
      <c r="MNQ74" s="2"/>
      <c r="MNR74" s="2"/>
      <c r="MNS74" s="2"/>
      <c r="MNT74" s="2"/>
      <c r="MNU74" s="2"/>
      <c r="MNV74" s="2"/>
      <c r="MNW74" s="2"/>
      <c r="MNX74" s="2"/>
      <c r="MNY74" s="2"/>
      <c r="MNZ74" s="2"/>
      <c r="MOA74" s="2"/>
      <c r="MOB74" s="2"/>
      <c r="MOC74" s="2"/>
      <c r="MOD74" s="2"/>
      <c r="MOE74" s="2"/>
      <c r="MOF74" s="2"/>
      <c r="MOG74" s="2"/>
      <c r="MOH74" s="2"/>
      <c r="MOI74" s="2"/>
      <c r="MOJ74" s="2"/>
      <c r="MOK74" s="2"/>
      <c r="MOL74" s="2"/>
      <c r="MOM74" s="2"/>
      <c r="MON74" s="2"/>
      <c r="MOO74" s="2"/>
      <c r="MOP74" s="2"/>
      <c r="MOQ74" s="2"/>
      <c r="MOR74" s="2"/>
      <c r="MOS74" s="2"/>
      <c r="MOT74" s="2"/>
      <c r="MOU74" s="2"/>
      <c r="MOV74" s="2"/>
      <c r="MOW74" s="2"/>
      <c r="MOX74" s="2"/>
      <c r="MOY74" s="2"/>
      <c r="MOZ74" s="2"/>
      <c r="MPA74" s="2"/>
      <c r="MPB74" s="2"/>
      <c r="MPC74" s="2"/>
      <c r="MPD74" s="2"/>
      <c r="MPE74" s="2"/>
      <c r="MPF74" s="2"/>
      <c r="MPG74" s="2"/>
      <c r="MPH74" s="2"/>
      <c r="MPI74" s="2"/>
      <c r="MPJ74" s="2"/>
      <c r="MPK74" s="2"/>
      <c r="MPL74" s="2"/>
      <c r="MPM74" s="2"/>
      <c r="MPN74" s="2"/>
      <c r="MPO74" s="2"/>
      <c r="MPP74" s="2"/>
      <c r="MPQ74" s="2"/>
      <c r="MPR74" s="2"/>
      <c r="MPS74" s="2"/>
      <c r="MPT74" s="2"/>
      <c r="MPU74" s="2"/>
      <c r="MPV74" s="2"/>
      <c r="MPW74" s="2"/>
      <c r="MPX74" s="2"/>
      <c r="MPY74" s="2"/>
      <c r="MPZ74" s="2"/>
      <c r="MQA74" s="2"/>
      <c r="MQB74" s="2"/>
      <c r="MQC74" s="2"/>
      <c r="MQD74" s="2"/>
      <c r="MQE74" s="2"/>
      <c r="MQF74" s="2"/>
      <c r="MQG74" s="2"/>
      <c r="MQH74" s="2"/>
      <c r="MQI74" s="2"/>
      <c r="MQJ74" s="2"/>
      <c r="MQK74" s="2"/>
      <c r="MQL74" s="2"/>
      <c r="MQM74" s="2"/>
      <c r="MQN74" s="2"/>
      <c r="MQO74" s="2"/>
      <c r="MQP74" s="2"/>
      <c r="MQQ74" s="2"/>
      <c r="MQR74" s="2"/>
      <c r="MQS74" s="2"/>
      <c r="MQT74" s="2"/>
      <c r="MQU74" s="2"/>
      <c r="MQV74" s="2"/>
      <c r="MQW74" s="2"/>
      <c r="MQX74" s="2"/>
      <c r="MQY74" s="2"/>
      <c r="MQZ74" s="2"/>
      <c r="MRA74" s="2"/>
      <c r="MRB74" s="2"/>
      <c r="MRC74" s="2"/>
      <c r="MRD74" s="2"/>
      <c r="MRE74" s="2"/>
      <c r="MRF74" s="2"/>
      <c r="MRG74" s="2"/>
      <c r="MRH74" s="2"/>
      <c r="MRI74" s="2"/>
      <c r="MRJ74" s="2"/>
      <c r="MRK74" s="2"/>
      <c r="MRL74" s="2"/>
      <c r="MRM74" s="2"/>
      <c r="MRN74" s="2"/>
      <c r="MRO74" s="2"/>
      <c r="MRP74" s="2"/>
      <c r="MRQ74" s="2"/>
      <c r="MRR74" s="2"/>
      <c r="MRS74" s="2"/>
      <c r="MRT74" s="2"/>
      <c r="MRU74" s="2"/>
      <c r="MRV74" s="2"/>
      <c r="MRW74" s="2"/>
      <c r="MRX74" s="2"/>
      <c r="MRY74" s="2"/>
      <c r="MRZ74" s="2"/>
      <c r="MSA74" s="2"/>
      <c r="MSB74" s="2"/>
      <c r="MSC74" s="2"/>
      <c r="MSD74" s="2"/>
      <c r="MSE74" s="2"/>
      <c r="MSF74" s="2"/>
      <c r="MSG74" s="2"/>
      <c r="MSH74" s="2"/>
      <c r="MSI74" s="2"/>
      <c r="MSJ74" s="2"/>
      <c r="MSK74" s="2"/>
      <c r="MSL74" s="2"/>
      <c r="MSM74" s="2"/>
      <c r="MSN74" s="2"/>
      <c r="MSO74" s="2"/>
      <c r="MSP74" s="2"/>
      <c r="MSQ74" s="2"/>
      <c r="MSR74" s="2"/>
      <c r="MSS74" s="2"/>
      <c r="MST74" s="2"/>
      <c r="MSU74" s="2"/>
      <c r="MSV74" s="2"/>
      <c r="MSW74" s="2"/>
      <c r="MSX74" s="2"/>
      <c r="MSY74" s="2"/>
      <c r="MSZ74" s="2"/>
      <c r="MTA74" s="2"/>
      <c r="MTB74" s="2"/>
      <c r="MTC74" s="2"/>
      <c r="MTD74" s="2"/>
      <c r="MTE74" s="2"/>
      <c r="MTF74" s="2"/>
      <c r="MTG74" s="2"/>
      <c r="MTH74" s="2"/>
      <c r="MTI74" s="2"/>
      <c r="MTJ74" s="2"/>
      <c r="MTK74" s="2"/>
      <c r="MTL74" s="2"/>
      <c r="MTM74" s="2"/>
      <c r="MTN74" s="2"/>
      <c r="MTO74" s="2"/>
      <c r="MTP74" s="2"/>
      <c r="MTQ74" s="2"/>
      <c r="MTR74" s="2"/>
      <c r="MTS74" s="2"/>
      <c r="MTT74" s="2"/>
      <c r="MTU74" s="2"/>
      <c r="MTV74" s="2"/>
      <c r="MTW74" s="2"/>
      <c r="MTX74" s="2"/>
      <c r="MTY74" s="2"/>
      <c r="MTZ74" s="2"/>
      <c r="MUA74" s="2"/>
      <c r="MUB74" s="2"/>
      <c r="MUC74" s="2"/>
      <c r="MUD74" s="2"/>
      <c r="MUE74" s="2"/>
      <c r="MUF74" s="2"/>
      <c r="MUG74" s="2"/>
      <c r="MUH74" s="2"/>
      <c r="MUI74" s="2"/>
      <c r="MUJ74" s="2"/>
      <c r="MUK74" s="2"/>
      <c r="MUL74" s="2"/>
      <c r="MUM74" s="2"/>
      <c r="MUN74" s="2"/>
      <c r="MUO74" s="2"/>
      <c r="MUP74" s="2"/>
      <c r="MUQ74" s="2"/>
      <c r="MUR74" s="2"/>
      <c r="MUS74" s="2"/>
      <c r="MUT74" s="2"/>
      <c r="MUU74" s="2"/>
      <c r="MUV74" s="2"/>
      <c r="MUW74" s="2"/>
      <c r="MUX74" s="2"/>
      <c r="MUY74" s="2"/>
      <c r="MUZ74" s="2"/>
      <c r="MVA74" s="2"/>
      <c r="MVB74" s="2"/>
      <c r="MVC74" s="2"/>
      <c r="MVD74" s="2"/>
      <c r="MVE74" s="2"/>
      <c r="MVF74" s="2"/>
      <c r="MVG74" s="2"/>
      <c r="MVH74" s="2"/>
      <c r="MVI74" s="2"/>
      <c r="MVJ74" s="2"/>
      <c r="MVK74" s="2"/>
      <c r="MVL74" s="2"/>
      <c r="MVM74" s="2"/>
      <c r="MVN74" s="2"/>
      <c r="MVO74" s="2"/>
      <c r="MVP74" s="2"/>
      <c r="MVQ74" s="2"/>
      <c r="MVR74" s="2"/>
      <c r="MVS74" s="2"/>
      <c r="MVT74" s="2"/>
      <c r="MVU74" s="2"/>
      <c r="MVV74" s="2"/>
      <c r="MVW74" s="2"/>
      <c r="MVX74" s="2"/>
      <c r="MVY74" s="2"/>
      <c r="MVZ74" s="2"/>
      <c r="MWA74" s="2"/>
      <c r="MWB74" s="2"/>
      <c r="MWC74" s="2"/>
      <c r="MWD74" s="2"/>
      <c r="MWE74" s="2"/>
      <c r="MWF74" s="2"/>
      <c r="MWG74" s="2"/>
      <c r="MWH74" s="2"/>
      <c r="MWI74" s="2"/>
      <c r="MWJ74" s="2"/>
      <c r="MWK74" s="2"/>
      <c r="MWL74" s="2"/>
      <c r="MWM74" s="2"/>
      <c r="MWN74" s="2"/>
      <c r="MWO74" s="2"/>
      <c r="MWP74" s="2"/>
      <c r="MWQ74" s="2"/>
      <c r="MWR74" s="2"/>
      <c r="MWS74" s="2"/>
      <c r="MWT74" s="2"/>
      <c r="MWU74" s="2"/>
      <c r="MWV74" s="2"/>
      <c r="MWW74" s="2"/>
      <c r="MWX74" s="2"/>
      <c r="MWY74" s="2"/>
      <c r="MWZ74" s="2"/>
      <c r="MXA74" s="2"/>
      <c r="MXB74" s="2"/>
      <c r="MXC74" s="2"/>
      <c r="MXD74" s="2"/>
      <c r="MXE74" s="2"/>
      <c r="MXF74" s="2"/>
      <c r="MXG74" s="2"/>
      <c r="MXH74" s="2"/>
      <c r="MXI74" s="2"/>
      <c r="MXJ74" s="2"/>
      <c r="MXK74" s="2"/>
      <c r="MXL74" s="2"/>
      <c r="MXM74" s="2"/>
      <c r="MXN74" s="2"/>
      <c r="MXO74" s="2"/>
      <c r="MXP74" s="2"/>
      <c r="MXQ74" s="2"/>
      <c r="MXR74" s="2"/>
      <c r="MXS74" s="2"/>
      <c r="MXT74" s="2"/>
      <c r="MXU74" s="2"/>
      <c r="MXV74" s="2"/>
      <c r="MXW74" s="2"/>
      <c r="MXX74" s="2"/>
      <c r="MXY74" s="2"/>
      <c r="MXZ74" s="2"/>
      <c r="MYA74" s="2"/>
      <c r="MYB74" s="2"/>
      <c r="MYC74" s="2"/>
      <c r="MYD74" s="2"/>
      <c r="MYE74" s="2"/>
      <c r="MYF74" s="2"/>
      <c r="MYG74" s="2"/>
      <c r="MYH74" s="2"/>
      <c r="MYI74" s="2"/>
      <c r="MYJ74" s="2"/>
      <c r="MYK74" s="2"/>
      <c r="MYL74" s="2"/>
      <c r="MYM74" s="2"/>
      <c r="MYN74" s="2"/>
      <c r="MYO74" s="2"/>
      <c r="MYP74" s="2"/>
      <c r="MYQ74" s="2"/>
      <c r="MYR74" s="2"/>
      <c r="MYS74" s="2"/>
      <c r="MYT74" s="2"/>
      <c r="MYU74" s="2"/>
      <c r="MYV74" s="2"/>
      <c r="MYW74" s="2"/>
      <c r="MYX74" s="2"/>
      <c r="MYY74" s="2"/>
      <c r="MYZ74" s="2"/>
      <c r="MZA74" s="2"/>
      <c r="MZB74" s="2"/>
      <c r="MZC74" s="2"/>
      <c r="MZD74" s="2"/>
      <c r="MZE74" s="2"/>
      <c r="MZF74" s="2"/>
      <c r="MZG74" s="2"/>
      <c r="MZH74" s="2"/>
      <c r="MZI74" s="2"/>
      <c r="MZJ74" s="2"/>
      <c r="MZK74" s="2"/>
      <c r="MZL74" s="2"/>
      <c r="MZM74" s="2"/>
      <c r="MZN74" s="2"/>
      <c r="MZO74" s="2"/>
      <c r="MZP74" s="2"/>
      <c r="MZQ74" s="2"/>
      <c r="MZR74" s="2"/>
      <c r="MZS74" s="2"/>
      <c r="MZT74" s="2"/>
      <c r="MZU74" s="2"/>
      <c r="MZV74" s="2"/>
      <c r="MZW74" s="2"/>
      <c r="MZX74" s="2"/>
      <c r="MZY74" s="2"/>
      <c r="MZZ74" s="2"/>
      <c r="NAA74" s="2"/>
      <c r="NAB74" s="2"/>
      <c r="NAC74" s="2"/>
      <c r="NAD74" s="2"/>
      <c r="NAE74" s="2"/>
      <c r="NAF74" s="2"/>
      <c r="NAG74" s="2"/>
      <c r="NAH74" s="2"/>
      <c r="NAI74" s="2"/>
      <c r="NAJ74" s="2"/>
      <c r="NAK74" s="2"/>
      <c r="NAL74" s="2"/>
      <c r="NAM74" s="2"/>
      <c r="NAN74" s="2"/>
      <c r="NAO74" s="2"/>
      <c r="NAP74" s="2"/>
      <c r="NAQ74" s="2"/>
      <c r="NAR74" s="2"/>
      <c r="NAS74" s="2"/>
      <c r="NAT74" s="2"/>
      <c r="NAU74" s="2"/>
      <c r="NAV74" s="2"/>
      <c r="NAW74" s="2"/>
      <c r="NAX74" s="2"/>
      <c r="NAY74" s="2"/>
      <c r="NAZ74" s="2"/>
      <c r="NBA74" s="2"/>
      <c r="NBB74" s="2"/>
      <c r="NBC74" s="2"/>
      <c r="NBD74" s="2"/>
      <c r="NBE74" s="2"/>
      <c r="NBF74" s="2"/>
      <c r="NBG74" s="2"/>
      <c r="NBH74" s="2"/>
      <c r="NBI74" s="2"/>
      <c r="NBJ74" s="2"/>
      <c r="NBK74" s="2"/>
      <c r="NBL74" s="2"/>
      <c r="NBM74" s="2"/>
      <c r="NBN74" s="2"/>
      <c r="NBO74" s="2"/>
      <c r="NBP74" s="2"/>
      <c r="NBQ74" s="2"/>
      <c r="NBR74" s="2"/>
      <c r="NBS74" s="2"/>
      <c r="NBT74" s="2"/>
      <c r="NBU74" s="2"/>
      <c r="NBV74" s="2"/>
      <c r="NBW74" s="2"/>
      <c r="NBX74" s="2"/>
      <c r="NBY74" s="2"/>
      <c r="NBZ74" s="2"/>
      <c r="NCA74" s="2"/>
      <c r="NCB74" s="2"/>
      <c r="NCC74" s="2"/>
      <c r="NCD74" s="2"/>
      <c r="NCE74" s="2"/>
      <c r="NCF74" s="2"/>
      <c r="NCG74" s="2"/>
      <c r="NCH74" s="2"/>
      <c r="NCI74" s="2"/>
      <c r="NCJ74" s="2"/>
      <c r="NCK74" s="2"/>
      <c r="NCL74" s="2"/>
      <c r="NCM74" s="2"/>
      <c r="NCN74" s="2"/>
      <c r="NCO74" s="2"/>
      <c r="NCP74" s="2"/>
      <c r="NCQ74" s="2"/>
      <c r="NCR74" s="2"/>
      <c r="NCS74" s="2"/>
      <c r="NCT74" s="2"/>
      <c r="NCU74" s="2"/>
      <c r="NCV74" s="2"/>
      <c r="NCW74" s="2"/>
      <c r="NCX74" s="2"/>
      <c r="NCY74" s="2"/>
      <c r="NCZ74" s="2"/>
      <c r="NDA74" s="2"/>
      <c r="NDB74" s="2"/>
      <c r="NDC74" s="2"/>
      <c r="NDD74" s="2"/>
      <c r="NDE74" s="2"/>
      <c r="NDF74" s="2"/>
      <c r="NDG74" s="2"/>
      <c r="NDH74" s="2"/>
      <c r="NDI74" s="2"/>
      <c r="NDJ74" s="2"/>
      <c r="NDK74" s="2"/>
      <c r="NDL74" s="2"/>
      <c r="NDM74" s="2"/>
      <c r="NDN74" s="2"/>
      <c r="NDO74" s="2"/>
      <c r="NDP74" s="2"/>
      <c r="NDQ74" s="2"/>
      <c r="NDR74" s="2"/>
      <c r="NDS74" s="2"/>
      <c r="NDT74" s="2"/>
      <c r="NDU74" s="2"/>
      <c r="NDV74" s="2"/>
      <c r="NDW74" s="2"/>
      <c r="NDX74" s="2"/>
      <c r="NDY74" s="2"/>
      <c r="NDZ74" s="2"/>
      <c r="NEA74" s="2"/>
      <c r="NEB74" s="2"/>
      <c r="NEC74" s="2"/>
      <c r="NED74" s="2"/>
      <c r="NEE74" s="2"/>
      <c r="NEF74" s="2"/>
      <c r="NEG74" s="2"/>
      <c r="NEH74" s="2"/>
      <c r="NEI74" s="2"/>
      <c r="NEJ74" s="2"/>
      <c r="NEK74" s="2"/>
      <c r="NEL74" s="2"/>
      <c r="NEM74" s="2"/>
      <c r="NEN74" s="2"/>
      <c r="NEO74" s="2"/>
      <c r="NEP74" s="2"/>
      <c r="NEQ74" s="2"/>
      <c r="NER74" s="2"/>
      <c r="NES74" s="2"/>
      <c r="NET74" s="2"/>
      <c r="NEU74" s="2"/>
      <c r="NEV74" s="2"/>
      <c r="NEW74" s="2"/>
      <c r="NEX74" s="2"/>
      <c r="NEY74" s="2"/>
      <c r="NEZ74" s="2"/>
      <c r="NFA74" s="2"/>
      <c r="NFB74" s="2"/>
      <c r="NFC74" s="2"/>
      <c r="NFD74" s="2"/>
      <c r="NFE74" s="2"/>
      <c r="NFF74" s="2"/>
      <c r="NFG74" s="2"/>
      <c r="NFH74" s="2"/>
      <c r="NFI74" s="2"/>
      <c r="NFJ74" s="2"/>
      <c r="NFK74" s="2"/>
      <c r="NFL74" s="2"/>
      <c r="NFM74" s="2"/>
      <c r="NFN74" s="2"/>
      <c r="NFO74" s="2"/>
      <c r="NFP74" s="2"/>
      <c r="NFQ74" s="2"/>
      <c r="NFR74" s="2"/>
      <c r="NFS74" s="2"/>
      <c r="NFT74" s="2"/>
      <c r="NFU74" s="2"/>
      <c r="NFV74" s="2"/>
      <c r="NFW74" s="2"/>
      <c r="NFX74" s="2"/>
      <c r="NFY74" s="2"/>
      <c r="NFZ74" s="2"/>
      <c r="NGA74" s="2"/>
      <c r="NGB74" s="2"/>
      <c r="NGC74" s="2"/>
      <c r="NGD74" s="2"/>
      <c r="NGE74" s="2"/>
      <c r="NGF74" s="2"/>
      <c r="NGG74" s="2"/>
      <c r="NGH74" s="2"/>
      <c r="NGI74" s="2"/>
      <c r="NGJ74" s="2"/>
      <c r="NGK74" s="2"/>
      <c r="NGL74" s="2"/>
      <c r="NGM74" s="2"/>
      <c r="NGN74" s="2"/>
      <c r="NGO74" s="2"/>
      <c r="NGP74" s="2"/>
      <c r="NGQ74" s="2"/>
      <c r="NGR74" s="2"/>
      <c r="NGS74" s="2"/>
      <c r="NGT74" s="2"/>
      <c r="NGU74" s="2"/>
      <c r="NGV74" s="2"/>
      <c r="NGW74" s="2"/>
      <c r="NGX74" s="2"/>
      <c r="NGY74" s="2"/>
      <c r="NGZ74" s="2"/>
      <c r="NHA74" s="2"/>
      <c r="NHB74" s="2"/>
      <c r="NHC74" s="2"/>
      <c r="NHD74" s="2"/>
      <c r="NHE74" s="2"/>
      <c r="NHF74" s="2"/>
      <c r="NHG74" s="2"/>
      <c r="NHH74" s="2"/>
      <c r="NHI74" s="2"/>
      <c r="NHJ74" s="2"/>
      <c r="NHK74" s="2"/>
      <c r="NHL74" s="2"/>
      <c r="NHM74" s="2"/>
      <c r="NHN74" s="2"/>
      <c r="NHO74" s="2"/>
      <c r="NHP74" s="2"/>
      <c r="NHQ74" s="2"/>
      <c r="NHR74" s="2"/>
      <c r="NHS74" s="2"/>
      <c r="NHT74" s="2"/>
      <c r="NHU74" s="2"/>
      <c r="NHV74" s="2"/>
      <c r="NHW74" s="2"/>
      <c r="NHX74" s="2"/>
      <c r="NHY74" s="2"/>
      <c r="NHZ74" s="2"/>
      <c r="NIA74" s="2"/>
      <c r="NIB74" s="2"/>
      <c r="NIC74" s="2"/>
      <c r="NID74" s="2"/>
      <c r="NIE74" s="2"/>
      <c r="NIF74" s="2"/>
      <c r="NIG74" s="2"/>
      <c r="NIH74" s="2"/>
      <c r="NII74" s="2"/>
      <c r="NIJ74" s="2"/>
      <c r="NIK74" s="2"/>
      <c r="NIL74" s="2"/>
      <c r="NIM74" s="2"/>
      <c r="NIN74" s="2"/>
      <c r="NIO74" s="2"/>
      <c r="NIP74" s="2"/>
      <c r="NIQ74" s="2"/>
      <c r="NIR74" s="2"/>
      <c r="NIS74" s="2"/>
      <c r="NIT74" s="2"/>
      <c r="NIU74" s="2"/>
      <c r="NIV74" s="2"/>
      <c r="NIW74" s="2"/>
      <c r="NIX74" s="2"/>
      <c r="NIY74" s="2"/>
      <c r="NIZ74" s="2"/>
      <c r="NJA74" s="2"/>
      <c r="NJB74" s="2"/>
      <c r="NJC74" s="2"/>
      <c r="NJD74" s="2"/>
      <c r="NJE74" s="2"/>
      <c r="NJF74" s="2"/>
      <c r="NJG74" s="2"/>
      <c r="NJH74" s="2"/>
      <c r="NJI74" s="2"/>
      <c r="NJJ74" s="2"/>
      <c r="NJK74" s="2"/>
      <c r="NJL74" s="2"/>
      <c r="NJM74" s="2"/>
      <c r="NJN74" s="2"/>
      <c r="NJO74" s="2"/>
      <c r="NJP74" s="2"/>
      <c r="NJQ74" s="2"/>
      <c r="NJR74" s="2"/>
      <c r="NJS74" s="2"/>
      <c r="NJT74" s="2"/>
      <c r="NJU74" s="2"/>
      <c r="NJV74" s="2"/>
      <c r="NJW74" s="2"/>
      <c r="NJX74" s="2"/>
      <c r="NJY74" s="2"/>
      <c r="NJZ74" s="2"/>
      <c r="NKA74" s="2"/>
      <c r="NKB74" s="2"/>
      <c r="NKC74" s="2"/>
      <c r="NKD74" s="2"/>
      <c r="NKE74" s="2"/>
      <c r="NKF74" s="2"/>
      <c r="NKG74" s="2"/>
      <c r="NKH74" s="2"/>
      <c r="NKI74" s="2"/>
      <c r="NKJ74" s="2"/>
      <c r="NKK74" s="2"/>
      <c r="NKL74" s="2"/>
      <c r="NKM74" s="2"/>
      <c r="NKN74" s="2"/>
      <c r="NKO74" s="2"/>
      <c r="NKP74" s="2"/>
      <c r="NKQ74" s="2"/>
      <c r="NKR74" s="2"/>
      <c r="NKS74" s="2"/>
      <c r="NKT74" s="2"/>
      <c r="NKU74" s="2"/>
      <c r="NKV74" s="2"/>
      <c r="NKW74" s="2"/>
      <c r="NKX74" s="2"/>
      <c r="NKY74" s="2"/>
      <c r="NKZ74" s="2"/>
      <c r="NLA74" s="2"/>
      <c r="NLB74" s="2"/>
      <c r="NLC74" s="2"/>
      <c r="NLD74" s="2"/>
      <c r="NLE74" s="2"/>
      <c r="NLF74" s="2"/>
      <c r="NLG74" s="2"/>
      <c r="NLH74" s="2"/>
      <c r="NLI74" s="2"/>
      <c r="NLJ74" s="2"/>
      <c r="NLK74" s="2"/>
      <c r="NLL74" s="2"/>
      <c r="NLM74" s="2"/>
      <c r="NLN74" s="2"/>
      <c r="NLO74" s="2"/>
      <c r="NLP74" s="2"/>
      <c r="NLQ74" s="2"/>
      <c r="NLR74" s="2"/>
      <c r="NLS74" s="2"/>
      <c r="NLT74" s="2"/>
      <c r="NLU74" s="2"/>
      <c r="NLV74" s="2"/>
      <c r="NLW74" s="2"/>
      <c r="NLX74" s="2"/>
      <c r="NLY74" s="2"/>
      <c r="NLZ74" s="2"/>
      <c r="NMA74" s="2"/>
      <c r="NMB74" s="2"/>
      <c r="NMC74" s="2"/>
      <c r="NMD74" s="2"/>
      <c r="NME74" s="2"/>
      <c r="NMF74" s="2"/>
      <c r="NMG74" s="2"/>
      <c r="NMH74" s="2"/>
      <c r="NMI74" s="2"/>
      <c r="NMJ74" s="2"/>
      <c r="NMK74" s="2"/>
      <c r="NML74" s="2"/>
      <c r="NMM74" s="2"/>
      <c r="NMN74" s="2"/>
      <c r="NMO74" s="2"/>
      <c r="NMP74" s="2"/>
      <c r="NMQ74" s="2"/>
      <c r="NMR74" s="2"/>
      <c r="NMS74" s="2"/>
      <c r="NMT74" s="2"/>
      <c r="NMU74" s="2"/>
      <c r="NMV74" s="2"/>
      <c r="NMW74" s="2"/>
      <c r="NMX74" s="2"/>
      <c r="NMY74" s="2"/>
      <c r="NMZ74" s="2"/>
      <c r="NNA74" s="2"/>
      <c r="NNB74" s="2"/>
      <c r="NNC74" s="2"/>
      <c r="NND74" s="2"/>
      <c r="NNE74" s="2"/>
      <c r="NNF74" s="2"/>
      <c r="NNG74" s="2"/>
      <c r="NNH74" s="2"/>
      <c r="NNI74" s="2"/>
      <c r="NNJ74" s="2"/>
      <c r="NNK74" s="2"/>
      <c r="NNL74" s="2"/>
      <c r="NNM74" s="2"/>
      <c r="NNN74" s="2"/>
      <c r="NNO74" s="2"/>
      <c r="NNP74" s="2"/>
      <c r="NNQ74" s="2"/>
      <c r="NNR74" s="2"/>
      <c r="NNS74" s="2"/>
      <c r="NNT74" s="2"/>
      <c r="NNU74" s="2"/>
      <c r="NNV74" s="2"/>
      <c r="NNW74" s="2"/>
      <c r="NNX74" s="2"/>
      <c r="NNY74" s="2"/>
      <c r="NNZ74" s="2"/>
      <c r="NOA74" s="2"/>
      <c r="NOB74" s="2"/>
      <c r="NOC74" s="2"/>
      <c r="NOD74" s="2"/>
      <c r="NOE74" s="2"/>
      <c r="NOF74" s="2"/>
      <c r="NOG74" s="2"/>
      <c r="NOH74" s="2"/>
      <c r="NOI74" s="2"/>
      <c r="NOJ74" s="2"/>
      <c r="NOK74" s="2"/>
      <c r="NOL74" s="2"/>
      <c r="NOM74" s="2"/>
      <c r="NON74" s="2"/>
      <c r="NOO74" s="2"/>
      <c r="NOP74" s="2"/>
      <c r="NOQ74" s="2"/>
      <c r="NOR74" s="2"/>
      <c r="NOS74" s="2"/>
      <c r="NOT74" s="2"/>
      <c r="NOU74" s="2"/>
      <c r="NOV74" s="2"/>
      <c r="NOW74" s="2"/>
      <c r="NOX74" s="2"/>
      <c r="NOY74" s="2"/>
      <c r="NOZ74" s="2"/>
      <c r="NPA74" s="2"/>
      <c r="NPB74" s="2"/>
      <c r="NPC74" s="2"/>
      <c r="NPD74" s="2"/>
      <c r="NPE74" s="2"/>
      <c r="NPF74" s="2"/>
      <c r="NPG74" s="2"/>
      <c r="NPH74" s="2"/>
      <c r="NPI74" s="2"/>
      <c r="NPJ74" s="2"/>
      <c r="NPK74" s="2"/>
      <c r="NPL74" s="2"/>
      <c r="NPM74" s="2"/>
      <c r="NPN74" s="2"/>
      <c r="NPO74" s="2"/>
      <c r="NPP74" s="2"/>
      <c r="NPQ74" s="2"/>
      <c r="NPR74" s="2"/>
      <c r="NPS74" s="2"/>
      <c r="NPT74" s="2"/>
      <c r="NPU74" s="2"/>
      <c r="NPV74" s="2"/>
      <c r="NPW74" s="2"/>
      <c r="NPX74" s="2"/>
      <c r="NPY74" s="2"/>
      <c r="NPZ74" s="2"/>
      <c r="NQA74" s="2"/>
      <c r="NQB74" s="2"/>
      <c r="NQC74" s="2"/>
      <c r="NQD74" s="2"/>
      <c r="NQE74" s="2"/>
      <c r="NQF74" s="2"/>
      <c r="NQG74" s="2"/>
      <c r="NQH74" s="2"/>
      <c r="NQI74" s="2"/>
      <c r="NQJ74" s="2"/>
      <c r="NQK74" s="2"/>
      <c r="NQL74" s="2"/>
      <c r="NQM74" s="2"/>
      <c r="NQN74" s="2"/>
      <c r="NQO74" s="2"/>
      <c r="NQP74" s="2"/>
      <c r="NQQ74" s="2"/>
      <c r="NQR74" s="2"/>
      <c r="NQS74" s="2"/>
      <c r="NQT74" s="2"/>
      <c r="NQU74" s="2"/>
      <c r="NQV74" s="2"/>
      <c r="NQW74" s="2"/>
      <c r="NQX74" s="2"/>
      <c r="NQY74" s="2"/>
      <c r="NQZ74" s="2"/>
      <c r="NRA74" s="2"/>
      <c r="NRB74" s="2"/>
      <c r="NRC74" s="2"/>
      <c r="NRD74" s="2"/>
      <c r="NRE74" s="2"/>
      <c r="NRF74" s="2"/>
      <c r="NRG74" s="2"/>
      <c r="NRH74" s="2"/>
      <c r="NRI74" s="2"/>
      <c r="NRJ74" s="2"/>
      <c r="NRK74" s="2"/>
      <c r="NRL74" s="2"/>
      <c r="NRM74" s="2"/>
      <c r="NRN74" s="2"/>
      <c r="NRO74" s="2"/>
      <c r="NRP74" s="2"/>
      <c r="NRQ74" s="2"/>
      <c r="NRR74" s="2"/>
      <c r="NRS74" s="2"/>
      <c r="NRT74" s="2"/>
      <c r="NRU74" s="2"/>
      <c r="NRV74" s="2"/>
      <c r="NRW74" s="2"/>
      <c r="NRX74" s="2"/>
      <c r="NRY74" s="2"/>
      <c r="NRZ74" s="2"/>
      <c r="NSA74" s="2"/>
      <c r="NSB74" s="2"/>
      <c r="NSC74" s="2"/>
      <c r="NSD74" s="2"/>
      <c r="NSE74" s="2"/>
      <c r="NSF74" s="2"/>
      <c r="NSG74" s="2"/>
      <c r="NSH74" s="2"/>
      <c r="NSI74" s="2"/>
      <c r="NSJ74" s="2"/>
      <c r="NSK74" s="2"/>
      <c r="NSL74" s="2"/>
      <c r="NSM74" s="2"/>
      <c r="NSN74" s="2"/>
      <c r="NSO74" s="2"/>
      <c r="NSP74" s="2"/>
      <c r="NSQ74" s="2"/>
      <c r="NSR74" s="2"/>
      <c r="NSS74" s="2"/>
      <c r="NST74" s="2"/>
      <c r="NSU74" s="2"/>
      <c r="NSV74" s="2"/>
      <c r="NSW74" s="2"/>
      <c r="NSX74" s="2"/>
      <c r="NSY74" s="2"/>
      <c r="NSZ74" s="2"/>
      <c r="NTA74" s="2"/>
      <c r="NTB74" s="2"/>
      <c r="NTC74" s="2"/>
      <c r="NTD74" s="2"/>
      <c r="NTE74" s="2"/>
      <c r="NTF74" s="2"/>
      <c r="NTG74" s="2"/>
      <c r="NTH74" s="2"/>
      <c r="NTI74" s="2"/>
      <c r="NTJ74" s="2"/>
      <c r="NTK74" s="2"/>
      <c r="NTL74" s="2"/>
      <c r="NTM74" s="2"/>
      <c r="NTN74" s="2"/>
      <c r="NTO74" s="2"/>
      <c r="NTP74" s="2"/>
      <c r="NTQ74" s="2"/>
      <c r="NTR74" s="2"/>
      <c r="NTS74" s="2"/>
      <c r="NTT74" s="2"/>
      <c r="NTU74" s="2"/>
      <c r="NTV74" s="2"/>
      <c r="NTW74" s="2"/>
      <c r="NTX74" s="2"/>
      <c r="NTY74" s="2"/>
      <c r="NTZ74" s="2"/>
      <c r="NUA74" s="2"/>
      <c r="NUB74" s="2"/>
      <c r="NUC74" s="2"/>
      <c r="NUD74" s="2"/>
      <c r="NUE74" s="2"/>
      <c r="NUF74" s="2"/>
      <c r="NUG74" s="2"/>
      <c r="NUH74" s="2"/>
      <c r="NUI74" s="2"/>
      <c r="NUJ74" s="2"/>
      <c r="NUK74" s="2"/>
      <c r="NUL74" s="2"/>
      <c r="NUM74" s="2"/>
      <c r="NUN74" s="2"/>
      <c r="NUO74" s="2"/>
      <c r="NUP74" s="2"/>
      <c r="NUQ74" s="2"/>
      <c r="NUR74" s="2"/>
      <c r="NUS74" s="2"/>
      <c r="NUT74" s="2"/>
      <c r="NUU74" s="2"/>
      <c r="NUV74" s="2"/>
      <c r="NUW74" s="2"/>
      <c r="NUX74" s="2"/>
      <c r="NUY74" s="2"/>
      <c r="NUZ74" s="2"/>
      <c r="NVA74" s="2"/>
      <c r="NVB74" s="2"/>
      <c r="NVC74" s="2"/>
      <c r="NVD74" s="2"/>
      <c r="NVE74" s="2"/>
      <c r="NVF74" s="2"/>
      <c r="NVG74" s="2"/>
      <c r="NVH74" s="2"/>
      <c r="NVI74" s="2"/>
      <c r="NVJ74" s="2"/>
      <c r="NVK74" s="2"/>
      <c r="NVL74" s="2"/>
      <c r="NVM74" s="2"/>
      <c r="NVN74" s="2"/>
      <c r="NVO74" s="2"/>
      <c r="NVP74" s="2"/>
      <c r="NVQ74" s="2"/>
      <c r="NVR74" s="2"/>
      <c r="NVS74" s="2"/>
      <c r="NVT74" s="2"/>
      <c r="NVU74" s="2"/>
      <c r="NVV74" s="2"/>
      <c r="NVW74" s="2"/>
      <c r="NVX74" s="2"/>
      <c r="NVY74" s="2"/>
      <c r="NVZ74" s="2"/>
      <c r="NWA74" s="2"/>
      <c r="NWB74" s="2"/>
      <c r="NWC74" s="2"/>
      <c r="NWD74" s="2"/>
      <c r="NWE74" s="2"/>
      <c r="NWF74" s="2"/>
      <c r="NWG74" s="2"/>
      <c r="NWH74" s="2"/>
      <c r="NWI74" s="2"/>
      <c r="NWJ74" s="2"/>
      <c r="NWK74" s="2"/>
      <c r="NWL74" s="2"/>
      <c r="NWM74" s="2"/>
      <c r="NWN74" s="2"/>
      <c r="NWO74" s="2"/>
      <c r="NWP74" s="2"/>
      <c r="NWQ74" s="2"/>
      <c r="NWR74" s="2"/>
      <c r="NWS74" s="2"/>
      <c r="NWT74" s="2"/>
      <c r="NWU74" s="2"/>
      <c r="NWV74" s="2"/>
      <c r="NWW74" s="2"/>
      <c r="NWX74" s="2"/>
      <c r="NWY74" s="2"/>
      <c r="NWZ74" s="2"/>
      <c r="NXA74" s="2"/>
      <c r="NXB74" s="2"/>
      <c r="NXC74" s="2"/>
      <c r="NXD74" s="2"/>
      <c r="NXE74" s="2"/>
      <c r="NXF74" s="2"/>
      <c r="NXG74" s="2"/>
      <c r="NXH74" s="2"/>
      <c r="NXI74" s="2"/>
      <c r="NXJ74" s="2"/>
      <c r="NXK74" s="2"/>
      <c r="NXL74" s="2"/>
      <c r="NXM74" s="2"/>
      <c r="NXN74" s="2"/>
      <c r="NXO74" s="2"/>
      <c r="NXP74" s="2"/>
      <c r="NXQ74" s="2"/>
      <c r="NXR74" s="2"/>
      <c r="NXS74" s="2"/>
      <c r="NXT74" s="2"/>
      <c r="NXU74" s="2"/>
      <c r="NXV74" s="2"/>
      <c r="NXW74" s="2"/>
      <c r="NXX74" s="2"/>
      <c r="NXY74" s="2"/>
      <c r="NXZ74" s="2"/>
      <c r="NYA74" s="2"/>
      <c r="NYB74" s="2"/>
      <c r="NYC74" s="2"/>
      <c r="NYD74" s="2"/>
      <c r="NYE74" s="2"/>
      <c r="NYF74" s="2"/>
      <c r="NYG74" s="2"/>
      <c r="NYH74" s="2"/>
      <c r="NYI74" s="2"/>
      <c r="NYJ74" s="2"/>
      <c r="NYK74" s="2"/>
      <c r="NYL74" s="2"/>
      <c r="NYM74" s="2"/>
      <c r="NYN74" s="2"/>
      <c r="NYO74" s="2"/>
      <c r="NYP74" s="2"/>
      <c r="NYQ74" s="2"/>
      <c r="NYR74" s="2"/>
      <c r="NYS74" s="2"/>
      <c r="NYT74" s="2"/>
      <c r="NYU74" s="2"/>
      <c r="NYV74" s="2"/>
      <c r="NYW74" s="2"/>
      <c r="NYX74" s="2"/>
      <c r="NYY74" s="2"/>
      <c r="NYZ74" s="2"/>
      <c r="NZA74" s="2"/>
      <c r="NZB74" s="2"/>
      <c r="NZC74" s="2"/>
      <c r="NZD74" s="2"/>
      <c r="NZE74" s="2"/>
      <c r="NZF74" s="2"/>
      <c r="NZG74" s="2"/>
      <c r="NZH74" s="2"/>
      <c r="NZI74" s="2"/>
      <c r="NZJ74" s="2"/>
      <c r="NZK74" s="2"/>
      <c r="NZL74" s="2"/>
      <c r="NZM74" s="2"/>
      <c r="NZN74" s="2"/>
      <c r="NZO74" s="2"/>
      <c r="NZP74" s="2"/>
      <c r="NZQ74" s="2"/>
      <c r="NZR74" s="2"/>
      <c r="NZS74" s="2"/>
      <c r="NZT74" s="2"/>
      <c r="NZU74" s="2"/>
      <c r="NZV74" s="2"/>
      <c r="NZW74" s="2"/>
      <c r="NZX74" s="2"/>
      <c r="NZY74" s="2"/>
      <c r="NZZ74" s="2"/>
      <c r="OAA74" s="2"/>
      <c r="OAB74" s="2"/>
      <c r="OAC74" s="2"/>
      <c r="OAD74" s="2"/>
      <c r="OAE74" s="2"/>
      <c r="OAF74" s="2"/>
      <c r="OAG74" s="2"/>
      <c r="OAH74" s="2"/>
      <c r="OAI74" s="2"/>
      <c r="OAJ74" s="2"/>
      <c r="OAK74" s="2"/>
      <c r="OAL74" s="2"/>
      <c r="OAM74" s="2"/>
      <c r="OAN74" s="2"/>
      <c r="OAO74" s="2"/>
      <c r="OAP74" s="2"/>
      <c r="OAQ74" s="2"/>
      <c r="OAR74" s="2"/>
      <c r="OAS74" s="2"/>
      <c r="OAT74" s="2"/>
      <c r="OAU74" s="2"/>
      <c r="OAV74" s="2"/>
      <c r="OAW74" s="2"/>
      <c r="OAX74" s="2"/>
      <c r="OAY74" s="2"/>
      <c r="OAZ74" s="2"/>
      <c r="OBA74" s="2"/>
      <c r="OBB74" s="2"/>
      <c r="OBC74" s="2"/>
      <c r="OBD74" s="2"/>
      <c r="OBE74" s="2"/>
      <c r="OBF74" s="2"/>
      <c r="OBG74" s="2"/>
      <c r="OBH74" s="2"/>
      <c r="OBI74" s="2"/>
      <c r="OBJ74" s="2"/>
      <c r="OBK74" s="2"/>
      <c r="OBL74" s="2"/>
      <c r="OBM74" s="2"/>
      <c r="OBN74" s="2"/>
      <c r="OBO74" s="2"/>
      <c r="OBP74" s="2"/>
      <c r="OBQ74" s="2"/>
      <c r="OBR74" s="2"/>
      <c r="OBS74" s="2"/>
      <c r="OBT74" s="2"/>
      <c r="OBU74" s="2"/>
      <c r="OBV74" s="2"/>
      <c r="OBW74" s="2"/>
      <c r="OBX74" s="2"/>
      <c r="OBY74" s="2"/>
      <c r="OBZ74" s="2"/>
      <c r="OCA74" s="2"/>
      <c r="OCB74" s="2"/>
      <c r="OCC74" s="2"/>
      <c r="OCD74" s="2"/>
      <c r="OCE74" s="2"/>
      <c r="OCF74" s="2"/>
      <c r="OCG74" s="2"/>
      <c r="OCH74" s="2"/>
      <c r="OCI74" s="2"/>
      <c r="OCJ74" s="2"/>
      <c r="OCK74" s="2"/>
      <c r="OCL74" s="2"/>
      <c r="OCM74" s="2"/>
      <c r="OCN74" s="2"/>
      <c r="OCO74" s="2"/>
      <c r="OCP74" s="2"/>
      <c r="OCQ74" s="2"/>
      <c r="OCR74" s="2"/>
      <c r="OCS74" s="2"/>
      <c r="OCT74" s="2"/>
      <c r="OCU74" s="2"/>
      <c r="OCV74" s="2"/>
      <c r="OCW74" s="2"/>
      <c r="OCX74" s="2"/>
      <c r="OCY74" s="2"/>
      <c r="OCZ74" s="2"/>
      <c r="ODA74" s="2"/>
      <c r="ODB74" s="2"/>
      <c r="ODC74" s="2"/>
      <c r="ODD74" s="2"/>
      <c r="ODE74" s="2"/>
      <c r="ODF74" s="2"/>
      <c r="ODG74" s="2"/>
      <c r="ODH74" s="2"/>
      <c r="ODI74" s="2"/>
      <c r="ODJ74" s="2"/>
      <c r="ODK74" s="2"/>
      <c r="ODL74" s="2"/>
      <c r="ODM74" s="2"/>
      <c r="ODN74" s="2"/>
      <c r="ODO74" s="2"/>
      <c r="ODP74" s="2"/>
      <c r="ODQ74" s="2"/>
      <c r="ODR74" s="2"/>
      <c r="ODS74" s="2"/>
      <c r="ODT74" s="2"/>
      <c r="ODU74" s="2"/>
      <c r="ODV74" s="2"/>
      <c r="ODW74" s="2"/>
      <c r="ODX74" s="2"/>
      <c r="ODY74" s="2"/>
      <c r="ODZ74" s="2"/>
      <c r="OEA74" s="2"/>
      <c r="OEB74" s="2"/>
      <c r="OEC74" s="2"/>
      <c r="OED74" s="2"/>
      <c r="OEE74" s="2"/>
      <c r="OEF74" s="2"/>
      <c r="OEG74" s="2"/>
      <c r="OEH74" s="2"/>
      <c r="OEI74" s="2"/>
      <c r="OEJ74" s="2"/>
      <c r="OEK74" s="2"/>
      <c r="OEL74" s="2"/>
      <c r="OEM74" s="2"/>
      <c r="OEN74" s="2"/>
      <c r="OEO74" s="2"/>
      <c r="OEP74" s="2"/>
      <c r="OEQ74" s="2"/>
      <c r="OER74" s="2"/>
      <c r="OES74" s="2"/>
      <c r="OET74" s="2"/>
      <c r="OEU74" s="2"/>
      <c r="OEV74" s="2"/>
      <c r="OEW74" s="2"/>
      <c r="OEX74" s="2"/>
      <c r="OEY74" s="2"/>
      <c r="OEZ74" s="2"/>
      <c r="OFA74" s="2"/>
      <c r="OFB74" s="2"/>
      <c r="OFC74" s="2"/>
      <c r="OFD74" s="2"/>
      <c r="OFE74" s="2"/>
      <c r="OFF74" s="2"/>
      <c r="OFG74" s="2"/>
      <c r="OFH74" s="2"/>
      <c r="OFI74" s="2"/>
      <c r="OFJ74" s="2"/>
      <c r="OFK74" s="2"/>
      <c r="OFL74" s="2"/>
      <c r="OFM74" s="2"/>
      <c r="OFN74" s="2"/>
      <c r="OFO74" s="2"/>
      <c r="OFP74" s="2"/>
      <c r="OFQ74" s="2"/>
      <c r="OFR74" s="2"/>
      <c r="OFS74" s="2"/>
      <c r="OFT74" s="2"/>
      <c r="OFU74" s="2"/>
      <c r="OFV74" s="2"/>
      <c r="OFW74" s="2"/>
      <c r="OFX74" s="2"/>
      <c r="OFY74" s="2"/>
      <c r="OFZ74" s="2"/>
      <c r="OGA74" s="2"/>
      <c r="OGB74" s="2"/>
      <c r="OGC74" s="2"/>
      <c r="OGD74" s="2"/>
      <c r="OGE74" s="2"/>
      <c r="OGF74" s="2"/>
      <c r="OGG74" s="2"/>
      <c r="OGH74" s="2"/>
      <c r="OGI74" s="2"/>
      <c r="OGJ74" s="2"/>
      <c r="OGK74" s="2"/>
      <c r="OGL74" s="2"/>
      <c r="OGM74" s="2"/>
      <c r="OGN74" s="2"/>
      <c r="OGO74" s="2"/>
      <c r="OGP74" s="2"/>
      <c r="OGQ74" s="2"/>
      <c r="OGR74" s="2"/>
      <c r="OGS74" s="2"/>
      <c r="OGT74" s="2"/>
      <c r="OGU74" s="2"/>
      <c r="OGV74" s="2"/>
      <c r="OGW74" s="2"/>
      <c r="OGX74" s="2"/>
      <c r="OGY74" s="2"/>
      <c r="OGZ74" s="2"/>
      <c r="OHA74" s="2"/>
      <c r="OHB74" s="2"/>
      <c r="OHC74" s="2"/>
      <c r="OHD74" s="2"/>
      <c r="OHE74" s="2"/>
      <c r="OHF74" s="2"/>
      <c r="OHG74" s="2"/>
      <c r="OHH74" s="2"/>
      <c r="OHI74" s="2"/>
      <c r="OHJ74" s="2"/>
      <c r="OHK74" s="2"/>
      <c r="OHL74" s="2"/>
      <c r="OHM74" s="2"/>
      <c r="OHN74" s="2"/>
      <c r="OHO74" s="2"/>
      <c r="OHP74" s="2"/>
      <c r="OHQ74" s="2"/>
      <c r="OHR74" s="2"/>
      <c r="OHS74" s="2"/>
      <c r="OHT74" s="2"/>
      <c r="OHU74" s="2"/>
      <c r="OHV74" s="2"/>
      <c r="OHW74" s="2"/>
      <c r="OHX74" s="2"/>
      <c r="OHY74" s="2"/>
      <c r="OHZ74" s="2"/>
      <c r="OIA74" s="2"/>
      <c r="OIB74" s="2"/>
      <c r="OIC74" s="2"/>
      <c r="OID74" s="2"/>
      <c r="OIE74" s="2"/>
      <c r="OIF74" s="2"/>
      <c r="OIG74" s="2"/>
      <c r="OIH74" s="2"/>
      <c r="OII74" s="2"/>
      <c r="OIJ74" s="2"/>
      <c r="OIK74" s="2"/>
      <c r="OIL74" s="2"/>
      <c r="OIM74" s="2"/>
      <c r="OIN74" s="2"/>
      <c r="OIO74" s="2"/>
      <c r="OIP74" s="2"/>
      <c r="OIQ74" s="2"/>
      <c r="OIR74" s="2"/>
      <c r="OIS74" s="2"/>
      <c r="OIT74" s="2"/>
      <c r="OIU74" s="2"/>
      <c r="OIV74" s="2"/>
      <c r="OIW74" s="2"/>
      <c r="OIX74" s="2"/>
      <c r="OIY74" s="2"/>
      <c r="OIZ74" s="2"/>
      <c r="OJA74" s="2"/>
      <c r="OJB74" s="2"/>
      <c r="OJC74" s="2"/>
      <c r="OJD74" s="2"/>
      <c r="OJE74" s="2"/>
      <c r="OJF74" s="2"/>
      <c r="OJG74" s="2"/>
      <c r="OJH74" s="2"/>
      <c r="OJI74" s="2"/>
      <c r="OJJ74" s="2"/>
      <c r="OJK74" s="2"/>
      <c r="OJL74" s="2"/>
      <c r="OJM74" s="2"/>
      <c r="OJN74" s="2"/>
      <c r="OJO74" s="2"/>
      <c r="OJP74" s="2"/>
      <c r="OJQ74" s="2"/>
      <c r="OJR74" s="2"/>
      <c r="OJS74" s="2"/>
      <c r="OJT74" s="2"/>
      <c r="OJU74" s="2"/>
      <c r="OJV74" s="2"/>
      <c r="OJW74" s="2"/>
      <c r="OJX74" s="2"/>
      <c r="OJY74" s="2"/>
      <c r="OJZ74" s="2"/>
      <c r="OKA74" s="2"/>
      <c r="OKB74" s="2"/>
      <c r="OKC74" s="2"/>
      <c r="OKD74" s="2"/>
      <c r="OKE74" s="2"/>
      <c r="OKF74" s="2"/>
      <c r="OKG74" s="2"/>
      <c r="OKH74" s="2"/>
      <c r="OKI74" s="2"/>
      <c r="OKJ74" s="2"/>
      <c r="OKK74" s="2"/>
      <c r="OKL74" s="2"/>
      <c r="OKM74" s="2"/>
      <c r="OKN74" s="2"/>
      <c r="OKO74" s="2"/>
      <c r="OKP74" s="2"/>
      <c r="OKQ74" s="2"/>
      <c r="OKR74" s="2"/>
      <c r="OKS74" s="2"/>
      <c r="OKT74" s="2"/>
      <c r="OKU74" s="2"/>
      <c r="OKV74" s="2"/>
      <c r="OKW74" s="2"/>
      <c r="OKX74" s="2"/>
      <c r="OKY74" s="2"/>
      <c r="OKZ74" s="2"/>
      <c r="OLA74" s="2"/>
      <c r="OLB74" s="2"/>
      <c r="OLC74" s="2"/>
      <c r="OLD74" s="2"/>
      <c r="OLE74" s="2"/>
      <c r="OLF74" s="2"/>
      <c r="OLG74" s="2"/>
      <c r="OLH74" s="2"/>
      <c r="OLI74" s="2"/>
      <c r="OLJ74" s="2"/>
      <c r="OLK74" s="2"/>
      <c r="OLL74" s="2"/>
      <c r="OLM74" s="2"/>
      <c r="OLN74" s="2"/>
      <c r="OLO74" s="2"/>
      <c r="OLP74" s="2"/>
      <c r="OLQ74" s="2"/>
      <c r="OLR74" s="2"/>
      <c r="OLS74" s="2"/>
      <c r="OLT74" s="2"/>
      <c r="OLU74" s="2"/>
      <c r="OLV74" s="2"/>
      <c r="OLW74" s="2"/>
      <c r="OLX74" s="2"/>
      <c r="OLY74" s="2"/>
      <c r="OLZ74" s="2"/>
      <c r="OMA74" s="2"/>
      <c r="OMB74" s="2"/>
      <c r="OMC74" s="2"/>
      <c r="OMD74" s="2"/>
      <c r="OME74" s="2"/>
      <c r="OMF74" s="2"/>
      <c r="OMG74" s="2"/>
      <c r="OMH74" s="2"/>
      <c r="OMI74" s="2"/>
      <c r="OMJ74" s="2"/>
      <c r="OMK74" s="2"/>
      <c r="OML74" s="2"/>
      <c r="OMM74" s="2"/>
      <c r="OMN74" s="2"/>
      <c r="OMO74" s="2"/>
      <c r="OMP74" s="2"/>
      <c r="OMQ74" s="2"/>
      <c r="OMR74" s="2"/>
      <c r="OMS74" s="2"/>
      <c r="OMT74" s="2"/>
      <c r="OMU74" s="2"/>
      <c r="OMV74" s="2"/>
      <c r="OMW74" s="2"/>
      <c r="OMX74" s="2"/>
      <c r="OMY74" s="2"/>
      <c r="OMZ74" s="2"/>
      <c r="ONA74" s="2"/>
      <c r="ONB74" s="2"/>
      <c r="ONC74" s="2"/>
      <c r="OND74" s="2"/>
      <c r="ONE74" s="2"/>
      <c r="ONF74" s="2"/>
      <c r="ONG74" s="2"/>
      <c r="ONH74" s="2"/>
      <c r="ONI74" s="2"/>
      <c r="ONJ74" s="2"/>
      <c r="ONK74" s="2"/>
      <c r="ONL74" s="2"/>
      <c r="ONM74" s="2"/>
      <c r="ONN74" s="2"/>
      <c r="ONO74" s="2"/>
      <c r="ONP74" s="2"/>
      <c r="ONQ74" s="2"/>
      <c r="ONR74" s="2"/>
      <c r="ONS74" s="2"/>
      <c r="ONT74" s="2"/>
      <c r="ONU74" s="2"/>
      <c r="ONV74" s="2"/>
      <c r="ONW74" s="2"/>
      <c r="ONX74" s="2"/>
      <c r="ONY74" s="2"/>
      <c r="ONZ74" s="2"/>
      <c r="OOA74" s="2"/>
      <c r="OOB74" s="2"/>
      <c r="OOC74" s="2"/>
      <c r="OOD74" s="2"/>
      <c r="OOE74" s="2"/>
      <c r="OOF74" s="2"/>
      <c r="OOG74" s="2"/>
      <c r="OOH74" s="2"/>
      <c r="OOI74" s="2"/>
      <c r="OOJ74" s="2"/>
      <c r="OOK74" s="2"/>
      <c r="OOL74" s="2"/>
      <c r="OOM74" s="2"/>
      <c r="OON74" s="2"/>
      <c r="OOO74" s="2"/>
      <c r="OOP74" s="2"/>
      <c r="OOQ74" s="2"/>
      <c r="OOR74" s="2"/>
      <c r="OOS74" s="2"/>
      <c r="OOT74" s="2"/>
      <c r="OOU74" s="2"/>
      <c r="OOV74" s="2"/>
      <c r="OOW74" s="2"/>
      <c r="OOX74" s="2"/>
      <c r="OOY74" s="2"/>
      <c r="OOZ74" s="2"/>
      <c r="OPA74" s="2"/>
      <c r="OPB74" s="2"/>
      <c r="OPC74" s="2"/>
      <c r="OPD74" s="2"/>
      <c r="OPE74" s="2"/>
      <c r="OPF74" s="2"/>
      <c r="OPG74" s="2"/>
      <c r="OPH74" s="2"/>
      <c r="OPI74" s="2"/>
      <c r="OPJ74" s="2"/>
      <c r="OPK74" s="2"/>
      <c r="OPL74" s="2"/>
      <c r="OPM74" s="2"/>
      <c r="OPN74" s="2"/>
      <c r="OPO74" s="2"/>
      <c r="OPP74" s="2"/>
      <c r="OPQ74" s="2"/>
      <c r="OPR74" s="2"/>
      <c r="OPS74" s="2"/>
      <c r="OPT74" s="2"/>
      <c r="OPU74" s="2"/>
      <c r="OPV74" s="2"/>
      <c r="OPW74" s="2"/>
      <c r="OPX74" s="2"/>
      <c r="OPY74" s="2"/>
      <c r="OPZ74" s="2"/>
      <c r="OQA74" s="2"/>
      <c r="OQB74" s="2"/>
      <c r="OQC74" s="2"/>
      <c r="OQD74" s="2"/>
      <c r="OQE74" s="2"/>
      <c r="OQF74" s="2"/>
      <c r="OQG74" s="2"/>
      <c r="OQH74" s="2"/>
      <c r="OQI74" s="2"/>
      <c r="OQJ74" s="2"/>
      <c r="OQK74" s="2"/>
      <c r="OQL74" s="2"/>
      <c r="OQM74" s="2"/>
      <c r="OQN74" s="2"/>
      <c r="OQO74" s="2"/>
      <c r="OQP74" s="2"/>
      <c r="OQQ74" s="2"/>
      <c r="OQR74" s="2"/>
      <c r="OQS74" s="2"/>
      <c r="OQT74" s="2"/>
      <c r="OQU74" s="2"/>
      <c r="OQV74" s="2"/>
      <c r="OQW74" s="2"/>
      <c r="OQX74" s="2"/>
      <c r="OQY74" s="2"/>
      <c r="OQZ74" s="2"/>
      <c r="ORA74" s="2"/>
      <c r="ORB74" s="2"/>
      <c r="ORC74" s="2"/>
      <c r="ORD74" s="2"/>
      <c r="ORE74" s="2"/>
      <c r="ORF74" s="2"/>
      <c r="ORG74" s="2"/>
      <c r="ORH74" s="2"/>
      <c r="ORI74" s="2"/>
      <c r="ORJ74" s="2"/>
      <c r="ORK74" s="2"/>
      <c r="ORL74" s="2"/>
      <c r="ORM74" s="2"/>
      <c r="ORN74" s="2"/>
      <c r="ORO74" s="2"/>
      <c r="ORP74" s="2"/>
      <c r="ORQ74" s="2"/>
      <c r="ORR74" s="2"/>
      <c r="ORS74" s="2"/>
      <c r="ORT74" s="2"/>
      <c r="ORU74" s="2"/>
      <c r="ORV74" s="2"/>
      <c r="ORW74" s="2"/>
      <c r="ORX74" s="2"/>
      <c r="ORY74" s="2"/>
      <c r="ORZ74" s="2"/>
      <c r="OSA74" s="2"/>
      <c r="OSB74" s="2"/>
      <c r="OSC74" s="2"/>
      <c r="OSD74" s="2"/>
      <c r="OSE74" s="2"/>
      <c r="OSF74" s="2"/>
      <c r="OSG74" s="2"/>
      <c r="OSH74" s="2"/>
      <c r="OSI74" s="2"/>
      <c r="OSJ74" s="2"/>
      <c r="OSK74" s="2"/>
      <c r="OSL74" s="2"/>
      <c r="OSM74" s="2"/>
      <c r="OSN74" s="2"/>
      <c r="OSO74" s="2"/>
      <c r="OSP74" s="2"/>
      <c r="OSQ74" s="2"/>
      <c r="OSR74" s="2"/>
      <c r="OSS74" s="2"/>
      <c r="OST74" s="2"/>
      <c r="OSU74" s="2"/>
      <c r="OSV74" s="2"/>
      <c r="OSW74" s="2"/>
      <c r="OSX74" s="2"/>
      <c r="OSY74" s="2"/>
      <c r="OSZ74" s="2"/>
      <c r="OTA74" s="2"/>
      <c r="OTB74" s="2"/>
      <c r="OTC74" s="2"/>
      <c r="OTD74" s="2"/>
      <c r="OTE74" s="2"/>
      <c r="OTF74" s="2"/>
      <c r="OTG74" s="2"/>
      <c r="OTH74" s="2"/>
      <c r="OTI74" s="2"/>
      <c r="OTJ74" s="2"/>
      <c r="OTK74" s="2"/>
      <c r="OTL74" s="2"/>
      <c r="OTM74" s="2"/>
      <c r="OTN74" s="2"/>
      <c r="OTO74" s="2"/>
      <c r="OTP74" s="2"/>
      <c r="OTQ74" s="2"/>
      <c r="OTR74" s="2"/>
      <c r="OTS74" s="2"/>
      <c r="OTT74" s="2"/>
      <c r="OTU74" s="2"/>
      <c r="OTV74" s="2"/>
      <c r="OTW74" s="2"/>
      <c r="OTX74" s="2"/>
      <c r="OTY74" s="2"/>
      <c r="OTZ74" s="2"/>
      <c r="OUA74" s="2"/>
      <c r="OUB74" s="2"/>
      <c r="OUC74" s="2"/>
      <c r="OUD74" s="2"/>
      <c r="OUE74" s="2"/>
      <c r="OUF74" s="2"/>
      <c r="OUG74" s="2"/>
      <c r="OUH74" s="2"/>
      <c r="OUI74" s="2"/>
      <c r="OUJ74" s="2"/>
      <c r="OUK74" s="2"/>
      <c r="OUL74" s="2"/>
      <c r="OUM74" s="2"/>
      <c r="OUN74" s="2"/>
      <c r="OUO74" s="2"/>
      <c r="OUP74" s="2"/>
      <c r="OUQ74" s="2"/>
      <c r="OUR74" s="2"/>
      <c r="OUS74" s="2"/>
      <c r="OUT74" s="2"/>
      <c r="OUU74" s="2"/>
      <c r="OUV74" s="2"/>
      <c r="OUW74" s="2"/>
      <c r="OUX74" s="2"/>
      <c r="OUY74" s="2"/>
      <c r="OUZ74" s="2"/>
      <c r="OVA74" s="2"/>
      <c r="OVB74" s="2"/>
      <c r="OVC74" s="2"/>
      <c r="OVD74" s="2"/>
      <c r="OVE74" s="2"/>
      <c r="OVF74" s="2"/>
      <c r="OVG74" s="2"/>
      <c r="OVH74" s="2"/>
      <c r="OVI74" s="2"/>
      <c r="OVJ74" s="2"/>
      <c r="OVK74" s="2"/>
      <c r="OVL74" s="2"/>
      <c r="OVM74" s="2"/>
      <c r="OVN74" s="2"/>
      <c r="OVO74" s="2"/>
      <c r="OVP74" s="2"/>
      <c r="OVQ74" s="2"/>
      <c r="OVR74" s="2"/>
      <c r="OVS74" s="2"/>
      <c r="OVT74" s="2"/>
      <c r="OVU74" s="2"/>
      <c r="OVV74" s="2"/>
      <c r="OVW74" s="2"/>
      <c r="OVX74" s="2"/>
      <c r="OVY74" s="2"/>
      <c r="OVZ74" s="2"/>
      <c r="OWA74" s="2"/>
      <c r="OWB74" s="2"/>
      <c r="OWC74" s="2"/>
      <c r="OWD74" s="2"/>
      <c r="OWE74" s="2"/>
      <c r="OWF74" s="2"/>
      <c r="OWG74" s="2"/>
      <c r="OWH74" s="2"/>
      <c r="OWI74" s="2"/>
      <c r="OWJ74" s="2"/>
      <c r="OWK74" s="2"/>
      <c r="OWL74" s="2"/>
      <c r="OWM74" s="2"/>
      <c r="OWN74" s="2"/>
      <c r="OWO74" s="2"/>
      <c r="OWP74" s="2"/>
      <c r="OWQ74" s="2"/>
      <c r="OWR74" s="2"/>
      <c r="OWS74" s="2"/>
      <c r="OWT74" s="2"/>
      <c r="OWU74" s="2"/>
      <c r="OWV74" s="2"/>
      <c r="OWW74" s="2"/>
      <c r="OWX74" s="2"/>
      <c r="OWY74" s="2"/>
      <c r="OWZ74" s="2"/>
      <c r="OXA74" s="2"/>
      <c r="OXB74" s="2"/>
      <c r="OXC74" s="2"/>
      <c r="OXD74" s="2"/>
      <c r="OXE74" s="2"/>
      <c r="OXF74" s="2"/>
      <c r="OXG74" s="2"/>
      <c r="OXH74" s="2"/>
      <c r="OXI74" s="2"/>
      <c r="OXJ74" s="2"/>
      <c r="OXK74" s="2"/>
      <c r="OXL74" s="2"/>
      <c r="OXM74" s="2"/>
      <c r="OXN74" s="2"/>
      <c r="OXO74" s="2"/>
      <c r="OXP74" s="2"/>
      <c r="OXQ74" s="2"/>
      <c r="OXR74" s="2"/>
      <c r="OXS74" s="2"/>
      <c r="OXT74" s="2"/>
      <c r="OXU74" s="2"/>
      <c r="OXV74" s="2"/>
      <c r="OXW74" s="2"/>
      <c r="OXX74" s="2"/>
      <c r="OXY74" s="2"/>
      <c r="OXZ74" s="2"/>
      <c r="OYA74" s="2"/>
      <c r="OYB74" s="2"/>
      <c r="OYC74" s="2"/>
      <c r="OYD74" s="2"/>
      <c r="OYE74" s="2"/>
      <c r="OYF74" s="2"/>
      <c r="OYG74" s="2"/>
      <c r="OYH74" s="2"/>
      <c r="OYI74" s="2"/>
      <c r="OYJ74" s="2"/>
      <c r="OYK74" s="2"/>
      <c r="OYL74" s="2"/>
      <c r="OYM74" s="2"/>
      <c r="OYN74" s="2"/>
      <c r="OYO74" s="2"/>
      <c r="OYP74" s="2"/>
      <c r="OYQ74" s="2"/>
      <c r="OYR74" s="2"/>
      <c r="OYS74" s="2"/>
      <c r="OYT74" s="2"/>
      <c r="OYU74" s="2"/>
      <c r="OYV74" s="2"/>
      <c r="OYW74" s="2"/>
      <c r="OYX74" s="2"/>
      <c r="OYY74" s="2"/>
      <c r="OYZ74" s="2"/>
      <c r="OZA74" s="2"/>
      <c r="OZB74" s="2"/>
      <c r="OZC74" s="2"/>
      <c r="OZD74" s="2"/>
      <c r="OZE74" s="2"/>
      <c r="OZF74" s="2"/>
      <c r="OZG74" s="2"/>
      <c r="OZH74" s="2"/>
      <c r="OZI74" s="2"/>
      <c r="OZJ74" s="2"/>
      <c r="OZK74" s="2"/>
      <c r="OZL74" s="2"/>
      <c r="OZM74" s="2"/>
      <c r="OZN74" s="2"/>
      <c r="OZO74" s="2"/>
      <c r="OZP74" s="2"/>
      <c r="OZQ74" s="2"/>
      <c r="OZR74" s="2"/>
      <c r="OZS74" s="2"/>
      <c r="OZT74" s="2"/>
      <c r="OZU74" s="2"/>
      <c r="OZV74" s="2"/>
      <c r="OZW74" s="2"/>
      <c r="OZX74" s="2"/>
      <c r="OZY74" s="2"/>
      <c r="OZZ74" s="2"/>
      <c r="PAA74" s="2"/>
      <c r="PAB74" s="2"/>
      <c r="PAC74" s="2"/>
      <c r="PAD74" s="2"/>
      <c r="PAE74" s="2"/>
      <c r="PAF74" s="2"/>
      <c r="PAG74" s="2"/>
      <c r="PAH74" s="2"/>
      <c r="PAI74" s="2"/>
      <c r="PAJ74" s="2"/>
      <c r="PAK74" s="2"/>
      <c r="PAL74" s="2"/>
      <c r="PAM74" s="2"/>
      <c r="PAN74" s="2"/>
      <c r="PAO74" s="2"/>
      <c r="PAP74" s="2"/>
      <c r="PAQ74" s="2"/>
      <c r="PAR74" s="2"/>
      <c r="PAS74" s="2"/>
      <c r="PAT74" s="2"/>
      <c r="PAU74" s="2"/>
      <c r="PAV74" s="2"/>
      <c r="PAW74" s="2"/>
      <c r="PAX74" s="2"/>
      <c r="PAY74" s="2"/>
      <c r="PAZ74" s="2"/>
      <c r="PBA74" s="2"/>
      <c r="PBB74" s="2"/>
      <c r="PBC74" s="2"/>
      <c r="PBD74" s="2"/>
      <c r="PBE74" s="2"/>
      <c r="PBF74" s="2"/>
      <c r="PBG74" s="2"/>
      <c r="PBH74" s="2"/>
      <c r="PBI74" s="2"/>
      <c r="PBJ74" s="2"/>
      <c r="PBK74" s="2"/>
      <c r="PBL74" s="2"/>
      <c r="PBM74" s="2"/>
      <c r="PBN74" s="2"/>
      <c r="PBO74" s="2"/>
      <c r="PBP74" s="2"/>
      <c r="PBQ74" s="2"/>
      <c r="PBR74" s="2"/>
      <c r="PBS74" s="2"/>
      <c r="PBT74" s="2"/>
      <c r="PBU74" s="2"/>
      <c r="PBV74" s="2"/>
      <c r="PBW74" s="2"/>
      <c r="PBX74" s="2"/>
      <c r="PBY74" s="2"/>
      <c r="PBZ74" s="2"/>
      <c r="PCA74" s="2"/>
      <c r="PCB74" s="2"/>
      <c r="PCC74" s="2"/>
      <c r="PCD74" s="2"/>
      <c r="PCE74" s="2"/>
      <c r="PCF74" s="2"/>
      <c r="PCG74" s="2"/>
      <c r="PCH74" s="2"/>
      <c r="PCI74" s="2"/>
      <c r="PCJ74" s="2"/>
      <c r="PCK74" s="2"/>
      <c r="PCL74" s="2"/>
      <c r="PCM74" s="2"/>
      <c r="PCN74" s="2"/>
      <c r="PCO74" s="2"/>
      <c r="PCP74" s="2"/>
      <c r="PCQ74" s="2"/>
      <c r="PCR74" s="2"/>
      <c r="PCS74" s="2"/>
      <c r="PCT74" s="2"/>
      <c r="PCU74" s="2"/>
      <c r="PCV74" s="2"/>
      <c r="PCW74" s="2"/>
      <c r="PCX74" s="2"/>
      <c r="PCY74" s="2"/>
      <c r="PCZ74" s="2"/>
      <c r="PDA74" s="2"/>
      <c r="PDB74" s="2"/>
      <c r="PDC74" s="2"/>
      <c r="PDD74" s="2"/>
      <c r="PDE74" s="2"/>
      <c r="PDF74" s="2"/>
      <c r="PDG74" s="2"/>
      <c r="PDH74" s="2"/>
      <c r="PDI74" s="2"/>
      <c r="PDJ74" s="2"/>
      <c r="PDK74" s="2"/>
      <c r="PDL74" s="2"/>
      <c r="PDM74" s="2"/>
      <c r="PDN74" s="2"/>
      <c r="PDO74" s="2"/>
      <c r="PDP74" s="2"/>
      <c r="PDQ74" s="2"/>
      <c r="PDR74" s="2"/>
      <c r="PDS74" s="2"/>
      <c r="PDT74" s="2"/>
      <c r="PDU74" s="2"/>
      <c r="PDV74" s="2"/>
      <c r="PDW74" s="2"/>
      <c r="PDX74" s="2"/>
      <c r="PDY74" s="2"/>
      <c r="PDZ74" s="2"/>
      <c r="PEA74" s="2"/>
      <c r="PEB74" s="2"/>
      <c r="PEC74" s="2"/>
      <c r="PED74" s="2"/>
      <c r="PEE74" s="2"/>
      <c r="PEF74" s="2"/>
      <c r="PEG74" s="2"/>
      <c r="PEH74" s="2"/>
      <c r="PEI74" s="2"/>
      <c r="PEJ74" s="2"/>
      <c r="PEK74" s="2"/>
      <c r="PEL74" s="2"/>
      <c r="PEM74" s="2"/>
      <c r="PEN74" s="2"/>
      <c r="PEO74" s="2"/>
      <c r="PEP74" s="2"/>
      <c r="PEQ74" s="2"/>
      <c r="PER74" s="2"/>
      <c r="PES74" s="2"/>
      <c r="PET74" s="2"/>
      <c r="PEU74" s="2"/>
      <c r="PEV74" s="2"/>
      <c r="PEW74" s="2"/>
      <c r="PEX74" s="2"/>
      <c r="PEY74" s="2"/>
      <c r="PEZ74" s="2"/>
      <c r="PFA74" s="2"/>
      <c r="PFB74" s="2"/>
      <c r="PFC74" s="2"/>
      <c r="PFD74" s="2"/>
      <c r="PFE74" s="2"/>
      <c r="PFF74" s="2"/>
      <c r="PFG74" s="2"/>
      <c r="PFH74" s="2"/>
      <c r="PFI74" s="2"/>
      <c r="PFJ74" s="2"/>
      <c r="PFK74" s="2"/>
      <c r="PFL74" s="2"/>
      <c r="PFM74" s="2"/>
      <c r="PFN74" s="2"/>
      <c r="PFO74" s="2"/>
      <c r="PFP74" s="2"/>
      <c r="PFQ74" s="2"/>
      <c r="PFR74" s="2"/>
      <c r="PFS74" s="2"/>
      <c r="PFT74" s="2"/>
      <c r="PFU74" s="2"/>
      <c r="PFV74" s="2"/>
      <c r="PFW74" s="2"/>
      <c r="PFX74" s="2"/>
      <c r="PFY74" s="2"/>
      <c r="PFZ74" s="2"/>
      <c r="PGA74" s="2"/>
      <c r="PGB74" s="2"/>
      <c r="PGC74" s="2"/>
      <c r="PGD74" s="2"/>
      <c r="PGE74" s="2"/>
      <c r="PGF74" s="2"/>
      <c r="PGG74" s="2"/>
      <c r="PGH74" s="2"/>
      <c r="PGI74" s="2"/>
      <c r="PGJ74" s="2"/>
      <c r="PGK74" s="2"/>
      <c r="PGL74" s="2"/>
      <c r="PGM74" s="2"/>
      <c r="PGN74" s="2"/>
      <c r="PGO74" s="2"/>
      <c r="PGP74" s="2"/>
      <c r="PGQ74" s="2"/>
      <c r="PGR74" s="2"/>
      <c r="PGS74" s="2"/>
      <c r="PGT74" s="2"/>
      <c r="PGU74" s="2"/>
      <c r="PGV74" s="2"/>
      <c r="PGW74" s="2"/>
      <c r="PGX74" s="2"/>
      <c r="PGY74" s="2"/>
      <c r="PGZ74" s="2"/>
      <c r="PHA74" s="2"/>
      <c r="PHB74" s="2"/>
      <c r="PHC74" s="2"/>
      <c r="PHD74" s="2"/>
      <c r="PHE74" s="2"/>
      <c r="PHF74" s="2"/>
      <c r="PHG74" s="2"/>
      <c r="PHH74" s="2"/>
      <c r="PHI74" s="2"/>
      <c r="PHJ74" s="2"/>
      <c r="PHK74" s="2"/>
      <c r="PHL74" s="2"/>
      <c r="PHM74" s="2"/>
      <c r="PHN74" s="2"/>
      <c r="PHO74" s="2"/>
      <c r="PHP74" s="2"/>
      <c r="PHQ74" s="2"/>
      <c r="PHR74" s="2"/>
      <c r="PHS74" s="2"/>
      <c r="PHT74" s="2"/>
      <c r="PHU74" s="2"/>
      <c r="PHV74" s="2"/>
      <c r="PHW74" s="2"/>
      <c r="PHX74" s="2"/>
      <c r="PHY74" s="2"/>
      <c r="PHZ74" s="2"/>
      <c r="PIA74" s="2"/>
      <c r="PIB74" s="2"/>
      <c r="PIC74" s="2"/>
      <c r="PID74" s="2"/>
      <c r="PIE74" s="2"/>
      <c r="PIF74" s="2"/>
      <c r="PIG74" s="2"/>
      <c r="PIH74" s="2"/>
      <c r="PII74" s="2"/>
      <c r="PIJ74" s="2"/>
      <c r="PIK74" s="2"/>
      <c r="PIL74" s="2"/>
      <c r="PIM74" s="2"/>
      <c r="PIN74" s="2"/>
      <c r="PIO74" s="2"/>
      <c r="PIP74" s="2"/>
      <c r="PIQ74" s="2"/>
      <c r="PIR74" s="2"/>
      <c r="PIS74" s="2"/>
      <c r="PIT74" s="2"/>
      <c r="PIU74" s="2"/>
      <c r="PIV74" s="2"/>
      <c r="PIW74" s="2"/>
      <c r="PIX74" s="2"/>
      <c r="PIY74" s="2"/>
      <c r="PIZ74" s="2"/>
      <c r="PJA74" s="2"/>
      <c r="PJB74" s="2"/>
      <c r="PJC74" s="2"/>
      <c r="PJD74" s="2"/>
      <c r="PJE74" s="2"/>
      <c r="PJF74" s="2"/>
      <c r="PJG74" s="2"/>
      <c r="PJH74" s="2"/>
      <c r="PJI74" s="2"/>
      <c r="PJJ74" s="2"/>
      <c r="PJK74" s="2"/>
      <c r="PJL74" s="2"/>
      <c r="PJM74" s="2"/>
      <c r="PJN74" s="2"/>
      <c r="PJO74" s="2"/>
      <c r="PJP74" s="2"/>
      <c r="PJQ74" s="2"/>
      <c r="PJR74" s="2"/>
      <c r="PJS74" s="2"/>
      <c r="PJT74" s="2"/>
      <c r="PJU74" s="2"/>
      <c r="PJV74" s="2"/>
      <c r="PJW74" s="2"/>
      <c r="PJX74" s="2"/>
      <c r="PJY74" s="2"/>
      <c r="PJZ74" s="2"/>
      <c r="PKA74" s="2"/>
      <c r="PKB74" s="2"/>
      <c r="PKC74" s="2"/>
      <c r="PKD74" s="2"/>
      <c r="PKE74" s="2"/>
      <c r="PKF74" s="2"/>
      <c r="PKG74" s="2"/>
      <c r="PKH74" s="2"/>
      <c r="PKI74" s="2"/>
      <c r="PKJ74" s="2"/>
      <c r="PKK74" s="2"/>
      <c r="PKL74" s="2"/>
      <c r="PKM74" s="2"/>
      <c r="PKN74" s="2"/>
      <c r="PKO74" s="2"/>
      <c r="PKP74" s="2"/>
      <c r="PKQ74" s="2"/>
      <c r="PKR74" s="2"/>
      <c r="PKS74" s="2"/>
      <c r="PKT74" s="2"/>
      <c r="PKU74" s="2"/>
      <c r="PKV74" s="2"/>
      <c r="PKW74" s="2"/>
      <c r="PKX74" s="2"/>
      <c r="PKY74" s="2"/>
      <c r="PKZ74" s="2"/>
      <c r="PLA74" s="2"/>
      <c r="PLB74" s="2"/>
      <c r="PLC74" s="2"/>
      <c r="PLD74" s="2"/>
      <c r="PLE74" s="2"/>
      <c r="PLF74" s="2"/>
      <c r="PLG74" s="2"/>
      <c r="PLH74" s="2"/>
      <c r="PLI74" s="2"/>
      <c r="PLJ74" s="2"/>
      <c r="PLK74" s="2"/>
      <c r="PLL74" s="2"/>
      <c r="PLM74" s="2"/>
      <c r="PLN74" s="2"/>
      <c r="PLO74" s="2"/>
      <c r="PLP74" s="2"/>
      <c r="PLQ74" s="2"/>
      <c r="PLR74" s="2"/>
      <c r="PLS74" s="2"/>
      <c r="PLT74" s="2"/>
      <c r="PLU74" s="2"/>
      <c r="PLV74" s="2"/>
      <c r="PLW74" s="2"/>
      <c r="PLX74" s="2"/>
      <c r="PLY74" s="2"/>
      <c r="PLZ74" s="2"/>
      <c r="PMA74" s="2"/>
      <c r="PMB74" s="2"/>
      <c r="PMC74" s="2"/>
      <c r="PMD74" s="2"/>
      <c r="PME74" s="2"/>
      <c r="PMF74" s="2"/>
      <c r="PMG74" s="2"/>
      <c r="PMH74" s="2"/>
      <c r="PMI74" s="2"/>
      <c r="PMJ74" s="2"/>
      <c r="PMK74" s="2"/>
      <c r="PML74" s="2"/>
      <c r="PMM74" s="2"/>
      <c r="PMN74" s="2"/>
      <c r="PMO74" s="2"/>
      <c r="PMP74" s="2"/>
      <c r="PMQ74" s="2"/>
      <c r="PMR74" s="2"/>
      <c r="PMS74" s="2"/>
      <c r="PMT74" s="2"/>
      <c r="PMU74" s="2"/>
      <c r="PMV74" s="2"/>
      <c r="PMW74" s="2"/>
      <c r="PMX74" s="2"/>
      <c r="PMY74" s="2"/>
      <c r="PMZ74" s="2"/>
      <c r="PNA74" s="2"/>
      <c r="PNB74" s="2"/>
      <c r="PNC74" s="2"/>
      <c r="PND74" s="2"/>
      <c r="PNE74" s="2"/>
      <c r="PNF74" s="2"/>
      <c r="PNG74" s="2"/>
      <c r="PNH74" s="2"/>
      <c r="PNI74" s="2"/>
      <c r="PNJ74" s="2"/>
      <c r="PNK74" s="2"/>
      <c r="PNL74" s="2"/>
      <c r="PNM74" s="2"/>
      <c r="PNN74" s="2"/>
      <c r="PNO74" s="2"/>
      <c r="PNP74" s="2"/>
      <c r="PNQ74" s="2"/>
      <c r="PNR74" s="2"/>
      <c r="PNS74" s="2"/>
      <c r="PNT74" s="2"/>
      <c r="PNU74" s="2"/>
      <c r="PNV74" s="2"/>
      <c r="PNW74" s="2"/>
      <c r="PNX74" s="2"/>
      <c r="PNY74" s="2"/>
      <c r="PNZ74" s="2"/>
      <c r="POA74" s="2"/>
      <c r="POB74" s="2"/>
      <c r="POC74" s="2"/>
      <c r="POD74" s="2"/>
      <c r="POE74" s="2"/>
      <c r="POF74" s="2"/>
      <c r="POG74" s="2"/>
      <c r="POH74" s="2"/>
      <c r="POI74" s="2"/>
      <c r="POJ74" s="2"/>
      <c r="POK74" s="2"/>
      <c r="POL74" s="2"/>
      <c r="POM74" s="2"/>
      <c r="PON74" s="2"/>
      <c r="POO74" s="2"/>
      <c r="POP74" s="2"/>
      <c r="POQ74" s="2"/>
      <c r="POR74" s="2"/>
      <c r="POS74" s="2"/>
      <c r="POT74" s="2"/>
      <c r="POU74" s="2"/>
      <c r="POV74" s="2"/>
      <c r="POW74" s="2"/>
      <c r="POX74" s="2"/>
      <c r="POY74" s="2"/>
      <c r="POZ74" s="2"/>
      <c r="PPA74" s="2"/>
      <c r="PPB74" s="2"/>
      <c r="PPC74" s="2"/>
      <c r="PPD74" s="2"/>
      <c r="PPE74" s="2"/>
      <c r="PPF74" s="2"/>
      <c r="PPG74" s="2"/>
      <c r="PPH74" s="2"/>
      <c r="PPI74" s="2"/>
      <c r="PPJ74" s="2"/>
      <c r="PPK74" s="2"/>
      <c r="PPL74" s="2"/>
      <c r="PPM74" s="2"/>
      <c r="PPN74" s="2"/>
      <c r="PPO74" s="2"/>
      <c r="PPP74" s="2"/>
      <c r="PPQ74" s="2"/>
      <c r="PPR74" s="2"/>
      <c r="PPS74" s="2"/>
      <c r="PPT74" s="2"/>
      <c r="PPU74" s="2"/>
      <c r="PPV74" s="2"/>
      <c r="PPW74" s="2"/>
      <c r="PPX74" s="2"/>
      <c r="PPY74" s="2"/>
      <c r="PPZ74" s="2"/>
      <c r="PQA74" s="2"/>
      <c r="PQB74" s="2"/>
      <c r="PQC74" s="2"/>
      <c r="PQD74" s="2"/>
      <c r="PQE74" s="2"/>
      <c r="PQF74" s="2"/>
      <c r="PQG74" s="2"/>
      <c r="PQH74" s="2"/>
      <c r="PQI74" s="2"/>
      <c r="PQJ74" s="2"/>
      <c r="PQK74" s="2"/>
      <c r="PQL74" s="2"/>
      <c r="PQM74" s="2"/>
      <c r="PQN74" s="2"/>
      <c r="PQO74" s="2"/>
      <c r="PQP74" s="2"/>
      <c r="PQQ74" s="2"/>
      <c r="PQR74" s="2"/>
      <c r="PQS74" s="2"/>
      <c r="PQT74" s="2"/>
      <c r="PQU74" s="2"/>
      <c r="PQV74" s="2"/>
      <c r="PQW74" s="2"/>
      <c r="PQX74" s="2"/>
      <c r="PQY74" s="2"/>
      <c r="PQZ74" s="2"/>
      <c r="PRA74" s="2"/>
      <c r="PRB74" s="2"/>
      <c r="PRC74" s="2"/>
      <c r="PRD74" s="2"/>
      <c r="PRE74" s="2"/>
      <c r="PRF74" s="2"/>
      <c r="PRG74" s="2"/>
      <c r="PRH74" s="2"/>
      <c r="PRI74" s="2"/>
      <c r="PRJ74" s="2"/>
      <c r="PRK74" s="2"/>
      <c r="PRL74" s="2"/>
      <c r="PRM74" s="2"/>
      <c r="PRN74" s="2"/>
      <c r="PRO74" s="2"/>
      <c r="PRP74" s="2"/>
      <c r="PRQ74" s="2"/>
      <c r="PRR74" s="2"/>
      <c r="PRS74" s="2"/>
      <c r="PRT74" s="2"/>
      <c r="PRU74" s="2"/>
      <c r="PRV74" s="2"/>
      <c r="PRW74" s="2"/>
      <c r="PRX74" s="2"/>
      <c r="PRY74" s="2"/>
      <c r="PRZ74" s="2"/>
      <c r="PSA74" s="2"/>
      <c r="PSB74" s="2"/>
      <c r="PSC74" s="2"/>
      <c r="PSD74" s="2"/>
      <c r="PSE74" s="2"/>
      <c r="PSF74" s="2"/>
      <c r="PSG74" s="2"/>
      <c r="PSH74" s="2"/>
      <c r="PSI74" s="2"/>
      <c r="PSJ74" s="2"/>
      <c r="PSK74" s="2"/>
      <c r="PSL74" s="2"/>
      <c r="PSM74" s="2"/>
      <c r="PSN74" s="2"/>
      <c r="PSO74" s="2"/>
      <c r="PSP74" s="2"/>
      <c r="PSQ74" s="2"/>
      <c r="PSR74" s="2"/>
      <c r="PSS74" s="2"/>
      <c r="PST74" s="2"/>
      <c r="PSU74" s="2"/>
      <c r="PSV74" s="2"/>
      <c r="PSW74" s="2"/>
      <c r="PSX74" s="2"/>
      <c r="PSY74" s="2"/>
      <c r="PSZ74" s="2"/>
      <c r="PTA74" s="2"/>
      <c r="PTB74" s="2"/>
      <c r="PTC74" s="2"/>
      <c r="PTD74" s="2"/>
      <c r="PTE74" s="2"/>
      <c r="PTF74" s="2"/>
      <c r="PTG74" s="2"/>
      <c r="PTH74" s="2"/>
      <c r="PTI74" s="2"/>
      <c r="PTJ74" s="2"/>
      <c r="PTK74" s="2"/>
      <c r="PTL74" s="2"/>
      <c r="PTM74" s="2"/>
      <c r="PTN74" s="2"/>
      <c r="PTO74" s="2"/>
      <c r="PTP74" s="2"/>
      <c r="PTQ74" s="2"/>
      <c r="PTR74" s="2"/>
      <c r="PTS74" s="2"/>
      <c r="PTT74" s="2"/>
      <c r="PTU74" s="2"/>
      <c r="PTV74" s="2"/>
      <c r="PTW74" s="2"/>
      <c r="PTX74" s="2"/>
      <c r="PTY74" s="2"/>
      <c r="PTZ74" s="2"/>
      <c r="PUA74" s="2"/>
      <c r="PUB74" s="2"/>
      <c r="PUC74" s="2"/>
      <c r="PUD74" s="2"/>
      <c r="PUE74" s="2"/>
      <c r="PUF74" s="2"/>
      <c r="PUG74" s="2"/>
      <c r="PUH74" s="2"/>
      <c r="PUI74" s="2"/>
      <c r="PUJ74" s="2"/>
      <c r="PUK74" s="2"/>
      <c r="PUL74" s="2"/>
      <c r="PUM74" s="2"/>
      <c r="PUN74" s="2"/>
      <c r="PUO74" s="2"/>
      <c r="PUP74" s="2"/>
      <c r="PUQ74" s="2"/>
      <c r="PUR74" s="2"/>
      <c r="PUS74" s="2"/>
      <c r="PUT74" s="2"/>
      <c r="PUU74" s="2"/>
      <c r="PUV74" s="2"/>
      <c r="PUW74" s="2"/>
      <c r="PUX74" s="2"/>
      <c r="PUY74" s="2"/>
      <c r="PUZ74" s="2"/>
      <c r="PVA74" s="2"/>
      <c r="PVB74" s="2"/>
      <c r="PVC74" s="2"/>
      <c r="PVD74" s="2"/>
      <c r="PVE74" s="2"/>
      <c r="PVF74" s="2"/>
      <c r="PVG74" s="2"/>
      <c r="PVH74" s="2"/>
      <c r="PVI74" s="2"/>
      <c r="PVJ74" s="2"/>
      <c r="PVK74" s="2"/>
      <c r="PVL74" s="2"/>
      <c r="PVM74" s="2"/>
      <c r="PVN74" s="2"/>
      <c r="PVO74" s="2"/>
      <c r="PVP74" s="2"/>
      <c r="PVQ74" s="2"/>
      <c r="PVR74" s="2"/>
      <c r="PVS74" s="2"/>
      <c r="PVT74" s="2"/>
      <c r="PVU74" s="2"/>
      <c r="PVV74" s="2"/>
      <c r="PVW74" s="2"/>
      <c r="PVX74" s="2"/>
      <c r="PVY74" s="2"/>
      <c r="PVZ74" s="2"/>
      <c r="PWA74" s="2"/>
      <c r="PWB74" s="2"/>
      <c r="PWC74" s="2"/>
      <c r="PWD74" s="2"/>
      <c r="PWE74" s="2"/>
      <c r="PWF74" s="2"/>
      <c r="PWG74" s="2"/>
      <c r="PWH74" s="2"/>
      <c r="PWI74" s="2"/>
      <c r="PWJ74" s="2"/>
      <c r="PWK74" s="2"/>
      <c r="PWL74" s="2"/>
      <c r="PWM74" s="2"/>
      <c r="PWN74" s="2"/>
      <c r="PWO74" s="2"/>
      <c r="PWP74" s="2"/>
      <c r="PWQ74" s="2"/>
      <c r="PWR74" s="2"/>
      <c r="PWS74" s="2"/>
      <c r="PWT74" s="2"/>
      <c r="PWU74" s="2"/>
      <c r="PWV74" s="2"/>
      <c r="PWW74" s="2"/>
      <c r="PWX74" s="2"/>
      <c r="PWY74" s="2"/>
      <c r="PWZ74" s="2"/>
      <c r="PXA74" s="2"/>
      <c r="PXB74" s="2"/>
      <c r="PXC74" s="2"/>
      <c r="PXD74" s="2"/>
      <c r="PXE74" s="2"/>
      <c r="PXF74" s="2"/>
      <c r="PXG74" s="2"/>
      <c r="PXH74" s="2"/>
      <c r="PXI74" s="2"/>
      <c r="PXJ74" s="2"/>
      <c r="PXK74" s="2"/>
      <c r="PXL74" s="2"/>
      <c r="PXM74" s="2"/>
      <c r="PXN74" s="2"/>
      <c r="PXO74" s="2"/>
      <c r="PXP74" s="2"/>
      <c r="PXQ74" s="2"/>
      <c r="PXR74" s="2"/>
      <c r="PXS74" s="2"/>
      <c r="PXT74" s="2"/>
      <c r="PXU74" s="2"/>
      <c r="PXV74" s="2"/>
      <c r="PXW74" s="2"/>
      <c r="PXX74" s="2"/>
      <c r="PXY74" s="2"/>
      <c r="PXZ74" s="2"/>
      <c r="PYA74" s="2"/>
      <c r="PYB74" s="2"/>
      <c r="PYC74" s="2"/>
      <c r="PYD74" s="2"/>
      <c r="PYE74" s="2"/>
      <c r="PYF74" s="2"/>
      <c r="PYG74" s="2"/>
      <c r="PYH74" s="2"/>
      <c r="PYI74" s="2"/>
      <c r="PYJ74" s="2"/>
      <c r="PYK74" s="2"/>
      <c r="PYL74" s="2"/>
      <c r="PYM74" s="2"/>
      <c r="PYN74" s="2"/>
      <c r="PYO74" s="2"/>
      <c r="PYP74" s="2"/>
      <c r="PYQ74" s="2"/>
      <c r="PYR74" s="2"/>
      <c r="PYS74" s="2"/>
      <c r="PYT74" s="2"/>
      <c r="PYU74" s="2"/>
      <c r="PYV74" s="2"/>
      <c r="PYW74" s="2"/>
      <c r="PYX74" s="2"/>
      <c r="PYY74" s="2"/>
      <c r="PYZ74" s="2"/>
      <c r="PZA74" s="2"/>
      <c r="PZB74" s="2"/>
      <c r="PZC74" s="2"/>
      <c r="PZD74" s="2"/>
      <c r="PZE74" s="2"/>
      <c r="PZF74" s="2"/>
      <c r="PZG74" s="2"/>
      <c r="PZH74" s="2"/>
      <c r="PZI74" s="2"/>
      <c r="PZJ74" s="2"/>
      <c r="PZK74" s="2"/>
      <c r="PZL74" s="2"/>
      <c r="PZM74" s="2"/>
      <c r="PZN74" s="2"/>
      <c r="PZO74" s="2"/>
      <c r="PZP74" s="2"/>
      <c r="PZQ74" s="2"/>
      <c r="PZR74" s="2"/>
      <c r="PZS74" s="2"/>
      <c r="PZT74" s="2"/>
      <c r="PZU74" s="2"/>
      <c r="PZV74" s="2"/>
      <c r="PZW74" s="2"/>
      <c r="PZX74" s="2"/>
      <c r="PZY74" s="2"/>
      <c r="PZZ74" s="2"/>
      <c r="QAA74" s="2"/>
      <c r="QAB74" s="2"/>
      <c r="QAC74" s="2"/>
      <c r="QAD74" s="2"/>
      <c r="QAE74" s="2"/>
      <c r="QAF74" s="2"/>
      <c r="QAG74" s="2"/>
      <c r="QAH74" s="2"/>
      <c r="QAI74" s="2"/>
      <c r="QAJ74" s="2"/>
      <c r="QAK74" s="2"/>
      <c r="QAL74" s="2"/>
      <c r="QAM74" s="2"/>
      <c r="QAN74" s="2"/>
      <c r="QAO74" s="2"/>
      <c r="QAP74" s="2"/>
      <c r="QAQ74" s="2"/>
      <c r="QAR74" s="2"/>
      <c r="QAS74" s="2"/>
      <c r="QAT74" s="2"/>
      <c r="QAU74" s="2"/>
      <c r="QAV74" s="2"/>
      <c r="QAW74" s="2"/>
      <c r="QAX74" s="2"/>
      <c r="QAY74" s="2"/>
      <c r="QAZ74" s="2"/>
      <c r="QBA74" s="2"/>
      <c r="QBB74" s="2"/>
      <c r="QBC74" s="2"/>
      <c r="QBD74" s="2"/>
      <c r="QBE74" s="2"/>
      <c r="QBF74" s="2"/>
      <c r="QBG74" s="2"/>
      <c r="QBH74" s="2"/>
      <c r="QBI74" s="2"/>
      <c r="QBJ74" s="2"/>
      <c r="QBK74" s="2"/>
      <c r="QBL74" s="2"/>
      <c r="QBM74" s="2"/>
      <c r="QBN74" s="2"/>
      <c r="QBO74" s="2"/>
      <c r="QBP74" s="2"/>
      <c r="QBQ74" s="2"/>
      <c r="QBR74" s="2"/>
      <c r="QBS74" s="2"/>
      <c r="QBT74" s="2"/>
      <c r="QBU74" s="2"/>
      <c r="QBV74" s="2"/>
      <c r="QBW74" s="2"/>
      <c r="QBX74" s="2"/>
      <c r="QBY74" s="2"/>
      <c r="QBZ74" s="2"/>
      <c r="QCA74" s="2"/>
      <c r="QCB74" s="2"/>
      <c r="QCC74" s="2"/>
      <c r="QCD74" s="2"/>
      <c r="QCE74" s="2"/>
      <c r="QCF74" s="2"/>
      <c r="QCG74" s="2"/>
      <c r="QCH74" s="2"/>
      <c r="QCI74" s="2"/>
      <c r="QCJ74" s="2"/>
      <c r="QCK74" s="2"/>
      <c r="QCL74" s="2"/>
      <c r="QCM74" s="2"/>
      <c r="QCN74" s="2"/>
      <c r="QCO74" s="2"/>
      <c r="QCP74" s="2"/>
      <c r="QCQ74" s="2"/>
      <c r="QCR74" s="2"/>
      <c r="QCS74" s="2"/>
      <c r="QCT74" s="2"/>
      <c r="QCU74" s="2"/>
      <c r="QCV74" s="2"/>
      <c r="QCW74" s="2"/>
      <c r="QCX74" s="2"/>
      <c r="QCY74" s="2"/>
      <c r="QCZ74" s="2"/>
      <c r="QDA74" s="2"/>
      <c r="QDB74" s="2"/>
      <c r="QDC74" s="2"/>
      <c r="QDD74" s="2"/>
      <c r="QDE74" s="2"/>
      <c r="QDF74" s="2"/>
      <c r="QDG74" s="2"/>
      <c r="QDH74" s="2"/>
      <c r="QDI74" s="2"/>
      <c r="QDJ74" s="2"/>
      <c r="QDK74" s="2"/>
      <c r="QDL74" s="2"/>
      <c r="QDM74" s="2"/>
      <c r="QDN74" s="2"/>
      <c r="QDO74" s="2"/>
      <c r="QDP74" s="2"/>
      <c r="QDQ74" s="2"/>
      <c r="QDR74" s="2"/>
      <c r="QDS74" s="2"/>
      <c r="QDT74" s="2"/>
      <c r="QDU74" s="2"/>
      <c r="QDV74" s="2"/>
      <c r="QDW74" s="2"/>
      <c r="QDX74" s="2"/>
      <c r="QDY74" s="2"/>
      <c r="QDZ74" s="2"/>
      <c r="QEA74" s="2"/>
      <c r="QEB74" s="2"/>
      <c r="QEC74" s="2"/>
      <c r="QED74" s="2"/>
      <c r="QEE74" s="2"/>
      <c r="QEF74" s="2"/>
      <c r="QEG74" s="2"/>
      <c r="QEH74" s="2"/>
      <c r="QEI74" s="2"/>
      <c r="QEJ74" s="2"/>
      <c r="QEK74" s="2"/>
      <c r="QEL74" s="2"/>
      <c r="QEM74" s="2"/>
      <c r="QEN74" s="2"/>
      <c r="QEO74" s="2"/>
      <c r="QEP74" s="2"/>
      <c r="QEQ74" s="2"/>
      <c r="QER74" s="2"/>
      <c r="QES74" s="2"/>
      <c r="QET74" s="2"/>
      <c r="QEU74" s="2"/>
      <c r="QEV74" s="2"/>
      <c r="QEW74" s="2"/>
      <c r="QEX74" s="2"/>
      <c r="QEY74" s="2"/>
      <c r="QEZ74" s="2"/>
      <c r="QFA74" s="2"/>
      <c r="QFB74" s="2"/>
      <c r="QFC74" s="2"/>
      <c r="QFD74" s="2"/>
      <c r="QFE74" s="2"/>
      <c r="QFF74" s="2"/>
      <c r="QFG74" s="2"/>
      <c r="QFH74" s="2"/>
      <c r="QFI74" s="2"/>
      <c r="QFJ74" s="2"/>
      <c r="QFK74" s="2"/>
      <c r="QFL74" s="2"/>
      <c r="QFM74" s="2"/>
      <c r="QFN74" s="2"/>
      <c r="QFO74" s="2"/>
      <c r="QFP74" s="2"/>
      <c r="QFQ74" s="2"/>
      <c r="QFR74" s="2"/>
      <c r="QFS74" s="2"/>
      <c r="QFT74" s="2"/>
      <c r="QFU74" s="2"/>
      <c r="QFV74" s="2"/>
      <c r="QFW74" s="2"/>
      <c r="QFX74" s="2"/>
      <c r="QFY74" s="2"/>
      <c r="QFZ74" s="2"/>
      <c r="QGA74" s="2"/>
      <c r="QGB74" s="2"/>
      <c r="QGC74" s="2"/>
      <c r="QGD74" s="2"/>
      <c r="QGE74" s="2"/>
      <c r="QGF74" s="2"/>
      <c r="QGG74" s="2"/>
      <c r="QGH74" s="2"/>
      <c r="QGI74" s="2"/>
      <c r="QGJ74" s="2"/>
      <c r="QGK74" s="2"/>
      <c r="QGL74" s="2"/>
      <c r="QGM74" s="2"/>
      <c r="QGN74" s="2"/>
      <c r="QGO74" s="2"/>
      <c r="QGP74" s="2"/>
      <c r="QGQ74" s="2"/>
      <c r="QGR74" s="2"/>
      <c r="QGS74" s="2"/>
      <c r="QGT74" s="2"/>
      <c r="QGU74" s="2"/>
      <c r="QGV74" s="2"/>
      <c r="QGW74" s="2"/>
      <c r="QGX74" s="2"/>
      <c r="QGY74" s="2"/>
      <c r="QGZ74" s="2"/>
      <c r="QHA74" s="2"/>
      <c r="QHB74" s="2"/>
      <c r="QHC74" s="2"/>
      <c r="QHD74" s="2"/>
      <c r="QHE74" s="2"/>
      <c r="QHF74" s="2"/>
      <c r="QHG74" s="2"/>
      <c r="QHH74" s="2"/>
      <c r="QHI74" s="2"/>
      <c r="QHJ74" s="2"/>
      <c r="QHK74" s="2"/>
      <c r="QHL74" s="2"/>
      <c r="QHM74" s="2"/>
      <c r="QHN74" s="2"/>
      <c r="QHO74" s="2"/>
      <c r="QHP74" s="2"/>
      <c r="QHQ74" s="2"/>
      <c r="QHR74" s="2"/>
      <c r="QHS74" s="2"/>
      <c r="QHT74" s="2"/>
      <c r="QHU74" s="2"/>
      <c r="QHV74" s="2"/>
      <c r="QHW74" s="2"/>
      <c r="QHX74" s="2"/>
      <c r="QHY74" s="2"/>
      <c r="QHZ74" s="2"/>
      <c r="QIA74" s="2"/>
      <c r="QIB74" s="2"/>
      <c r="QIC74" s="2"/>
      <c r="QID74" s="2"/>
      <c r="QIE74" s="2"/>
      <c r="QIF74" s="2"/>
      <c r="QIG74" s="2"/>
      <c r="QIH74" s="2"/>
      <c r="QII74" s="2"/>
      <c r="QIJ74" s="2"/>
      <c r="QIK74" s="2"/>
      <c r="QIL74" s="2"/>
      <c r="QIM74" s="2"/>
      <c r="QIN74" s="2"/>
      <c r="QIO74" s="2"/>
      <c r="QIP74" s="2"/>
      <c r="QIQ74" s="2"/>
      <c r="QIR74" s="2"/>
      <c r="QIS74" s="2"/>
      <c r="QIT74" s="2"/>
      <c r="QIU74" s="2"/>
      <c r="QIV74" s="2"/>
      <c r="QIW74" s="2"/>
      <c r="QIX74" s="2"/>
      <c r="QIY74" s="2"/>
      <c r="QIZ74" s="2"/>
      <c r="QJA74" s="2"/>
      <c r="QJB74" s="2"/>
      <c r="QJC74" s="2"/>
      <c r="QJD74" s="2"/>
      <c r="QJE74" s="2"/>
      <c r="QJF74" s="2"/>
      <c r="QJG74" s="2"/>
      <c r="QJH74" s="2"/>
      <c r="QJI74" s="2"/>
      <c r="QJJ74" s="2"/>
      <c r="QJK74" s="2"/>
      <c r="QJL74" s="2"/>
      <c r="QJM74" s="2"/>
      <c r="QJN74" s="2"/>
      <c r="QJO74" s="2"/>
      <c r="QJP74" s="2"/>
      <c r="QJQ74" s="2"/>
      <c r="QJR74" s="2"/>
      <c r="QJS74" s="2"/>
      <c r="QJT74" s="2"/>
      <c r="QJU74" s="2"/>
      <c r="QJV74" s="2"/>
      <c r="QJW74" s="2"/>
      <c r="QJX74" s="2"/>
      <c r="QJY74" s="2"/>
      <c r="QJZ74" s="2"/>
      <c r="QKA74" s="2"/>
      <c r="QKB74" s="2"/>
      <c r="QKC74" s="2"/>
      <c r="QKD74" s="2"/>
      <c r="QKE74" s="2"/>
      <c r="QKF74" s="2"/>
      <c r="QKG74" s="2"/>
      <c r="QKH74" s="2"/>
      <c r="QKI74" s="2"/>
      <c r="QKJ74" s="2"/>
      <c r="QKK74" s="2"/>
      <c r="QKL74" s="2"/>
      <c r="QKM74" s="2"/>
      <c r="QKN74" s="2"/>
      <c r="QKO74" s="2"/>
      <c r="QKP74" s="2"/>
      <c r="QKQ74" s="2"/>
      <c r="QKR74" s="2"/>
      <c r="QKS74" s="2"/>
      <c r="QKT74" s="2"/>
      <c r="QKU74" s="2"/>
      <c r="QKV74" s="2"/>
      <c r="QKW74" s="2"/>
      <c r="QKX74" s="2"/>
      <c r="QKY74" s="2"/>
      <c r="QKZ74" s="2"/>
      <c r="QLA74" s="2"/>
      <c r="QLB74" s="2"/>
      <c r="QLC74" s="2"/>
      <c r="QLD74" s="2"/>
      <c r="QLE74" s="2"/>
      <c r="QLF74" s="2"/>
      <c r="QLG74" s="2"/>
      <c r="QLH74" s="2"/>
      <c r="QLI74" s="2"/>
      <c r="QLJ74" s="2"/>
      <c r="QLK74" s="2"/>
      <c r="QLL74" s="2"/>
      <c r="QLM74" s="2"/>
      <c r="QLN74" s="2"/>
      <c r="QLO74" s="2"/>
      <c r="QLP74" s="2"/>
      <c r="QLQ74" s="2"/>
      <c r="QLR74" s="2"/>
      <c r="QLS74" s="2"/>
      <c r="QLT74" s="2"/>
      <c r="QLU74" s="2"/>
      <c r="QLV74" s="2"/>
      <c r="QLW74" s="2"/>
      <c r="QLX74" s="2"/>
      <c r="QLY74" s="2"/>
      <c r="QLZ74" s="2"/>
      <c r="QMA74" s="2"/>
      <c r="QMB74" s="2"/>
      <c r="QMC74" s="2"/>
      <c r="QMD74" s="2"/>
      <c r="QME74" s="2"/>
      <c r="QMF74" s="2"/>
      <c r="QMG74" s="2"/>
      <c r="QMH74" s="2"/>
      <c r="QMI74" s="2"/>
      <c r="QMJ74" s="2"/>
      <c r="QMK74" s="2"/>
      <c r="QML74" s="2"/>
      <c r="QMM74" s="2"/>
      <c r="QMN74" s="2"/>
      <c r="QMO74" s="2"/>
      <c r="QMP74" s="2"/>
      <c r="QMQ74" s="2"/>
      <c r="QMR74" s="2"/>
      <c r="QMS74" s="2"/>
      <c r="QMT74" s="2"/>
      <c r="QMU74" s="2"/>
      <c r="QMV74" s="2"/>
      <c r="QMW74" s="2"/>
      <c r="QMX74" s="2"/>
      <c r="QMY74" s="2"/>
      <c r="QMZ74" s="2"/>
      <c r="QNA74" s="2"/>
      <c r="QNB74" s="2"/>
      <c r="QNC74" s="2"/>
      <c r="QND74" s="2"/>
      <c r="QNE74" s="2"/>
      <c r="QNF74" s="2"/>
      <c r="QNG74" s="2"/>
      <c r="QNH74" s="2"/>
      <c r="QNI74" s="2"/>
      <c r="QNJ74" s="2"/>
      <c r="QNK74" s="2"/>
      <c r="QNL74" s="2"/>
      <c r="QNM74" s="2"/>
      <c r="QNN74" s="2"/>
      <c r="QNO74" s="2"/>
      <c r="QNP74" s="2"/>
      <c r="QNQ74" s="2"/>
      <c r="QNR74" s="2"/>
      <c r="QNS74" s="2"/>
      <c r="QNT74" s="2"/>
      <c r="QNU74" s="2"/>
      <c r="QNV74" s="2"/>
      <c r="QNW74" s="2"/>
      <c r="QNX74" s="2"/>
      <c r="QNY74" s="2"/>
      <c r="QNZ74" s="2"/>
      <c r="QOA74" s="2"/>
      <c r="QOB74" s="2"/>
      <c r="QOC74" s="2"/>
      <c r="QOD74" s="2"/>
      <c r="QOE74" s="2"/>
      <c r="QOF74" s="2"/>
      <c r="QOG74" s="2"/>
      <c r="QOH74" s="2"/>
      <c r="QOI74" s="2"/>
      <c r="QOJ74" s="2"/>
      <c r="QOK74" s="2"/>
      <c r="QOL74" s="2"/>
      <c r="QOM74" s="2"/>
      <c r="QON74" s="2"/>
      <c r="QOO74" s="2"/>
      <c r="QOP74" s="2"/>
      <c r="QOQ74" s="2"/>
      <c r="QOR74" s="2"/>
      <c r="QOS74" s="2"/>
      <c r="QOT74" s="2"/>
      <c r="QOU74" s="2"/>
      <c r="QOV74" s="2"/>
      <c r="QOW74" s="2"/>
      <c r="QOX74" s="2"/>
      <c r="QOY74" s="2"/>
      <c r="QOZ74" s="2"/>
      <c r="QPA74" s="2"/>
      <c r="QPB74" s="2"/>
      <c r="QPC74" s="2"/>
      <c r="QPD74" s="2"/>
      <c r="QPE74" s="2"/>
      <c r="QPF74" s="2"/>
      <c r="QPG74" s="2"/>
      <c r="QPH74" s="2"/>
      <c r="QPI74" s="2"/>
      <c r="QPJ74" s="2"/>
      <c r="QPK74" s="2"/>
      <c r="QPL74" s="2"/>
      <c r="QPM74" s="2"/>
      <c r="QPN74" s="2"/>
      <c r="QPO74" s="2"/>
      <c r="QPP74" s="2"/>
      <c r="QPQ74" s="2"/>
      <c r="QPR74" s="2"/>
      <c r="QPS74" s="2"/>
      <c r="QPT74" s="2"/>
      <c r="QPU74" s="2"/>
      <c r="QPV74" s="2"/>
      <c r="QPW74" s="2"/>
      <c r="QPX74" s="2"/>
      <c r="QPY74" s="2"/>
      <c r="QPZ74" s="2"/>
      <c r="QQA74" s="2"/>
      <c r="QQB74" s="2"/>
      <c r="QQC74" s="2"/>
      <c r="QQD74" s="2"/>
      <c r="QQE74" s="2"/>
      <c r="QQF74" s="2"/>
      <c r="QQG74" s="2"/>
      <c r="QQH74" s="2"/>
      <c r="QQI74" s="2"/>
      <c r="QQJ74" s="2"/>
      <c r="QQK74" s="2"/>
      <c r="QQL74" s="2"/>
      <c r="QQM74" s="2"/>
      <c r="QQN74" s="2"/>
      <c r="QQO74" s="2"/>
      <c r="QQP74" s="2"/>
      <c r="QQQ74" s="2"/>
      <c r="QQR74" s="2"/>
      <c r="QQS74" s="2"/>
      <c r="QQT74" s="2"/>
      <c r="QQU74" s="2"/>
      <c r="QQV74" s="2"/>
      <c r="QQW74" s="2"/>
      <c r="QQX74" s="2"/>
      <c r="QQY74" s="2"/>
      <c r="QQZ74" s="2"/>
      <c r="QRA74" s="2"/>
      <c r="QRB74" s="2"/>
      <c r="QRC74" s="2"/>
      <c r="QRD74" s="2"/>
      <c r="QRE74" s="2"/>
      <c r="QRF74" s="2"/>
      <c r="QRG74" s="2"/>
      <c r="QRH74" s="2"/>
      <c r="QRI74" s="2"/>
      <c r="QRJ74" s="2"/>
      <c r="QRK74" s="2"/>
      <c r="QRL74" s="2"/>
      <c r="QRM74" s="2"/>
      <c r="QRN74" s="2"/>
      <c r="QRO74" s="2"/>
      <c r="QRP74" s="2"/>
      <c r="QRQ74" s="2"/>
      <c r="QRR74" s="2"/>
      <c r="QRS74" s="2"/>
      <c r="QRT74" s="2"/>
      <c r="QRU74" s="2"/>
      <c r="QRV74" s="2"/>
      <c r="QRW74" s="2"/>
      <c r="QRX74" s="2"/>
      <c r="QRY74" s="2"/>
      <c r="QRZ74" s="2"/>
      <c r="QSA74" s="2"/>
      <c r="QSB74" s="2"/>
      <c r="QSC74" s="2"/>
      <c r="QSD74" s="2"/>
      <c r="QSE74" s="2"/>
      <c r="QSF74" s="2"/>
      <c r="QSG74" s="2"/>
      <c r="QSH74" s="2"/>
      <c r="QSI74" s="2"/>
      <c r="QSJ74" s="2"/>
      <c r="QSK74" s="2"/>
      <c r="QSL74" s="2"/>
      <c r="QSM74" s="2"/>
      <c r="QSN74" s="2"/>
      <c r="QSO74" s="2"/>
      <c r="QSP74" s="2"/>
      <c r="QSQ74" s="2"/>
      <c r="QSR74" s="2"/>
      <c r="QSS74" s="2"/>
      <c r="QST74" s="2"/>
      <c r="QSU74" s="2"/>
      <c r="QSV74" s="2"/>
      <c r="QSW74" s="2"/>
      <c r="QSX74" s="2"/>
      <c r="QSY74" s="2"/>
      <c r="QSZ74" s="2"/>
      <c r="QTA74" s="2"/>
      <c r="QTB74" s="2"/>
      <c r="QTC74" s="2"/>
      <c r="QTD74" s="2"/>
      <c r="QTE74" s="2"/>
      <c r="QTF74" s="2"/>
      <c r="QTG74" s="2"/>
      <c r="QTH74" s="2"/>
      <c r="QTI74" s="2"/>
      <c r="QTJ74" s="2"/>
      <c r="QTK74" s="2"/>
      <c r="QTL74" s="2"/>
      <c r="QTM74" s="2"/>
      <c r="QTN74" s="2"/>
      <c r="QTO74" s="2"/>
      <c r="QTP74" s="2"/>
      <c r="QTQ74" s="2"/>
      <c r="QTR74" s="2"/>
      <c r="QTS74" s="2"/>
      <c r="QTT74" s="2"/>
      <c r="QTU74" s="2"/>
      <c r="QTV74" s="2"/>
      <c r="QTW74" s="2"/>
      <c r="QTX74" s="2"/>
      <c r="QTY74" s="2"/>
      <c r="QTZ74" s="2"/>
      <c r="QUA74" s="2"/>
      <c r="QUB74" s="2"/>
      <c r="QUC74" s="2"/>
      <c r="QUD74" s="2"/>
      <c r="QUE74" s="2"/>
      <c r="QUF74" s="2"/>
      <c r="QUG74" s="2"/>
      <c r="QUH74" s="2"/>
      <c r="QUI74" s="2"/>
      <c r="QUJ74" s="2"/>
      <c r="QUK74" s="2"/>
      <c r="QUL74" s="2"/>
      <c r="QUM74" s="2"/>
      <c r="QUN74" s="2"/>
      <c r="QUO74" s="2"/>
      <c r="QUP74" s="2"/>
      <c r="QUQ74" s="2"/>
      <c r="QUR74" s="2"/>
      <c r="QUS74" s="2"/>
      <c r="QUT74" s="2"/>
      <c r="QUU74" s="2"/>
      <c r="QUV74" s="2"/>
      <c r="QUW74" s="2"/>
      <c r="QUX74" s="2"/>
      <c r="QUY74" s="2"/>
      <c r="QUZ74" s="2"/>
      <c r="QVA74" s="2"/>
      <c r="QVB74" s="2"/>
      <c r="QVC74" s="2"/>
      <c r="QVD74" s="2"/>
      <c r="QVE74" s="2"/>
      <c r="QVF74" s="2"/>
      <c r="QVG74" s="2"/>
      <c r="QVH74" s="2"/>
      <c r="QVI74" s="2"/>
      <c r="QVJ74" s="2"/>
      <c r="QVK74" s="2"/>
      <c r="QVL74" s="2"/>
      <c r="QVM74" s="2"/>
      <c r="QVN74" s="2"/>
      <c r="QVO74" s="2"/>
      <c r="QVP74" s="2"/>
      <c r="QVQ74" s="2"/>
      <c r="QVR74" s="2"/>
      <c r="QVS74" s="2"/>
      <c r="QVT74" s="2"/>
      <c r="QVU74" s="2"/>
      <c r="QVV74" s="2"/>
      <c r="QVW74" s="2"/>
      <c r="QVX74" s="2"/>
      <c r="QVY74" s="2"/>
      <c r="QVZ74" s="2"/>
      <c r="QWA74" s="2"/>
      <c r="QWB74" s="2"/>
      <c r="QWC74" s="2"/>
      <c r="QWD74" s="2"/>
      <c r="QWE74" s="2"/>
      <c r="QWF74" s="2"/>
      <c r="QWG74" s="2"/>
      <c r="QWH74" s="2"/>
      <c r="QWI74" s="2"/>
      <c r="QWJ74" s="2"/>
      <c r="QWK74" s="2"/>
      <c r="QWL74" s="2"/>
      <c r="QWM74" s="2"/>
      <c r="QWN74" s="2"/>
      <c r="QWO74" s="2"/>
      <c r="QWP74" s="2"/>
      <c r="QWQ74" s="2"/>
      <c r="QWR74" s="2"/>
      <c r="QWS74" s="2"/>
      <c r="QWT74" s="2"/>
      <c r="QWU74" s="2"/>
      <c r="QWV74" s="2"/>
      <c r="QWW74" s="2"/>
      <c r="QWX74" s="2"/>
      <c r="QWY74" s="2"/>
      <c r="QWZ74" s="2"/>
      <c r="QXA74" s="2"/>
      <c r="QXB74" s="2"/>
      <c r="QXC74" s="2"/>
      <c r="QXD74" s="2"/>
      <c r="QXE74" s="2"/>
      <c r="QXF74" s="2"/>
      <c r="QXG74" s="2"/>
      <c r="QXH74" s="2"/>
      <c r="QXI74" s="2"/>
      <c r="QXJ74" s="2"/>
      <c r="QXK74" s="2"/>
      <c r="QXL74" s="2"/>
      <c r="QXM74" s="2"/>
      <c r="QXN74" s="2"/>
      <c r="QXO74" s="2"/>
      <c r="QXP74" s="2"/>
      <c r="QXQ74" s="2"/>
      <c r="QXR74" s="2"/>
      <c r="QXS74" s="2"/>
      <c r="QXT74" s="2"/>
      <c r="QXU74" s="2"/>
      <c r="QXV74" s="2"/>
      <c r="QXW74" s="2"/>
      <c r="QXX74" s="2"/>
      <c r="QXY74" s="2"/>
      <c r="QXZ74" s="2"/>
      <c r="QYA74" s="2"/>
      <c r="QYB74" s="2"/>
      <c r="QYC74" s="2"/>
      <c r="QYD74" s="2"/>
      <c r="QYE74" s="2"/>
      <c r="QYF74" s="2"/>
      <c r="QYG74" s="2"/>
      <c r="QYH74" s="2"/>
      <c r="QYI74" s="2"/>
      <c r="QYJ74" s="2"/>
      <c r="QYK74" s="2"/>
      <c r="QYL74" s="2"/>
      <c r="QYM74" s="2"/>
      <c r="QYN74" s="2"/>
      <c r="QYO74" s="2"/>
      <c r="QYP74" s="2"/>
      <c r="QYQ74" s="2"/>
      <c r="QYR74" s="2"/>
      <c r="QYS74" s="2"/>
      <c r="QYT74" s="2"/>
      <c r="QYU74" s="2"/>
      <c r="QYV74" s="2"/>
      <c r="QYW74" s="2"/>
      <c r="QYX74" s="2"/>
      <c r="QYY74" s="2"/>
      <c r="QYZ74" s="2"/>
      <c r="QZA74" s="2"/>
      <c r="QZB74" s="2"/>
      <c r="QZC74" s="2"/>
      <c r="QZD74" s="2"/>
      <c r="QZE74" s="2"/>
      <c r="QZF74" s="2"/>
      <c r="QZG74" s="2"/>
      <c r="QZH74" s="2"/>
      <c r="QZI74" s="2"/>
      <c r="QZJ74" s="2"/>
      <c r="QZK74" s="2"/>
      <c r="QZL74" s="2"/>
      <c r="QZM74" s="2"/>
      <c r="QZN74" s="2"/>
      <c r="QZO74" s="2"/>
      <c r="QZP74" s="2"/>
      <c r="QZQ74" s="2"/>
      <c r="QZR74" s="2"/>
      <c r="QZS74" s="2"/>
      <c r="QZT74" s="2"/>
      <c r="QZU74" s="2"/>
      <c r="QZV74" s="2"/>
      <c r="QZW74" s="2"/>
      <c r="QZX74" s="2"/>
      <c r="QZY74" s="2"/>
      <c r="QZZ74" s="2"/>
      <c r="RAA74" s="2"/>
      <c r="RAB74" s="2"/>
      <c r="RAC74" s="2"/>
      <c r="RAD74" s="2"/>
      <c r="RAE74" s="2"/>
      <c r="RAF74" s="2"/>
      <c r="RAG74" s="2"/>
      <c r="RAH74" s="2"/>
      <c r="RAI74" s="2"/>
      <c r="RAJ74" s="2"/>
      <c r="RAK74" s="2"/>
      <c r="RAL74" s="2"/>
      <c r="RAM74" s="2"/>
      <c r="RAN74" s="2"/>
      <c r="RAO74" s="2"/>
      <c r="RAP74" s="2"/>
      <c r="RAQ74" s="2"/>
      <c r="RAR74" s="2"/>
      <c r="RAS74" s="2"/>
      <c r="RAT74" s="2"/>
      <c r="RAU74" s="2"/>
      <c r="RAV74" s="2"/>
      <c r="RAW74" s="2"/>
      <c r="RAX74" s="2"/>
      <c r="RAY74" s="2"/>
      <c r="RAZ74" s="2"/>
      <c r="RBA74" s="2"/>
      <c r="RBB74" s="2"/>
      <c r="RBC74" s="2"/>
      <c r="RBD74" s="2"/>
      <c r="RBE74" s="2"/>
      <c r="RBF74" s="2"/>
      <c r="RBG74" s="2"/>
      <c r="RBH74" s="2"/>
      <c r="RBI74" s="2"/>
      <c r="RBJ74" s="2"/>
      <c r="RBK74" s="2"/>
      <c r="RBL74" s="2"/>
      <c r="RBM74" s="2"/>
      <c r="RBN74" s="2"/>
      <c r="RBO74" s="2"/>
      <c r="RBP74" s="2"/>
      <c r="RBQ74" s="2"/>
      <c r="RBR74" s="2"/>
      <c r="RBS74" s="2"/>
      <c r="RBT74" s="2"/>
      <c r="RBU74" s="2"/>
      <c r="RBV74" s="2"/>
      <c r="RBW74" s="2"/>
      <c r="RBX74" s="2"/>
      <c r="RBY74" s="2"/>
      <c r="RBZ74" s="2"/>
      <c r="RCA74" s="2"/>
      <c r="RCB74" s="2"/>
      <c r="RCC74" s="2"/>
      <c r="RCD74" s="2"/>
      <c r="RCE74" s="2"/>
      <c r="RCF74" s="2"/>
      <c r="RCG74" s="2"/>
      <c r="RCH74" s="2"/>
      <c r="RCI74" s="2"/>
      <c r="RCJ74" s="2"/>
      <c r="RCK74" s="2"/>
      <c r="RCL74" s="2"/>
      <c r="RCM74" s="2"/>
      <c r="RCN74" s="2"/>
      <c r="RCO74" s="2"/>
      <c r="RCP74" s="2"/>
      <c r="RCQ74" s="2"/>
      <c r="RCR74" s="2"/>
      <c r="RCS74" s="2"/>
      <c r="RCT74" s="2"/>
      <c r="RCU74" s="2"/>
      <c r="RCV74" s="2"/>
      <c r="RCW74" s="2"/>
      <c r="RCX74" s="2"/>
      <c r="RCY74" s="2"/>
      <c r="RCZ74" s="2"/>
      <c r="RDA74" s="2"/>
      <c r="RDB74" s="2"/>
      <c r="RDC74" s="2"/>
      <c r="RDD74" s="2"/>
      <c r="RDE74" s="2"/>
      <c r="RDF74" s="2"/>
      <c r="RDG74" s="2"/>
      <c r="RDH74" s="2"/>
      <c r="RDI74" s="2"/>
      <c r="RDJ74" s="2"/>
      <c r="RDK74" s="2"/>
      <c r="RDL74" s="2"/>
      <c r="RDM74" s="2"/>
      <c r="RDN74" s="2"/>
      <c r="RDO74" s="2"/>
      <c r="RDP74" s="2"/>
      <c r="RDQ74" s="2"/>
      <c r="RDR74" s="2"/>
      <c r="RDS74" s="2"/>
      <c r="RDT74" s="2"/>
      <c r="RDU74" s="2"/>
      <c r="RDV74" s="2"/>
      <c r="RDW74" s="2"/>
      <c r="RDX74" s="2"/>
      <c r="RDY74" s="2"/>
      <c r="RDZ74" s="2"/>
      <c r="REA74" s="2"/>
      <c r="REB74" s="2"/>
      <c r="REC74" s="2"/>
      <c r="RED74" s="2"/>
      <c r="REE74" s="2"/>
      <c r="REF74" s="2"/>
      <c r="REG74" s="2"/>
      <c r="REH74" s="2"/>
      <c r="REI74" s="2"/>
      <c r="REJ74" s="2"/>
      <c r="REK74" s="2"/>
      <c r="REL74" s="2"/>
      <c r="REM74" s="2"/>
      <c r="REN74" s="2"/>
      <c r="REO74" s="2"/>
      <c r="REP74" s="2"/>
      <c r="REQ74" s="2"/>
      <c r="RER74" s="2"/>
      <c r="RES74" s="2"/>
      <c r="RET74" s="2"/>
      <c r="REU74" s="2"/>
      <c r="REV74" s="2"/>
      <c r="REW74" s="2"/>
      <c r="REX74" s="2"/>
      <c r="REY74" s="2"/>
      <c r="REZ74" s="2"/>
      <c r="RFA74" s="2"/>
      <c r="RFB74" s="2"/>
      <c r="RFC74" s="2"/>
      <c r="RFD74" s="2"/>
      <c r="RFE74" s="2"/>
      <c r="RFF74" s="2"/>
      <c r="RFG74" s="2"/>
      <c r="RFH74" s="2"/>
      <c r="RFI74" s="2"/>
      <c r="RFJ74" s="2"/>
      <c r="RFK74" s="2"/>
      <c r="RFL74" s="2"/>
      <c r="RFM74" s="2"/>
      <c r="RFN74" s="2"/>
      <c r="RFO74" s="2"/>
      <c r="RFP74" s="2"/>
      <c r="RFQ74" s="2"/>
      <c r="RFR74" s="2"/>
      <c r="RFS74" s="2"/>
      <c r="RFT74" s="2"/>
      <c r="RFU74" s="2"/>
      <c r="RFV74" s="2"/>
      <c r="RFW74" s="2"/>
      <c r="RFX74" s="2"/>
      <c r="RFY74" s="2"/>
      <c r="RFZ74" s="2"/>
      <c r="RGA74" s="2"/>
      <c r="RGB74" s="2"/>
      <c r="RGC74" s="2"/>
      <c r="RGD74" s="2"/>
      <c r="RGE74" s="2"/>
      <c r="RGF74" s="2"/>
      <c r="RGG74" s="2"/>
      <c r="RGH74" s="2"/>
      <c r="RGI74" s="2"/>
      <c r="RGJ74" s="2"/>
      <c r="RGK74" s="2"/>
      <c r="RGL74" s="2"/>
      <c r="RGM74" s="2"/>
      <c r="RGN74" s="2"/>
      <c r="RGO74" s="2"/>
      <c r="RGP74" s="2"/>
      <c r="RGQ74" s="2"/>
      <c r="RGR74" s="2"/>
      <c r="RGS74" s="2"/>
      <c r="RGT74" s="2"/>
      <c r="RGU74" s="2"/>
      <c r="RGV74" s="2"/>
      <c r="RGW74" s="2"/>
      <c r="RGX74" s="2"/>
      <c r="RGY74" s="2"/>
      <c r="RGZ74" s="2"/>
      <c r="RHA74" s="2"/>
      <c r="RHB74" s="2"/>
      <c r="RHC74" s="2"/>
      <c r="RHD74" s="2"/>
      <c r="RHE74" s="2"/>
      <c r="RHF74" s="2"/>
      <c r="RHG74" s="2"/>
      <c r="RHH74" s="2"/>
      <c r="RHI74" s="2"/>
      <c r="RHJ74" s="2"/>
      <c r="RHK74" s="2"/>
      <c r="RHL74" s="2"/>
      <c r="RHM74" s="2"/>
      <c r="RHN74" s="2"/>
      <c r="RHO74" s="2"/>
      <c r="RHP74" s="2"/>
      <c r="RHQ74" s="2"/>
      <c r="RHR74" s="2"/>
      <c r="RHS74" s="2"/>
      <c r="RHT74" s="2"/>
      <c r="RHU74" s="2"/>
      <c r="RHV74" s="2"/>
      <c r="RHW74" s="2"/>
      <c r="RHX74" s="2"/>
      <c r="RHY74" s="2"/>
      <c r="RHZ74" s="2"/>
      <c r="RIA74" s="2"/>
      <c r="RIB74" s="2"/>
      <c r="RIC74" s="2"/>
      <c r="RID74" s="2"/>
      <c r="RIE74" s="2"/>
      <c r="RIF74" s="2"/>
      <c r="RIG74" s="2"/>
      <c r="RIH74" s="2"/>
      <c r="RII74" s="2"/>
      <c r="RIJ74" s="2"/>
      <c r="RIK74" s="2"/>
      <c r="RIL74" s="2"/>
      <c r="RIM74" s="2"/>
      <c r="RIN74" s="2"/>
      <c r="RIO74" s="2"/>
      <c r="RIP74" s="2"/>
      <c r="RIQ74" s="2"/>
      <c r="RIR74" s="2"/>
      <c r="RIS74" s="2"/>
      <c r="RIT74" s="2"/>
      <c r="RIU74" s="2"/>
      <c r="RIV74" s="2"/>
      <c r="RIW74" s="2"/>
      <c r="RIX74" s="2"/>
      <c r="RIY74" s="2"/>
      <c r="RIZ74" s="2"/>
      <c r="RJA74" s="2"/>
      <c r="RJB74" s="2"/>
      <c r="RJC74" s="2"/>
      <c r="RJD74" s="2"/>
      <c r="RJE74" s="2"/>
      <c r="RJF74" s="2"/>
      <c r="RJG74" s="2"/>
      <c r="RJH74" s="2"/>
      <c r="RJI74" s="2"/>
      <c r="RJJ74" s="2"/>
      <c r="RJK74" s="2"/>
      <c r="RJL74" s="2"/>
      <c r="RJM74" s="2"/>
      <c r="RJN74" s="2"/>
      <c r="RJO74" s="2"/>
      <c r="RJP74" s="2"/>
      <c r="RJQ74" s="2"/>
      <c r="RJR74" s="2"/>
      <c r="RJS74" s="2"/>
      <c r="RJT74" s="2"/>
      <c r="RJU74" s="2"/>
      <c r="RJV74" s="2"/>
      <c r="RJW74" s="2"/>
      <c r="RJX74" s="2"/>
      <c r="RJY74" s="2"/>
      <c r="RJZ74" s="2"/>
      <c r="RKA74" s="2"/>
      <c r="RKB74" s="2"/>
      <c r="RKC74" s="2"/>
      <c r="RKD74" s="2"/>
      <c r="RKE74" s="2"/>
      <c r="RKF74" s="2"/>
      <c r="RKG74" s="2"/>
      <c r="RKH74" s="2"/>
      <c r="RKI74" s="2"/>
      <c r="RKJ74" s="2"/>
      <c r="RKK74" s="2"/>
      <c r="RKL74" s="2"/>
      <c r="RKM74" s="2"/>
      <c r="RKN74" s="2"/>
      <c r="RKO74" s="2"/>
      <c r="RKP74" s="2"/>
      <c r="RKQ74" s="2"/>
      <c r="RKR74" s="2"/>
      <c r="RKS74" s="2"/>
      <c r="RKT74" s="2"/>
      <c r="RKU74" s="2"/>
      <c r="RKV74" s="2"/>
      <c r="RKW74" s="2"/>
      <c r="RKX74" s="2"/>
      <c r="RKY74" s="2"/>
      <c r="RKZ74" s="2"/>
      <c r="RLA74" s="2"/>
      <c r="RLB74" s="2"/>
      <c r="RLC74" s="2"/>
      <c r="RLD74" s="2"/>
      <c r="RLE74" s="2"/>
      <c r="RLF74" s="2"/>
      <c r="RLG74" s="2"/>
      <c r="RLH74" s="2"/>
      <c r="RLI74" s="2"/>
      <c r="RLJ74" s="2"/>
      <c r="RLK74" s="2"/>
      <c r="RLL74" s="2"/>
      <c r="RLM74" s="2"/>
      <c r="RLN74" s="2"/>
      <c r="RLO74" s="2"/>
      <c r="RLP74" s="2"/>
      <c r="RLQ74" s="2"/>
      <c r="RLR74" s="2"/>
      <c r="RLS74" s="2"/>
      <c r="RLT74" s="2"/>
      <c r="RLU74" s="2"/>
      <c r="RLV74" s="2"/>
      <c r="RLW74" s="2"/>
      <c r="RLX74" s="2"/>
      <c r="RLY74" s="2"/>
      <c r="RLZ74" s="2"/>
      <c r="RMA74" s="2"/>
      <c r="RMB74" s="2"/>
      <c r="RMC74" s="2"/>
      <c r="RMD74" s="2"/>
      <c r="RME74" s="2"/>
      <c r="RMF74" s="2"/>
      <c r="RMG74" s="2"/>
      <c r="RMH74" s="2"/>
      <c r="RMI74" s="2"/>
      <c r="RMJ74" s="2"/>
      <c r="RMK74" s="2"/>
      <c r="RML74" s="2"/>
      <c r="RMM74" s="2"/>
      <c r="RMN74" s="2"/>
      <c r="RMO74" s="2"/>
      <c r="RMP74" s="2"/>
      <c r="RMQ74" s="2"/>
      <c r="RMR74" s="2"/>
      <c r="RMS74" s="2"/>
      <c r="RMT74" s="2"/>
      <c r="RMU74" s="2"/>
      <c r="RMV74" s="2"/>
      <c r="RMW74" s="2"/>
      <c r="RMX74" s="2"/>
      <c r="RMY74" s="2"/>
      <c r="RMZ74" s="2"/>
      <c r="RNA74" s="2"/>
      <c r="RNB74" s="2"/>
      <c r="RNC74" s="2"/>
      <c r="RND74" s="2"/>
      <c r="RNE74" s="2"/>
      <c r="RNF74" s="2"/>
      <c r="RNG74" s="2"/>
      <c r="RNH74" s="2"/>
      <c r="RNI74" s="2"/>
      <c r="RNJ74" s="2"/>
      <c r="RNK74" s="2"/>
      <c r="RNL74" s="2"/>
      <c r="RNM74" s="2"/>
      <c r="RNN74" s="2"/>
      <c r="RNO74" s="2"/>
      <c r="RNP74" s="2"/>
      <c r="RNQ74" s="2"/>
      <c r="RNR74" s="2"/>
      <c r="RNS74" s="2"/>
      <c r="RNT74" s="2"/>
      <c r="RNU74" s="2"/>
      <c r="RNV74" s="2"/>
      <c r="RNW74" s="2"/>
      <c r="RNX74" s="2"/>
      <c r="RNY74" s="2"/>
      <c r="RNZ74" s="2"/>
      <c r="ROA74" s="2"/>
      <c r="ROB74" s="2"/>
      <c r="ROC74" s="2"/>
      <c r="ROD74" s="2"/>
      <c r="ROE74" s="2"/>
      <c r="ROF74" s="2"/>
      <c r="ROG74" s="2"/>
      <c r="ROH74" s="2"/>
      <c r="ROI74" s="2"/>
      <c r="ROJ74" s="2"/>
      <c r="ROK74" s="2"/>
      <c r="ROL74" s="2"/>
      <c r="ROM74" s="2"/>
      <c r="RON74" s="2"/>
      <c r="ROO74" s="2"/>
      <c r="ROP74" s="2"/>
      <c r="ROQ74" s="2"/>
      <c r="ROR74" s="2"/>
      <c r="ROS74" s="2"/>
      <c r="ROT74" s="2"/>
      <c r="ROU74" s="2"/>
      <c r="ROV74" s="2"/>
      <c r="ROW74" s="2"/>
      <c r="ROX74" s="2"/>
      <c r="ROY74" s="2"/>
      <c r="ROZ74" s="2"/>
      <c r="RPA74" s="2"/>
      <c r="RPB74" s="2"/>
      <c r="RPC74" s="2"/>
      <c r="RPD74" s="2"/>
      <c r="RPE74" s="2"/>
      <c r="RPF74" s="2"/>
      <c r="RPG74" s="2"/>
      <c r="RPH74" s="2"/>
      <c r="RPI74" s="2"/>
      <c r="RPJ74" s="2"/>
      <c r="RPK74" s="2"/>
      <c r="RPL74" s="2"/>
      <c r="RPM74" s="2"/>
      <c r="RPN74" s="2"/>
      <c r="RPO74" s="2"/>
      <c r="RPP74" s="2"/>
      <c r="RPQ74" s="2"/>
      <c r="RPR74" s="2"/>
      <c r="RPS74" s="2"/>
      <c r="RPT74" s="2"/>
      <c r="RPU74" s="2"/>
      <c r="RPV74" s="2"/>
      <c r="RPW74" s="2"/>
      <c r="RPX74" s="2"/>
      <c r="RPY74" s="2"/>
      <c r="RPZ74" s="2"/>
      <c r="RQA74" s="2"/>
      <c r="RQB74" s="2"/>
      <c r="RQC74" s="2"/>
      <c r="RQD74" s="2"/>
      <c r="RQE74" s="2"/>
      <c r="RQF74" s="2"/>
      <c r="RQG74" s="2"/>
      <c r="RQH74" s="2"/>
      <c r="RQI74" s="2"/>
      <c r="RQJ74" s="2"/>
      <c r="RQK74" s="2"/>
      <c r="RQL74" s="2"/>
      <c r="RQM74" s="2"/>
      <c r="RQN74" s="2"/>
      <c r="RQO74" s="2"/>
      <c r="RQP74" s="2"/>
      <c r="RQQ74" s="2"/>
      <c r="RQR74" s="2"/>
      <c r="RQS74" s="2"/>
      <c r="RQT74" s="2"/>
      <c r="RQU74" s="2"/>
      <c r="RQV74" s="2"/>
      <c r="RQW74" s="2"/>
      <c r="RQX74" s="2"/>
      <c r="RQY74" s="2"/>
      <c r="RQZ74" s="2"/>
      <c r="RRA74" s="2"/>
      <c r="RRB74" s="2"/>
      <c r="RRC74" s="2"/>
      <c r="RRD74" s="2"/>
      <c r="RRE74" s="2"/>
      <c r="RRF74" s="2"/>
      <c r="RRG74" s="2"/>
      <c r="RRH74" s="2"/>
      <c r="RRI74" s="2"/>
      <c r="RRJ74" s="2"/>
      <c r="RRK74" s="2"/>
      <c r="RRL74" s="2"/>
      <c r="RRM74" s="2"/>
      <c r="RRN74" s="2"/>
      <c r="RRO74" s="2"/>
      <c r="RRP74" s="2"/>
      <c r="RRQ74" s="2"/>
      <c r="RRR74" s="2"/>
      <c r="RRS74" s="2"/>
      <c r="RRT74" s="2"/>
      <c r="RRU74" s="2"/>
      <c r="RRV74" s="2"/>
      <c r="RRW74" s="2"/>
      <c r="RRX74" s="2"/>
      <c r="RRY74" s="2"/>
      <c r="RRZ74" s="2"/>
      <c r="RSA74" s="2"/>
      <c r="RSB74" s="2"/>
      <c r="RSC74" s="2"/>
      <c r="RSD74" s="2"/>
      <c r="RSE74" s="2"/>
      <c r="RSF74" s="2"/>
      <c r="RSG74" s="2"/>
      <c r="RSH74" s="2"/>
      <c r="RSI74" s="2"/>
      <c r="RSJ74" s="2"/>
      <c r="RSK74" s="2"/>
      <c r="RSL74" s="2"/>
      <c r="RSM74" s="2"/>
      <c r="RSN74" s="2"/>
      <c r="RSO74" s="2"/>
      <c r="RSP74" s="2"/>
      <c r="RSQ74" s="2"/>
      <c r="RSR74" s="2"/>
      <c r="RSS74" s="2"/>
      <c r="RST74" s="2"/>
      <c r="RSU74" s="2"/>
      <c r="RSV74" s="2"/>
      <c r="RSW74" s="2"/>
      <c r="RSX74" s="2"/>
      <c r="RSY74" s="2"/>
      <c r="RSZ74" s="2"/>
      <c r="RTA74" s="2"/>
      <c r="RTB74" s="2"/>
      <c r="RTC74" s="2"/>
      <c r="RTD74" s="2"/>
      <c r="RTE74" s="2"/>
      <c r="RTF74" s="2"/>
      <c r="RTG74" s="2"/>
      <c r="RTH74" s="2"/>
      <c r="RTI74" s="2"/>
      <c r="RTJ74" s="2"/>
      <c r="RTK74" s="2"/>
      <c r="RTL74" s="2"/>
      <c r="RTM74" s="2"/>
      <c r="RTN74" s="2"/>
      <c r="RTO74" s="2"/>
      <c r="RTP74" s="2"/>
      <c r="RTQ74" s="2"/>
      <c r="RTR74" s="2"/>
      <c r="RTS74" s="2"/>
      <c r="RTT74" s="2"/>
      <c r="RTU74" s="2"/>
      <c r="RTV74" s="2"/>
      <c r="RTW74" s="2"/>
      <c r="RTX74" s="2"/>
      <c r="RTY74" s="2"/>
      <c r="RTZ74" s="2"/>
      <c r="RUA74" s="2"/>
      <c r="RUB74" s="2"/>
      <c r="RUC74" s="2"/>
      <c r="RUD74" s="2"/>
      <c r="RUE74" s="2"/>
      <c r="RUF74" s="2"/>
      <c r="RUG74" s="2"/>
      <c r="RUH74" s="2"/>
      <c r="RUI74" s="2"/>
      <c r="RUJ74" s="2"/>
      <c r="RUK74" s="2"/>
      <c r="RUL74" s="2"/>
      <c r="RUM74" s="2"/>
      <c r="RUN74" s="2"/>
      <c r="RUO74" s="2"/>
      <c r="RUP74" s="2"/>
      <c r="RUQ74" s="2"/>
      <c r="RUR74" s="2"/>
      <c r="RUS74" s="2"/>
      <c r="RUT74" s="2"/>
      <c r="RUU74" s="2"/>
      <c r="RUV74" s="2"/>
      <c r="RUW74" s="2"/>
      <c r="RUX74" s="2"/>
      <c r="RUY74" s="2"/>
      <c r="RUZ74" s="2"/>
      <c r="RVA74" s="2"/>
      <c r="RVB74" s="2"/>
      <c r="RVC74" s="2"/>
      <c r="RVD74" s="2"/>
      <c r="RVE74" s="2"/>
      <c r="RVF74" s="2"/>
      <c r="RVG74" s="2"/>
      <c r="RVH74" s="2"/>
      <c r="RVI74" s="2"/>
      <c r="RVJ74" s="2"/>
      <c r="RVK74" s="2"/>
      <c r="RVL74" s="2"/>
      <c r="RVM74" s="2"/>
      <c r="RVN74" s="2"/>
      <c r="RVO74" s="2"/>
      <c r="RVP74" s="2"/>
      <c r="RVQ74" s="2"/>
      <c r="RVR74" s="2"/>
      <c r="RVS74" s="2"/>
      <c r="RVT74" s="2"/>
      <c r="RVU74" s="2"/>
      <c r="RVV74" s="2"/>
      <c r="RVW74" s="2"/>
      <c r="RVX74" s="2"/>
      <c r="RVY74" s="2"/>
      <c r="RVZ74" s="2"/>
      <c r="RWA74" s="2"/>
      <c r="RWB74" s="2"/>
      <c r="RWC74" s="2"/>
      <c r="RWD74" s="2"/>
      <c r="RWE74" s="2"/>
      <c r="RWF74" s="2"/>
      <c r="RWG74" s="2"/>
      <c r="RWH74" s="2"/>
      <c r="RWI74" s="2"/>
      <c r="RWJ74" s="2"/>
      <c r="RWK74" s="2"/>
      <c r="RWL74" s="2"/>
      <c r="RWM74" s="2"/>
      <c r="RWN74" s="2"/>
      <c r="RWO74" s="2"/>
      <c r="RWP74" s="2"/>
      <c r="RWQ74" s="2"/>
      <c r="RWR74" s="2"/>
      <c r="RWS74" s="2"/>
      <c r="RWT74" s="2"/>
      <c r="RWU74" s="2"/>
      <c r="RWV74" s="2"/>
      <c r="RWW74" s="2"/>
      <c r="RWX74" s="2"/>
      <c r="RWY74" s="2"/>
      <c r="RWZ74" s="2"/>
      <c r="RXA74" s="2"/>
      <c r="RXB74" s="2"/>
      <c r="RXC74" s="2"/>
      <c r="RXD74" s="2"/>
      <c r="RXE74" s="2"/>
      <c r="RXF74" s="2"/>
      <c r="RXG74" s="2"/>
      <c r="RXH74" s="2"/>
      <c r="RXI74" s="2"/>
      <c r="RXJ74" s="2"/>
      <c r="RXK74" s="2"/>
      <c r="RXL74" s="2"/>
      <c r="RXM74" s="2"/>
      <c r="RXN74" s="2"/>
      <c r="RXO74" s="2"/>
      <c r="RXP74" s="2"/>
      <c r="RXQ74" s="2"/>
      <c r="RXR74" s="2"/>
      <c r="RXS74" s="2"/>
      <c r="RXT74" s="2"/>
      <c r="RXU74" s="2"/>
      <c r="RXV74" s="2"/>
      <c r="RXW74" s="2"/>
      <c r="RXX74" s="2"/>
      <c r="RXY74" s="2"/>
      <c r="RXZ74" s="2"/>
      <c r="RYA74" s="2"/>
      <c r="RYB74" s="2"/>
      <c r="RYC74" s="2"/>
      <c r="RYD74" s="2"/>
      <c r="RYE74" s="2"/>
      <c r="RYF74" s="2"/>
      <c r="RYG74" s="2"/>
      <c r="RYH74" s="2"/>
      <c r="RYI74" s="2"/>
      <c r="RYJ74" s="2"/>
      <c r="RYK74" s="2"/>
      <c r="RYL74" s="2"/>
      <c r="RYM74" s="2"/>
      <c r="RYN74" s="2"/>
      <c r="RYO74" s="2"/>
      <c r="RYP74" s="2"/>
      <c r="RYQ74" s="2"/>
      <c r="RYR74" s="2"/>
      <c r="RYS74" s="2"/>
      <c r="RYT74" s="2"/>
      <c r="RYU74" s="2"/>
      <c r="RYV74" s="2"/>
      <c r="RYW74" s="2"/>
      <c r="RYX74" s="2"/>
      <c r="RYY74" s="2"/>
      <c r="RYZ74" s="2"/>
      <c r="RZA74" s="2"/>
      <c r="RZB74" s="2"/>
      <c r="RZC74" s="2"/>
      <c r="RZD74" s="2"/>
      <c r="RZE74" s="2"/>
      <c r="RZF74" s="2"/>
      <c r="RZG74" s="2"/>
      <c r="RZH74" s="2"/>
      <c r="RZI74" s="2"/>
      <c r="RZJ74" s="2"/>
      <c r="RZK74" s="2"/>
      <c r="RZL74" s="2"/>
      <c r="RZM74" s="2"/>
      <c r="RZN74" s="2"/>
      <c r="RZO74" s="2"/>
      <c r="RZP74" s="2"/>
      <c r="RZQ74" s="2"/>
      <c r="RZR74" s="2"/>
      <c r="RZS74" s="2"/>
      <c r="RZT74" s="2"/>
      <c r="RZU74" s="2"/>
      <c r="RZV74" s="2"/>
      <c r="RZW74" s="2"/>
      <c r="RZX74" s="2"/>
      <c r="RZY74" s="2"/>
      <c r="RZZ74" s="2"/>
      <c r="SAA74" s="2"/>
      <c r="SAB74" s="2"/>
      <c r="SAC74" s="2"/>
      <c r="SAD74" s="2"/>
      <c r="SAE74" s="2"/>
      <c r="SAF74" s="2"/>
      <c r="SAG74" s="2"/>
      <c r="SAH74" s="2"/>
      <c r="SAI74" s="2"/>
      <c r="SAJ74" s="2"/>
      <c r="SAK74" s="2"/>
      <c r="SAL74" s="2"/>
      <c r="SAM74" s="2"/>
      <c r="SAN74" s="2"/>
      <c r="SAO74" s="2"/>
      <c r="SAP74" s="2"/>
      <c r="SAQ74" s="2"/>
      <c r="SAR74" s="2"/>
      <c r="SAS74" s="2"/>
      <c r="SAT74" s="2"/>
      <c r="SAU74" s="2"/>
      <c r="SAV74" s="2"/>
      <c r="SAW74" s="2"/>
      <c r="SAX74" s="2"/>
      <c r="SAY74" s="2"/>
      <c r="SAZ74" s="2"/>
      <c r="SBA74" s="2"/>
      <c r="SBB74" s="2"/>
      <c r="SBC74" s="2"/>
      <c r="SBD74" s="2"/>
      <c r="SBE74" s="2"/>
      <c r="SBF74" s="2"/>
      <c r="SBG74" s="2"/>
      <c r="SBH74" s="2"/>
      <c r="SBI74" s="2"/>
      <c r="SBJ74" s="2"/>
      <c r="SBK74" s="2"/>
      <c r="SBL74" s="2"/>
      <c r="SBM74" s="2"/>
      <c r="SBN74" s="2"/>
      <c r="SBO74" s="2"/>
      <c r="SBP74" s="2"/>
      <c r="SBQ74" s="2"/>
      <c r="SBR74" s="2"/>
      <c r="SBS74" s="2"/>
      <c r="SBT74" s="2"/>
      <c r="SBU74" s="2"/>
      <c r="SBV74" s="2"/>
      <c r="SBW74" s="2"/>
      <c r="SBX74" s="2"/>
      <c r="SBY74" s="2"/>
      <c r="SBZ74" s="2"/>
      <c r="SCA74" s="2"/>
      <c r="SCB74" s="2"/>
      <c r="SCC74" s="2"/>
      <c r="SCD74" s="2"/>
      <c r="SCE74" s="2"/>
      <c r="SCF74" s="2"/>
      <c r="SCG74" s="2"/>
      <c r="SCH74" s="2"/>
      <c r="SCI74" s="2"/>
      <c r="SCJ74" s="2"/>
      <c r="SCK74" s="2"/>
      <c r="SCL74" s="2"/>
      <c r="SCM74" s="2"/>
      <c r="SCN74" s="2"/>
      <c r="SCO74" s="2"/>
      <c r="SCP74" s="2"/>
      <c r="SCQ74" s="2"/>
      <c r="SCR74" s="2"/>
      <c r="SCS74" s="2"/>
      <c r="SCT74" s="2"/>
      <c r="SCU74" s="2"/>
      <c r="SCV74" s="2"/>
      <c r="SCW74" s="2"/>
      <c r="SCX74" s="2"/>
      <c r="SCY74" s="2"/>
      <c r="SCZ74" s="2"/>
      <c r="SDA74" s="2"/>
      <c r="SDB74" s="2"/>
      <c r="SDC74" s="2"/>
      <c r="SDD74" s="2"/>
      <c r="SDE74" s="2"/>
      <c r="SDF74" s="2"/>
      <c r="SDG74" s="2"/>
      <c r="SDH74" s="2"/>
      <c r="SDI74" s="2"/>
      <c r="SDJ74" s="2"/>
      <c r="SDK74" s="2"/>
      <c r="SDL74" s="2"/>
      <c r="SDM74" s="2"/>
      <c r="SDN74" s="2"/>
      <c r="SDO74" s="2"/>
      <c r="SDP74" s="2"/>
      <c r="SDQ74" s="2"/>
      <c r="SDR74" s="2"/>
      <c r="SDS74" s="2"/>
      <c r="SDT74" s="2"/>
      <c r="SDU74" s="2"/>
      <c r="SDV74" s="2"/>
      <c r="SDW74" s="2"/>
      <c r="SDX74" s="2"/>
      <c r="SDY74" s="2"/>
      <c r="SDZ74" s="2"/>
      <c r="SEA74" s="2"/>
      <c r="SEB74" s="2"/>
      <c r="SEC74" s="2"/>
      <c r="SED74" s="2"/>
      <c r="SEE74" s="2"/>
      <c r="SEF74" s="2"/>
      <c r="SEG74" s="2"/>
      <c r="SEH74" s="2"/>
      <c r="SEI74" s="2"/>
      <c r="SEJ74" s="2"/>
      <c r="SEK74" s="2"/>
      <c r="SEL74" s="2"/>
      <c r="SEM74" s="2"/>
      <c r="SEN74" s="2"/>
      <c r="SEO74" s="2"/>
      <c r="SEP74" s="2"/>
      <c r="SEQ74" s="2"/>
      <c r="SER74" s="2"/>
      <c r="SES74" s="2"/>
      <c r="SET74" s="2"/>
      <c r="SEU74" s="2"/>
      <c r="SEV74" s="2"/>
      <c r="SEW74" s="2"/>
      <c r="SEX74" s="2"/>
      <c r="SEY74" s="2"/>
      <c r="SEZ74" s="2"/>
      <c r="SFA74" s="2"/>
      <c r="SFB74" s="2"/>
      <c r="SFC74" s="2"/>
      <c r="SFD74" s="2"/>
      <c r="SFE74" s="2"/>
      <c r="SFF74" s="2"/>
      <c r="SFG74" s="2"/>
      <c r="SFH74" s="2"/>
      <c r="SFI74" s="2"/>
      <c r="SFJ74" s="2"/>
      <c r="SFK74" s="2"/>
      <c r="SFL74" s="2"/>
      <c r="SFM74" s="2"/>
      <c r="SFN74" s="2"/>
      <c r="SFO74" s="2"/>
      <c r="SFP74" s="2"/>
      <c r="SFQ74" s="2"/>
      <c r="SFR74" s="2"/>
      <c r="SFS74" s="2"/>
      <c r="SFT74" s="2"/>
      <c r="SFU74" s="2"/>
      <c r="SFV74" s="2"/>
      <c r="SFW74" s="2"/>
      <c r="SFX74" s="2"/>
      <c r="SFY74" s="2"/>
      <c r="SFZ74" s="2"/>
      <c r="SGA74" s="2"/>
      <c r="SGB74" s="2"/>
      <c r="SGC74" s="2"/>
      <c r="SGD74" s="2"/>
      <c r="SGE74" s="2"/>
      <c r="SGF74" s="2"/>
      <c r="SGG74" s="2"/>
      <c r="SGH74" s="2"/>
      <c r="SGI74" s="2"/>
      <c r="SGJ74" s="2"/>
      <c r="SGK74" s="2"/>
      <c r="SGL74" s="2"/>
      <c r="SGM74" s="2"/>
      <c r="SGN74" s="2"/>
      <c r="SGO74" s="2"/>
      <c r="SGP74" s="2"/>
      <c r="SGQ74" s="2"/>
      <c r="SGR74" s="2"/>
      <c r="SGS74" s="2"/>
      <c r="SGT74" s="2"/>
      <c r="SGU74" s="2"/>
      <c r="SGV74" s="2"/>
      <c r="SGW74" s="2"/>
      <c r="SGX74" s="2"/>
      <c r="SGY74" s="2"/>
      <c r="SGZ74" s="2"/>
      <c r="SHA74" s="2"/>
      <c r="SHB74" s="2"/>
      <c r="SHC74" s="2"/>
      <c r="SHD74" s="2"/>
      <c r="SHE74" s="2"/>
      <c r="SHF74" s="2"/>
      <c r="SHG74" s="2"/>
      <c r="SHH74" s="2"/>
      <c r="SHI74" s="2"/>
      <c r="SHJ74" s="2"/>
      <c r="SHK74" s="2"/>
      <c r="SHL74" s="2"/>
      <c r="SHM74" s="2"/>
      <c r="SHN74" s="2"/>
      <c r="SHO74" s="2"/>
      <c r="SHP74" s="2"/>
      <c r="SHQ74" s="2"/>
      <c r="SHR74" s="2"/>
      <c r="SHS74" s="2"/>
      <c r="SHT74" s="2"/>
      <c r="SHU74" s="2"/>
      <c r="SHV74" s="2"/>
      <c r="SHW74" s="2"/>
      <c r="SHX74" s="2"/>
      <c r="SHY74" s="2"/>
      <c r="SHZ74" s="2"/>
      <c r="SIA74" s="2"/>
      <c r="SIB74" s="2"/>
      <c r="SIC74" s="2"/>
      <c r="SID74" s="2"/>
      <c r="SIE74" s="2"/>
      <c r="SIF74" s="2"/>
      <c r="SIG74" s="2"/>
      <c r="SIH74" s="2"/>
      <c r="SII74" s="2"/>
      <c r="SIJ74" s="2"/>
      <c r="SIK74" s="2"/>
      <c r="SIL74" s="2"/>
      <c r="SIM74" s="2"/>
      <c r="SIN74" s="2"/>
      <c r="SIO74" s="2"/>
      <c r="SIP74" s="2"/>
      <c r="SIQ74" s="2"/>
      <c r="SIR74" s="2"/>
      <c r="SIS74" s="2"/>
      <c r="SIT74" s="2"/>
      <c r="SIU74" s="2"/>
      <c r="SIV74" s="2"/>
      <c r="SIW74" s="2"/>
      <c r="SIX74" s="2"/>
      <c r="SIY74" s="2"/>
      <c r="SIZ74" s="2"/>
      <c r="SJA74" s="2"/>
      <c r="SJB74" s="2"/>
      <c r="SJC74" s="2"/>
      <c r="SJD74" s="2"/>
      <c r="SJE74" s="2"/>
      <c r="SJF74" s="2"/>
      <c r="SJG74" s="2"/>
      <c r="SJH74" s="2"/>
      <c r="SJI74" s="2"/>
      <c r="SJJ74" s="2"/>
      <c r="SJK74" s="2"/>
      <c r="SJL74" s="2"/>
      <c r="SJM74" s="2"/>
      <c r="SJN74" s="2"/>
      <c r="SJO74" s="2"/>
      <c r="SJP74" s="2"/>
      <c r="SJQ74" s="2"/>
      <c r="SJR74" s="2"/>
      <c r="SJS74" s="2"/>
      <c r="SJT74" s="2"/>
      <c r="SJU74" s="2"/>
      <c r="SJV74" s="2"/>
      <c r="SJW74" s="2"/>
      <c r="SJX74" s="2"/>
      <c r="SJY74" s="2"/>
      <c r="SJZ74" s="2"/>
      <c r="SKA74" s="2"/>
      <c r="SKB74" s="2"/>
      <c r="SKC74" s="2"/>
      <c r="SKD74" s="2"/>
      <c r="SKE74" s="2"/>
      <c r="SKF74" s="2"/>
      <c r="SKG74" s="2"/>
      <c r="SKH74" s="2"/>
      <c r="SKI74" s="2"/>
      <c r="SKJ74" s="2"/>
      <c r="SKK74" s="2"/>
      <c r="SKL74" s="2"/>
      <c r="SKM74" s="2"/>
      <c r="SKN74" s="2"/>
      <c r="SKO74" s="2"/>
      <c r="SKP74" s="2"/>
      <c r="SKQ74" s="2"/>
      <c r="SKR74" s="2"/>
      <c r="SKS74" s="2"/>
      <c r="SKT74" s="2"/>
      <c r="SKU74" s="2"/>
      <c r="SKV74" s="2"/>
      <c r="SKW74" s="2"/>
      <c r="SKX74" s="2"/>
      <c r="SKY74" s="2"/>
      <c r="SKZ74" s="2"/>
      <c r="SLA74" s="2"/>
      <c r="SLB74" s="2"/>
      <c r="SLC74" s="2"/>
      <c r="SLD74" s="2"/>
      <c r="SLE74" s="2"/>
      <c r="SLF74" s="2"/>
      <c r="SLG74" s="2"/>
      <c r="SLH74" s="2"/>
      <c r="SLI74" s="2"/>
      <c r="SLJ74" s="2"/>
      <c r="SLK74" s="2"/>
      <c r="SLL74" s="2"/>
      <c r="SLM74" s="2"/>
      <c r="SLN74" s="2"/>
      <c r="SLO74" s="2"/>
      <c r="SLP74" s="2"/>
      <c r="SLQ74" s="2"/>
      <c r="SLR74" s="2"/>
      <c r="SLS74" s="2"/>
      <c r="SLT74" s="2"/>
      <c r="SLU74" s="2"/>
      <c r="SLV74" s="2"/>
      <c r="SLW74" s="2"/>
      <c r="SLX74" s="2"/>
      <c r="SLY74" s="2"/>
      <c r="SLZ74" s="2"/>
      <c r="SMA74" s="2"/>
      <c r="SMB74" s="2"/>
      <c r="SMC74" s="2"/>
      <c r="SMD74" s="2"/>
      <c r="SME74" s="2"/>
      <c r="SMF74" s="2"/>
      <c r="SMG74" s="2"/>
      <c r="SMH74" s="2"/>
      <c r="SMI74" s="2"/>
      <c r="SMJ74" s="2"/>
      <c r="SMK74" s="2"/>
      <c r="SML74" s="2"/>
      <c r="SMM74" s="2"/>
      <c r="SMN74" s="2"/>
      <c r="SMO74" s="2"/>
      <c r="SMP74" s="2"/>
      <c r="SMQ74" s="2"/>
      <c r="SMR74" s="2"/>
      <c r="SMS74" s="2"/>
      <c r="SMT74" s="2"/>
      <c r="SMU74" s="2"/>
      <c r="SMV74" s="2"/>
      <c r="SMW74" s="2"/>
      <c r="SMX74" s="2"/>
      <c r="SMY74" s="2"/>
      <c r="SMZ74" s="2"/>
      <c r="SNA74" s="2"/>
      <c r="SNB74" s="2"/>
      <c r="SNC74" s="2"/>
      <c r="SND74" s="2"/>
      <c r="SNE74" s="2"/>
      <c r="SNF74" s="2"/>
      <c r="SNG74" s="2"/>
      <c r="SNH74" s="2"/>
      <c r="SNI74" s="2"/>
      <c r="SNJ74" s="2"/>
      <c r="SNK74" s="2"/>
      <c r="SNL74" s="2"/>
      <c r="SNM74" s="2"/>
      <c r="SNN74" s="2"/>
      <c r="SNO74" s="2"/>
      <c r="SNP74" s="2"/>
      <c r="SNQ74" s="2"/>
      <c r="SNR74" s="2"/>
      <c r="SNS74" s="2"/>
      <c r="SNT74" s="2"/>
      <c r="SNU74" s="2"/>
      <c r="SNV74" s="2"/>
      <c r="SNW74" s="2"/>
      <c r="SNX74" s="2"/>
      <c r="SNY74" s="2"/>
      <c r="SNZ74" s="2"/>
      <c r="SOA74" s="2"/>
      <c r="SOB74" s="2"/>
      <c r="SOC74" s="2"/>
      <c r="SOD74" s="2"/>
      <c r="SOE74" s="2"/>
      <c r="SOF74" s="2"/>
      <c r="SOG74" s="2"/>
      <c r="SOH74" s="2"/>
      <c r="SOI74" s="2"/>
      <c r="SOJ74" s="2"/>
      <c r="SOK74" s="2"/>
      <c r="SOL74" s="2"/>
      <c r="SOM74" s="2"/>
      <c r="SON74" s="2"/>
      <c r="SOO74" s="2"/>
      <c r="SOP74" s="2"/>
      <c r="SOQ74" s="2"/>
      <c r="SOR74" s="2"/>
      <c r="SOS74" s="2"/>
      <c r="SOT74" s="2"/>
      <c r="SOU74" s="2"/>
      <c r="SOV74" s="2"/>
      <c r="SOW74" s="2"/>
      <c r="SOX74" s="2"/>
      <c r="SOY74" s="2"/>
      <c r="SOZ74" s="2"/>
      <c r="SPA74" s="2"/>
      <c r="SPB74" s="2"/>
      <c r="SPC74" s="2"/>
      <c r="SPD74" s="2"/>
      <c r="SPE74" s="2"/>
      <c r="SPF74" s="2"/>
      <c r="SPG74" s="2"/>
      <c r="SPH74" s="2"/>
      <c r="SPI74" s="2"/>
      <c r="SPJ74" s="2"/>
      <c r="SPK74" s="2"/>
      <c r="SPL74" s="2"/>
      <c r="SPM74" s="2"/>
      <c r="SPN74" s="2"/>
      <c r="SPO74" s="2"/>
      <c r="SPP74" s="2"/>
      <c r="SPQ74" s="2"/>
      <c r="SPR74" s="2"/>
      <c r="SPS74" s="2"/>
      <c r="SPT74" s="2"/>
      <c r="SPU74" s="2"/>
      <c r="SPV74" s="2"/>
      <c r="SPW74" s="2"/>
      <c r="SPX74" s="2"/>
      <c r="SPY74" s="2"/>
      <c r="SPZ74" s="2"/>
      <c r="SQA74" s="2"/>
      <c r="SQB74" s="2"/>
      <c r="SQC74" s="2"/>
      <c r="SQD74" s="2"/>
      <c r="SQE74" s="2"/>
      <c r="SQF74" s="2"/>
      <c r="SQG74" s="2"/>
      <c r="SQH74" s="2"/>
      <c r="SQI74" s="2"/>
      <c r="SQJ74" s="2"/>
      <c r="SQK74" s="2"/>
      <c r="SQL74" s="2"/>
      <c r="SQM74" s="2"/>
      <c r="SQN74" s="2"/>
      <c r="SQO74" s="2"/>
      <c r="SQP74" s="2"/>
      <c r="SQQ74" s="2"/>
      <c r="SQR74" s="2"/>
      <c r="SQS74" s="2"/>
      <c r="SQT74" s="2"/>
      <c r="SQU74" s="2"/>
      <c r="SQV74" s="2"/>
      <c r="SQW74" s="2"/>
      <c r="SQX74" s="2"/>
      <c r="SQY74" s="2"/>
      <c r="SQZ74" s="2"/>
      <c r="SRA74" s="2"/>
      <c r="SRB74" s="2"/>
      <c r="SRC74" s="2"/>
      <c r="SRD74" s="2"/>
      <c r="SRE74" s="2"/>
      <c r="SRF74" s="2"/>
      <c r="SRG74" s="2"/>
      <c r="SRH74" s="2"/>
      <c r="SRI74" s="2"/>
      <c r="SRJ74" s="2"/>
      <c r="SRK74" s="2"/>
      <c r="SRL74" s="2"/>
      <c r="SRM74" s="2"/>
      <c r="SRN74" s="2"/>
      <c r="SRO74" s="2"/>
      <c r="SRP74" s="2"/>
      <c r="SRQ74" s="2"/>
      <c r="SRR74" s="2"/>
      <c r="SRS74" s="2"/>
      <c r="SRT74" s="2"/>
      <c r="SRU74" s="2"/>
      <c r="SRV74" s="2"/>
      <c r="SRW74" s="2"/>
      <c r="SRX74" s="2"/>
      <c r="SRY74" s="2"/>
      <c r="SRZ74" s="2"/>
      <c r="SSA74" s="2"/>
      <c r="SSB74" s="2"/>
      <c r="SSC74" s="2"/>
      <c r="SSD74" s="2"/>
      <c r="SSE74" s="2"/>
      <c r="SSF74" s="2"/>
      <c r="SSG74" s="2"/>
      <c r="SSH74" s="2"/>
      <c r="SSI74" s="2"/>
      <c r="SSJ74" s="2"/>
      <c r="SSK74" s="2"/>
      <c r="SSL74" s="2"/>
      <c r="SSM74" s="2"/>
      <c r="SSN74" s="2"/>
      <c r="SSO74" s="2"/>
      <c r="SSP74" s="2"/>
      <c r="SSQ74" s="2"/>
      <c r="SSR74" s="2"/>
      <c r="SSS74" s="2"/>
      <c r="SST74" s="2"/>
      <c r="SSU74" s="2"/>
      <c r="SSV74" s="2"/>
      <c r="SSW74" s="2"/>
      <c r="SSX74" s="2"/>
      <c r="SSY74" s="2"/>
      <c r="SSZ74" s="2"/>
      <c r="STA74" s="2"/>
      <c r="STB74" s="2"/>
      <c r="STC74" s="2"/>
      <c r="STD74" s="2"/>
      <c r="STE74" s="2"/>
      <c r="STF74" s="2"/>
      <c r="STG74" s="2"/>
      <c r="STH74" s="2"/>
      <c r="STI74" s="2"/>
      <c r="STJ74" s="2"/>
      <c r="STK74" s="2"/>
      <c r="STL74" s="2"/>
      <c r="STM74" s="2"/>
      <c r="STN74" s="2"/>
      <c r="STO74" s="2"/>
      <c r="STP74" s="2"/>
      <c r="STQ74" s="2"/>
      <c r="STR74" s="2"/>
      <c r="STS74" s="2"/>
      <c r="STT74" s="2"/>
      <c r="STU74" s="2"/>
      <c r="STV74" s="2"/>
      <c r="STW74" s="2"/>
      <c r="STX74" s="2"/>
      <c r="STY74" s="2"/>
      <c r="STZ74" s="2"/>
      <c r="SUA74" s="2"/>
      <c r="SUB74" s="2"/>
      <c r="SUC74" s="2"/>
      <c r="SUD74" s="2"/>
      <c r="SUE74" s="2"/>
      <c r="SUF74" s="2"/>
      <c r="SUG74" s="2"/>
      <c r="SUH74" s="2"/>
      <c r="SUI74" s="2"/>
      <c r="SUJ74" s="2"/>
      <c r="SUK74" s="2"/>
      <c r="SUL74" s="2"/>
      <c r="SUM74" s="2"/>
      <c r="SUN74" s="2"/>
      <c r="SUO74" s="2"/>
      <c r="SUP74" s="2"/>
      <c r="SUQ74" s="2"/>
      <c r="SUR74" s="2"/>
      <c r="SUS74" s="2"/>
      <c r="SUT74" s="2"/>
      <c r="SUU74" s="2"/>
      <c r="SUV74" s="2"/>
      <c r="SUW74" s="2"/>
      <c r="SUX74" s="2"/>
      <c r="SUY74" s="2"/>
      <c r="SUZ74" s="2"/>
      <c r="SVA74" s="2"/>
      <c r="SVB74" s="2"/>
      <c r="SVC74" s="2"/>
      <c r="SVD74" s="2"/>
      <c r="SVE74" s="2"/>
      <c r="SVF74" s="2"/>
      <c r="SVG74" s="2"/>
      <c r="SVH74" s="2"/>
      <c r="SVI74" s="2"/>
      <c r="SVJ74" s="2"/>
      <c r="SVK74" s="2"/>
      <c r="SVL74" s="2"/>
      <c r="SVM74" s="2"/>
      <c r="SVN74" s="2"/>
      <c r="SVO74" s="2"/>
      <c r="SVP74" s="2"/>
      <c r="SVQ74" s="2"/>
      <c r="SVR74" s="2"/>
      <c r="SVS74" s="2"/>
      <c r="SVT74" s="2"/>
      <c r="SVU74" s="2"/>
      <c r="SVV74" s="2"/>
      <c r="SVW74" s="2"/>
      <c r="SVX74" s="2"/>
      <c r="SVY74" s="2"/>
      <c r="SVZ74" s="2"/>
      <c r="SWA74" s="2"/>
      <c r="SWB74" s="2"/>
      <c r="SWC74" s="2"/>
      <c r="SWD74" s="2"/>
      <c r="SWE74" s="2"/>
      <c r="SWF74" s="2"/>
      <c r="SWG74" s="2"/>
      <c r="SWH74" s="2"/>
      <c r="SWI74" s="2"/>
      <c r="SWJ74" s="2"/>
      <c r="SWK74" s="2"/>
      <c r="SWL74" s="2"/>
      <c r="SWM74" s="2"/>
      <c r="SWN74" s="2"/>
      <c r="SWO74" s="2"/>
      <c r="SWP74" s="2"/>
      <c r="SWQ74" s="2"/>
      <c r="SWR74" s="2"/>
      <c r="SWS74" s="2"/>
      <c r="SWT74" s="2"/>
      <c r="SWU74" s="2"/>
      <c r="SWV74" s="2"/>
      <c r="SWW74" s="2"/>
      <c r="SWX74" s="2"/>
      <c r="SWY74" s="2"/>
      <c r="SWZ74" s="2"/>
      <c r="SXA74" s="2"/>
      <c r="SXB74" s="2"/>
      <c r="SXC74" s="2"/>
      <c r="SXD74" s="2"/>
      <c r="SXE74" s="2"/>
      <c r="SXF74" s="2"/>
      <c r="SXG74" s="2"/>
      <c r="SXH74" s="2"/>
      <c r="SXI74" s="2"/>
      <c r="SXJ74" s="2"/>
      <c r="SXK74" s="2"/>
      <c r="SXL74" s="2"/>
      <c r="SXM74" s="2"/>
      <c r="SXN74" s="2"/>
      <c r="SXO74" s="2"/>
      <c r="SXP74" s="2"/>
      <c r="SXQ74" s="2"/>
      <c r="SXR74" s="2"/>
      <c r="SXS74" s="2"/>
      <c r="SXT74" s="2"/>
      <c r="SXU74" s="2"/>
      <c r="SXV74" s="2"/>
      <c r="SXW74" s="2"/>
      <c r="SXX74" s="2"/>
      <c r="SXY74" s="2"/>
      <c r="SXZ74" s="2"/>
      <c r="SYA74" s="2"/>
      <c r="SYB74" s="2"/>
      <c r="SYC74" s="2"/>
      <c r="SYD74" s="2"/>
      <c r="SYE74" s="2"/>
      <c r="SYF74" s="2"/>
      <c r="SYG74" s="2"/>
      <c r="SYH74" s="2"/>
      <c r="SYI74" s="2"/>
      <c r="SYJ74" s="2"/>
      <c r="SYK74" s="2"/>
      <c r="SYL74" s="2"/>
      <c r="SYM74" s="2"/>
      <c r="SYN74" s="2"/>
      <c r="SYO74" s="2"/>
      <c r="SYP74" s="2"/>
      <c r="SYQ74" s="2"/>
      <c r="SYR74" s="2"/>
      <c r="SYS74" s="2"/>
      <c r="SYT74" s="2"/>
      <c r="SYU74" s="2"/>
      <c r="SYV74" s="2"/>
      <c r="SYW74" s="2"/>
      <c r="SYX74" s="2"/>
      <c r="SYY74" s="2"/>
      <c r="SYZ74" s="2"/>
      <c r="SZA74" s="2"/>
      <c r="SZB74" s="2"/>
      <c r="SZC74" s="2"/>
      <c r="SZD74" s="2"/>
      <c r="SZE74" s="2"/>
      <c r="SZF74" s="2"/>
      <c r="SZG74" s="2"/>
      <c r="SZH74" s="2"/>
      <c r="SZI74" s="2"/>
      <c r="SZJ74" s="2"/>
      <c r="SZK74" s="2"/>
      <c r="SZL74" s="2"/>
      <c r="SZM74" s="2"/>
      <c r="SZN74" s="2"/>
      <c r="SZO74" s="2"/>
      <c r="SZP74" s="2"/>
      <c r="SZQ74" s="2"/>
      <c r="SZR74" s="2"/>
      <c r="SZS74" s="2"/>
      <c r="SZT74" s="2"/>
      <c r="SZU74" s="2"/>
      <c r="SZV74" s="2"/>
      <c r="SZW74" s="2"/>
      <c r="SZX74" s="2"/>
      <c r="SZY74" s="2"/>
      <c r="SZZ74" s="2"/>
      <c r="TAA74" s="2"/>
      <c r="TAB74" s="2"/>
      <c r="TAC74" s="2"/>
      <c r="TAD74" s="2"/>
      <c r="TAE74" s="2"/>
      <c r="TAF74" s="2"/>
      <c r="TAG74" s="2"/>
      <c r="TAH74" s="2"/>
      <c r="TAI74" s="2"/>
      <c r="TAJ74" s="2"/>
      <c r="TAK74" s="2"/>
      <c r="TAL74" s="2"/>
      <c r="TAM74" s="2"/>
      <c r="TAN74" s="2"/>
      <c r="TAO74" s="2"/>
      <c r="TAP74" s="2"/>
      <c r="TAQ74" s="2"/>
      <c r="TAR74" s="2"/>
      <c r="TAS74" s="2"/>
      <c r="TAT74" s="2"/>
      <c r="TAU74" s="2"/>
      <c r="TAV74" s="2"/>
      <c r="TAW74" s="2"/>
      <c r="TAX74" s="2"/>
      <c r="TAY74" s="2"/>
      <c r="TAZ74" s="2"/>
      <c r="TBA74" s="2"/>
      <c r="TBB74" s="2"/>
      <c r="TBC74" s="2"/>
      <c r="TBD74" s="2"/>
      <c r="TBE74" s="2"/>
      <c r="TBF74" s="2"/>
      <c r="TBG74" s="2"/>
      <c r="TBH74" s="2"/>
      <c r="TBI74" s="2"/>
      <c r="TBJ74" s="2"/>
      <c r="TBK74" s="2"/>
      <c r="TBL74" s="2"/>
      <c r="TBM74" s="2"/>
      <c r="TBN74" s="2"/>
      <c r="TBO74" s="2"/>
      <c r="TBP74" s="2"/>
      <c r="TBQ74" s="2"/>
      <c r="TBR74" s="2"/>
      <c r="TBS74" s="2"/>
      <c r="TBT74" s="2"/>
      <c r="TBU74" s="2"/>
      <c r="TBV74" s="2"/>
      <c r="TBW74" s="2"/>
      <c r="TBX74" s="2"/>
      <c r="TBY74" s="2"/>
      <c r="TBZ74" s="2"/>
      <c r="TCA74" s="2"/>
      <c r="TCB74" s="2"/>
      <c r="TCC74" s="2"/>
      <c r="TCD74" s="2"/>
      <c r="TCE74" s="2"/>
      <c r="TCF74" s="2"/>
      <c r="TCG74" s="2"/>
      <c r="TCH74" s="2"/>
      <c r="TCI74" s="2"/>
      <c r="TCJ74" s="2"/>
      <c r="TCK74" s="2"/>
      <c r="TCL74" s="2"/>
      <c r="TCM74" s="2"/>
      <c r="TCN74" s="2"/>
      <c r="TCO74" s="2"/>
      <c r="TCP74" s="2"/>
      <c r="TCQ74" s="2"/>
      <c r="TCR74" s="2"/>
      <c r="TCS74" s="2"/>
      <c r="TCT74" s="2"/>
      <c r="TCU74" s="2"/>
      <c r="TCV74" s="2"/>
      <c r="TCW74" s="2"/>
      <c r="TCX74" s="2"/>
      <c r="TCY74" s="2"/>
      <c r="TCZ74" s="2"/>
      <c r="TDA74" s="2"/>
      <c r="TDB74" s="2"/>
      <c r="TDC74" s="2"/>
      <c r="TDD74" s="2"/>
      <c r="TDE74" s="2"/>
      <c r="TDF74" s="2"/>
      <c r="TDG74" s="2"/>
      <c r="TDH74" s="2"/>
      <c r="TDI74" s="2"/>
      <c r="TDJ74" s="2"/>
      <c r="TDK74" s="2"/>
      <c r="TDL74" s="2"/>
      <c r="TDM74" s="2"/>
      <c r="TDN74" s="2"/>
      <c r="TDO74" s="2"/>
      <c r="TDP74" s="2"/>
      <c r="TDQ74" s="2"/>
      <c r="TDR74" s="2"/>
      <c r="TDS74" s="2"/>
      <c r="TDT74" s="2"/>
      <c r="TDU74" s="2"/>
      <c r="TDV74" s="2"/>
      <c r="TDW74" s="2"/>
      <c r="TDX74" s="2"/>
      <c r="TDY74" s="2"/>
      <c r="TDZ74" s="2"/>
      <c r="TEA74" s="2"/>
      <c r="TEB74" s="2"/>
      <c r="TEC74" s="2"/>
      <c r="TED74" s="2"/>
      <c r="TEE74" s="2"/>
      <c r="TEF74" s="2"/>
      <c r="TEG74" s="2"/>
      <c r="TEH74" s="2"/>
      <c r="TEI74" s="2"/>
      <c r="TEJ74" s="2"/>
      <c r="TEK74" s="2"/>
      <c r="TEL74" s="2"/>
      <c r="TEM74" s="2"/>
      <c r="TEN74" s="2"/>
      <c r="TEO74" s="2"/>
      <c r="TEP74" s="2"/>
      <c r="TEQ74" s="2"/>
      <c r="TER74" s="2"/>
      <c r="TES74" s="2"/>
      <c r="TET74" s="2"/>
      <c r="TEU74" s="2"/>
      <c r="TEV74" s="2"/>
      <c r="TEW74" s="2"/>
      <c r="TEX74" s="2"/>
      <c r="TEY74" s="2"/>
      <c r="TEZ74" s="2"/>
      <c r="TFA74" s="2"/>
      <c r="TFB74" s="2"/>
      <c r="TFC74" s="2"/>
      <c r="TFD74" s="2"/>
      <c r="TFE74" s="2"/>
      <c r="TFF74" s="2"/>
      <c r="TFG74" s="2"/>
      <c r="TFH74" s="2"/>
      <c r="TFI74" s="2"/>
      <c r="TFJ74" s="2"/>
      <c r="TFK74" s="2"/>
      <c r="TFL74" s="2"/>
      <c r="TFM74" s="2"/>
      <c r="TFN74" s="2"/>
      <c r="TFO74" s="2"/>
      <c r="TFP74" s="2"/>
      <c r="TFQ74" s="2"/>
      <c r="TFR74" s="2"/>
      <c r="TFS74" s="2"/>
      <c r="TFT74" s="2"/>
      <c r="TFU74" s="2"/>
      <c r="TFV74" s="2"/>
      <c r="TFW74" s="2"/>
      <c r="TFX74" s="2"/>
      <c r="TFY74" s="2"/>
      <c r="TFZ74" s="2"/>
      <c r="TGA74" s="2"/>
      <c r="TGB74" s="2"/>
      <c r="TGC74" s="2"/>
      <c r="TGD74" s="2"/>
      <c r="TGE74" s="2"/>
      <c r="TGF74" s="2"/>
      <c r="TGG74" s="2"/>
      <c r="TGH74" s="2"/>
      <c r="TGI74" s="2"/>
      <c r="TGJ74" s="2"/>
      <c r="TGK74" s="2"/>
      <c r="TGL74" s="2"/>
      <c r="TGM74" s="2"/>
      <c r="TGN74" s="2"/>
      <c r="TGO74" s="2"/>
      <c r="TGP74" s="2"/>
      <c r="TGQ74" s="2"/>
      <c r="TGR74" s="2"/>
      <c r="TGS74" s="2"/>
      <c r="TGT74" s="2"/>
      <c r="TGU74" s="2"/>
      <c r="TGV74" s="2"/>
      <c r="TGW74" s="2"/>
      <c r="TGX74" s="2"/>
      <c r="TGY74" s="2"/>
      <c r="TGZ74" s="2"/>
      <c r="THA74" s="2"/>
      <c r="THB74" s="2"/>
      <c r="THC74" s="2"/>
      <c r="THD74" s="2"/>
      <c r="THE74" s="2"/>
      <c r="THF74" s="2"/>
      <c r="THG74" s="2"/>
      <c r="THH74" s="2"/>
      <c r="THI74" s="2"/>
      <c r="THJ74" s="2"/>
      <c r="THK74" s="2"/>
      <c r="THL74" s="2"/>
      <c r="THM74" s="2"/>
      <c r="THN74" s="2"/>
      <c r="THO74" s="2"/>
      <c r="THP74" s="2"/>
      <c r="THQ74" s="2"/>
      <c r="THR74" s="2"/>
      <c r="THS74" s="2"/>
      <c r="THT74" s="2"/>
      <c r="THU74" s="2"/>
      <c r="THV74" s="2"/>
      <c r="THW74" s="2"/>
      <c r="THX74" s="2"/>
      <c r="THY74" s="2"/>
      <c r="THZ74" s="2"/>
      <c r="TIA74" s="2"/>
      <c r="TIB74" s="2"/>
      <c r="TIC74" s="2"/>
      <c r="TID74" s="2"/>
      <c r="TIE74" s="2"/>
      <c r="TIF74" s="2"/>
      <c r="TIG74" s="2"/>
      <c r="TIH74" s="2"/>
      <c r="TII74" s="2"/>
      <c r="TIJ74" s="2"/>
      <c r="TIK74" s="2"/>
      <c r="TIL74" s="2"/>
      <c r="TIM74" s="2"/>
      <c r="TIN74" s="2"/>
      <c r="TIO74" s="2"/>
      <c r="TIP74" s="2"/>
      <c r="TIQ74" s="2"/>
      <c r="TIR74" s="2"/>
      <c r="TIS74" s="2"/>
      <c r="TIT74" s="2"/>
      <c r="TIU74" s="2"/>
      <c r="TIV74" s="2"/>
      <c r="TIW74" s="2"/>
      <c r="TIX74" s="2"/>
      <c r="TIY74" s="2"/>
      <c r="TIZ74" s="2"/>
      <c r="TJA74" s="2"/>
      <c r="TJB74" s="2"/>
      <c r="TJC74" s="2"/>
      <c r="TJD74" s="2"/>
      <c r="TJE74" s="2"/>
      <c r="TJF74" s="2"/>
      <c r="TJG74" s="2"/>
      <c r="TJH74" s="2"/>
      <c r="TJI74" s="2"/>
      <c r="TJJ74" s="2"/>
      <c r="TJK74" s="2"/>
      <c r="TJL74" s="2"/>
      <c r="TJM74" s="2"/>
      <c r="TJN74" s="2"/>
      <c r="TJO74" s="2"/>
      <c r="TJP74" s="2"/>
      <c r="TJQ74" s="2"/>
      <c r="TJR74" s="2"/>
      <c r="TJS74" s="2"/>
      <c r="TJT74" s="2"/>
      <c r="TJU74" s="2"/>
      <c r="TJV74" s="2"/>
      <c r="TJW74" s="2"/>
      <c r="TJX74" s="2"/>
      <c r="TJY74" s="2"/>
      <c r="TJZ74" s="2"/>
      <c r="TKA74" s="2"/>
      <c r="TKB74" s="2"/>
      <c r="TKC74" s="2"/>
      <c r="TKD74" s="2"/>
      <c r="TKE74" s="2"/>
      <c r="TKF74" s="2"/>
      <c r="TKG74" s="2"/>
      <c r="TKH74" s="2"/>
      <c r="TKI74" s="2"/>
      <c r="TKJ74" s="2"/>
      <c r="TKK74" s="2"/>
      <c r="TKL74" s="2"/>
      <c r="TKM74" s="2"/>
      <c r="TKN74" s="2"/>
      <c r="TKO74" s="2"/>
      <c r="TKP74" s="2"/>
      <c r="TKQ74" s="2"/>
      <c r="TKR74" s="2"/>
      <c r="TKS74" s="2"/>
      <c r="TKT74" s="2"/>
      <c r="TKU74" s="2"/>
      <c r="TKV74" s="2"/>
      <c r="TKW74" s="2"/>
      <c r="TKX74" s="2"/>
      <c r="TKY74" s="2"/>
      <c r="TKZ74" s="2"/>
      <c r="TLA74" s="2"/>
      <c r="TLB74" s="2"/>
      <c r="TLC74" s="2"/>
      <c r="TLD74" s="2"/>
      <c r="TLE74" s="2"/>
      <c r="TLF74" s="2"/>
      <c r="TLG74" s="2"/>
      <c r="TLH74" s="2"/>
      <c r="TLI74" s="2"/>
      <c r="TLJ74" s="2"/>
      <c r="TLK74" s="2"/>
      <c r="TLL74" s="2"/>
      <c r="TLM74" s="2"/>
      <c r="TLN74" s="2"/>
      <c r="TLO74" s="2"/>
      <c r="TLP74" s="2"/>
      <c r="TLQ74" s="2"/>
      <c r="TLR74" s="2"/>
      <c r="TLS74" s="2"/>
      <c r="TLT74" s="2"/>
      <c r="TLU74" s="2"/>
      <c r="TLV74" s="2"/>
      <c r="TLW74" s="2"/>
      <c r="TLX74" s="2"/>
      <c r="TLY74" s="2"/>
      <c r="TLZ74" s="2"/>
      <c r="TMA74" s="2"/>
      <c r="TMB74" s="2"/>
      <c r="TMC74" s="2"/>
      <c r="TMD74" s="2"/>
      <c r="TME74" s="2"/>
      <c r="TMF74" s="2"/>
      <c r="TMG74" s="2"/>
      <c r="TMH74" s="2"/>
      <c r="TMI74" s="2"/>
      <c r="TMJ74" s="2"/>
      <c r="TMK74" s="2"/>
      <c r="TML74" s="2"/>
      <c r="TMM74" s="2"/>
      <c r="TMN74" s="2"/>
      <c r="TMO74" s="2"/>
      <c r="TMP74" s="2"/>
      <c r="TMQ74" s="2"/>
      <c r="TMR74" s="2"/>
      <c r="TMS74" s="2"/>
      <c r="TMT74" s="2"/>
      <c r="TMU74" s="2"/>
      <c r="TMV74" s="2"/>
      <c r="TMW74" s="2"/>
      <c r="TMX74" s="2"/>
      <c r="TMY74" s="2"/>
      <c r="TMZ74" s="2"/>
      <c r="TNA74" s="2"/>
      <c r="TNB74" s="2"/>
      <c r="TNC74" s="2"/>
      <c r="TND74" s="2"/>
      <c r="TNE74" s="2"/>
      <c r="TNF74" s="2"/>
      <c r="TNG74" s="2"/>
      <c r="TNH74" s="2"/>
      <c r="TNI74" s="2"/>
      <c r="TNJ74" s="2"/>
      <c r="TNK74" s="2"/>
      <c r="TNL74" s="2"/>
      <c r="TNM74" s="2"/>
      <c r="TNN74" s="2"/>
      <c r="TNO74" s="2"/>
      <c r="TNP74" s="2"/>
      <c r="TNQ74" s="2"/>
      <c r="TNR74" s="2"/>
      <c r="TNS74" s="2"/>
      <c r="TNT74" s="2"/>
      <c r="TNU74" s="2"/>
      <c r="TNV74" s="2"/>
      <c r="TNW74" s="2"/>
      <c r="TNX74" s="2"/>
      <c r="TNY74" s="2"/>
      <c r="TNZ74" s="2"/>
      <c r="TOA74" s="2"/>
      <c r="TOB74" s="2"/>
      <c r="TOC74" s="2"/>
      <c r="TOD74" s="2"/>
      <c r="TOE74" s="2"/>
      <c r="TOF74" s="2"/>
      <c r="TOG74" s="2"/>
      <c r="TOH74" s="2"/>
      <c r="TOI74" s="2"/>
      <c r="TOJ74" s="2"/>
      <c r="TOK74" s="2"/>
      <c r="TOL74" s="2"/>
      <c r="TOM74" s="2"/>
      <c r="TON74" s="2"/>
      <c r="TOO74" s="2"/>
      <c r="TOP74" s="2"/>
      <c r="TOQ74" s="2"/>
      <c r="TOR74" s="2"/>
      <c r="TOS74" s="2"/>
      <c r="TOT74" s="2"/>
      <c r="TOU74" s="2"/>
      <c r="TOV74" s="2"/>
      <c r="TOW74" s="2"/>
      <c r="TOX74" s="2"/>
      <c r="TOY74" s="2"/>
      <c r="TOZ74" s="2"/>
      <c r="TPA74" s="2"/>
      <c r="TPB74" s="2"/>
      <c r="TPC74" s="2"/>
      <c r="TPD74" s="2"/>
      <c r="TPE74" s="2"/>
      <c r="TPF74" s="2"/>
      <c r="TPG74" s="2"/>
      <c r="TPH74" s="2"/>
      <c r="TPI74" s="2"/>
      <c r="TPJ74" s="2"/>
      <c r="TPK74" s="2"/>
      <c r="TPL74" s="2"/>
      <c r="TPM74" s="2"/>
      <c r="TPN74" s="2"/>
      <c r="TPO74" s="2"/>
      <c r="TPP74" s="2"/>
      <c r="TPQ74" s="2"/>
      <c r="TPR74" s="2"/>
      <c r="TPS74" s="2"/>
      <c r="TPT74" s="2"/>
      <c r="TPU74" s="2"/>
      <c r="TPV74" s="2"/>
      <c r="TPW74" s="2"/>
      <c r="TPX74" s="2"/>
      <c r="TPY74" s="2"/>
      <c r="TPZ74" s="2"/>
      <c r="TQA74" s="2"/>
      <c r="TQB74" s="2"/>
      <c r="TQC74" s="2"/>
      <c r="TQD74" s="2"/>
      <c r="TQE74" s="2"/>
      <c r="TQF74" s="2"/>
      <c r="TQG74" s="2"/>
      <c r="TQH74" s="2"/>
      <c r="TQI74" s="2"/>
      <c r="TQJ74" s="2"/>
      <c r="TQK74" s="2"/>
      <c r="TQL74" s="2"/>
      <c r="TQM74" s="2"/>
      <c r="TQN74" s="2"/>
      <c r="TQO74" s="2"/>
      <c r="TQP74" s="2"/>
      <c r="TQQ74" s="2"/>
      <c r="TQR74" s="2"/>
      <c r="TQS74" s="2"/>
      <c r="TQT74" s="2"/>
      <c r="TQU74" s="2"/>
      <c r="TQV74" s="2"/>
      <c r="TQW74" s="2"/>
      <c r="TQX74" s="2"/>
      <c r="TQY74" s="2"/>
      <c r="TQZ74" s="2"/>
      <c r="TRA74" s="2"/>
      <c r="TRB74" s="2"/>
      <c r="TRC74" s="2"/>
      <c r="TRD74" s="2"/>
      <c r="TRE74" s="2"/>
      <c r="TRF74" s="2"/>
      <c r="TRG74" s="2"/>
      <c r="TRH74" s="2"/>
      <c r="TRI74" s="2"/>
      <c r="TRJ74" s="2"/>
      <c r="TRK74" s="2"/>
      <c r="TRL74" s="2"/>
      <c r="TRM74" s="2"/>
      <c r="TRN74" s="2"/>
      <c r="TRO74" s="2"/>
      <c r="TRP74" s="2"/>
      <c r="TRQ74" s="2"/>
      <c r="TRR74" s="2"/>
      <c r="TRS74" s="2"/>
      <c r="TRT74" s="2"/>
      <c r="TRU74" s="2"/>
      <c r="TRV74" s="2"/>
      <c r="TRW74" s="2"/>
      <c r="TRX74" s="2"/>
      <c r="TRY74" s="2"/>
      <c r="TRZ74" s="2"/>
      <c r="TSA74" s="2"/>
      <c r="TSB74" s="2"/>
      <c r="TSC74" s="2"/>
      <c r="TSD74" s="2"/>
      <c r="TSE74" s="2"/>
      <c r="TSF74" s="2"/>
      <c r="TSG74" s="2"/>
      <c r="TSH74" s="2"/>
      <c r="TSI74" s="2"/>
      <c r="TSJ74" s="2"/>
      <c r="TSK74" s="2"/>
      <c r="TSL74" s="2"/>
      <c r="TSM74" s="2"/>
      <c r="TSN74" s="2"/>
      <c r="TSO74" s="2"/>
      <c r="TSP74" s="2"/>
      <c r="TSQ74" s="2"/>
      <c r="TSR74" s="2"/>
      <c r="TSS74" s="2"/>
      <c r="TST74" s="2"/>
      <c r="TSU74" s="2"/>
      <c r="TSV74" s="2"/>
      <c r="TSW74" s="2"/>
      <c r="TSX74" s="2"/>
      <c r="TSY74" s="2"/>
      <c r="TSZ74" s="2"/>
      <c r="TTA74" s="2"/>
      <c r="TTB74" s="2"/>
      <c r="TTC74" s="2"/>
      <c r="TTD74" s="2"/>
      <c r="TTE74" s="2"/>
      <c r="TTF74" s="2"/>
      <c r="TTG74" s="2"/>
      <c r="TTH74" s="2"/>
      <c r="TTI74" s="2"/>
      <c r="TTJ74" s="2"/>
      <c r="TTK74" s="2"/>
      <c r="TTL74" s="2"/>
      <c r="TTM74" s="2"/>
      <c r="TTN74" s="2"/>
      <c r="TTO74" s="2"/>
      <c r="TTP74" s="2"/>
      <c r="TTQ74" s="2"/>
      <c r="TTR74" s="2"/>
      <c r="TTS74" s="2"/>
      <c r="TTT74" s="2"/>
      <c r="TTU74" s="2"/>
      <c r="TTV74" s="2"/>
      <c r="TTW74" s="2"/>
      <c r="TTX74" s="2"/>
      <c r="TTY74" s="2"/>
      <c r="TTZ74" s="2"/>
      <c r="TUA74" s="2"/>
      <c r="TUB74" s="2"/>
      <c r="TUC74" s="2"/>
      <c r="TUD74" s="2"/>
      <c r="TUE74" s="2"/>
      <c r="TUF74" s="2"/>
      <c r="TUG74" s="2"/>
      <c r="TUH74" s="2"/>
      <c r="TUI74" s="2"/>
      <c r="TUJ74" s="2"/>
      <c r="TUK74" s="2"/>
      <c r="TUL74" s="2"/>
      <c r="TUM74" s="2"/>
      <c r="TUN74" s="2"/>
      <c r="TUO74" s="2"/>
      <c r="TUP74" s="2"/>
      <c r="TUQ74" s="2"/>
      <c r="TUR74" s="2"/>
      <c r="TUS74" s="2"/>
      <c r="TUT74" s="2"/>
      <c r="TUU74" s="2"/>
      <c r="TUV74" s="2"/>
      <c r="TUW74" s="2"/>
      <c r="TUX74" s="2"/>
      <c r="TUY74" s="2"/>
      <c r="TUZ74" s="2"/>
      <c r="TVA74" s="2"/>
      <c r="TVB74" s="2"/>
      <c r="TVC74" s="2"/>
      <c r="TVD74" s="2"/>
      <c r="TVE74" s="2"/>
      <c r="TVF74" s="2"/>
      <c r="TVG74" s="2"/>
      <c r="TVH74" s="2"/>
      <c r="TVI74" s="2"/>
      <c r="TVJ74" s="2"/>
      <c r="TVK74" s="2"/>
      <c r="TVL74" s="2"/>
      <c r="TVM74" s="2"/>
      <c r="TVN74" s="2"/>
      <c r="TVO74" s="2"/>
      <c r="TVP74" s="2"/>
      <c r="TVQ74" s="2"/>
      <c r="TVR74" s="2"/>
      <c r="TVS74" s="2"/>
      <c r="TVT74" s="2"/>
      <c r="TVU74" s="2"/>
      <c r="TVV74" s="2"/>
      <c r="TVW74" s="2"/>
      <c r="TVX74" s="2"/>
      <c r="TVY74" s="2"/>
      <c r="TVZ74" s="2"/>
      <c r="TWA74" s="2"/>
      <c r="TWB74" s="2"/>
      <c r="TWC74" s="2"/>
      <c r="TWD74" s="2"/>
      <c r="TWE74" s="2"/>
      <c r="TWF74" s="2"/>
      <c r="TWG74" s="2"/>
      <c r="TWH74" s="2"/>
      <c r="TWI74" s="2"/>
      <c r="TWJ74" s="2"/>
      <c r="TWK74" s="2"/>
      <c r="TWL74" s="2"/>
      <c r="TWM74" s="2"/>
      <c r="TWN74" s="2"/>
      <c r="TWO74" s="2"/>
      <c r="TWP74" s="2"/>
      <c r="TWQ74" s="2"/>
      <c r="TWR74" s="2"/>
      <c r="TWS74" s="2"/>
      <c r="TWT74" s="2"/>
      <c r="TWU74" s="2"/>
      <c r="TWV74" s="2"/>
      <c r="TWW74" s="2"/>
      <c r="TWX74" s="2"/>
      <c r="TWY74" s="2"/>
      <c r="TWZ74" s="2"/>
      <c r="TXA74" s="2"/>
      <c r="TXB74" s="2"/>
      <c r="TXC74" s="2"/>
      <c r="TXD74" s="2"/>
      <c r="TXE74" s="2"/>
      <c r="TXF74" s="2"/>
      <c r="TXG74" s="2"/>
      <c r="TXH74" s="2"/>
      <c r="TXI74" s="2"/>
      <c r="TXJ74" s="2"/>
      <c r="TXK74" s="2"/>
      <c r="TXL74" s="2"/>
      <c r="TXM74" s="2"/>
      <c r="TXN74" s="2"/>
      <c r="TXO74" s="2"/>
      <c r="TXP74" s="2"/>
      <c r="TXQ74" s="2"/>
      <c r="TXR74" s="2"/>
      <c r="TXS74" s="2"/>
      <c r="TXT74" s="2"/>
      <c r="TXU74" s="2"/>
      <c r="TXV74" s="2"/>
      <c r="TXW74" s="2"/>
      <c r="TXX74" s="2"/>
      <c r="TXY74" s="2"/>
      <c r="TXZ74" s="2"/>
      <c r="TYA74" s="2"/>
      <c r="TYB74" s="2"/>
      <c r="TYC74" s="2"/>
      <c r="TYD74" s="2"/>
      <c r="TYE74" s="2"/>
      <c r="TYF74" s="2"/>
      <c r="TYG74" s="2"/>
      <c r="TYH74" s="2"/>
      <c r="TYI74" s="2"/>
      <c r="TYJ74" s="2"/>
      <c r="TYK74" s="2"/>
      <c r="TYL74" s="2"/>
      <c r="TYM74" s="2"/>
      <c r="TYN74" s="2"/>
      <c r="TYO74" s="2"/>
      <c r="TYP74" s="2"/>
      <c r="TYQ74" s="2"/>
      <c r="TYR74" s="2"/>
      <c r="TYS74" s="2"/>
      <c r="TYT74" s="2"/>
      <c r="TYU74" s="2"/>
      <c r="TYV74" s="2"/>
      <c r="TYW74" s="2"/>
      <c r="TYX74" s="2"/>
      <c r="TYY74" s="2"/>
      <c r="TYZ74" s="2"/>
      <c r="TZA74" s="2"/>
      <c r="TZB74" s="2"/>
      <c r="TZC74" s="2"/>
      <c r="TZD74" s="2"/>
      <c r="TZE74" s="2"/>
      <c r="TZF74" s="2"/>
      <c r="TZG74" s="2"/>
      <c r="TZH74" s="2"/>
      <c r="TZI74" s="2"/>
      <c r="TZJ74" s="2"/>
      <c r="TZK74" s="2"/>
      <c r="TZL74" s="2"/>
      <c r="TZM74" s="2"/>
      <c r="TZN74" s="2"/>
      <c r="TZO74" s="2"/>
      <c r="TZP74" s="2"/>
      <c r="TZQ74" s="2"/>
      <c r="TZR74" s="2"/>
      <c r="TZS74" s="2"/>
      <c r="TZT74" s="2"/>
      <c r="TZU74" s="2"/>
      <c r="TZV74" s="2"/>
      <c r="TZW74" s="2"/>
      <c r="TZX74" s="2"/>
      <c r="TZY74" s="2"/>
      <c r="TZZ74" s="2"/>
      <c r="UAA74" s="2"/>
      <c r="UAB74" s="2"/>
      <c r="UAC74" s="2"/>
      <c r="UAD74" s="2"/>
      <c r="UAE74" s="2"/>
      <c r="UAF74" s="2"/>
      <c r="UAG74" s="2"/>
      <c r="UAH74" s="2"/>
      <c r="UAI74" s="2"/>
      <c r="UAJ74" s="2"/>
      <c r="UAK74" s="2"/>
      <c r="UAL74" s="2"/>
      <c r="UAM74" s="2"/>
      <c r="UAN74" s="2"/>
      <c r="UAO74" s="2"/>
      <c r="UAP74" s="2"/>
      <c r="UAQ74" s="2"/>
      <c r="UAR74" s="2"/>
      <c r="UAS74" s="2"/>
      <c r="UAT74" s="2"/>
      <c r="UAU74" s="2"/>
      <c r="UAV74" s="2"/>
      <c r="UAW74" s="2"/>
      <c r="UAX74" s="2"/>
      <c r="UAY74" s="2"/>
      <c r="UAZ74" s="2"/>
      <c r="UBA74" s="2"/>
      <c r="UBB74" s="2"/>
      <c r="UBC74" s="2"/>
      <c r="UBD74" s="2"/>
      <c r="UBE74" s="2"/>
      <c r="UBF74" s="2"/>
      <c r="UBG74" s="2"/>
      <c r="UBH74" s="2"/>
      <c r="UBI74" s="2"/>
      <c r="UBJ74" s="2"/>
      <c r="UBK74" s="2"/>
      <c r="UBL74" s="2"/>
      <c r="UBM74" s="2"/>
      <c r="UBN74" s="2"/>
      <c r="UBO74" s="2"/>
      <c r="UBP74" s="2"/>
      <c r="UBQ74" s="2"/>
      <c r="UBR74" s="2"/>
      <c r="UBS74" s="2"/>
      <c r="UBT74" s="2"/>
      <c r="UBU74" s="2"/>
      <c r="UBV74" s="2"/>
      <c r="UBW74" s="2"/>
      <c r="UBX74" s="2"/>
      <c r="UBY74" s="2"/>
      <c r="UBZ74" s="2"/>
      <c r="UCA74" s="2"/>
      <c r="UCB74" s="2"/>
      <c r="UCC74" s="2"/>
      <c r="UCD74" s="2"/>
      <c r="UCE74" s="2"/>
      <c r="UCF74" s="2"/>
      <c r="UCG74" s="2"/>
      <c r="UCH74" s="2"/>
      <c r="UCI74" s="2"/>
      <c r="UCJ74" s="2"/>
      <c r="UCK74" s="2"/>
      <c r="UCL74" s="2"/>
      <c r="UCM74" s="2"/>
      <c r="UCN74" s="2"/>
      <c r="UCO74" s="2"/>
      <c r="UCP74" s="2"/>
      <c r="UCQ74" s="2"/>
      <c r="UCR74" s="2"/>
      <c r="UCS74" s="2"/>
      <c r="UCT74" s="2"/>
      <c r="UCU74" s="2"/>
      <c r="UCV74" s="2"/>
      <c r="UCW74" s="2"/>
      <c r="UCX74" s="2"/>
      <c r="UCY74" s="2"/>
      <c r="UCZ74" s="2"/>
      <c r="UDA74" s="2"/>
      <c r="UDB74" s="2"/>
      <c r="UDC74" s="2"/>
      <c r="UDD74" s="2"/>
      <c r="UDE74" s="2"/>
      <c r="UDF74" s="2"/>
      <c r="UDG74" s="2"/>
      <c r="UDH74" s="2"/>
      <c r="UDI74" s="2"/>
      <c r="UDJ74" s="2"/>
      <c r="UDK74" s="2"/>
      <c r="UDL74" s="2"/>
      <c r="UDM74" s="2"/>
      <c r="UDN74" s="2"/>
      <c r="UDO74" s="2"/>
      <c r="UDP74" s="2"/>
      <c r="UDQ74" s="2"/>
      <c r="UDR74" s="2"/>
      <c r="UDS74" s="2"/>
      <c r="UDT74" s="2"/>
      <c r="UDU74" s="2"/>
      <c r="UDV74" s="2"/>
      <c r="UDW74" s="2"/>
      <c r="UDX74" s="2"/>
      <c r="UDY74" s="2"/>
      <c r="UDZ74" s="2"/>
      <c r="UEA74" s="2"/>
      <c r="UEB74" s="2"/>
      <c r="UEC74" s="2"/>
      <c r="UED74" s="2"/>
      <c r="UEE74" s="2"/>
      <c r="UEF74" s="2"/>
      <c r="UEG74" s="2"/>
      <c r="UEH74" s="2"/>
      <c r="UEI74" s="2"/>
      <c r="UEJ74" s="2"/>
      <c r="UEK74" s="2"/>
      <c r="UEL74" s="2"/>
      <c r="UEM74" s="2"/>
      <c r="UEN74" s="2"/>
      <c r="UEO74" s="2"/>
      <c r="UEP74" s="2"/>
      <c r="UEQ74" s="2"/>
      <c r="UER74" s="2"/>
      <c r="UES74" s="2"/>
      <c r="UET74" s="2"/>
      <c r="UEU74" s="2"/>
      <c r="UEV74" s="2"/>
      <c r="UEW74" s="2"/>
      <c r="UEX74" s="2"/>
      <c r="UEY74" s="2"/>
      <c r="UEZ74" s="2"/>
      <c r="UFA74" s="2"/>
      <c r="UFB74" s="2"/>
      <c r="UFC74" s="2"/>
      <c r="UFD74" s="2"/>
      <c r="UFE74" s="2"/>
      <c r="UFF74" s="2"/>
      <c r="UFG74" s="2"/>
      <c r="UFH74" s="2"/>
      <c r="UFI74" s="2"/>
      <c r="UFJ74" s="2"/>
      <c r="UFK74" s="2"/>
      <c r="UFL74" s="2"/>
      <c r="UFM74" s="2"/>
      <c r="UFN74" s="2"/>
      <c r="UFO74" s="2"/>
      <c r="UFP74" s="2"/>
      <c r="UFQ74" s="2"/>
      <c r="UFR74" s="2"/>
      <c r="UFS74" s="2"/>
      <c r="UFT74" s="2"/>
      <c r="UFU74" s="2"/>
      <c r="UFV74" s="2"/>
      <c r="UFW74" s="2"/>
      <c r="UFX74" s="2"/>
      <c r="UFY74" s="2"/>
      <c r="UFZ74" s="2"/>
      <c r="UGA74" s="2"/>
      <c r="UGB74" s="2"/>
      <c r="UGC74" s="2"/>
      <c r="UGD74" s="2"/>
      <c r="UGE74" s="2"/>
      <c r="UGF74" s="2"/>
      <c r="UGG74" s="2"/>
      <c r="UGH74" s="2"/>
      <c r="UGI74" s="2"/>
      <c r="UGJ74" s="2"/>
      <c r="UGK74" s="2"/>
      <c r="UGL74" s="2"/>
      <c r="UGM74" s="2"/>
      <c r="UGN74" s="2"/>
      <c r="UGO74" s="2"/>
      <c r="UGP74" s="2"/>
      <c r="UGQ74" s="2"/>
      <c r="UGR74" s="2"/>
      <c r="UGS74" s="2"/>
      <c r="UGT74" s="2"/>
      <c r="UGU74" s="2"/>
      <c r="UGV74" s="2"/>
      <c r="UGW74" s="2"/>
      <c r="UGX74" s="2"/>
      <c r="UGY74" s="2"/>
      <c r="UGZ74" s="2"/>
      <c r="UHA74" s="2"/>
      <c r="UHB74" s="2"/>
      <c r="UHC74" s="2"/>
      <c r="UHD74" s="2"/>
      <c r="UHE74" s="2"/>
      <c r="UHF74" s="2"/>
      <c r="UHG74" s="2"/>
      <c r="UHH74" s="2"/>
      <c r="UHI74" s="2"/>
      <c r="UHJ74" s="2"/>
      <c r="UHK74" s="2"/>
      <c r="UHL74" s="2"/>
      <c r="UHM74" s="2"/>
      <c r="UHN74" s="2"/>
      <c r="UHO74" s="2"/>
      <c r="UHP74" s="2"/>
      <c r="UHQ74" s="2"/>
      <c r="UHR74" s="2"/>
      <c r="UHS74" s="2"/>
      <c r="UHT74" s="2"/>
      <c r="UHU74" s="2"/>
      <c r="UHV74" s="2"/>
      <c r="UHW74" s="2"/>
      <c r="UHX74" s="2"/>
      <c r="UHY74" s="2"/>
      <c r="UHZ74" s="2"/>
      <c r="UIA74" s="2"/>
      <c r="UIB74" s="2"/>
      <c r="UIC74" s="2"/>
      <c r="UID74" s="2"/>
      <c r="UIE74" s="2"/>
      <c r="UIF74" s="2"/>
      <c r="UIG74" s="2"/>
      <c r="UIH74" s="2"/>
      <c r="UII74" s="2"/>
      <c r="UIJ74" s="2"/>
      <c r="UIK74" s="2"/>
      <c r="UIL74" s="2"/>
      <c r="UIM74" s="2"/>
      <c r="UIN74" s="2"/>
      <c r="UIO74" s="2"/>
      <c r="UIP74" s="2"/>
      <c r="UIQ74" s="2"/>
      <c r="UIR74" s="2"/>
      <c r="UIS74" s="2"/>
      <c r="UIT74" s="2"/>
      <c r="UIU74" s="2"/>
      <c r="UIV74" s="2"/>
      <c r="UIW74" s="2"/>
      <c r="UIX74" s="2"/>
      <c r="UIY74" s="2"/>
      <c r="UIZ74" s="2"/>
      <c r="UJA74" s="2"/>
      <c r="UJB74" s="2"/>
      <c r="UJC74" s="2"/>
      <c r="UJD74" s="2"/>
      <c r="UJE74" s="2"/>
      <c r="UJF74" s="2"/>
      <c r="UJG74" s="2"/>
      <c r="UJH74" s="2"/>
      <c r="UJI74" s="2"/>
      <c r="UJJ74" s="2"/>
      <c r="UJK74" s="2"/>
      <c r="UJL74" s="2"/>
      <c r="UJM74" s="2"/>
      <c r="UJN74" s="2"/>
      <c r="UJO74" s="2"/>
      <c r="UJP74" s="2"/>
      <c r="UJQ74" s="2"/>
      <c r="UJR74" s="2"/>
      <c r="UJS74" s="2"/>
      <c r="UJT74" s="2"/>
      <c r="UJU74" s="2"/>
      <c r="UJV74" s="2"/>
      <c r="UJW74" s="2"/>
      <c r="UJX74" s="2"/>
      <c r="UJY74" s="2"/>
      <c r="UJZ74" s="2"/>
      <c r="UKA74" s="2"/>
      <c r="UKB74" s="2"/>
      <c r="UKC74" s="2"/>
      <c r="UKD74" s="2"/>
      <c r="UKE74" s="2"/>
      <c r="UKF74" s="2"/>
      <c r="UKG74" s="2"/>
      <c r="UKH74" s="2"/>
      <c r="UKI74" s="2"/>
      <c r="UKJ74" s="2"/>
      <c r="UKK74" s="2"/>
      <c r="UKL74" s="2"/>
      <c r="UKM74" s="2"/>
      <c r="UKN74" s="2"/>
      <c r="UKO74" s="2"/>
      <c r="UKP74" s="2"/>
      <c r="UKQ74" s="2"/>
      <c r="UKR74" s="2"/>
      <c r="UKS74" s="2"/>
      <c r="UKT74" s="2"/>
      <c r="UKU74" s="2"/>
      <c r="UKV74" s="2"/>
      <c r="UKW74" s="2"/>
      <c r="UKX74" s="2"/>
      <c r="UKY74" s="2"/>
      <c r="UKZ74" s="2"/>
      <c r="ULA74" s="2"/>
      <c r="ULB74" s="2"/>
      <c r="ULC74" s="2"/>
      <c r="ULD74" s="2"/>
      <c r="ULE74" s="2"/>
      <c r="ULF74" s="2"/>
      <c r="ULG74" s="2"/>
      <c r="ULH74" s="2"/>
      <c r="ULI74" s="2"/>
      <c r="ULJ74" s="2"/>
      <c r="ULK74" s="2"/>
      <c r="ULL74" s="2"/>
      <c r="ULM74" s="2"/>
      <c r="ULN74" s="2"/>
      <c r="ULO74" s="2"/>
      <c r="ULP74" s="2"/>
      <c r="ULQ74" s="2"/>
      <c r="ULR74" s="2"/>
      <c r="ULS74" s="2"/>
      <c r="ULT74" s="2"/>
      <c r="ULU74" s="2"/>
      <c r="ULV74" s="2"/>
      <c r="ULW74" s="2"/>
      <c r="ULX74" s="2"/>
      <c r="ULY74" s="2"/>
      <c r="ULZ74" s="2"/>
      <c r="UMA74" s="2"/>
      <c r="UMB74" s="2"/>
      <c r="UMC74" s="2"/>
      <c r="UMD74" s="2"/>
      <c r="UME74" s="2"/>
      <c r="UMF74" s="2"/>
      <c r="UMG74" s="2"/>
      <c r="UMH74" s="2"/>
      <c r="UMI74" s="2"/>
      <c r="UMJ74" s="2"/>
      <c r="UMK74" s="2"/>
      <c r="UML74" s="2"/>
      <c r="UMM74" s="2"/>
      <c r="UMN74" s="2"/>
      <c r="UMO74" s="2"/>
      <c r="UMP74" s="2"/>
      <c r="UMQ74" s="2"/>
      <c r="UMR74" s="2"/>
      <c r="UMS74" s="2"/>
      <c r="UMT74" s="2"/>
      <c r="UMU74" s="2"/>
      <c r="UMV74" s="2"/>
      <c r="UMW74" s="2"/>
      <c r="UMX74" s="2"/>
      <c r="UMY74" s="2"/>
      <c r="UMZ74" s="2"/>
      <c r="UNA74" s="2"/>
      <c r="UNB74" s="2"/>
      <c r="UNC74" s="2"/>
      <c r="UND74" s="2"/>
      <c r="UNE74" s="2"/>
      <c r="UNF74" s="2"/>
      <c r="UNG74" s="2"/>
      <c r="UNH74" s="2"/>
      <c r="UNI74" s="2"/>
      <c r="UNJ74" s="2"/>
      <c r="UNK74" s="2"/>
      <c r="UNL74" s="2"/>
      <c r="UNM74" s="2"/>
      <c r="UNN74" s="2"/>
      <c r="UNO74" s="2"/>
      <c r="UNP74" s="2"/>
      <c r="UNQ74" s="2"/>
      <c r="UNR74" s="2"/>
      <c r="UNS74" s="2"/>
      <c r="UNT74" s="2"/>
      <c r="UNU74" s="2"/>
      <c r="UNV74" s="2"/>
      <c r="UNW74" s="2"/>
      <c r="UNX74" s="2"/>
      <c r="UNY74" s="2"/>
      <c r="UNZ74" s="2"/>
      <c r="UOA74" s="2"/>
      <c r="UOB74" s="2"/>
      <c r="UOC74" s="2"/>
      <c r="UOD74" s="2"/>
      <c r="UOE74" s="2"/>
      <c r="UOF74" s="2"/>
      <c r="UOG74" s="2"/>
      <c r="UOH74" s="2"/>
      <c r="UOI74" s="2"/>
      <c r="UOJ74" s="2"/>
      <c r="UOK74" s="2"/>
      <c r="UOL74" s="2"/>
      <c r="UOM74" s="2"/>
      <c r="UON74" s="2"/>
      <c r="UOO74" s="2"/>
      <c r="UOP74" s="2"/>
      <c r="UOQ74" s="2"/>
      <c r="UOR74" s="2"/>
      <c r="UOS74" s="2"/>
      <c r="UOT74" s="2"/>
      <c r="UOU74" s="2"/>
      <c r="UOV74" s="2"/>
      <c r="UOW74" s="2"/>
      <c r="UOX74" s="2"/>
      <c r="UOY74" s="2"/>
      <c r="UOZ74" s="2"/>
      <c r="UPA74" s="2"/>
      <c r="UPB74" s="2"/>
      <c r="UPC74" s="2"/>
      <c r="UPD74" s="2"/>
      <c r="UPE74" s="2"/>
      <c r="UPF74" s="2"/>
      <c r="UPG74" s="2"/>
      <c r="UPH74" s="2"/>
      <c r="UPI74" s="2"/>
      <c r="UPJ74" s="2"/>
      <c r="UPK74" s="2"/>
      <c r="UPL74" s="2"/>
      <c r="UPM74" s="2"/>
      <c r="UPN74" s="2"/>
      <c r="UPO74" s="2"/>
      <c r="UPP74" s="2"/>
      <c r="UPQ74" s="2"/>
      <c r="UPR74" s="2"/>
      <c r="UPS74" s="2"/>
      <c r="UPT74" s="2"/>
      <c r="UPU74" s="2"/>
      <c r="UPV74" s="2"/>
      <c r="UPW74" s="2"/>
      <c r="UPX74" s="2"/>
      <c r="UPY74" s="2"/>
      <c r="UPZ74" s="2"/>
      <c r="UQA74" s="2"/>
      <c r="UQB74" s="2"/>
      <c r="UQC74" s="2"/>
      <c r="UQD74" s="2"/>
      <c r="UQE74" s="2"/>
      <c r="UQF74" s="2"/>
      <c r="UQG74" s="2"/>
      <c r="UQH74" s="2"/>
      <c r="UQI74" s="2"/>
      <c r="UQJ74" s="2"/>
      <c r="UQK74" s="2"/>
      <c r="UQL74" s="2"/>
      <c r="UQM74" s="2"/>
      <c r="UQN74" s="2"/>
      <c r="UQO74" s="2"/>
      <c r="UQP74" s="2"/>
      <c r="UQQ74" s="2"/>
      <c r="UQR74" s="2"/>
      <c r="UQS74" s="2"/>
      <c r="UQT74" s="2"/>
      <c r="UQU74" s="2"/>
      <c r="UQV74" s="2"/>
      <c r="UQW74" s="2"/>
      <c r="UQX74" s="2"/>
      <c r="UQY74" s="2"/>
      <c r="UQZ74" s="2"/>
      <c r="URA74" s="2"/>
      <c r="URB74" s="2"/>
      <c r="URC74" s="2"/>
      <c r="URD74" s="2"/>
      <c r="URE74" s="2"/>
      <c r="URF74" s="2"/>
      <c r="URG74" s="2"/>
      <c r="URH74" s="2"/>
      <c r="URI74" s="2"/>
      <c r="URJ74" s="2"/>
      <c r="URK74" s="2"/>
      <c r="URL74" s="2"/>
      <c r="URM74" s="2"/>
      <c r="URN74" s="2"/>
      <c r="URO74" s="2"/>
      <c r="URP74" s="2"/>
      <c r="URQ74" s="2"/>
      <c r="URR74" s="2"/>
      <c r="URS74" s="2"/>
      <c r="URT74" s="2"/>
      <c r="URU74" s="2"/>
      <c r="URV74" s="2"/>
      <c r="URW74" s="2"/>
      <c r="URX74" s="2"/>
      <c r="URY74" s="2"/>
      <c r="URZ74" s="2"/>
      <c r="USA74" s="2"/>
      <c r="USB74" s="2"/>
      <c r="USC74" s="2"/>
      <c r="USD74" s="2"/>
      <c r="USE74" s="2"/>
      <c r="USF74" s="2"/>
      <c r="USG74" s="2"/>
      <c r="USH74" s="2"/>
      <c r="USI74" s="2"/>
      <c r="USJ74" s="2"/>
      <c r="USK74" s="2"/>
      <c r="USL74" s="2"/>
      <c r="USM74" s="2"/>
      <c r="USN74" s="2"/>
      <c r="USO74" s="2"/>
      <c r="USP74" s="2"/>
      <c r="USQ74" s="2"/>
      <c r="USR74" s="2"/>
      <c r="USS74" s="2"/>
      <c r="UST74" s="2"/>
      <c r="USU74" s="2"/>
      <c r="USV74" s="2"/>
      <c r="USW74" s="2"/>
      <c r="USX74" s="2"/>
      <c r="USY74" s="2"/>
      <c r="USZ74" s="2"/>
      <c r="UTA74" s="2"/>
      <c r="UTB74" s="2"/>
      <c r="UTC74" s="2"/>
      <c r="UTD74" s="2"/>
      <c r="UTE74" s="2"/>
      <c r="UTF74" s="2"/>
      <c r="UTG74" s="2"/>
      <c r="UTH74" s="2"/>
      <c r="UTI74" s="2"/>
      <c r="UTJ74" s="2"/>
      <c r="UTK74" s="2"/>
      <c r="UTL74" s="2"/>
      <c r="UTM74" s="2"/>
      <c r="UTN74" s="2"/>
      <c r="UTO74" s="2"/>
      <c r="UTP74" s="2"/>
      <c r="UTQ74" s="2"/>
      <c r="UTR74" s="2"/>
      <c r="UTS74" s="2"/>
      <c r="UTT74" s="2"/>
      <c r="UTU74" s="2"/>
      <c r="UTV74" s="2"/>
      <c r="UTW74" s="2"/>
      <c r="UTX74" s="2"/>
      <c r="UTY74" s="2"/>
      <c r="UTZ74" s="2"/>
      <c r="UUA74" s="2"/>
      <c r="UUB74" s="2"/>
      <c r="UUC74" s="2"/>
      <c r="UUD74" s="2"/>
      <c r="UUE74" s="2"/>
      <c r="UUF74" s="2"/>
      <c r="UUG74" s="2"/>
      <c r="UUH74" s="2"/>
      <c r="UUI74" s="2"/>
      <c r="UUJ74" s="2"/>
      <c r="UUK74" s="2"/>
      <c r="UUL74" s="2"/>
      <c r="UUM74" s="2"/>
      <c r="UUN74" s="2"/>
      <c r="UUO74" s="2"/>
      <c r="UUP74" s="2"/>
      <c r="UUQ74" s="2"/>
      <c r="UUR74" s="2"/>
      <c r="UUS74" s="2"/>
      <c r="UUT74" s="2"/>
      <c r="UUU74" s="2"/>
      <c r="UUV74" s="2"/>
      <c r="UUW74" s="2"/>
      <c r="UUX74" s="2"/>
      <c r="UUY74" s="2"/>
      <c r="UUZ74" s="2"/>
      <c r="UVA74" s="2"/>
      <c r="UVB74" s="2"/>
      <c r="UVC74" s="2"/>
      <c r="UVD74" s="2"/>
      <c r="UVE74" s="2"/>
      <c r="UVF74" s="2"/>
      <c r="UVG74" s="2"/>
      <c r="UVH74" s="2"/>
      <c r="UVI74" s="2"/>
      <c r="UVJ74" s="2"/>
      <c r="UVK74" s="2"/>
      <c r="UVL74" s="2"/>
      <c r="UVM74" s="2"/>
      <c r="UVN74" s="2"/>
      <c r="UVO74" s="2"/>
      <c r="UVP74" s="2"/>
      <c r="UVQ74" s="2"/>
      <c r="UVR74" s="2"/>
      <c r="UVS74" s="2"/>
      <c r="UVT74" s="2"/>
      <c r="UVU74" s="2"/>
      <c r="UVV74" s="2"/>
      <c r="UVW74" s="2"/>
      <c r="UVX74" s="2"/>
      <c r="UVY74" s="2"/>
      <c r="UVZ74" s="2"/>
      <c r="UWA74" s="2"/>
      <c r="UWB74" s="2"/>
      <c r="UWC74" s="2"/>
      <c r="UWD74" s="2"/>
      <c r="UWE74" s="2"/>
      <c r="UWF74" s="2"/>
      <c r="UWG74" s="2"/>
      <c r="UWH74" s="2"/>
      <c r="UWI74" s="2"/>
      <c r="UWJ74" s="2"/>
      <c r="UWK74" s="2"/>
      <c r="UWL74" s="2"/>
      <c r="UWM74" s="2"/>
      <c r="UWN74" s="2"/>
      <c r="UWO74" s="2"/>
      <c r="UWP74" s="2"/>
      <c r="UWQ74" s="2"/>
      <c r="UWR74" s="2"/>
      <c r="UWS74" s="2"/>
      <c r="UWT74" s="2"/>
      <c r="UWU74" s="2"/>
      <c r="UWV74" s="2"/>
      <c r="UWW74" s="2"/>
      <c r="UWX74" s="2"/>
      <c r="UWY74" s="2"/>
      <c r="UWZ74" s="2"/>
      <c r="UXA74" s="2"/>
      <c r="UXB74" s="2"/>
      <c r="UXC74" s="2"/>
      <c r="UXD74" s="2"/>
      <c r="UXE74" s="2"/>
      <c r="UXF74" s="2"/>
      <c r="UXG74" s="2"/>
      <c r="UXH74" s="2"/>
      <c r="UXI74" s="2"/>
      <c r="UXJ74" s="2"/>
      <c r="UXK74" s="2"/>
      <c r="UXL74" s="2"/>
      <c r="UXM74" s="2"/>
      <c r="UXN74" s="2"/>
      <c r="UXO74" s="2"/>
      <c r="UXP74" s="2"/>
      <c r="UXQ74" s="2"/>
      <c r="UXR74" s="2"/>
      <c r="UXS74" s="2"/>
      <c r="UXT74" s="2"/>
      <c r="UXU74" s="2"/>
      <c r="UXV74" s="2"/>
      <c r="UXW74" s="2"/>
      <c r="UXX74" s="2"/>
      <c r="UXY74" s="2"/>
      <c r="UXZ74" s="2"/>
      <c r="UYA74" s="2"/>
      <c r="UYB74" s="2"/>
      <c r="UYC74" s="2"/>
      <c r="UYD74" s="2"/>
      <c r="UYE74" s="2"/>
      <c r="UYF74" s="2"/>
      <c r="UYG74" s="2"/>
      <c r="UYH74" s="2"/>
      <c r="UYI74" s="2"/>
      <c r="UYJ74" s="2"/>
      <c r="UYK74" s="2"/>
      <c r="UYL74" s="2"/>
      <c r="UYM74" s="2"/>
      <c r="UYN74" s="2"/>
      <c r="UYO74" s="2"/>
      <c r="UYP74" s="2"/>
      <c r="UYQ74" s="2"/>
      <c r="UYR74" s="2"/>
      <c r="UYS74" s="2"/>
      <c r="UYT74" s="2"/>
      <c r="UYU74" s="2"/>
      <c r="UYV74" s="2"/>
      <c r="UYW74" s="2"/>
      <c r="UYX74" s="2"/>
      <c r="UYY74" s="2"/>
      <c r="UYZ74" s="2"/>
      <c r="UZA74" s="2"/>
      <c r="UZB74" s="2"/>
      <c r="UZC74" s="2"/>
      <c r="UZD74" s="2"/>
      <c r="UZE74" s="2"/>
      <c r="UZF74" s="2"/>
      <c r="UZG74" s="2"/>
      <c r="UZH74" s="2"/>
      <c r="UZI74" s="2"/>
      <c r="UZJ74" s="2"/>
      <c r="UZK74" s="2"/>
      <c r="UZL74" s="2"/>
      <c r="UZM74" s="2"/>
      <c r="UZN74" s="2"/>
      <c r="UZO74" s="2"/>
      <c r="UZP74" s="2"/>
      <c r="UZQ74" s="2"/>
      <c r="UZR74" s="2"/>
      <c r="UZS74" s="2"/>
      <c r="UZT74" s="2"/>
      <c r="UZU74" s="2"/>
      <c r="UZV74" s="2"/>
      <c r="UZW74" s="2"/>
      <c r="UZX74" s="2"/>
      <c r="UZY74" s="2"/>
      <c r="UZZ74" s="2"/>
      <c r="VAA74" s="2"/>
      <c r="VAB74" s="2"/>
      <c r="VAC74" s="2"/>
      <c r="VAD74" s="2"/>
      <c r="VAE74" s="2"/>
      <c r="VAF74" s="2"/>
      <c r="VAG74" s="2"/>
      <c r="VAH74" s="2"/>
      <c r="VAI74" s="2"/>
      <c r="VAJ74" s="2"/>
      <c r="VAK74" s="2"/>
      <c r="VAL74" s="2"/>
      <c r="VAM74" s="2"/>
      <c r="VAN74" s="2"/>
      <c r="VAO74" s="2"/>
      <c r="VAP74" s="2"/>
      <c r="VAQ74" s="2"/>
      <c r="VAR74" s="2"/>
      <c r="VAS74" s="2"/>
      <c r="VAT74" s="2"/>
      <c r="VAU74" s="2"/>
      <c r="VAV74" s="2"/>
      <c r="VAW74" s="2"/>
      <c r="VAX74" s="2"/>
      <c r="VAY74" s="2"/>
      <c r="VAZ74" s="2"/>
      <c r="VBA74" s="2"/>
      <c r="VBB74" s="2"/>
      <c r="VBC74" s="2"/>
      <c r="VBD74" s="2"/>
      <c r="VBE74" s="2"/>
      <c r="VBF74" s="2"/>
      <c r="VBG74" s="2"/>
      <c r="VBH74" s="2"/>
      <c r="VBI74" s="2"/>
      <c r="VBJ74" s="2"/>
      <c r="VBK74" s="2"/>
      <c r="VBL74" s="2"/>
      <c r="VBM74" s="2"/>
      <c r="VBN74" s="2"/>
      <c r="VBO74" s="2"/>
      <c r="VBP74" s="2"/>
      <c r="VBQ74" s="2"/>
      <c r="VBR74" s="2"/>
      <c r="VBS74" s="2"/>
      <c r="VBT74" s="2"/>
      <c r="VBU74" s="2"/>
      <c r="VBV74" s="2"/>
      <c r="VBW74" s="2"/>
      <c r="VBX74" s="2"/>
      <c r="VBY74" s="2"/>
      <c r="VBZ74" s="2"/>
      <c r="VCA74" s="2"/>
      <c r="VCB74" s="2"/>
      <c r="VCC74" s="2"/>
      <c r="VCD74" s="2"/>
      <c r="VCE74" s="2"/>
      <c r="VCF74" s="2"/>
      <c r="VCG74" s="2"/>
      <c r="VCH74" s="2"/>
      <c r="VCI74" s="2"/>
      <c r="VCJ74" s="2"/>
      <c r="VCK74" s="2"/>
      <c r="VCL74" s="2"/>
      <c r="VCM74" s="2"/>
      <c r="VCN74" s="2"/>
      <c r="VCO74" s="2"/>
      <c r="VCP74" s="2"/>
      <c r="VCQ74" s="2"/>
      <c r="VCR74" s="2"/>
      <c r="VCS74" s="2"/>
      <c r="VCT74" s="2"/>
      <c r="VCU74" s="2"/>
      <c r="VCV74" s="2"/>
      <c r="VCW74" s="2"/>
      <c r="VCX74" s="2"/>
      <c r="VCY74" s="2"/>
      <c r="VCZ74" s="2"/>
      <c r="VDA74" s="2"/>
      <c r="VDB74" s="2"/>
      <c r="VDC74" s="2"/>
      <c r="VDD74" s="2"/>
      <c r="VDE74" s="2"/>
      <c r="VDF74" s="2"/>
      <c r="VDG74" s="2"/>
      <c r="VDH74" s="2"/>
      <c r="VDI74" s="2"/>
      <c r="VDJ74" s="2"/>
      <c r="VDK74" s="2"/>
      <c r="VDL74" s="2"/>
      <c r="VDM74" s="2"/>
      <c r="VDN74" s="2"/>
      <c r="VDO74" s="2"/>
      <c r="VDP74" s="2"/>
      <c r="VDQ74" s="2"/>
      <c r="VDR74" s="2"/>
      <c r="VDS74" s="2"/>
      <c r="VDT74" s="2"/>
      <c r="VDU74" s="2"/>
      <c r="VDV74" s="2"/>
      <c r="VDW74" s="2"/>
      <c r="VDX74" s="2"/>
      <c r="VDY74" s="2"/>
      <c r="VDZ74" s="2"/>
      <c r="VEA74" s="2"/>
      <c r="VEB74" s="2"/>
      <c r="VEC74" s="2"/>
      <c r="VED74" s="2"/>
      <c r="VEE74" s="2"/>
      <c r="VEF74" s="2"/>
      <c r="VEG74" s="2"/>
      <c r="VEH74" s="2"/>
      <c r="VEI74" s="2"/>
      <c r="VEJ74" s="2"/>
      <c r="VEK74" s="2"/>
      <c r="VEL74" s="2"/>
      <c r="VEM74" s="2"/>
      <c r="VEN74" s="2"/>
      <c r="VEO74" s="2"/>
      <c r="VEP74" s="2"/>
      <c r="VEQ74" s="2"/>
      <c r="VER74" s="2"/>
      <c r="VES74" s="2"/>
      <c r="VET74" s="2"/>
      <c r="VEU74" s="2"/>
      <c r="VEV74" s="2"/>
      <c r="VEW74" s="2"/>
      <c r="VEX74" s="2"/>
      <c r="VEY74" s="2"/>
      <c r="VEZ74" s="2"/>
      <c r="VFA74" s="2"/>
      <c r="VFB74" s="2"/>
      <c r="VFC74" s="2"/>
      <c r="VFD74" s="2"/>
      <c r="VFE74" s="2"/>
      <c r="VFF74" s="2"/>
      <c r="VFG74" s="2"/>
      <c r="VFH74" s="2"/>
      <c r="VFI74" s="2"/>
      <c r="VFJ74" s="2"/>
      <c r="VFK74" s="2"/>
      <c r="VFL74" s="2"/>
      <c r="VFM74" s="2"/>
      <c r="VFN74" s="2"/>
      <c r="VFO74" s="2"/>
      <c r="VFP74" s="2"/>
      <c r="VFQ74" s="2"/>
      <c r="VFR74" s="2"/>
      <c r="VFS74" s="2"/>
      <c r="VFT74" s="2"/>
      <c r="VFU74" s="2"/>
      <c r="VFV74" s="2"/>
      <c r="VFW74" s="2"/>
      <c r="VFX74" s="2"/>
      <c r="VFY74" s="2"/>
      <c r="VFZ74" s="2"/>
      <c r="VGA74" s="2"/>
      <c r="VGB74" s="2"/>
      <c r="VGC74" s="2"/>
      <c r="VGD74" s="2"/>
      <c r="VGE74" s="2"/>
      <c r="VGF74" s="2"/>
      <c r="VGG74" s="2"/>
      <c r="VGH74" s="2"/>
      <c r="VGI74" s="2"/>
      <c r="VGJ74" s="2"/>
      <c r="VGK74" s="2"/>
      <c r="VGL74" s="2"/>
      <c r="VGM74" s="2"/>
      <c r="VGN74" s="2"/>
      <c r="VGO74" s="2"/>
      <c r="VGP74" s="2"/>
      <c r="VGQ74" s="2"/>
      <c r="VGR74" s="2"/>
      <c r="VGS74" s="2"/>
      <c r="VGT74" s="2"/>
      <c r="VGU74" s="2"/>
      <c r="VGV74" s="2"/>
      <c r="VGW74" s="2"/>
      <c r="VGX74" s="2"/>
      <c r="VGY74" s="2"/>
      <c r="VGZ74" s="2"/>
      <c r="VHA74" s="2"/>
      <c r="VHB74" s="2"/>
      <c r="VHC74" s="2"/>
      <c r="VHD74" s="2"/>
      <c r="VHE74" s="2"/>
      <c r="VHF74" s="2"/>
      <c r="VHG74" s="2"/>
      <c r="VHH74" s="2"/>
      <c r="VHI74" s="2"/>
      <c r="VHJ74" s="2"/>
      <c r="VHK74" s="2"/>
      <c r="VHL74" s="2"/>
      <c r="VHM74" s="2"/>
      <c r="VHN74" s="2"/>
      <c r="VHO74" s="2"/>
      <c r="VHP74" s="2"/>
      <c r="VHQ74" s="2"/>
      <c r="VHR74" s="2"/>
      <c r="VHS74" s="2"/>
      <c r="VHT74" s="2"/>
      <c r="VHU74" s="2"/>
      <c r="VHV74" s="2"/>
      <c r="VHW74" s="2"/>
      <c r="VHX74" s="2"/>
      <c r="VHY74" s="2"/>
      <c r="VHZ74" s="2"/>
      <c r="VIA74" s="2"/>
      <c r="VIB74" s="2"/>
      <c r="VIC74" s="2"/>
      <c r="VID74" s="2"/>
      <c r="VIE74" s="2"/>
      <c r="VIF74" s="2"/>
      <c r="VIG74" s="2"/>
      <c r="VIH74" s="2"/>
      <c r="VII74" s="2"/>
      <c r="VIJ74" s="2"/>
      <c r="VIK74" s="2"/>
      <c r="VIL74" s="2"/>
      <c r="VIM74" s="2"/>
      <c r="VIN74" s="2"/>
      <c r="VIO74" s="2"/>
      <c r="VIP74" s="2"/>
      <c r="VIQ74" s="2"/>
      <c r="VIR74" s="2"/>
      <c r="VIS74" s="2"/>
      <c r="VIT74" s="2"/>
      <c r="VIU74" s="2"/>
      <c r="VIV74" s="2"/>
      <c r="VIW74" s="2"/>
      <c r="VIX74" s="2"/>
      <c r="VIY74" s="2"/>
      <c r="VIZ74" s="2"/>
      <c r="VJA74" s="2"/>
      <c r="VJB74" s="2"/>
      <c r="VJC74" s="2"/>
      <c r="VJD74" s="2"/>
      <c r="VJE74" s="2"/>
      <c r="VJF74" s="2"/>
      <c r="VJG74" s="2"/>
      <c r="VJH74" s="2"/>
      <c r="VJI74" s="2"/>
      <c r="VJJ74" s="2"/>
      <c r="VJK74" s="2"/>
      <c r="VJL74" s="2"/>
      <c r="VJM74" s="2"/>
      <c r="VJN74" s="2"/>
      <c r="VJO74" s="2"/>
      <c r="VJP74" s="2"/>
      <c r="VJQ74" s="2"/>
      <c r="VJR74" s="2"/>
      <c r="VJS74" s="2"/>
      <c r="VJT74" s="2"/>
      <c r="VJU74" s="2"/>
      <c r="VJV74" s="2"/>
      <c r="VJW74" s="2"/>
      <c r="VJX74" s="2"/>
      <c r="VJY74" s="2"/>
      <c r="VJZ74" s="2"/>
      <c r="VKA74" s="2"/>
      <c r="VKB74" s="2"/>
      <c r="VKC74" s="2"/>
      <c r="VKD74" s="2"/>
      <c r="VKE74" s="2"/>
      <c r="VKF74" s="2"/>
      <c r="VKG74" s="2"/>
      <c r="VKH74" s="2"/>
      <c r="VKI74" s="2"/>
      <c r="VKJ74" s="2"/>
      <c r="VKK74" s="2"/>
      <c r="VKL74" s="2"/>
      <c r="VKM74" s="2"/>
      <c r="VKN74" s="2"/>
      <c r="VKO74" s="2"/>
      <c r="VKP74" s="2"/>
      <c r="VKQ74" s="2"/>
      <c r="VKR74" s="2"/>
      <c r="VKS74" s="2"/>
      <c r="VKT74" s="2"/>
      <c r="VKU74" s="2"/>
      <c r="VKV74" s="2"/>
      <c r="VKW74" s="2"/>
      <c r="VKX74" s="2"/>
      <c r="VKY74" s="2"/>
      <c r="VKZ74" s="2"/>
      <c r="VLA74" s="2"/>
      <c r="VLB74" s="2"/>
      <c r="VLC74" s="2"/>
      <c r="VLD74" s="2"/>
      <c r="VLE74" s="2"/>
      <c r="VLF74" s="2"/>
      <c r="VLG74" s="2"/>
      <c r="VLH74" s="2"/>
      <c r="VLI74" s="2"/>
      <c r="VLJ74" s="2"/>
      <c r="VLK74" s="2"/>
      <c r="VLL74" s="2"/>
      <c r="VLM74" s="2"/>
      <c r="VLN74" s="2"/>
      <c r="VLO74" s="2"/>
      <c r="VLP74" s="2"/>
      <c r="VLQ74" s="2"/>
      <c r="VLR74" s="2"/>
      <c r="VLS74" s="2"/>
      <c r="VLT74" s="2"/>
      <c r="VLU74" s="2"/>
      <c r="VLV74" s="2"/>
      <c r="VLW74" s="2"/>
      <c r="VLX74" s="2"/>
      <c r="VLY74" s="2"/>
      <c r="VLZ74" s="2"/>
      <c r="VMA74" s="2"/>
      <c r="VMB74" s="2"/>
      <c r="VMC74" s="2"/>
      <c r="VMD74" s="2"/>
      <c r="VME74" s="2"/>
      <c r="VMF74" s="2"/>
      <c r="VMG74" s="2"/>
      <c r="VMH74" s="2"/>
      <c r="VMI74" s="2"/>
      <c r="VMJ74" s="2"/>
      <c r="VMK74" s="2"/>
      <c r="VML74" s="2"/>
      <c r="VMM74" s="2"/>
      <c r="VMN74" s="2"/>
      <c r="VMO74" s="2"/>
      <c r="VMP74" s="2"/>
      <c r="VMQ74" s="2"/>
      <c r="VMR74" s="2"/>
      <c r="VMS74" s="2"/>
      <c r="VMT74" s="2"/>
      <c r="VMU74" s="2"/>
      <c r="VMV74" s="2"/>
      <c r="VMW74" s="2"/>
      <c r="VMX74" s="2"/>
      <c r="VMY74" s="2"/>
      <c r="VMZ74" s="2"/>
      <c r="VNA74" s="2"/>
      <c r="VNB74" s="2"/>
      <c r="VNC74" s="2"/>
      <c r="VND74" s="2"/>
      <c r="VNE74" s="2"/>
      <c r="VNF74" s="2"/>
      <c r="VNG74" s="2"/>
      <c r="VNH74" s="2"/>
      <c r="VNI74" s="2"/>
      <c r="VNJ74" s="2"/>
      <c r="VNK74" s="2"/>
      <c r="VNL74" s="2"/>
      <c r="VNM74" s="2"/>
      <c r="VNN74" s="2"/>
      <c r="VNO74" s="2"/>
      <c r="VNP74" s="2"/>
      <c r="VNQ74" s="2"/>
      <c r="VNR74" s="2"/>
      <c r="VNS74" s="2"/>
      <c r="VNT74" s="2"/>
      <c r="VNU74" s="2"/>
      <c r="VNV74" s="2"/>
      <c r="VNW74" s="2"/>
      <c r="VNX74" s="2"/>
      <c r="VNY74" s="2"/>
      <c r="VNZ74" s="2"/>
      <c r="VOA74" s="2"/>
      <c r="VOB74" s="2"/>
      <c r="VOC74" s="2"/>
      <c r="VOD74" s="2"/>
      <c r="VOE74" s="2"/>
      <c r="VOF74" s="2"/>
      <c r="VOG74" s="2"/>
      <c r="VOH74" s="2"/>
      <c r="VOI74" s="2"/>
      <c r="VOJ74" s="2"/>
      <c r="VOK74" s="2"/>
      <c r="VOL74" s="2"/>
      <c r="VOM74" s="2"/>
      <c r="VON74" s="2"/>
      <c r="VOO74" s="2"/>
      <c r="VOP74" s="2"/>
      <c r="VOQ74" s="2"/>
      <c r="VOR74" s="2"/>
      <c r="VOS74" s="2"/>
      <c r="VOT74" s="2"/>
      <c r="VOU74" s="2"/>
      <c r="VOV74" s="2"/>
      <c r="VOW74" s="2"/>
      <c r="VOX74" s="2"/>
      <c r="VOY74" s="2"/>
      <c r="VOZ74" s="2"/>
      <c r="VPA74" s="2"/>
      <c r="VPB74" s="2"/>
      <c r="VPC74" s="2"/>
      <c r="VPD74" s="2"/>
      <c r="VPE74" s="2"/>
      <c r="VPF74" s="2"/>
      <c r="VPG74" s="2"/>
      <c r="VPH74" s="2"/>
      <c r="VPI74" s="2"/>
      <c r="VPJ74" s="2"/>
      <c r="VPK74" s="2"/>
      <c r="VPL74" s="2"/>
      <c r="VPM74" s="2"/>
      <c r="VPN74" s="2"/>
      <c r="VPO74" s="2"/>
      <c r="VPP74" s="2"/>
      <c r="VPQ74" s="2"/>
      <c r="VPR74" s="2"/>
      <c r="VPS74" s="2"/>
      <c r="VPT74" s="2"/>
      <c r="VPU74" s="2"/>
      <c r="VPV74" s="2"/>
      <c r="VPW74" s="2"/>
      <c r="VPX74" s="2"/>
      <c r="VPY74" s="2"/>
      <c r="VPZ74" s="2"/>
      <c r="VQA74" s="2"/>
      <c r="VQB74" s="2"/>
      <c r="VQC74" s="2"/>
      <c r="VQD74" s="2"/>
      <c r="VQE74" s="2"/>
      <c r="VQF74" s="2"/>
      <c r="VQG74" s="2"/>
      <c r="VQH74" s="2"/>
      <c r="VQI74" s="2"/>
      <c r="VQJ74" s="2"/>
      <c r="VQK74" s="2"/>
      <c r="VQL74" s="2"/>
      <c r="VQM74" s="2"/>
      <c r="VQN74" s="2"/>
      <c r="VQO74" s="2"/>
      <c r="VQP74" s="2"/>
      <c r="VQQ74" s="2"/>
      <c r="VQR74" s="2"/>
      <c r="VQS74" s="2"/>
      <c r="VQT74" s="2"/>
      <c r="VQU74" s="2"/>
      <c r="VQV74" s="2"/>
      <c r="VQW74" s="2"/>
      <c r="VQX74" s="2"/>
      <c r="VQY74" s="2"/>
      <c r="VQZ74" s="2"/>
      <c r="VRA74" s="2"/>
      <c r="VRB74" s="2"/>
      <c r="VRC74" s="2"/>
      <c r="VRD74" s="2"/>
      <c r="VRE74" s="2"/>
      <c r="VRF74" s="2"/>
      <c r="VRG74" s="2"/>
      <c r="VRH74" s="2"/>
      <c r="VRI74" s="2"/>
      <c r="VRJ74" s="2"/>
      <c r="VRK74" s="2"/>
      <c r="VRL74" s="2"/>
      <c r="VRM74" s="2"/>
      <c r="VRN74" s="2"/>
      <c r="VRO74" s="2"/>
      <c r="VRP74" s="2"/>
      <c r="VRQ74" s="2"/>
      <c r="VRR74" s="2"/>
      <c r="VRS74" s="2"/>
      <c r="VRT74" s="2"/>
      <c r="VRU74" s="2"/>
      <c r="VRV74" s="2"/>
      <c r="VRW74" s="2"/>
      <c r="VRX74" s="2"/>
      <c r="VRY74" s="2"/>
      <c r="VRZ74" s="2"/>
      <c r="VSA74" s="2"/>
      <c r="VSB74" s="2"/>
      <c r="VSC74" s="2"/>
      <c r="VSD74" s="2"/>
      <c r="VSE74" s="2"/>
      <c r="VSF74" s="2"/>
      <c r="VSG74" s="2"/>
      <c r="VSH74" s="2"/>
      <c r="VSI74" s="2"/>
      <c r="VSJ74" s="2"/>
      <c r="VSK74" s="2"/>
      <c r="VSL74" s="2"/>
      <c r="VSM74" s="2"/>
      <c r="VSN74" s="2"/>
      <c r="VSO74" s="2"/>
      <c r="VSP74" s="2"/>
      <c r="VSQ74" s="2"/>
      <c r="VSR74" s="2"/>
      <c r="VSS74" s="2"/>
      <c r="VST74" s="2"/>
      <c r="VSU74" s="2"/>
      <c r="VSV74" s="2"/>
      <c r="VSW74" s="2"/>
      <c r="VSX74" s="2"/>
      <c r="VSY74" s="2"/>
      <c r="VSZ74" s="2"/>
      <c r="VTA74" s="2"/>
      <c r="VTB74" s="2"/>
      <c r="VTC74" s="2"/>
      <c r="VTD74" s="2"/>
      <c r="VTE74" s="2"/>
      <c r="VTF74" s="2"/>
      <c r="VTG74" s="2"/>
      <c r="VTH74" s="2"/>
      <c r="VTI74" s="2"/>
      <c r="VTJ74" s="2"/>
      <c r="VTK74" s="2"/>
      <c r="VTL74" s="2"/>
      <c r="VTM74" s="2"/>
      <c r="VTN74" s="2"/>
      <c r="VTO74" s="2"/>
      <c r="VTP74" s="2"/>
      <c r="VTQ74" s="2"/>
      <c r="VTR74" s="2"/>
      <c r="VTS74" s="2"/>
      <c r="VTT74" s="2"/>
      <c r="VTU74" s="2"/>
      <c r="VTV74" s="2"/>
      <c r="VTW74" s="2"/>
      <c r="VTX74" s="2"/>
      <c r="VTY74" s="2"/>
      <c r="VTZ74" s="2"/>
      <c r="VUA74" s="2"/>
      <c r="VUB74" s="2"/>
      <c r="VUC74" s="2"/>
      <c r="VUD74" s="2"/>
      <c r="VUE74" s="2"/>
      <c r="VUF74" s="2"/>
      <c r="VUG74" s="2"/>
      <c r="VUH74" s="2"/>
      <c r="VUI74" s="2"/>
      <c r="VUJ74" s="2"/>
      <c r="VUK74" s="2"/>
      <c r="VUL74" s="2"/>
      <c r="VUM74" s="2"/>
      <c r="VUN74" s="2"/>
      <c r="VUO74" s="2"/>
      <c r="VUP74" s="2"/>
      <c r="VUQ74" s="2"/>
      <c r="VUR74" s="2"/>
      <c r="VUS74" s="2"/>
      <c r="VUT74" s="2"/>
      <c r="VUU74" s="2"/>
      <c r="VUV74" s="2"/>
      <c r="VUW74" s="2"/>
      <c r="VUX74" s="2"/>
      <c r="VUY74" s="2"/>
      <c r="VUZ74" s="2"/>
      <c r="VVA74" s="2"/>
      <c r="VVB74" s="2"/>
      <c r="VVC74" s="2"/>
      <c r="VVD74" s="2"/>
      <c r="VVE74" s="2"/>
      <c r="VVF74" s="2"/>
      <c r="VVG74" s="2"/>
      <c r="VVH74" s="2"/>
      <c r="VVI74" s="2"/>
      <c r="VVJ74" s="2"/>
      <c r="VVK74" s="2"/>
      <c r="VVL74" s="2"/>
      <c r="VVM74" s="2"/>
      <c r="VVN74" s="2"/>
      <c r="VVO74" s="2"/>
      <c r="VVP74" s="2"/>
      <c r="VVQ74" s="2"/>
      <c r="VVR74" s="2"/>
      <c r="VVS74" s="2"/>
      <c r="VVT74" s="2"/>
      <c r="VVU74" s="2"/>
      <c r="VVV74" s="2"/>
      <c r="VVW74" s="2"/>
      <c r="VVX74" s="2"/>
      <c r="VVY74" s="2"/>
      <c r="VVZ74" s="2"/>
      <c r="VWA74" s="2"/>
      <c r="VWB74" s="2"/>
      <c r="VWC74" s="2"/>
      <c r="VWD74" s="2"/>
      <c r="VWE74" s="2"/>
      <c r="VWF74" s="2"/>
      <c r="VWG74" s="2"/>
      <c r="VWH74" s="2"/>
      <c r="VWI74" s="2"/>
      <c r="VWJ74" s="2"/>
      <c r="VWK74" s="2"/>
      <c r="VWL74" s="2"/>
      <c r="VWM74" s="2"/>
      <c r="VWN74" s="2"/>
      <c r="VWO74" s="2"/>
      <c r="VWP74" s="2"/>
      <c r="VWQ74" s="2"/>
      <c r="VWR74" s="2"/>
      <c r="VWS74" s="2"/>
      <c r="VWT74" s="2"/>
      <c r="VWU74" s="2"/>
      <c r="VWV74" s="2"/>
      <c r="VWW74" s="2"/>
      <c r="VWX74" s="2"/>
      <c r="VWY74" s="2"/>
      <c r="VWZ74" s="2"/>
      <c r="VXA74" s="2"/>
      <c r="VXB74" s="2"/>
      <c r="VXC74" s="2"/>
      <c r="VXD74" s="2"/>
      <c r="VXE74" s="2"/>
      <c r="VXF74" s="2"/>
      <c r="VXG74" s="2"/>
      <c r="VXH74" s="2"/>
      <c r="VXI74" s="2"/>
      <c r="VXJ74" s="2"/>
      <c r="VXK74" s="2"/>
      <c r="VXL74" s="2"/>
      <c r="VXM74" s="2"/>
      <c r="VXN74" s="2"/>
      <c r="VXO74" s="2"/>
      <c r="VXP74" s="2"/>
      <c r="VXQ74" s="2"/>
      <c r="VXR74" s="2"/>
      <c r="VXS74" s="2"/>
      <c r="VXT74" s="2"/>
      <c r="VXU74" s="2"/>
      <c r="VXV74" s="2"/>
      <c r="VXW74" s="2"/>
      <c r="VXX74" s="2"/>
      <c r="VXY74" s="2"/>
      <c r="VXZ74" s="2"/>
      <c r="VYA74" s="2"/>
      <c r="VYB74" s="2"/>
      <c r="VYC74" s="2"/>
      <c r="VYD74" s="2"/>
      <c r="VYE74" s="2"/>
      <c r="VYF74" s="2"/>
      <c r="VYG74" s="2"/>
      <c r="VYH74" s="2"/>
      <c r="VYI74" s="2"/>
      <c r="VYJ74" s="2"/>
      <c r="VYK74" s="2"/>
      <c r="VYL74" s="2"/>
      <c r="VYM74" s="2"/>
      <c r="VYN74" s="2"/>
      <c r="VYO74" s="2"/>
      <c r="VYP74" s="2"/>
      <c r="VYQ74" s="2"/>
      <c r="VYR74" s="2"/>
      <c r="VYS74" s="2"/>
      <c r="VYT74" s="2"/>
      <c r="VYU74" s="2"/>
      <c r="VYV74" s="2"/>
      <c r="VYW74" s="2"/>
      <c r="VYX74" s="2"/>
      <c r="VYY74" s="2"/>
      <c r="VYZ74" s="2"/>
      <c r="VZA74" s="2"/>
      <c r="VZB74" s="2"/>
      <c r="VZC74" s="2"/>
      <c r="VZD74" s="2"/>
      <c r="VZE74" s="2"/>
      <c r="VZF74" s="2"/>
      <c r="VZG74" s="2"/>
      <c r="VZH74" s="2"/>
      <c r="VZI74" s="2"/>
      <c r="VZJ74" s="2"/>
      <c r="VZK74" s="2"/>
      <c r="VZL74" s="2"/>
      <c r="VZM74" s="2"/>
      <c r="VZN74" s="2"/>
      <c r="VZO74" s="2"/>
      <c r="VZP74" s="2"/>
      <c r="VZQ74" s="2"/>
      <c r="VZR74" s="2"/>
      <c r="VZS74" s="2"/>
      <c r="VZT74" s="2"/>
      <c r="VZU74" s="2"/>
      <c r="VZV74" s="2"/>
      <c r="VZW74" s="2"/>
      <c r="VZX74" s="2"/>
      <c r="VZY74" s="2"/>
      <c r="VZZ74" s="2"/>
      <c r="WAA74" s="2"/>
      <c r="WAB74" s="2"/>
      <c r="WAC74" s="2"/>
      <c r="WAD74" s="2"/>
      <c r="WAE74" s="2"/>
      <c r="WAF74" s="2"/>
      <c r="WAG74" s="2"/>
      <c r="WAH74" s="2"/>
      <c r="WAI74" s="2"/>
      <c r="WAJ74" s="2"/>
      <c r="WAK74" s="2"/>
      <c r="WAL74" s="2"/>
      <c r="WAM74" s="2"/>
      <c r="WAN74" s="2"/>
      <c r="WAO74" s="2"/>
      <c r="WAP74" s="2"/>
      <c r="WAQ74" s="2"/>
      <c r="WAR74" s="2"/>
      <c r="WAS74" s="2"/>
      <c r="WAT74" s="2"/>
      <c r="WAU74" s="2"/>
      <c r="WAV74" s="2"/>
      <c r="WAW74" s="2"/>
      <c r="WAX74" s="2"/>
      <c r="WAY74" s="2"/>
      <c r="WAZ74" s="2"/>
      <c r="WBA74" s="2"/>
      <c r="WBB74" s="2"/>
      <c r="WBC74" s="2"/>
      <c r="WBD74" s="2"/>
      <c r="WBE74" s="2"/>
      <c r="WBF74" s="2"/>
      <c r="WBG74" s="2"/>
      <c r="WBH74" s="2"/>
      <c r="WBI74" s="2"/>
      <c r="WBJ74" s="2"/>
      <c r="WBK74" s="2"/>
      <c r="WBL74" s="2"/>
      <c r="WBM74" s="2"/>
      <c r="WBN74" s="2"/>
      <c r="WBO74" s="2"/>
      <c r="WBP74" s="2"/>
      <c r="WBQ74" s="2"/>
      <c r="WBR74" s="2"/>
      <c r="WBS74" s="2"/>
      <c r="WBT74" s="2"/>
      <c r="WBU74" s="2"/>
      <c r="WBV74" s="2"/>
      <c r="WBW74" s="2"/>
      <c r="WBX74" s="2"/>
      <c r="WBY74" s="2"/>
      <c r="WBZ74" s="2"/>
      <c r="WCA74" s="2"/>
      <c r="WCB74" s="2"/>
      <c r="WCC74" s="2"/>
      <c r="WCD74" s="2"/>
      <c r="WCE74" s="2"/>
      <c r="WCF74" s="2"/>
      <c r="WCG74" s="2"/>
      <c r="WCH74" s="2"/>
      <c r="WCI74" s="2"/>
      <c r="WCJ74" s="2"/>
      <c r="WCK74" s="2"/>
      <c r="WCL74" s="2"/>
      <c r="WCM74" s="2"/>
      <c r="WCN74" s="2"/>
      <c r="WCO74" s="2"/>
      <c r="WCP74" s="2"/>
      <c r="WCQ74" s="2"/>
      <c r="WCR74" s="2"/>
      <c r="WCS74" s="2"/>
      <c r="WCT74" s="2"/>
      <c r="WCU74" s="2"/>
      <c r="WCV74" s="2"/>
      <c r="WCW74" s="2"/>
      <c r="WCX74" s="2"/>
      <c r="WCY74" s="2"/>
      <c r="WCZ74" s="2"/>
      <c r="WDA74" s="2"/>
      <c r="WDB74" s="2"/>
      <c r="WDC74" s="2"/>
      <c r="WDD74" s="2"/>
      <c r="WDE74" s="2"/>
      <c r="WDF74" s="2"/>
      <c r="WDG74" s="2"/>
      <c r="WDH74" s="2"/>
      <c r="WDI74" s="2"/>
      <c r="WDJ74" s="2"/>
      <c r="WDK74" s="2"/>
      <c r="WDL74" s="2"/>
      <c r="WDM74" s="2"/>
      <c r="WDN74" s="2"/>
      <c r="WDO74" s="2"/>
      <c r="WDP74" s="2"/>
      <c r="WDQ74" s="2"/>
      <c r="WDR74" s="2"/>
      <c r="WDS74" s="2"/>
      <c r="WDT74" s="2"/>
      <c r="WDU74" s="2"/>
      <c r="WDV74" s="2"/>
      <c r="WDW74" s="2"/>
      <c r="WDX74" s="2"/>
      <c r="WDY74" s="2"/>
      <c r="WDZ74" s="2"/>
      <c r="WEA74" s="2"/>
      <c r="WEB74" s="2"/>
      <c r="WEC74" s="2"/>
      <c r="WED74" s="2"/>
      <c r="WEE74" s="2"/>
      <c r="WEF74" s="2"/>
      <c r="WEG74" s="2"/>
      <c r="WEH74" s="2"/>
      <c r="WEI74" s="2"/>
      <c r="WEJ74" s="2"/>
      <c r="WEK74" s="2"/>
      <c r="WEL74" s="2"/>
      <c r="WEM74" s="2"/>
      <c r="WEN74" s="2"/>
      <c r="WEO74" s="2"/>
      <c r="WEP74" s="2"/>
      <c r="WEQ74" s="2"/>
      <c r="WER74" s="2"/>
      <c r="WES74" s="2"/>
      <c r="WET74" s="2"/>
      <c r="WEU74" s="2"/>
      <c r="WEV74" s="2"/>
      <c r="WEW74" s="2"/>
      <c r="WEX74" s="2"/>
      <c r="WEY74" s="2"/>
      <c r="WEZ74" s="2"/>
      <c r="WFA74" s="2"/>
      <c r="WFB74" s="2"/>
      <c r="WFC74" s="2"/>
      <c r="WFD74" s="2"/>
      <c r="WFE74" s="2"/>
      <c r="WFF74" s="2"/>
      <c r="WFG74" s="2"/>
      <c r="WFH74" s="2"/>
      <c r="WFI74" s="2"/>
      <c r="WFJ74" s="2"/>
      <c r="WFK74" s="2"/>
      <c r="WFL74" s="2"/>
      <c r="WFM74" s="2"/>
      <c r="WFN74" s="2"/>
      <c r="WFO74" s="2"/>
      <c r="WFP74" s="2"/>
      <c r="WFQ74" s="2"/>
      <c r="WFR74" s="2"/>
      <c r="WFS74" s="2"/>
      <c r="WFT74" s="2"/>
      <c r="WFU74" s="2"/>
      <c r="WFV74" s="2"/>
      <c r="WFW74" s="2"/>
      <c r="WFX74" s="2"/>
      <c r="WFY74" s="2"/>
      <c r="WFZ74" s="2"/>
      <c r="WGA74" s="2"/>
      <c r="WGB74" s="2"/>
      <c r="WGC74" s="2"/>
      <c r="WGD74" s="2"/>
      <c r="WGE74" s="2"/>
      <c r="WGF74" s="2"/>
      <c r="WGG74" s="2"/>
      <c r="WGH74" s="2"/>
      <c r="WGI74" s="2"/>
      <c r="WGJ74" s="2"/>
      <c r="WGK74" s="2"/>
      <c r="WGL74" s="2"/>
      <c r="WGM74" s="2"/>
      <c r="WGN74" s="2"/>
      <c r="WGO74" s="2"/>
      <c r="WGP74" s="2"/>
      <c r="WGQ74" s="2"/>
      <c r="WGR74" s="2"/>
      <c r="WGS74" s="2"/>
      <c r="WGT74" s="2"/>
      <c r="WGU74" s="2"/>
      <c r="WGV74" s="2"/>
      <c r="WGW74" s="2"/>
      <c r="WGX74" s="2"/>
      <c r="WGY74" s="2"/>
      <c r="WGZ74" s="2"/>
      <c r="WHA74" s="2"/>
      <c r="WHB74" s="2"/>
      <c r="WHC74" s="2"/>
      <c r="WHD74" s="2"/>
      <c r="WHE74" s="2"/>
      <c r="WHF74" s="2"/>
      <c r="WHG74" s="2"/>
      <c r="WHH74" s="2"/>
      <c r="WHI74" s="2"/>
      <c r="WHJ74" s="2"/>
      <c r="WHK74" s="2"/>
      <c r="WHL74" s="2"/>
      <c r="WHM74" s="2"/>
      <c r="WHN74" s="2"/>
      <c r="WHO74" s="2"/>
      <c r="WHP74" s="2"/>
      <c r="WHQ74" s="2"/>
      <c r="WHR74" s="2"/>
      <c r="WHS74" s="2"/>
      <c r="WHT74" s="2"/>
      <c r="WHU74" s="2"/>
      <c r="WHV74" s="2"/>
      <c r="WHW74" s="2"/>
      <c r="WHX74" s="2"/>
      <c r="WHY74" s="2"/>
      <c r="WHZ74" s="2"/>
      <c r="WIA74" s="2"/>
      <c r="WIB74" s="2"/>
      <c r="WIC74" s="2"/>
      <c r="WID74" s="2"/>
      <c r="WIE74" s="2"/>
      <c r="WIF74" s="2"/>
      <c r="WIG74" s="2"/>
      <c r="WIH74" s="2"/>
      <c r="WII74" s="2"/>
      <c r="WIJ74" s="2"/>
      <c r="WIK74" s="2"/>
      <c r="WIL74" s="2"/>
      <c r="WIM74" s="2"/>
      <c r="WIN74" s="2"/>
      <c r="WIO74" s="2"/>
      <c r="WIP74" s="2"/>
      <c r="WIQ74" s="2"/>
      <c r="WIR74" s="2"/>
      <c r="WIS74" s="2"/>
      <c r="WIT74" s="2"/>
      <c r="WIU74" s="2"/>
      <c r="WIV74" s="2"/>
      <c r="WIW74" s="2"/>
      <c r="WIX74" s="2"/>
      <c r="WIY74" s="2"/>
      <c r="WIZ74" s="2"/>
      <c r="WJA74" s="2"/>
      <c r="WJB74" s="2"/>
      <c r="WJC74" s="2"/>
      <c r="WJD74" s="2"/>
      <c r="WJE74" s="2"/>
      <c r="WJF74" s="2"/>
      <c r="WJG74" s="2"/>
      <c r="WJH74" s="2"/>
      <c r="WJI74" s="2"/>
      <c r="WJJ74" s="2"/>
      <c r="WJK74" s="2"/>
      <c r="WJL74" s="2"/>
      <c r="WJM74" s="2"/>
      <c r="WJN74" s="2"/>
      <c r="WJO74" s="2"/>
      <c r="WJP74" s="2"/>
      <c r="WJQ74" s="2"/>
      <c r="WJR74" s="2"/>
      <c r="WJS74" s="2"/>
      <c r="WJT74" s="2"/>
      <c r="WJU74" s="2"/>
      <c r="WJV74" s="2"/>
      <c r="WJW74" s="2"/>
      <c r="WJX74" s="2"/>
      <c r="WJY74" s="2"/>
      <c r="WJZ74" s="2"/>
      <c r="WKA74" s="2"/>
      <c r="WKB74" s="2"/>
      <c r="WKC74" s="2"/>
      <c r="WKD74" s="2"/>
      <c r="WKE74" s="2"/>
      <c r="WKF74" s="2"/>
      <c r="WKG74" s="2"/>
      <c r="WKH74" s="2"/>
      <c r="WKI74" s="2"/>
      <c r="WKJ74" s="2"/>
      <c r="WKK74" s="2"/>
      <c r="WKL74" s="2"/>
      <c r="WKM74" s="2"/>
      <c r="WKN74" s="2"/>
      <c r="WKO74" s="2"/>
      <c r="WKP74" s="2"/>
      <c r="WKQ74" s="2"/>
      <c r="WKR74" s="2"/>
      <c r="WKS74" s="2"/>
      <c r="WKT74" s="2"/>
      <c r="WKU74" s="2"/>
      <c r="WKV74" s="2"/>
      <c r="WKW74" s="2"/>
      <c r="WKX74" s="2"/>
      <c r="WKY74" s="2"/>
      <c r="WKZ74" s="2"/>
      <c r="WLA74" s="2"/>
      <c r="WLB74" s="2"/>
      <c r="WLC74" s="2"/>
      <c r="WLD74" s="2"/>
      <c r="WLE74" s="2"/>
      <c r="WLF74" s="2"/>
      <c r="WLG74" s="2"/>
      <c r="WLH74" s="2"/>
      <c r="WLI74" s="2"/>
      <c r="WLJ74" s="2"/>
      <c r="WLK74" s="2"/>
      <c r="WLL74" s="2"/>
      <c r="WLM74" s="2"/>
      <c r="WLN74" s="2"/>
      <c r="WLO74" s="2"/>
      <c r="WLP74" s="2"/>
      <c r="WLQ74" s="2"/>
      <c r="WLR74" s="2"/>
      <c r="WLS74" s="2"/>
      <c r="WLT74" s="2"/>
      <c r="WLU74" s="2"/>
      <c r="WLV74" s="2"/>
      <c r="WLW74" s="2"/>
      <c r="WLX74" s="2"/>
      <c r="WLY74" s="2"/>
      <c r="WLZ74" s="2"/>
      <c r="WMA74" s="2"/>
      <c r="WMB74" s="2"/>
      <c r="WMC74" s="2"/>
      <c r="WMD74" s="2"/>
      <c r="WME74" s="2"/>
      <c r="WMF74" s="2"/>
      <c r="WMG74" s="2"/>
      <c r="WMH74" s="2"/>
      <c r="WMI74" s="2"/>
      <c r="WMJ74" s="2"/>
      <c r="WMK74" s="2"/>
      <c r="WML74" s="2"/>
      <c r="WMM74" s="2"/>
      <c r="WMN74" s="2"/>
      <c r="WMO74" s="2"/>
      <c r="WMP74" s="2"/>
      <c r="WMQ74" s="2"/>
      <c r="WMR74" s="2"/>
      <c r="WMS74" s="2"/>
      <c r="WMT74" s="2"/>
      <c r="WMU74" s="2"/>
      <c r="WMV74" s="2"/>
      <c r="WMW74" s="2"/>
      <c r="WMX74" s="2"/>
      <c r="WMY74" s="2"/>
      <c r="WMZ74" s="2"/>
      <c r="WNA74" s="2"/>
      <c r="WNB74" s="2"/>
      <c r="WNC74" s="2"/>
      <c r="WND74" s="2"/>
      <c r="WNE74" s="2"/>
      <c r="WNF74" s="2"/>
      <c r="WNG74" s="2"/>
      <c r="WNH74" s="2"/>
      <c r="WNI74" s="2"/>
      <c r="WNJ74" s="2"/>
      <c r="WNK74" s="2"/>
      <c r="WNL74" s="2"/>
      <c r="WNM74" s="2"/>
      <c r="WNN74" s="2"/>
      <c r="WNO74" s="2"/>
      <c r="WNP74" s="2"/>
      <c r="WNQ74" s="2"/>
      <c r="WNR74" s="2"/>
      <c r="WNS74" s="2"/>
      <c r="WNT74" s="2"/>
      <c r="WNU74" s="2"/>
      <c r="WNV74" s="2"/>
      <c r="WNW74" s="2"/>
      <c r="WNX74" s="2"/>
      <c r="WNY74" s="2"/>
      <c r="WNZ74" s="2"/>
      <c r="WOA74" s="2"/>
      <c r="WOB74" s="2"/>
      <c r="WOC74" s="2"/>
      <c r="WOD74" s="2"/>
      <c r="WOE74" s="2"/>
      <c r="WOF74" s="2"/>
      <c r="WOG74" s="2"/>
      <c r="WOH74" s="2"/>
      <c r="WOI74" s="2"/>
      <c r="WOJ74" s="2"/>
      <c r="WOK74" s="2"/>
      <c r="WOL74" s="2"/>
      <c r="WOM74" s="2"/>
      <c r="WON74" s="2"/>
      <c r="WOO74" s="2"/>
      <c r="WOP74" s="2"/>
      <c r="WOQ74" s="2"/>
      <c r="WOR74" s="2"/>
      <c r="WOS74" s="2"/>
      <c r="WOT74" s="2"/>
      <c r="WOU74" s="2"/>
      <c r="WOV74" s="2"/>
      <c r="WOW74" s="2"/>
      <c r="WOX74" s="2"/>
      <c r="WOY74" s="2"/>
      <c r="WOZ74" s="2"/>
      <c r="WPA74" s="2"/>
      <c r="WPB74" s="2"/>
      <c r="WPC74" s="2"/>
      <c r="WPD74" s="2"/>
      <c r="WPE74" s="2"/>
      <c r="WPF74" s="2"/>
      <c r="WPG74" s="2"/>
      <c r="WPH74" s="2"/>
      <c r="WPI74" s="2"/>
      <c r="WPJ74" s="2"/>
      <c r="WPK74" s="2"/>
      <c r="WPL74" s="2"/>
      <c r="WPM74" s="2"/>
      <c r="WPN74" s="2"/>
      <c r="WPO74" s="2"/>
      <c r="WPP74" s="2"/>
      <c r="WPQ74" s="2"/>
      <c r="WPR74" s="2"/>
      <c r="WPS74" s="2"/>
      <c r="WPT74" s="2"/>
      <c r="WPU74" s="2"/>
      <c r="WPV74" s="2"/>
      <c r="WPW74" s="2"/>
      <c r="WPX74" s="2"/>
      <c r="WPY74" s="2"/>
      <c r="WPZ74" s="2"/>
      <c r="WQA74" s="2"/>
      <c r="WQB74" s="2"/>
      <c r="WQC74" s="2"/>
      <c r="WQD74" s="2"/>
      <c r="WQE74" s="2"/>
      <c r="WQF74" s="2"/>
      <c r="WQG74" s="2"/>
      <c r="WQH74" s="2"/>
      <c r="WQI74" s="2"/>
      <c r="WQJ74" s="2"/>
      <c r="WQK74" s="2"/>
      <c r="WQL74" s="2"/>
      <c r="WQM74" s="2"/>
      <c r="WQN74" s="2"/>
      <c r="WQO74" s="2"/>
      <c r="WQP74" s="2"/>
      <c r="WQQ74" s="2"/>
      <c r="WQR74" s="2"/>
      <c r="WQS74" s="2"/>
      <c r="WQT74" s="2"/>
      <c r="WQU74" s="2"/>
      <c r="WQV74" s="2"/>
      <c r="WQW74" s="2"/>
      <c r="WQX74" s="2"/>
      <c r="WQY74" s="2"/>
      <c r="WQZ74" s="2"/>
      <c r="WRA74" s="2"/>
      <c r="WRB74" s="2"/>
      <c r="WRC74" s="2"/>
      <c r="WRD74" s="2"/>
      <c r="WRE74" s="2"/>
      <c r="WRF74" s="2"/>
      <c r="WRG74" s="2"/>
      <c r="WRH74" s="2"/>
      <c r="WRI74" s="2"/>
      <c r="WRJ74" s="2"/>
      <c r="WRK74" s="2"/>
      <c r="WRL74" s="2"/>
      <c r="WRM74" s="2"/>
      <c r="WRN74" s="2"/>
      <c r="WRO74" s="2"/>
      <c r="WRP74" s="2"/>
      <c r="WRQ74" s="2"/>
      <c r="WRR74" s="2"/>
      <c r="WRS74" s="2"/>
      <c r="WRT74" s="2"/>
      <c r="WRU74" s="2"/>
      <c r="WRV74" s="2"/>
      <c r="WRW74" s="2"/>
      <c r="WRX74" s="2"/>
      <c r="WRY74" s="2"/>
      <c r="WRZ74" s="2"/>
      <c r="WSA74" s="2"/>
      <c r="WSB74" s="2"/>
      <c r="WSC74" s="2"/>
      <c r="WSD74" s="2"/>
      <c r="WSE74" s="2"/>
      <c r="WSF74" s="2"/>
      <c r="WSG74" s="2"/>
      <c r="WSH74" s="2"/>
      <c r="WSI74" s="2"/>
      <c r="WSJ74" s="2"/>
      <c r="WSK74" s="2"/>
      <c r="WSL74" s="2"/>
      <c r="WSM74" s="2"/>
      <c r="WSN74" s="2"/>
      <c r="WSO74" s="2"/>
      <c r="WSP74" s="2"/>
      <c r="WSQ74" s="2"/>
      <c r="WSR74" s="2"/>
      <c r="WSS74" s="2"/>
      <c r="WST74" s="2"/>
      <c r="WSU74" s="2"/>
      <c r="WSV74" s="2"/>
      <c r="WSW74" s="2"/>
      <c r="WSX74" s="2"/>
      <c r="WSY74" s="2"/>
      <c r="WSZ74" s="2"/>
      <c r="WTA74" s="2"/>
      <c r="WTB74" s="2"/>
      <c r="WTC74" s="2"/>
      <c r="WTD74" s="2"/>
      <c r="WTE74" s="2"/>
      <c r="WTF74" s="2"/>
      <c r="WTG74" s="2"/>
      <c r="WTH74" s="2"/>
      <c r="WTI74" s="2"/>
      <c r="WTJ74" s="2"/>
      <c r="WTK74" s="2"/>
      <c r="WTL74" s="2"/>
      <c r="WTM74" s="2"/>
      <c r="WTN74" s="2"/>
      <c r="WTO74" s="2"/>
      <c r="WTP74" s="2"/>
      <c r="WTQ74" s="2"/>
      <c r="WTR74" s="2"/>
      <c r="WTS74" s="2"/>
      <c r="WTT74" s="2"/>
      <c r="WTU74" s="2"/>
      <c r="WTV74" s="2"/>
      <c r="WTW74" s="2"/>
      <c r="WTX74" s="2"/>
      <c r="WTY74" s="2"/>
      <c r="WTZ74" s="2"/>
      <c r="WUA74" s="2"/>
      <c r="WUB74" s="2"/>
      <c r="WUC74" s="2"/>
      <c r="WUD74" s="2"/>
      <c r="WUE74" s="2"/>
      <c r="WUF74" s="2"/>
      <c r="WUG74" s="2"/>
      <c r="WUH74" s="2"/>
      <c r="WUI74" s="2"/>
      <c r="WUJ74" s="2"/>
      <c r="WUK74" s="2"/>
      <c r="WUL74" s="2"/>
      <c r="WUM74" s="2"/>
      <c r="WUN74" s="2"/>
      <c r="WUO74" s="2"/>
      <c r="WUP74" s="2"/>
      <c r="WUQ74" s="2"/>
      <c r="WUR74" s="2"/>
      <c r="WUS74" s="2"/>
      <c r="WUT74" s="2"/>
      <c r="WUU74" s="2"/>
      <c r="WUV74" s="2"/>
      <c r="WUW74" s="2"/>
      <c r="WUX74" s="2"/>
      <c r="WUY74" s="2"/>
      <c r="WUZ74" s="2"/>
      <c r="WVA74" s="2"/>
      <c r="WVB74" s="2"/>
      <c r="WVC74" s="2"/>
      <c r="WVD74" s="2"/>
      <c r="WVE74" s="2"/>
      <c r="WVF74" s="2"/>
      <c r="WVG74" s="2"/>
      <c r="WVH74" s="2"/>
      <c r="WVI74" s="2"/>
      <c r="WVJ74" s="2"/>
      <c r="WVK74" s="2"/>
      <c r="WVL74" s="2"/>
      <c r="WVM74" s="2"/>
      <c r="WVN74" s="2"/>
      <c r="WVO74" s="2"/>
      <c r="WVP74" s="2"/>
      <c r="WVQ74" s="2"/>
      <c r="WVR74" s="2"/>
      <c r="WVS74" s="2"/>
      <c r="WVT74" s="2"/>
      <c r="WVU74" s="2"/>
      <c r="WVV74" s="2"/>
      <c r="WVW74" s="2"/>
      <c r="WVX74" s="2"/>
      <c r="WVY74" s="2"/>
      <c r="WVZ74" s="2"/>
      <c r="WWA74" s="2"/>
      <c r="WWB74" s="2"/>
      <c r="WWC74" s="2"/>
      <c r="WWD74" s="2"/>
      <c r="WWE74" s="2"/>
      <c r="WWF74" s="2"/>
      <c r="WWG74" s="2"/>
      <c r="WWH74" s="2"/>
      <c r="WWI74" s="2"/>
      <c r="WWJ74" s="2"/>
      <c r="WWK74" s="2"/>
      <c r="WWL74" s="2"/>
      <c r="WWM74" s="2"/>
      <c r="WWN74" s="2"/>
      <c r="WWO74" s="2"/>
      <c r="WWP74" s="2"/>
      <c r="WWQ74" s="2"/>
      <c r="WWR74" s="2"/>
      <c r="WWS74" s="2"/>
      <c r="WWT74" s="2"/>
      <c r="WWU74" s="2"/>
      <c r="WWV74" s="2"/>
      <c r="WWW74" s="2"/>
      <c r="WWX74" s="2"/>
      <c r="WWY74" s="2"/>
      <c r="WWZ74" s="2"/>
      <c r="WXA74" s="2"/>
      <c r="WXB74" s="2"/>
      <c r="WXC74" s="2"/>
      <c r="WXD74" s="2"/>
      <c r="WXE74" s="2"/>
      <c r="WXF74" s="2"/>
      <c r="WXG74" s="2"/>
      <c r="WXH74" s="2"/>
      <c r="WXI74" s="2"/>
      <c r="WXJ74" s="2"/>
      <c r="WXK74" s="2"/>
      <c r="WXL74" s="2"/>
      <c r="WXM74" s="2"/>
      <c r="WXN74" s="2"/>
      <c r="WXO74" s="2"/>
      <c r="WXP74" s="2"/>
      <c r="WXQ74" s="2"/>
      <c r="WXR74" s="2"/>
      <c r="WXS74" s="2"/>
      <c r="WXT74" s="2"/>
      <c r="WXU74" s="2"/>
      <c r="WXV74" s="2"/>
      <c r="WXW74" s="2"/>
      <c r="WXX74" s="2"/>
      <c r="WXY74" s="2"/>
      <c r="WXZ74" s="2"/>
      <c r="WYA74" s="2"/>
      <c r="WYB74" s="2"/>
      <c r="WYC74" s="2"/>
      <c r="WYD74" s="2"/>
      <c r="WYE74" s="2"/>
      <c r="WYF74" s="2"/>
      <c r="WYG74" s="2"/>
      <c r="WYH74" s="2"/>
      <c r="WYI74" s="2"/>
      <c r="WYJ74" s="2"/>
      <c r="WYK74" s="2"/>
      <c r="WYL74" s="2"/>
      <c r="WYM74" s="2"/>
      <c r="WYN74" s="2"/>
      <c r="WYO74" s="2"/>
      <c r="WYP74" s="2"/>
      <c r="WYQ74" s="2"/>
      <c r="WYR74" s="2"/>
      <c r="WYS74" s="2"/>
      <c r="WYT74" s="2"/>
      <c r="WYU74" s="2"/>
      <c r="WYV74" s="2"/>
      <c r="WYW74" s="2"/>
      <c r="WYX74" s="2"/>
      <c r="WYY74" s="2"/>
      <c r="WYZ74" s="2"/>
      <c r="WZA74" s="2"/>
      <c r="WZB74" s="2"/>
      <c r="WZC74" s="2"/>
      <c r="WZD74" s="2"/>
      <c r="WZE74" s="2"/>
      <c r="WZF74" s="2"/>
      <c r="WZG74" s="2"/>
      <c r="WZH74" s="2"/>
      <c r="WZI74" s="2"/>
      <c r="WZJ74" s="2"/>
      <c r="WZK74" s="2"/>
      <c r="WZL74" s="2"/>
      <c r="WZM74" s="2"/>
      <c r="WZN74" s="2"/>
      <c r="WZO74" s="2"/>
      <c r="WZP74" s="2"/>
      <c r="WZQ74" s="2"/>
      <c r="WZR74" s="2"/>
      <c r="WZS74" s="2"/>
      <c r="WZT74" s="2"/>
      <c r="WZU74" s="2"/>
      <c r="WZV74" s="2"/>
      <c r="WZW74" s="2"/>
      <c r="WZX74" s="2"/>
      <c r="WZY74" s="2"/>
      <c r="WZZ74" s="2"/>
      <c r="XAA74" s="2"/>
      <c r="XAB74" s="2"/>
      <c r="XAC74" s="2"/>
      <c r="XAD74" s="2"/>
      <c r="XAE74" s="2"/>
      <c r="XAF74" s="2"/>
      <c r="XAG74" s="2"/>
      <c r="XAH74" s="2"/>
      <c r="XAI74" s="2"/>
      <c r="XAJ74" s="2"/>
      <c r="XAK74" s="2"/>
      <c r="XAL74" s="2"/>
      <c r="XAM74" s="2"/>
      <c r="XAN74" s="2"/>
      <c r="XAO74" s="2"/>
      <c r="XAP74" s="2"/>
      <c r="XAQ74" s="2"/>
      <c r="XAR74" s="2"/>
      <c r="XAS74" s="2"/>
      <c r="XAT74" s="2"/>
      <c r="XAU74" s="2"/>
      <c r="XAV74" s="2"/>
      <c r="XAW74" s="2"/>
      <c r="XAX74" s="2"/>
      <c r="XAY74" s="2"/>
      <c r="XAZ74" s="2"/>
      <c r="XBA74" s="2"/>
      <c r="XBB74" s="2"/>
      <c r="XBC74" s="2"/>
      <c r="XBD74" s="2"/>
      <c r="XBE74" s="2"/>
      <c r="XBF74" s="2"/>
      <c r="XBG74" s="2"/>
      <c r="XBH74" s="2"/>
      <c r="XBI74" s="2"/>
      <c r="XBJ74" s="2"/>
      <c r="XBK74" s="2"/>
      <c r="XBL74" s="2"/>
      <c r="XBM74" s="2"/>
      <c r="XBN74" s="2"/>
      <c r="XBO74" s="2"/>
      <c r="XBP74" s="2"/>
      <c r="XBQ74" s="2"/>
      <c r="XBR74" s="2"/>
      <c r="XBS74" s="2"/>
      <c r="XBT74" s="2"/>
      <c r="XBU74" s="2"/>
      <c r="XBV74" s="2"/>
      <c r="XBW74" s="2"/>
      <c r="XBX74" s="2"/>
      <c r="XBY74" s="2"/>
      <c r="XBZ74" s="2"/>
      <c r="XCA74" s="2"/>
      <c r="XCB74" s="2"/>
      <c r="XCC74" s="2"/>
      <c r="XCD74" s="2"/>
      <c r="XCE74" s="2"/>
      <c r="XCF74" s="2"/>
      <c r="XCG74" s="2"/>
      <c r="XCH74" s="2"/>
      <c r="XCI74" s="2"/>
      <c r="XCJ74" s="2"/>
      <c r="XCK74" s="2"/>
      <c r="XCL74" s="2"/>
      <c r="XCM74" s="2"/>
      <c r="XCN74" s="2"/>
      <c r="XCO74" s="2"/>
      <c r="XCP74" s="2"/>
      <c r="XCQ74" s="2"/>
      <c r="XCR74" s="2"/>
      <c r="XCS74" s="2"/>
      <c r="XCT74" s="2"/>
      <c r="XCU74" s="2"/>
      <c r="XCV74" s="2"/>
      <c r="XCW74" s="2"/>
      <c r="XCX74" s="2"/>
      <c r="XCY74" s="2"/>
      <c r="XCZ74" s="2"/>
      <c r="XDA74" s="2"/>
      <c r="XDB74" s="2"/>
      <c r="XDC74" s="2"/>
      <c r="XDD74" s="2"/>
      <c r="XDE74" s="2"/>
      <c r="XDF74" s="2"/>
      <c r="XDG74" s="2"/>
      <c r="XDH74" s="2"/>
      <c r="XDI74" s="2"/>
      <c r="XDJ74" s="2"/>
      <c r="XDK74" s="2"/>
      <c r="XDL74" s="2"/>
      <c r="XDM74" s="2"/>
      <c r="XDN74" s="2"/>
      <c r="XDO74" s="2"/>
      <c r="XDP74" s="2"/>
      <c r="XDQ74" s="2"/>
      <c r="XDR74" s="2"/>
      <c r="XDS74" s="2"/>
      <c r="XDT74" s="2"/>
      <c r="XDU74" s="2"/>
      <c r="XDV74" s="2"/>
      <c r="XDW74" s="2"/>
      <c r="XDX74" s="2"/>
      <c r="XDY74" s="2"/>
      <c r="XDZ74" s="2"/>
      <c r="XEA74" s="2"/>
      <c r="XEB74" s="2"/>
      <c r="XEC74" s="2"/>
      <c r="XED74" s="2"/>
      <c r="XEE74" s="2"/>
      <c r="XEF74" s="2"/>
      <c r="XEG74" s="2"/>
      <c r="XEH74" s="2"/>
      <c r="XEI74" s="2"/>
      <c r="XEJ74" s="2"/>
      <c r="XEK74" s="2"/>
      <c r="XEL74" s="2"/>
      <c r="XEM74" s="2"/>
      <c r="XEN74" s="2"/>
      <c r="XEO74" s="2"/>
      <c r="XEP74" s="2"/>
      <c r="XEQ74" s="2"/>
      <c r="XER74" s="2"/>
      <c r="XES74" s="2"/>
      <c r="XET74" s="2"/>
      <c r="XEU74" s="2"/>
      <c r="XEV74" s="2"/>
      <c r="XEW74" s="2"/>
      <c r="XEX74" s="2"/>
      <c r="XEY74" s="2"/>
      <c r="XEZ74" s="2"/>
      <c r="XFA74" s="2"/>
      <c r="XFB74" s="2"/>
      <c r="XFC74" s="2"/>
    </row>
    <row r="75" spans="1:16383" x14ac:dyDescent="0.2">
      <c r="A75" s="2" t="s">
        <v>194</v>
      </c>
      <c r="B75" s="2" t="s">
        <v>464</v>
      </c>
      <c r="C75" s="162">
        <v>1</v>
      </c>
      <c r="AJ75" s="58" t="s">
        <v>468</v>
      </c>
      <c r="AK75" t="s">
        <v>527</v>
      </c>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c r="AQT75" s="2"/>
      <c r="AQU75" s="2"/>
      <c r="AQV75" s="2"/>
      <c r="AQW75" s="2"/>
      <c r="AQX75" s="2"/>
      <c r="AQY75" s="2"/>
      <c r="AQZ75" s="2"/>
      <c r="ARA75" s="2"/>
      <c r="ARB75" s="2"/>
      <c r="ARC75" s="2"/>
      <c r="ARD75" s="2"/>
      <c r="ARE75" s="2"/>
      <c r="ARF75" s="2"/>
      <c r="ARG75" s="2"/>
      <c r="ARH75" s="2"/>
      <c r="ARI75" s="2"/>
      <c r="ARJ75" s="2"/>
      <c r="ARK75" s="2"/>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c r="BEA75" s="2"/>
      <c r="BEB75" s="2"/>
      <c r="BEC75" s="2"/>
      <c r="BED75" s="2"/>
      <c r="BEE75" s="2"/>
      <c r="BEF75" s="2"/>
      <c r="BEG75" s="2"/>
      <c r="BEH75" s="2"/>
      <c r="BEI75" s="2"/>
      <c r="BEJ75" s="2"/>
      <c r="BEK75" s="2"/>
      <c r="BEL75" s="2"/>
      <c r="BEM75" s="2"/>
      <c r="BEN75" s="2"/>
      <c r="BEO75" s="2"/>
      <c r="BEP75" s="2"/>
      <c r="BEQ75" s="2"/>
      <c r="BER75" s="2"/>
      <c r="BES75" s="2"/>
      <c r="BET75" s="2"/>
      <c r="BEU75" s="2"/>
      <c r="BEV75" s="2"/>
      <c r="BEW75" s="2"/>
      <c r="BEX75" s="2"/>
      <c r="BEY75" s="2"/>
      <c r="BEZ75" s="2"/>
      <c r="BFA75" s="2"/>
      <c r="BFB75" s="2"/>
      <c r="BFC75" s="2"/>
      <c r="BFD75" s="2"/>
      <c r="BFE75" s="2"/>
      <c r="BFF75" s="2"/>
      <c r="BFG75" s="2"/>
      <c r="BFH75" s="2"/>
      <c r="BFI75" s="2"/>
      <c r="BFJ75" s="2"/>
      <c r="BFK75" s="2"/>
      <c r="BFL75" s="2"/>
      <c r="BFM75" s="2"/>
      <c r="BFN75" s="2"/>
      <c r="BFO75" s="2"/>
      <c r="BFP75" s="2"/>
      <c r="BFQ75" s="2"/>
      <c r="BFR75" s="2"/>
      <c r="BFS75" s="2"/>
      <c r="BFT75" s="2"/>
      <c r="BFU75" s="2"/>
      <c r="BFV75" s="2"/>
      <c r="BFW75" s="2"/>
      <c r="BFX75" s="2"/>
      <c r="BFY75" s="2"/>
      <c r="BFZ75" s="2"/>
      <c r="BGA75" s="2"/>
      <c r="BGB75" s="2"/>
      <c r="BGC75" s="2"/>
      <c r="BGD75" s="2"/>
      <c r="BGE75" s="2"/>
      <c r="BGF75" s="2"/>
      <c r="BGG75" s="2"/>
      <c r="BGH75" s="2"/>
      <c r="BGI75" s="2"/>
      <c r="BGJ75" s="2"/>
      <c r="BGK75" s="2"/>
      <c r="BGL75" s="2"/>
      <c r="BGM75" s="2"/>
      <c r="BGN75" s="2"/>
      <c r="BGO75" s="2"/>
      <c r="BGP75" s="2"/>
      <c r="BGQ75" s="2"/>
      <c r="BGR75" s="2"/>
      <c r="BGS75" s="2"/>
      <c r="BGT75" s="2"/>
      <c r="BGU75" s="2"/>
      <c r="BGV75" s="2"/>
      <c r="BGW75" s="2"/>
      <c r="BGX75" s="2"/>
      <c r="BGY75" s="2"/>
      <c r="BGZ75" s="2"/>
      <c r="BHA75" s="2"/>
      <c r="BHB75" s="2"/>
      <c r="BHC75" s="2"/>
      <c r="BHD75" s="2"/>
      <c r="BHE75" s="2"/>
      <c r="BHF75" s="2"/>
      <c r="BHG75" s="2"/>
      <c r="BHH75" s="2"/>
      <c r="BHI75" s="2"/>
      <c r="BHJ75" s="2"/>
      <c r="BHK75" s="2"/>
      <c r="BHL75" s="2"/>
      <c r="BHM75" s="2"/>
      <c r="BHN75" s="2"/>
      <c r="BHO75" s="2"/>
      <c r="BHP75" s="2"/>
      <c r="BHQ75" s="2"/>
      <c r="BHR75" s="2"/>
      <c r="BHS75" s="2"/>
      <c r="BHT75" s="2"/>
      <c r="BHU75" s="2"/>
      <c r="BHV75" s="2"/>
      <c r="BHW75" s="2"/>
      <c r="BHX75" s="2"/>
      <c r="BHY75" s="2"/>
      <c r="BHZ75" s="2"/>
      <c r="BIA75" s="2"/>
      <c r="BIB75" s="2"/>
      <c r="BIC75" s="2"/>
      <c r="BID75" s="2"/>
      <c r="BIE75" s="2"/>
      <c r="BIF75" s="2"/>
      <c r="BIG75" s="2"/>
      <c r="BIH75" s="2"/>
      <c r="BII75" s="2"/>
      <c r="BIJ75" s="2"/>
      <c r="BIK75" s="2"/>
      <c r="BIL75" s="2"/>
      <c r="BIM75" s="2"/>
      <c r="BIN75" s="2"/>
      <c r="BIO75" s="2"/>
      <c r="BIP75" s="2"/>
      <c r="BIQ75" s="2"/>
      <c r="BIR75" s="2"/>
      <c r="BIS75" s="2"/>
      <c r="BIT75" s="2"/>
      <c r="BIU75" s="2"/>
      <c r="BIV75" s="2"/>
      <c r="BIW75" s="2"/>
      <c r="BIX75" s="2"/>
      <c r="BIY75" s="2"/>
      <c r="BIZ75" s="2"/>
      <c r="BJA75" s="2"/>
      <c r="BJB75" s="2"/>
      <c r="BJC75" s="2"/>
      <c r="BJD75" s="2"/>
      <c r="BJE75" s="2"/>
      <c r="BJF75" s="2"/>
      <c r="BJG75" s="2"/>
      <c r="BJH75" s="2"/>
      <c r="BJI75" s="2"/>
      <c r="BJJ75" s="2"/>
      <c r="BJK75" s="2"/>
      <c r="BJL75" s="2"/>
      <c r="BJM75" s="2"/>
      <c r="BJN75" s="2"/>
      <c r="BJO75" s="2"/>
      <c r="BJP75" s="2"/>
      <c r="BJQ75" s="2"/>
      <c r="BJR75" s="2"/>
      <c r="BJS75" s="2"/>
      <c r="BJT75" s="2"/>
      <c r="BJU75" s="2"/>
      <c r="BJV75" s="2"/>
      <c r="BJW75" s="2"/>
      <c r="BJX75" s="2"/>
      <c r="BJY75" s="2"/>
      <c r="BJZ75" s="2"/>
      <c r="BKA75" s="2"/>
      <c r="BKB75" s="2"/>
      <c r="BKC75" s="2"/>
      <c r="BKD75" s="2"/>
      <c r="BKE75" s="2"/>
      <c r="BKF75" s="2"/>
      <c r="BKG75" s="2"/>
      <c r="BKH75" s="2"/>
      <c r="BKI75" s="2"/>
      <c r="BKJ75" s="2"/>
      <c r="BKK75" s="2"/>
      <c r="BKL75" s="2"/>
      <c r="BKM75" s="2"/>
      <c r="BKN75" s="2"/>
      <c r="BKO75" s="2"/>
      <c r="BKP75" s="2"/>
      <c r="BKQ75" s="2"/>
      <c r="BKR75" s="2"/>
      <c r="BKS75" s="2"/>
      <c r="BKT75" s="2"/>
      <c r="BKU75" s="2"/>
      <c r="BKV75" s="2"/>
      <c r="BKW75" s="2"/>
      <c r="BKX75" s="2"/>
      <c r="BKY75" s="2"/>
      <c r="BKZ75" s="2"/>
      <c r="BLA75" s="2"/>
      <c r="BLB75" s="2"/>
      <c r="BLC75" s="2"/>
      <c r="BLD75" s="2"/>
      <c r="BLE75" s="2"/>
      <c r="BLF75" s="2"/>
      <c r="BLG75" s="2"/>
      <c r="BLH75" s="2"/>
      <c r="BLI75" s="2"/>
      <c r="BLJ75" s="2"/>
      <c r="BLK75" s="2"/>
      <c r="BLL75" s="2"/>
      <c r="BLM75" s="2"/>
      <c r="BLN75" s="2"/>
      <c r="BLO75" s="2"/>
      <c r="BLP75" s="2"/>
      <c r="BLQ75" s="2"/>
      <c r="BLR75" s="2"/>
      <c r="BLS75" s="2"/>
      <c r="BLT75" s="2"/>
      <c r="BLU75" s="2"/>
      <c r="BLV75" s="2"/>
      <c r="BLW75" s="2"/>
      <c r="BLX75" s="2"/>
      <c r="BLY75" s="2"/>
      <c r="BLZ75" s="2"/>
      <c r="BMA75" s="2"/>
      <c r="BMB75" s="2"/>
      <c r="BMC75" s="2"/>
      <c r="BMD75" s="2"/>
      <c r="BME75" s="2"/>
      <c r="BMF75" s="2"/>
      <c r="BMG75" s="2"/>
      <c r="BMH75" s="2"/>
      <c r="BMI75" s="2"/>
      <c r="BMJ75" s="2"/>
      <c r="BMK75" s="2"/>
      <c r="BML75" s="2"/>
      <c r="BMM75" s="2"/>
      <c r="BMN75" s="2"/>
      <c r="BMO75" s="2"/>
      <c r="BMP75" s="2"/>
      <c r="BMQ75" s="2"/>
      <c r="BMR75" s="2"/>
      <c r="BMS75" s="2"/>
      <c r="BMT75" s="2"/>
      <c r="BMU75" s="2"/>
      <c r="BMV75" s="2"/>
      <c r="BMW75" s="2"/>
      <c r="BMX75" s="2"/>
      <c r="BMY75" s="2"/>
      <c r="BMZ75" s="2"/>
      <c r="BNA75" s="2"/>
      <c r="BNB75" s="2"/>
      <c r="BNC75" s="2"/>
      <c r="BND75" s="2"/>
      <c r="BNE75" s="2"/>
      <c r="BNF75" s="2"/>
      <c r="BNG75" s="2"/>
      <c r="BNH75" s="2"/>
      <c r="BNI75" s="2"/>
      <c r="BNJ75" s="2"/>
      <c r="BNK75" s="2"/>
      <c r="BNL75" s="2"/>
      <c r="BNM75" s="2"/>
      <c r="BNN75" s="2"/>
      <c r="BNO75" s="2"/>
      <c r="BNP75" s="2"/>
      <c r="BNQ75" s="2"/>
      <c r="BNR75" s="2"/>
      <c r="BNS75" s="2"/>
      <c r="BNT75" s="2"/>
      <c r="BNU75" s="2"/>
      <c r="BNV75" s="2"/>
      <c r="BNW75" s="2"/>
      <c r="BNX75" s="2"/>
      <c r="BNY75" s="2"/>
      <c r="BNZ75" s="2"/>
      <c r="BOA75" s="2"/>
      <c r="BOB75" s="2"/>
      <c r="BOC75" s="2"/>
      <c r="BOD75" s="2"/>
      <c r="BOE75" s="2"/>
      <c r="BOF75" s="2"/>
      <c r="BOG75" s="2"/>
      <c r="BOH75" s="2"/>
      <c r="BOI75" s="2"/>
      <c r="BOJ75" s="2"/>
      <c r="BOK75" s="2"/>
      <c r="BOL75" s="2"/>
      <c r="BOM75" s="2"/>
      <c r="BON75" s="2"/>
      <c r="BOO75" s="2"/>
      <c r="BOP75" s="2"/>
      <c r="BOQ75" s="2"/>
      <c r="BOR75" s="2"/>
      <c r="BOS75" s="2"/>
      <c r="BOT75" s="2"/>
      <c r="BOU75" s="2"/>
      <c r="BOV75" s="2"/>
      <c r="BOW75" s="2"/>
      <c r="BOX75" s="2"/>
      <c r="BOY75" s="2"/>
      <c r="BOZ75" s="2"/>
      <c r="BPA75" s="2"/>
      <c r="BPB75" s="2"/>
      <c r="BPC75" s="2"/>
      <c r="BPD75" s="2"/>
      <c r="BPE75" s="2"/>
      <c r="BPF75" s="2"/>
      <c r="BPG75" s="2"/>
      <c r="BPH75" s="2"/>
      <c r="BPI75" s="2"/>
      <c r="BPJ75" s="2"/>
      <c r="BPK75" s="2"/>
      <c r="BPL75" s="2"/>
      <c r="BPM75" s="2"/>
      <c r="BPN75" s="2"/>
      <c r="BPO75" s="2"/>
      <c r="BPP75" s="2"/>
      <c r="BPQ75" s="2"/>
      <c r="BPR75" s="2"/>
      <c r="BPS75" s="2"/>
      <c r="BPT75" s="2"/>
      <c r="BPU75" s="2"/>
      <c r="BPV75" s="2"/>
      <c r="BPW75" s="2"/>
      <c r="BPX75" s="2"/>
      <c r="BPY75" s="2"/>
      <c r="BPZ75" s="2"/>
      <c r="BQA75" s="2"/>
      <c r="BQB75" s="2"/>
      <c r="BQC75" s="2"/>
      <c r="BQD75" s="2"/>
      <c r="BQE75" s="2"/>
      <c r="BQF75" s="2"/>
      <c r="BQG75" s="2"/>
      <c r="BQH75" s="2"/>
      <c r="BQI75" s="2"/>
      <c r="BQJ75" s="2"/>
      <c r="BQK75" s="2"/>
      <c r="BQL75" s="2"/>
      <c r="BQM75" s="2"/>
      <c r="BQN75" s="2"/>
      <c r="BQO75" s="2"/>
      <c r="BQP75" s="2"/>
      <c r="BQQ75" s="2"/>
      <c r="BQR75" s="2"/>
      <c r="BQS75" s="2"/>
      <c r="BQT75" s="2"/>
      <c r="BQU75" s="2"/>
      <c r="BQV75" s="2"/>
      <c r="BQW75" s="2"/>
      <c r="BQX75" s="2"/>
      <c r="BQY75" s="2"/>
      <c r="BQZ75" s="2"/>
      <c r="BRA75" s="2"/>
      <c r="BRB75" s="2"/>
      <c r="BRC75" s="2"/>
      <c r="BRD75" s="2"/>
      <c r="BRE75" s="2"/>
      <c r="BRF75" s="2"/>
      <c r="BRG75" s="2"/>
      <c r="BRH75" s="2"/>
      <c r="BRI75" s="2"/>
      <c r="BRJ75" s="2"/>
      <c r="BRK75" s="2"/>
      <c r="BRL75" s="2"/>
      <c r="BRM75" s="2"/>
      <c r="BRN75" s="2"/>
      <c r="BRO75" s="2"/>
      <c r="BRP75" s="2"/>
      <c r="BRQ75" s="2"/>
      <c r="BRR75" s="2"/>
      <c r="BRS75" s="2"/>
      <c r="BRT75" s="2"/>
      <c r="BRU75" s="2"/>
      <c r="BRV75" s="2"/>
      <c r="BRW75" s="2"/>
      <c r="BRX75" s="2"/>
      <c r="BRY75" s="2"/>
      <c r="BRZ75" s="2"/>
      <c r="BSA75" s="2"/>
      <c r="BSB75" s="2"/>
      <c r="BSC75" s="2"/>
      <c r="BSD75" s="2"/>
      <c r="BSE75" s="2"/>
      <c r="BSF75" s="2"/>
      <c r="BSG75" s="2"/>
      <c r="BSH75" s="2"/>
      <c r="BSI75" s="2"/>
      <c r="BSJ75" s="2"/>
      <c r="BSK75" s="2"/>
      <c r="BSL75" s="2"/>
      <c r="BSM75" s="2"/>
      <c r="BSN75" s="2"/>
      <c r="BSO75" s="2"/>
      <c r="BSP75" s="2"/>
      <c r="BSQ75" s="2"/>
      <c r="BSR75" s="2"/>
      <c r="BSS75" s="2"/>
      <c r="BST75" s="2"/>
      <c r="BSU75" s="2"/>
      <c r="BSV75" s="2"/>
      <c r="BSW75" s="2"/>
      <c r="BSX75" s="2"/>
      <c r="BSY75" s="2"/>
      <c r="BSZ75" s="2"/>
      <c r="BTA75" s="2"/>
      <c r="BTB75" s="2"/>
      <c r="BTC75" s="2"/>
      <c r="BTD75" s="2"/>
      <c r="BTE75" s="2"/>
      <c r="BTF75" s="2"/>
      <c r="BTG75" s="2"/>
      <c r="BTH75" s="2"/>
      <c r="BTI75" s="2"/>
      <c r="BTJ75" s="2"/>
      <c r="BTK75" s="2"/>
      <c r="BTL75" s="2"/>
      <c r="BTM75" s="2"/>
      <c r="BTN75" s="2"/>
      <c r="BTO75" s="2"/>
      <c r="BTP75" s="2"/>
      <c r="BTQ75" s="2"/>
      <c r="BTR75" s="2"/>
      <c r="BTS75" s="2"/>
      <c r="BTT75" s="2"/>
      <c r="BTU75" s="2"/>
      <c r="BTV75" s="2"/>
      <c r="BTW75" s="2"/>
      <c r="BTX75" s="2"/>
      <c r="BTY75" s="2"/>
      <c r="BTZ75" s="2"/>
      <c r="BUA75" s="2"/>
      <c r="BUB75" s="2"/>
      <c r="BUC75" s="2"/>
      <c r="BUD75" s="2"/>
      <c r="BUE75" s="2"/>
      <c r="BUF75" s="2"/>
      <c r="BUG75" s="2"/>
      <c r="BUH75" s="2"/>
      <c r="BUI75" s="2"/>
      <c r="BUJ75" s="2"/>
      <c r="BUK75" s="2"/>
      <c r="BUL75" s="2"/>
      <c r="BUM75" s="2"/>
      <c r="BUN75" s="2"/>
      <c r="BUO75" s="2"/>
      <c r="BUP75" s="2"/>
      <c r="BUQ75" s="2"/>
      <c r="BUR75" s="2"/>
      <c r="BUS75" s="2"/>
      <c r="BUT75" s="2"/>
      <c r="BUU75" s="2"/>
      <c r="BUV75" s="2"/>
      <c r="BUW75" s="2"/>
      <c r="BUX75" s="2"/>
      <c r="BUY75" s="2"/>
      <c r="BUZ75" s="2"/>
      <c r="BVA75" s="2"/>
      <c r="BVB75" s="2"/>
      <c r="BVC75" s="2"/>
      <c r="BVD75" s="2"/>
      <c r="BVE75" s="2"/>
      <c r="BVF75" s="2"/>
      <c r="BVG75" s="2"/>
      <c r="BVH75" s="2"/>
      <c r="BVI75" s="2"/>
      <c r="BVJ75" s="2"/>
      <c r="BVK75" s="2"/>
      <c r="BVL75" s="2"/>
      <c r="BVM75" s="2"/>
      <c r="BVN75" s="2"/>
      <c r="BVO75" s="2"/>
      <c r="BVP75" s="2"/>
      <c r="BVQ75" s="2"/>
      <c r="BVR75" s="2"/>
      <c r="BVS75" s="2"/>
      <c r="BVT75" s="2"/>
      <c r="BVU75" s="2"/>
      <c r="BVV75" s="2"/>
      <c r="BVW75" s="2"/>
      <c r="BVX75" s="2"/>
      <c r="BVY75" s="2"/>
      <c r="BVZ75" s="2"/>
      <c r="BWA75" s="2"/>
      <c r="BWB75" s="2"/>
      <c r="BWC75" s="2"/>
      <c r="BWD75" s="2"/>
      <c r="BWE75" s="2"/>
      <c r="BWF75" s="2"/>
      <c r="BWG75" s="2"/>
      <c r="BWH75" s="2"/>
      <c r="BWI75" s="2"/>
      <c r="BWJ75" s="2"/>
      <c r="BWK75" s="2"/>
      <c r="BWL75" s="2"/>
      <c r="BWM75" s="2"/>
      <c r="BWN75" s="2"/>
      <c r="BWO75" s="2"/>
      <c r="BWP75" s="2"/>
      <c r="BWQ75" s="2"/>
      <c r="BWR75" s="2"/>
      <c r="BWS75" s="2"/>
      <c r="BWT75" s="2"/>
      <c r="BWU75" s="2"/>
      <c r="BWV75" s="2"/>
      <c r="BWW75" s="2"/>
      <c r="BWX75" s="2"/>
      <c r="BWY75" s="2"/>
      <c r="BWZ75" s="2"/>
      <c r="BXA75" s="2"/>
      <c r="BXB75" s="2"/>
      <c r="BXC75" s="2"/>
      <c r="BXD75" s="2"/>
      <c r="BXE75" s="2"/>
      <c r="BXF75" s="2"/>
      <c r="BXG75" s="2"/>
      <c r="BXH75" s="2"/>
      <c r="BXI75" s="2"/>
      <c r="BXJ75" s="2"/>
      <c r="BXK75" s="2"/>
      <c r="BXL75" s="2"/>
      <c r="BXM75" s="2"/>
      <c r="BXN75" s="2"/>
      <c r="BXO75" s="2"/>
      <c r="BXP75" s="2"/>
      <c r="BXQ75" s="2"/>
      <c r="BXR75" s="2"/>
      <c r="BXS75" s="2"/>
      <c r="BXT75" s="2"/>
      <c r="BXU75" s="2"/>
      <c r="BXV75" s="2"/>
      <c r="BXW75" s="2"/>
      <c r="BXX75" s="2"/>
      <c r="BXY75" s="2"/>
      <c r="BXZ75" s="2"/>
      <c r="BYA75" s="2"/>
      <c r="BYB75" s="2"/>
      <c r="BYC75" s="2"/>
      <c r="BYD75" s="2"/>
      <c r="BYE75" s="2"/>
      <c r="BYF75" s="2"/>
      <c r="BYG75" s="2"/>
      <c r="BYH75" s="2"/>
      <c r="BYI75" s="2"/>
      <c r="BYJ75" s="2"/>
      <c r="BYK75" s="2"/>
      <c r="BYL75" s="2"/>
      <c r="BYM75" s="2"/>
      <c r="BYN75" s="2"/>
      <c r="BYO75" s="2"/>
      <c r="BYP75" s="2"/>
      <c r="BYQ75" s="2"/>
      <c r="BYR75" s="2"/>
      <c r="BYS75" s="2"/>
      <c r="BYT75" s="2"/>
      <c r="BYU75" s="2"/>
      <c r="BYV75" s="2"/>
      <c r="BYW75" s="2"/>
      <c r="BYX75" s="2"/>
      <c r="BYY75" s="2"/>
      <c r="BYZ75" s="2"/>
      <c r="BZA75" s="2"/>
      <c r="BZB75" s="2"/>
      <c r="BZC75" s="2"/>
      <c r="BZD75" s="2"/>
      <c r="BZE75" s="2"/>
      <c r="BZF75" s="2"/>
      <c r="BZG75" s="2"/>
      <c r="BZH75" s="2"/>
      <c r="BZI75" s="2"/>
      <c r="BZJ75" s="2"/>
      <c r="BZK75" s="2"/>
      <c r="BZL75" s="2"/>
      <c r="BZM75" s="2"/>
      <c r="BZN75" s="2"/>
      <c r="BZO75" s="2"/>
      <c r="BZP75" s="2"/>
      <c r="BZQ75" s="2"/>
      <c r="BZR75" s="2"/>
      <c r="BZS75" s="2"/>
      <c r="BZT75" s="2"/>
      <c r="BZU75" s="2"/>
      <c r="BZV75" s="2"/>
      <c r="BZW75" s="2"/>
      <c r="BZX75" s="2"/>
      <c r="BZY75" s="2"/>
      <c r="BZZ75" s="2"/>
      <c r="CAA75" s="2"/>
      <c r="CAB75" s="2"/>
      <c r="CAC75" s="2"/>
      <c r="CAD75" s="2"/>
      <c r="CAE75" s="2"/>
      <c r="CAF75" s="2"/>
      <c r="CAG75" s="2"/>
      <c r="CAH75" s="2"/>
      <c r="CAI75" s="2"/>
      <c r="CAJ75" s="2"/>
      <c r="CAK75" s="2"/>
      <c r="CAL75" s="2"/>
      <c r="CAM75" s="2"/>
      <c r="CAN75" s="2"/>
      <c r="CAO75" s="2"/>
      <c r="CAP75" s="2"/>
      <c r="CAQ75" s="2"/>
      <c r="CAR75" s="2"/>
      <c r="CAS75" s="2"/>
      <c r="CAT75" s="2"/>
      <c r="CAU75" s="2"/>
      <c r="CAV75" s="2"/>
      <c r="CAW75" s="2"/>
      <c r="CAX75" s="2"/>
      <c r="CAY75" s="2"/>
      <c r="CAZ75" s="2"/>
      <c r="CBA75" s="2"/>
      <c r="CBB75" s="2"/>
      <c r="CBC75" s="2"/>
      <c r="CBD75" s="2"/>
      <c r="CBE75" s="2"/>
      <c r="CBF75" s="2"/>
      <c r="CBG75" s="2"/>
      <c r="CBH75" s="2"/>
      <c r="CBI75" s="2"/>
      <c r="CBJ75" s="2"/>
      <c r="CBK75" s="2"/>
      <c r="CBL75" s="2"/>
      <c r="CBM75" s="2"/>
      <c r="CBN75" s="2"/>
      <c r="CBO75" s="2"/>
      <c r="CBP75" s="2"/>
      <c r="CBQ75" s="2"/>
      <c r="CBR75" s="2"/>
      <c r="CBS75" s="2"/>
      <c r="CBT75" s="2"/>
      <c r="CBU75" s="2"/>
      <c r="CBV75" s="2"/>
      <c r="CBW75" s="2"/>
      <c r="CBX75" s="2"/>
      <c r="CBY75" s="2"/>
      <c r="CBZ75" s="2"/>
      <c r="CCA75" s="2"/>
      <c r="CCB75" s="2"/>
      <c r="CCC75" s="2"/>
      <c r="CCD75" s="2"/>
      <c r="CCE75" s="2"/>
      <c r="CCF75" s="2"/>
      <c r="CCG75" s="2"/>
      <c r="CCH75" s="2"/>
      <c r="CCI75" s="2"/>
      <c r="CCJ75" s="2"/>
      <c r="CCK75" s="2"/>
      <c r="CCL75" s="2"/>
      <c r="CCM75" s="2"/>
      <c r="CCN75" s="2"/>
      <c r="CCO75" s="2"/>
      <c r="CCP75" s="2"/>
      <c r="CCQ75" s="2"/>
      <c r="CCR75" s="2"/>
      <c r="CCS75" s="2"/>
      <c r="CCT75" s="2"/>
      <c r="CCU75" s="2"/>
      <c r="CCV75" s="2"/>
      <c r="CCW75" s="2"/>
      <c r="CCX75" s="2"/>
      <c r="CCY75" s="2"/>
      <c r="CCZ75" s="2"/>
      <c r="CDA75" s="2"/>
      <c r="CDB75" s="2"/>
      <c r="CDC75" s="2"/>
      <c r="CDD75" s="2"/>
      <c r="CDE75" s="2"/>
      <c r="CDF75" s="2"/>
      <c r="CDG75" s="2"/>
      <c r="CDH75" s="2"/>
      <c r="CDI75" s="2"/>
      <c r="CDJ75" s="2"/>
      <c r="CDK75" s="2"/>
      <c r="CDL75" s="2"/>
      <c r="CDM75" s="2"/>
      <c r="CDN75" s="2"/>
      <c r="CDO75" s="2"/>
      <c r="CDP75" s="2"/>
      <c r="CDQ75" s="2"/>
      <c r="CDR75" s="2"/>
      <c r="CDS75" s="2"/>
      <c r="CDT75" s="2"/>
      <c r="CDU75" s="2"/>
      <c r="CDV75" s="2"/>
      <c r="CDW75" s="2"/>
      <c r="CDX75" s="2"/>
      <c r="CDY75" s="2"/>
      <c r="CDZ75" s="2"/>
      <c r="CEA75" s="2"/>
      <c r="CEB75" s="2"/>
      <c r="CEC75" s="2"/>
      <c r="CED75" s="2"/>
      <c r="CEE75" s="2"/>
      <c r="CEF75" s="2"/>
      <c r="CEG75" s="2"/>
      <c r="CEH75" s="2"/>
      <c r="CEI75" s="2"/>
      <c r="CEJ75" s="2"/>
      <c r="CEK75" s="2"/>
      <c r="CEL75" s="2"/>
      <c r="CEM75" s="2"/>
      <c r="CEN75" s="2"/>
      <c r="CEO75" s="2"/>
      <c r="CEP75" s="2"/>
      <c r="CEQ75" s="2"/>
      <c r="CER75" s="2"/>
      <c r="CES75" s="2"/>
      <c r="CET75" s="2"/>
      <c r="CEU75" s="2"/>
      <c r="CEV75" s="2"/>
      <c r="CEW75" s="2"/>
      <c r="CEX75" s="2"/>
      <c r="CEY75" s="2"/>
      <c r="CEZ75" s="2"/>
      <c r="CFA75" s="2"/>
      <c r="CFB75" s="2"/>
      <c r="CFC75" s="2"/>
      <c r="CFD75" s="2"/>
      <c r="CFE75" s="2"/>
      <c r="CFF75" s="2"/>
      <c r="CFG75" s="2"/>
      <c r="CFH75" s="2"/>
      <c r="CFI75" s="2"/>
      <c r="CFJ75" s="2"/>
      <c r="CFK75" s="2"/>
      <c r="CFL75" s="2"/>
      <c r="CFM75" s="2"/>
      <c r="CFN75" s="2"/>
      <c r="CFO75" s="2"/>
      <c r="CFP75" s="2"/>
      <c r="CFQ75" s="2"/>
      <c r="CFR75" s="2"/>
      <c r="CFS75" s="2"/>
      <c r="CFT75" s="2"/>
      <c r="CFU75" s="2"/>
      <c r="CFV75" s="2"/>
      <c r="CFW75" s="2"/>
      <c r="CFX75" s="2"/>
      <c r="CFY75" s="2"/>
      <c r="CFZ75" s="2"/>
      <c r="CGA75" s="2"/>
      <c r="CGB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A75" s="2"/>
      <c r="CHB75" s="2"/>
      <c r="CHC75" s="2"/>
      <c r="CHD75" s="2"/>
      <c r="CHE75" s="2"/>
      <c r="CHF75" s="2"/>
      <c r="CHG75" s="2"/>
      <c r="CHH75" s="2"/>
      <c r="CHI75" s="2"/>
      <c r="CHJ75" s="2"/>
      <c r="CHK75" s="2"/>
      <c r="CHL75" s="2"/>
      <c r="CHM75" s="2"/>
      <c r="CHN75" s="2"/>
      <c r="CHO75" s="2"/>
      <c r="CHP75" s="2"/>
      <c r="CHQ75" s="2"/>
      <c r="CHR75" s="2"/>
      <c r="CHS75" s="2"/>
      <c r="CHT75" s="2"/>
      <c r="CHU75" s="2"/>
      <c r="CHV75" s="2"/>
      <c r="CHW75" s="2"/>
      <c r="CHX75" s="2"/>
      <c r="CHY75" s="2"/>
      <c r="CHZ75" s="2"/>
      <c r="CIA75" s="2"/>
      <c r="CIB75" s="2"/>
      <c r="CIC75" s="2"/>
      <c r="CID75" s="2"/>
      <c r="CIE75" s="2"/>
      <c r="CIF75" s="2"/>
      <c r="CIG75" s="2"/>
      <c r="CIH75" s="2"/>
      <c r="CII75" s="2"/>
      <c r="CIJ75" s="2"/>
      <c r="CIK75" s="2"/>
      <c r="CIL75" s="2"/>
      <c r="CIM75" s="2"/>
      <c r="CIN75" s="2"/>
      <c r="CIO75" s="2"/>
      <c r="CIP75" s="2"/>
      <c r="CIQ75" s="2"/>
      <c r="CIR75" s="2"/>
      <c r="CIS75" s="2"/>
      <c r="CIT75" s="2"/>
      <c r="CIU75" s="2"/>
      <c r="CIV75" s="2"/>
      <c r="CIW75" s="2"/>
      <c r="CIX75" s="2"/>
      <c r="CIY75" s="2"/>
      <c r="CIZ75" s="2"/>
      <c r="CJA75" s="2"/>
      <c r="CJB75" s="2"/>
      <c r="CJC75" s="2"/>
      <c r="CJD75" s="2"/>
      <c r="CJE75" s="2"/>
      <c r="CJF75" s="2"/>
      <c r="CJG75" s="2"/>
      <c r="CJH75" s="2"/>
      <c r="CJI75" s="2"/>
      <c r="CJJ75" s="2"/>
      <c r="CJK75" s="2"/>
      <c r="CJL75" s="2"/>
      <c r="CJM75" s="2"/>
      <c r="CJN75" s="2"/>
      <c r="CJO75" s="2"/>
      <c r="CJP75" s="2"/>
      <c r="CJQ75" s="2"/>
      <c r="CJR75" s="2"/>
      <c r="CJS75" s="2"/>
      <c r="CJT75" s="2"/>
      <c r="CJU75" s="2"/>
      <c r="CJV75" s="2"/>
      <c r="CJW75" s="2"/>
      <c r="CJX75" s="2"/>
      <c r="CJY75" s="2"/>
      <c r="CJZ75" s="2"/>
      <c r="CKA75" s="2"/>
      <c r="CKB75" s="2"/>
      <c r="CKC75" s="2"/>
      <c r="CKD75" s="2"/>
      <c r="CKE75" s="2"/>
      <c r="CKF75" s="2"/>
      <c r="CKG75" s="2"/>
      <c r="CKH75" s="2"/>
      <c r="CKI75" s="2"/>
      <c r="CKJ75" s="2"/>
      <c r="CKK75" s="2"/>
      <c r="CKL75" s="2"/>
      <c r="CKM75" s="2"/>
      <c r="CKN75" s="2"/>
      <c r="CKO75" s="2"/>
      <c r="CKP75" s="2"/>
      <c r="CKQ75" s="2"/>
      <c r="CKR75" s="2"/>
      <c r="CKS75" s="2"/>
      <c r="CKT75" s="2"/>
      <c r="CKU75" s="2"/>
      <c r="CKV75" s="2"/>
      <c r="CKW75" s="2"/>
      <c r="CKX75" s="2"/>
      <c r="CKY75" s="2"/>
      <c r="CKZ75" s="2"/>
      <c r="CLA75" s="2"/>
      <c r="CLB75" s="2"/>
      <c r="CLC75" s="2"/>
      <c r="CLD75" s="2"/>
      <c r="CLE75" s="2"/>
      <c r="CLF75" s="2"/>
      <c r="CLG75" s="2"/>
      <c r="CLH75" s="2"/>
      <c r="CLI75" s="2"/>
      <c r="CLJ75" s="2"/>
      <c r="CLK75" s="2"/>
      <c r="CLL75" s="2"/>
      <c r="CLM75" s="2"/>
      <c r="CLN75" s="2"/>
      <c r="CLO75" s="2"/>
      <c r="CLP75" s="2"/>
      <c r="CLQ75" s="2"/>
      <c r="CLR75" s="2"/>
      <c r="CLS75" s="2"/>
      <c r="CLT75" s="2"/>
      <c r="CLU75" s="2"/>
      <c r="CLV75" s="2"/>
      <c r="CLW75" s="2"/>
      <c r="CLX75" s="2"/>
      <c r="CLY75" s="2"/>
      <c r="CLZ75" s="2"/>
      <c r="CMA75" s="2"/>
      <c r="CMB75" s="2"/>
      <c r="CMC75" s="2"/>
      <c r="CMD75" s="2"/>
      <c r="CME75" s="2"/>
      <c r="CMF75" s="2"/>
      <c r="CMG75" s="2"/>
      <c r="CMH75" s="2"/>
      <c r="CMI75" s="2"/>
      <c r="CMJ75" s="2"/>
      <c r="CMK75" s="2"/>
      <c r="CML75" s="2"/>
      <c r="CMM75" s="2"/>
      <c r="CMN75" s="2"/>
      <c r="CMO75" s="2"/>
      <c r="CMP75" s="2"/>
      <c r="CMQ75" s="2"/>
      <c r="CMR75" s="2"/>
      <c r="CMS75" s="2"/>
      <c r="CMT75" s="2"/>
      <c r="CMU75" s="2"/>
      <c r="CMV75" s="2"/>
      <c r="CMW75" s="2"/>
      <c r="CMX75" s="2"/>
      <c r="CMY75" s="2"/>
      <c r="CMZ75" s="2"/>
      <c r="CNA75" s="2"/>
      <c r="CNB75" s="2"/>
      <c r="CNC75" s="2"/>
      <c r="CND75" s="2"/>
      <c r="CNE75" s="2"/>
      <c r="CNF75" s="2"/>
      <c r="CNG75" s="2"/>
      <c r="CNH75" s="2"/>
      <c r="CNI75" s="2"/>
      <c r="CNJ75" s="2"/>
      <c r="CNK75" s="2"/>
      <c r="CNL75" s="2"/>
      <c r="CNM75" s="2"/>
      <c r="CNN75" s="2"/>
      <c r="CNO75" s="2"/>
      <c r="CNP75" s="2"/>
      <c r="CNQ75" s="2"/>
      <c r="CNR75" s="2"/>
      <c r="CNS75" s="2"/>
      <c r="CNT75" s="2"/>
      <c r="CNU75" s="2"/>
      <c r="CNV75" s="2"/>
      <c r="CNW75" s="2"/>
      <c r="CNX75" s="2"/>
      <c r="CNY75" s="2"/>
      <c r="CNZ75" s="2"/>
      <c r="COA75" s="2"/>
      <c r="COB75" s="2"/>
      <c r="COC75" s="2"/>
      <c r="COD75" s="2"/>
      <c r="COE75" s="2"/>
      <c r="COF75" s="2"/>
      <c r="COG75" s="2"/>
      <c r="COH75" s="2"/>
      <c r="COI75" s="2"/>
      <c r="COJ75" s="2"/>
      <c r="COK75" s="2"/>
      <c r="COL75" s="2"/>
      <c r="COM75" s="2"/>
      <c r="CON75" s="2"/>
      <c r="COO75" s="2"/>
      <c r="COP75" s="2"/>
      <c r="COQ75" s="2"/>
      <c r="COR75" s="2"/>
      <c r="COS75" s="2"/>
      <c r="COT75" s="2"/>
      <c r="COU75" s="2"/>
      <c r="COV75" s="2"/>
      <c r="COW75" s="2"/>
      <c r="COX75" s="2"/>
      <c r="COY75" s="2"/>
      <c r="COZ75" s="2"/>
      <c r="CPA75" s="2"/>
      <c r="CPB75" s="2"/>
      <c r="CPC75" s="2"/>
      <c r="CPD75" s="2"/>
      <c r="CPE75" s="2"/>
      <c r="CPF75" s="2"/>
      <c r="CPG75" s="2"/>
      <c r="CPH75" s="2"/>
      <c r="CPI75" s="2"/>
      <c r="CPJ75" s="2"/>
      <c r="CPK75" s="2"/>
      <c r="CPL75" s="2"/>
      <c r="CPM75" s="2"/>
      <c r="CPN75" s="2"/>
      <c r="CPO75" s="2"/>
      <c r="CPP75" s="2"/>
      <c r="CPQ75" s="2"/>
      <c r="CPR75" s="2"/>
      <c r="CPS75" s="2"/>
      <c r="CPT75" s="2"/>
      <c r="CPU75" s="2"/>
      <c r="CPV75" s="2"/>
      <c r="CPW75" s="2"/>
      <c r="CPX75" s="2"/>
      <c r="CPY75" s="2"/>
      <c r="CPZ75" s="2"/>
      <c r="CQA75" s="2"/>
      <c r="CQB75" s="2"/>
      <c r="CQC75" s="2"/>
      <c r="CQD75" s="2"/>
      <c r="CQE75" s="2"/>
      <c r="CQF75" s="2"/>
      <c r="CQG75" s="2"/>
      <c r="CQH75" s="2"/>
      <c r="CQI75" s="2"/>
      <c r="CQJ75" s="2"/>
      <c r="CQK75" s="2"/>
      <c r="CQL75" s="2"/>
      <c r="CQM75" s="2"/>
      <c r="CQN75" s="2"/>
      <c r="CQO75" s="2"/>
      <c r="CQP75" s="2"/>
      <c r="CQQ75" s="2"/>
      <c r="CQR75" s="2"/>
      <c r="CQS75" s="2"/>
      <c r="CQT75" s="2"/>
      <c r="CQU75" s="2"/>
      <c r="CQV75" s="2"/>
      <c r="CQW75" s="2"/>
      <c r="CQX75" s="2"/>
      <c r="CQY75" s="2"/>
      <c r="CQZ75" s="2"/>
      <c r="CRA75" s="2"/>
      <c r="CRB75" s="2"/>
      <c r="CRC75" s="2"/>
      <c r="CRD75" s="2"/>
      <c r="CRE75" s="2"/>
      <c r="CRF75" s="2"/>
      <c r="CRG75" s="2"/>
      <c r="CRH75" s="2"/>
      <c r="CRI75" s="2"/>
      <c r="CRJ75" s="2"/>
      <c r="CRK75" s="2"/>
      <c r="CRL75" s="2"/>
      <c r="CRM75" s="2"/>
      <c r="CRN75" s="2"/>
      <c r="CRO75" s="2"/>
      <c r="CRP75" s="2"/>
      <c r="CRQ75" s="2"/>
      <c r="CRR75" s="2"/>
      <c r="CRS75" s="2"/>
      <c r="CRT75" s="2"/>
      <c r="CRU75" s="2"/>
      <c r="CRV75" s="2"/>
      <c r="CRW75" s="2"/>
      <c r="CRX75" s="2"/>
      <c r="CRY75" s="2"/>
      <c r="CRZ75" s="2"/>
      <c r="CSA75" s="2"/>
      <c r="CSB75" s="2"/>
      <c r="CSC75" s="2"/>
      <c r="CSD75" s="2"/>
      <c r="CSE75" s="2"/>
      <c r="CSF75" s="2"/>
      <c r="CSG75" s="2"/>
      <c r="CSH75" s="2"/>
      <c r="CSI75" s="2"/>
      <c r="CSJ75" s="2"/>
      <c r="CSK75" s="2"/>
      <c r="CSL75" s="2"/>
      <c r="CSM75" s="2"/>
      <c r="CSN75" s="2"/>
      <c r="CSO75" s="2"/>
      <c r="CSP75" s="2"/>
      <c r="CSQ75" s="2"/>
      <c r="CSR75" s="2"/>
      <c r="CSS75" s="2"/>
      <c r="CST75" s="2"/>
      <c r="CSU75" s="2"/>
      <c r="CSV75" s="2"/>
      <c r="CSW75" s="2"/>
      <c r="CSX75" s="2"/>
      <c r="CSY75" s="2"/>
      <c r="CSZ75" s="2"/>
      <c r="CTA75" s="2"/>
      <c r="CTB75" s="2"/>
      <c r="CTC75" s="2"/>
      <c r="CTD75" s="2"/>
      <c r="CTE75" s="2"/>
      <c r="CTF75" s="2"/>
      <c r="CTG75" s="2"/>
      <c r="CTH75" s="2"/>
      <c r="CTI75" s="2"/>
      <c r="CTJ75" s="2"/>
      <c r="CTK75" s="2"/>
      <c r="CTL75" s="2"/>
      <c r="CTM75" s="2"/>
      <c r="CTN75" s="2"/>
      <c r="CTO75" s="2"/>
      <c r="CTP75" s="2"/>
      <c r="CTQ75" s="2"/>
      <c r="CTR75" s="2"/>
      <c r="CTS75" s="2"/>
      <c r="CTT75" s="2"/>
      <c r="CTU75" s="2"/>
      <c r="CTV75" s="2"/>
      <c r="CTW75" s="2"/>
      <c r="CTX75" s="2"/>
      <c r="CTY75" s="2"/>
      <c r="CTZ75" s="2"/>
      <c r="CUA75" s="2"/>
      <c r="CUB75" s="2"/>
      <c r="CUC75" s="2"/>
      <c r="CUD75" s="2"/>
      <c r="CUE75" s="2"/>
      <c r="CUF75" s="2"/>
      <c r="CUG75" s="2"/>
      <c r="CUH75" s="2"/>
      <c r="CUI75" s="2"/>
      <c r="CUJ75" s="2"/>
      <c r="CUK75" s="2"/>
      <c r="CUL75" s="2"/>
      <c r="CUM75" s="2"/>
      <c r="CUN75" s="2"/>
      <c r="CUO75" s="2"/>
      <c r="CUP75" s="2"/>
      <c r="CUQ75" s="2"/>
      <c r="CUR75" s="2"/>
      <c r="CUS75" s="2"/>
      <c r="CUT75" s="2"/>
      <c r="CUU75" s="2"/>
      <c r="CUV75" s="2"/>
      <c r="CUW75" s="2"/>
      <c r="CUX75" s="2"/>
      <c r="CUY75" s="2"/>
      <c r="CUZ75" s="2"/>
      <c r="CVA75" s="2"/>
      <c r="CVB75" s="2"/>
      <c r="CVC75" s="2"/>
      <c r="CVD75" s="2"/>
      <c r="CVE75" s="2"/>
      <c r="CVF75" s="2"/>
      <c r="CVG75" s="2"/>
      <c r="CVH75" s="2"/>
      <c r="CVI75" s="2"/>
      <c r="CVJ75" s="2"/>
      <c r="CVK75" s="2"/>
      <c r="CVL75" s="2"/>
      <c r="CVM75" s="2"/>
      <c r="CVN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O75" s="2"/>
      <c r="CWP75" s="2"/>
      <c r="CWQ75" s="2"/>
      <c r="CWR75" s="2"/>
      <c r="CWS75" s="2"/>
      <c r="CWT75" s="2"/>
      <c r="CWU75" s="2"/>
      <c r="CWV75" s="2"/>
      <c r="CWW75" s="2"/>
      <c r="CWX75" s="2"/>
      <c r="CWY75" s="2"/>
      <c r="CWZ75" s="2"/>
      <c r="CXA75" s="2"/>
      <c r="CXB75" s="2"/>
      <c r="CXC75" s="2"/>
      <c r="CXD75" s="2"/>
      <c r="CXE75" s="2"/>
      <c r="CXF75" s="2"/>
      <c r="CXG75" s="2"/>
      <c r="CXH75" s="2"/>
      <c r="CXI75" s="2"/>
      <c r="CXJ75" s="2"/>
      <c r="CXK75" s="2"/>
      <c r="CXL75" s="2"/>
      <c r="CXM75" s="2"/>
      <c r="CXN75" s="2"/>
      <c r="CXO75" s="2"/>
      <c r="CXP75" s="2"/>
      <c r="CXQ75" s="2"/>
      <c r="CXR75" s="2"/>
      <c r="CXS75" s="2"/>
      <c r="CXT75" s="2"/>
      <c r="CXU75" s="2"/>
      <c r="CXV75" s="2"/>
      <c r="CXW75" s="2"/>
      <c r="CXX75" s="2"/>
      <c r="CXY75" s="2"/>
      <c r="CXZ75" s="2"/>
      <c r="CYA75" s="2"/>
      <c r="CYB75" s="2"/>
      <c r="CYC75" s="2"/>
      <c r="CYD75" s="2"/>
      <c r="CYE75" s="2"/>
      <c r="CYF75" s="2"/>
      <c r="CYG75" s="2"/>
      <c r="CYH75" s="2"/>
      <c r="CYI75" s="2"/>
      <c r="CYJ75" s="2"/>
      <c r="CYK75" s="2"/>
      <c r="CYL75" s="2"/>
      <c r="CYM75" s="2"/>
      <c r="CYN75" s="2"/>
      <c r="CYO75" s="2"/>
      <c r="CYP75" s="2"/>
      <c r="CYQ75" s="2"/>
      <c r="CYR75" s="2"/>
      <c r="CYS75" s="2"/>
      <c r="CYT75" s="2"/>
      <c r="CYU75" s="2"/>
      <c r="CYV75" s="2"/>
      <c r="CYW75" s="2"/>
      <c r="CYX75" s="2"/>
      <c r="CYY75" s="2"/>
      <c r="CYZ75" s="2"/>
      <c r="CZA75" s="2"/>
      <c r="CZB75" s="2"/>
      <c r="CZC75" s="2"/>
      <c r="CZD75" s="2"/>
      <c r="CZE75" s="2"/>
      <c r="CZF75" s="2"/>
      <c r="CZG75" s="2"/>
      <c r="CZH75" s="2"/>
      <c r="CZI75" s="2"/>
      <c r="CZJ75" s="2"/>
      <c r="CZK75" s="2"/>
      <c r="CZL75" s="2"/>
      <c r="CZM75" s="2"/>
      <c r="CZN75" s="2"/>
      <c r="CZO75" s="2"/>
      <c r="CZP75" s="2"/>
      <c r="CZQ75" s="2"/>
      <c r="CZR75" s="2"/>
      <c r="CZS75" s="2"/>
      <c r="CZT75" s="2"/>
      <c r="CZU75" s="2"/>
      <c r="CZV75" s="2"/>
      <c r="CZW75" s="2"/>
      <c r="CZX75" s="2"/>
      <c r="CZY75" s="2"/>
      <c r="CZZ75" s="2"/>
      <c r="DAA75" s="2"/>
      <c r="DAB75" s="2"/>
      <c r="DAC75" s="2"/>
      <c r="DAD75" s="2"/>
      <c r="DAE75" s="2"/>
      <c r="DAF75" s="2"/>
      <c r="DAG75" s="2"/>
      <c r="DAH75" s="2"/>
      <c r="DAI75" s="2"/>
      <c r="DAJ75" s="2"/>
      <c r="DAK75" s="2"/>
      <c r="DAL75" s="2"/>
      <c r="DAM75" s="2"/>
      <c r="DAN75" s="2"/>
      <c r="DAO75" s="2"/>
      <c r="DAP75" s="2"/>
      <c r="DAQ75" s="2"/>
      <c r="DAR75" s="2"/>
      <c r="DAS75" s="2"/>
      <c r="DAT75" s="2"/>
      <c r="DAU75" s="2"/>
      <c r="DAV75" s="2"/>
      <c r="DAW75" s="2"/>
      <c r="DAX75" s="2"/>
      <c r="DAY75" s="2"/>
      <c r="DAZ75" s="2"/>
      <c r="DBA75" s="2"/>
      <c r="DBB75" s="2"/>
      <c r="DBC75" s="2"/>
      <c r="DBD75" s="2"/>
      <c r="DBE75" s="2"/>
      <c r="DBF75" s="2"/>
      <c r="DBG75" s="2"/>
      <c r="DBH75" s="2"/>
      <c r="DBI75" s="2"/>
      <c r="DBJ75" s="2"/>
      <c r="DBK75" s="2"/>
      <c r="DBL75" s="2"/>
      <c r="DBM75" s="2"/>
      <c r="DBN75" s="2"/>
      <c r="DBO75" s="2"/>
      <c r="DBP75" s="2"/>
      <c r="DBQ75" s="2"/>
      <c r="DBR75" s="2"/>
      <c r="DBS75" s="2"/>
      <c r="DBT75" s="2"/>
      <c r="DBU75" s="2"/>
      <c r="DBV75" s="2"/>
      <c r="DBW75" s="2"/>
      <c r="DBX75" s="2"/>
      <c r="DBY75" s="2"/>
      <c r="DBZ75" s="2"/>
      <c r="DCA75" s="2"/>
      <c r="DCB75" s="2"/>
      <c r="DCC75" s="2"/>
      <c r="DCD75" s="2"/>
      <c r="DCE75" s="2"/>
      <c r="DCF75" s="2"/>
      <c r="DCG75" s="2"/>
      <c r="DCH75" s="2"/>
      <c r="DCI75" s="2"/>
      <c r="DCJ75" s="2"/>
      <c r="DCK75" s="2"/>
      <c r="DCL75" s="2"/>
      <c r="DCM75" s="2"/>
      <c r="DCN75" s="2"/>
      <c r="DCO75" s="2"/>
      <c r="DCP75" s="2"/>
      <c r="DCQ75" s="2"/>
      <c r="DCR75" s="2"/>
      <c r="DCS75" s="2"/>
      <c r="DCT75" s="2"/>
      <c r="DCU75" s="2"/>
      <c r="DCV75" s="2"/>
      <c r="DCW75" s="2"/>
      <c r="DCX75" s="2"/>
      <c r="DCY75" s="2"/>
      <c r="DCZ75" s="2"/>
      <c r="DDA75" s="2"/>
      <c r="DDB75" s="2"/>
      <c r="DDC75" s="2"/>
      <c r="DDD75" s="2"/>
      <c r="DDE75" s="2"/>
      <c r="DDF75" s="2"/>
      <c r="DDG75" s="2"/>
      <c r="DDH75" s="2"/>
      <c r="DDI75" s="2"/>
      <c r="DDJ75" s="2"/>
      <c r="DDK75" s="2"/>
      <c r="DDL75" s="2"/>
      <c r="DDM75" s="2"/>
      <c r="DDN75" s="2"/>
      <c r="DDO75" s="2"/>
      <c r="DDP75" s="2"/>
      <c r="DDQ75" s="2"/>
      <c r="DDR75" s="2"/>
      <c r="DDS75" s="2"/>
      <c r="DDT75" s="2"/>
      <c r="DDU75" s="2"/>
      <c r="DDV75" s="2"/>
      <c r="DDW75" s="2"/>
      <c r="DDX75" s="2"/>
      <c r="DDY75" s="2"/>
      <c r="DDZ75" s="2"/>
      <c r="DEA75" s="2"/>
      <c r="DEB75" s="2"/>
      <c r="DEC75" s="2"/>
      <c r="DED75" s="2"/>
      <c r="DEE75" s="2"/>
      <c r="DEF75" s="2"/>
      <c r="DEG75" s="2"/>
      <c r="DEH75" s="2"/>
      <c r="DEI75" s="2"/>
      <c r="DEJ75" s="2"/>
      <c r="DEK75" s="2"/>
      <c r="DEL75" s="2"/>
      <c r="DEM75" s="2"/>
      <c r="DEN75" s="2"/>
      <c r="DEO75" s="2"/>
      <c r="DEP75" s="2"/>
      <c r="DEQ75" s="2"/>
      <c r="DER75" s="2"/>
      <c r="DES75" s="2"/>
      <c r="DET75" s="2"/>
      <c r="DEU75" s="2"/>
      <c r="DEV75" s="2"/>
      <c r="DEW75" s="2"/>
      <c r="DEX75" s="2"/>
      <c r="DEY75" s="2"/>
      <c r="DEZ75" s="2"/>
      <c r="DFA75" s="2"/>
      <c r="DFB75" s="2"/>
      <c r="DFC75" s="2"/>
      <c r="DFD75" s="2"/>
      <c r="DFE75" s="2"/>
      <c r="DFF75" s="2"/>
      <c r="DFG75" s="2"/>
      <c r="DFH75" s="2"/>
      <c r="DFI75" s="2"/>
      <c r="DFJ75" s="2"/>
      <c r="DFK75" s="2"/>
      <c r="DFL75" s="2"/>
      <c r="DFM75" s="2"/>
      <c r="DFN75" s="2"/>
      <c r="DFO75" s="2"/>
      <c r="DFP75" s="2"/>
      <c r="DFQ75" s="2"/>
      <c r="DFR75" s="2"/>
      <c r="DFS75" s="2"/>
      <c r="DFT75" s="2"/>
      <c r="DFU75" s="2"/>
      <c r="DFV75" s="2"/>
      <c r="DFW75" s="2"/>
      <c r="DFX75" s="2"/>
      <c r="DFY75" s="2"/>
      <c r="DFZ75" s="2"/>
      <c r="DGA75" s="2"/>
      <c r="DGB75" s="2"/>
      <c r="DGC75" s="2"/>
      <c r="DGD75" s="2"/>
      <c r="DGE75" s="2"/>
      <c r="DGF75" s="2"/>
      <c r="DGG75" s="2"/>
      <c r="DGH75" s="2"/>
      <c r="DGI75" s="2"/>
      <c r="DGJ75" s="2"/>
      <c r="DGK75" s="2"/>
      <c r="DGL75" s="2"/>
      <c r="DGM75" s="2"/>
      <c r="DGN75" s="2"/>
      <c r="DGO75" s="2"/>
      <c r="DGP75" s="2"/>
      <c r="DGQ75" s="2"/>
      <c r="DGR75" s="2"/>
      <c r="DGS75" s="2"/>
      <c r="DGT75" s="2"/>
      <c r="DGU75" s="2"/>
      <c r="DGV75" s="2"/>
      <c r="DGW75" s="2"/>
      <c r="DGX75" s="2"/>
      <c r="DGY75" s="2"/>
      <c r="DGZ75" s="2"/>
      <c r="DHA75" s="2"/>
      <c r="DHB75" s="2"/>
      <c r="DHC75" s="2"/>
      <c r="DHD75" s="2"/>
      <c r="DHE75" s="2"/>
      <c r="DHF75" s="2"/>
      <c r="DHG75" s="2"/>
      <c r="DHH75" s="2"/>
      <c r="DHI75" s="2"/>
      <c r="DHJ75" s="2"/>
      <c r="DHK75" s="2"/>
      <c r="DHL75" s="2"/>
      <c r="DHM75" s="2"/>
      <c r="DHN75" s="2"/>
      <c r="DHO75" s="2"/>
      <c r="DHP75" s="2"/>
      <c r="DHQ75" s="2"/>
      <c r="DHR75" s="2"/>
      <c r="DHS75" s="2"/>
      <c r="DHT75" s="2"/>
      <c r="DHU75" s="2"/>
      <c r="DHV75" s="2"/>
      <c r="DHW75" s="2"/>
      <c r="DHX75" s="2"/>
      <c r="DHY75" s="2"/>
      <c r="DHZ75" s="2"/>
      <c r="DIA75" s="2"/>
      <c r="DIB75" s="2"/>
      <c r="DIC75" s="2"/>
      <c r="DID75" s="2"/>
      <c r="DIE75" s="2"/>
      <c r="DIF75" s="2"/>
      <c r="DIG75" s="2"/>
      <c r="DIH75" s="2"/>
      <c r="DII75" s="2"/>
      <c r="DIJ75" s="2"/>
      <c r="DIK75" s="2"/>
      <c r="DIL75" s="2"/>
      <c r="DIM75" s="2"/>
      <c r="DIN75" s="2"/>
      <c r="DIO75" s="2"/>
      <c r="DIP75" s="2"/>
      <c r="DIQ75" s="2"/>
      <c r="DIR75" s="2"/>
      <c r="DIS75" s="2"/>
      <c r="DIT75" s="2"/>
      <c r="DIU75" s="2"/>
      <c r="DIV75" s="2"/>
      <c r="DIW75" s="2"/>
      <c r="DIX75" s="2"/>
      <c r="DIY75" s="2"/>
      <c r="DIZ75" s="2"/>
      <c r="DJA75" s="2"/>
      <c r="DJB75" s="2"/>
      <c r="DJC75" s="2"/>
      <c r="DJD75" s="2"/>
      <c r="DJE75" s="2"/>
      <c r="DJF75" s="2"/>
      <c r="DJG75" s="2"/>
      <c r="DJH75" s="2"/>
      <c r="DJI75" s="2"/>
      <c r="DJJ75" s="2"/>
      <c r="DJK75" s="2"/>
      <c r="DJL75" s="2"/>
      <c r="DJM75" s="2"/>
      <c r="DJN75" s="2"/>
      <c r="DJO75" s="2"/>
      <c r="DJP75" s="2"/>
      <c r="DJQ75" s="2"/>
      <c r="DJR75" s="2"/>
      <c r="DJS75" s="2"/>
      <c r="DJT75" s="2"/>
      <c r="DJU75" s="2"/>
      <c r="DJV75" s="2"/>
      <c r="DJW75" s="2"/>
      <c r="DJX75" s="2"/>
      <c r="DJY75" s="2"/>
      <c r="DJZ75" s="2"/>
      <c r="DKA75" s="2"/>
      <c r="DKB75" s="2"/>
      <c r="DKC75" s="2"/>
      <c r="DKD75" s="2"/>
      <c r="DKE75" s="2"/>
      <c r="DKF75" s="2"/>
      <c r="DKG75" s="2"/>
      <c r="DKH75" s="2"/>
      <c r="DKI75" s="2"/>
      <c r="DKJ75" s="2"/>
      <c r="DKK75" s="2"/>
      <c r="DKL75" s="2"/>
      <c r="DKM75" s="2"/>
      <c r="DKN75" s="2"/>
      <c r="DKO75" s="2"/>
      <c r="DKP75" s="2"/>
      <c r="DKQ75" s="2"/>
      <c r="DKR75" s="2"/>
      <c r="DKS75" s="2"/>
      <c r="DKT75" s="2"/>
      <c r="DKU75" s="2"/>
      <c r="DKV75" s="2"/>
      <c r="DKW75" s="2"/>
      <c r="DKX75" s="2"/>
      <c r="DKY75" s="2"/>
      <c r="DKZ75" s="2"/>
      <c r="DLA75" s="2"/>
      <c r="DLB75" s="2"/>
      <c r="DLC75" s="2"/>
      <c r="DLD75" s="2"/>
      <c r="DLE75" s="2"/>
      <c r="DLF75" s="2"/>
      <c r="DLG75" s="2"/>
      <c r="DLH75" s="2"/>
      <c r="DLI75" s="2"/>
      <c r="DLJ75" s="2"/>
      <c r="DLK75" s="2"/>
      <c r="DLL75" s="2"/>
      <c r="DLM75" s="2"/>
      <c r="DLN75" s="2"/>
      <c r="DLO75" s="2"/>
      <c r="DLP75" s="2"/>
      <c r="DLQ75" s="2"/>
      <c r="DLR75" s="2"/>
      <c r="DLS75" s="2"/>
      <c r="DLT75" s="2"/>
      <c r="DLU75" s="2"/>
      <c r="DLV75" s="2"/>
      <c r="DLW75" s="2"/>
      <c r="DLX75" s="2"/>
      <c r="DLY75" s="2"/>
      <c r="DLZ75" s="2"/>
      <c r="DMA75" s="2"/>
      <c r="DMB75" s="2"/>
      <c r="DMC75" s="2"/>
      <c r="DMD75" s="2"/>
      <c r="DME75" s="2"/>
      <c r="DMF75" s="2"/>
      <c r="DMG75" s="2"/>
      <c r="DMH75" s="2"/>
      <c r="DMI75" s="2"/>
      <c r="DMJ75" s="2"/>
      <c r="DMK75" s="2"/>
      <c r="DML75" s="2"/>
      <c r="DMM75" s="2"/>
      <c r="DMN75" s="2"/>
      <c r="DMO75" s="2"/>
      <c r="DMP75" s="2"/>
      <c r="DMQ75" s="2"/>
      <c r="DMR75" s="2"/>
      <c r="DMS75" s="2"/>
      <c r="DMT75" s="2"/>
      <c r="DMU75" s="2"/>
      <c r="DMV75" s="2"/>
      <c r="DMW75" s="2"/>
      <c r="DMX75" s="2"/>
      <c r="DMY75" s="2"/>
      <c r="DMZ75" s="2"/>
      <c r="DNA75" s="2"/>
      <c r="DNB75" s="2"/>
      <c r="DNC75" s="2"/>
      <c r="DND75" s="2"/>
      <c r="DNE75" s="2"/>
      <c r="DNF75" s="2"/>
      <c r="DNG75" s="2"/>
      <c r="DNH75" s="2"/>
      <c r="DNI75" s="2"/>
      <c r="DNJ75" s="2"/>
      <c r="DNK75" s="2"/>
      <c r="DNL75" s="2"/>
      <c r="DNM75" s="2"/>
      <c r="DNN75" s="2"/>
      <c r="DNO75" s="2"/>
      <c r="DNP75" s="2"/>
      <c r="DNQ75" s="2"/>
      <c r="DNR75" s="2"/>
      <c r="DNS75" s="2"/>
      <c r="DNT75" s="2"/>
      <c r="DNU75" s="2"/>
      <c r="DNV75" s="2"/>
      <c r="DNW75" s="2"/>
      <c r="DNX75" s="2"/>
      <c r="DNY75" s="2"/>
      <c r="DNZ75" s="2"/>
      <c r="DOA75" s="2"/>
      <c r="DOB75" s="2"/>
      <c r="DOC75" s="2"/>
      <c r="DOD75" s="2"/>
      <c r="DOE75" s="2"/>
      <c r="DOF75" s="2"/>
      <c r="DOG75" s="2"/>
      <c r="DOH75" s="2"/>
      <c r="DOI75" s="2"/>
      <c r="DOJ75" s="2"/>
      <c r="DOK75" s="2"/>
      <c r="DOL75" s="2"/>
      <c r="DOM75" s="2"/>
      <c r="DON75" s="2"/>
      <c r="DOO75" s="2"/>
      <c r="DOP75" s="2"/>
      <c r="DOQ75" s="2"/>
      <c r="DOR75" s="2"/>
      <c r="DOS75" s="2"/>
      <c r="DOT75" s="2"/>
      <c r="DOU75" s="2"/>
      <c r="DOV75" s="2"/>
      <c r="DOW75" s="2"/>
      <c r="DOX75" s="2"/>
      <c r="DOY75" s="2"/>
      <c r="DOZ75" s="2"/>
      <c r="DPA75" s="2"/>
      <c r="DPB75" s="2"/>
      <c r="DPC75" s="2"/>
      <c r="DPD75" s="2"/>
      <c r="DPE75" s="2"/>
      <c r="DPF75" s="2"/>
      <c r="DPG75" s="2"/>
      <c r="DPH75" s="2"/>
      <c r="DPI75" s="2"/>
      <c r="DPJ75" s="2"/>
      <c r="DPK75" s="2"/>
      <c r="DPL75" s="2"/>
      <c r="DPM75" s="2"/>
      <c r="DPN75" s="2"/>
      <c r="DPO75" s="2"/>
      <c r="DPP75" s="2"/>
      <c r="DPQ75" s="2"/>
      <c r="DPR75" s="2"/>
      <c r="DPS75" s="2"/>
      <c r="DPT75" s="2"/>
      <c r="DPU75" s="2"/>
      <c r="DPV75" s="2"/>
      <c r="DPW75" s="2"/>
      <c r="DPX75" s="2"/>
      <c r="DPY75" s="2"/>
      <c r="DPZ75" s="2"/>
      <c r="DQA75" s="2"/>
      <c r="DQB75" s="2"/>
      <c r="DQC75" s="2"/>
      <c r="DQD75" s="2"/>
      <c r="DQE75" s="2"/>
      <c r="DQF75" s="2"/>
      <c r="DQG75" s="2"/>
      <c r="DQH75" s="2"/>
      <c r="DQI75" s="2"/>
      <c r="DQJ75" s="2"/>
      <c r="DQK75" s="2"/>
      <c r="DQL75" s="2"/>
      <c r="DQM75" s="2"/>
      <c r="DQN75" s="2"/>
      <c r="DQO75" s="2"/>
      <c r="DQP75" s="2"/>
      <c r="DQQ75" s="2"/>
      <c r="DQR75" s="2"/>
      <c r="DQS75" s="2"/>
      <c r="DQT75" s="2"/>
      <c r="DQU75" s="2"/>
      <c r="DQV75" s="2"/>
      <c r="DQW75" s="2"/>
      <c r="DQX75" s="2"/>
      <c r="DQY75" s="2"/>
      <c r="DQZ75" s="2"/>
      <c r="DRA75" s="2"/>
      <c r="DRB75" s="2"/>
      <c r="DRC75" s="2"/>
      <c r="DRD75" s="2"/>
      <c r="DRE75" s="2"/>
      <c r="DRF75" s="2"/>
      <c r="DRG75" s="2"/>
      <c r="DRH75" s="2"/>
      <c r="DRI75" s="2"/>
      <c r="DRJ75" s="2"/>
      <c r="DRK75" s="2"/>
      <c r="DRL75" s="2"/>
      <c r="DRM75" s="2"/>
      <c r="DRN75" s="2"/>
      <c r="DRO75" s="2"/>
      <c r="DRP75" s="2"/>
      <c r="DRQ75" s="2"/>
      <c r="DRR75" s="2"/>
      <c r="DRS75" s="2"/>
      <c r="DRT75" s="2"/>
      <c r="DRU75" s="2"/>
      <c r="DRV75" s="2"/>
      <c r="DRW75" s="2"/>
      <c r="DRX75" s="2"/>
      <c r="DRY75" s="2"/>
      <c r="DRZ75" s="2"/>
      <c r="DSA75" s="2"/>
      <c r="DSB75" s="2"/>
      <c r="DSC75" s="2"/>
      <c r="DSD75" s="2"/>
      <c r="DSE75" s="2"/>
      <c r="DSF75" s="2"/>
      <c r="DSG75" s="2"/>
      <c r="DSH75" s="2"/>
      <c r="DSI75" s="2"/>
      <c r="DSJ75" s="2"/>
      <c r="DSK75" s="2"/>
      <c r="DSL75" s="2"/>
      <c r="DSM75" s="2"/>
      <c r="DSN75" s="2"/>
      <c r="DSO75" s="2"/>
      <c r="DSP75" s="2"/>
      <c r="DSQ75" s="2"/>
      <c r="DSR75" s="2"/>
      <c r="DSS75" s="2"/>
      <c r="DST75" s="2"/>
      <c r="DSU75" s="2"/>
      <c r="DSV75" s="2"/>
      <c r="DSW75" s="2"/>
      <c r="DSX75" s="2"/>
      <c r="DSY75" s="2"/>
      <c r="DSZ75" s="2"/>
      <c r="DTA75" s="2"/>
      <c r="DTB75" s="2"/>
      <c r="DTC75" s="2"/>
      <c r="DTD75" s="2"/>
      <c r="DTE75" s="2"/>
      <c r="DTF75" s="2"/>
      <c r="DTG75" s="2"/>
      <c r="DTH75" s="2"/>
      <c r="DTI75" s="2"/>
      <c r="DTJ75" s="2"/>
      <c r="DTK75" s="2"/>
      <c r="DTL75" s="2"/>
      <c r="DTM75" s="2"/>
      <c r="DTN75" s="2"/>
      <c r="DTO75" s="2"/>
      <c r="DTP75" s="2"/>
      <c r="DTQ75" s="2"/>
      <c r="DTR75" s="2"/>
      <c r="DTS75" s="2"/>
      <c r="DTT75" s="2"/>
      <c r="DTU75" s="2"/>
      <c r="DTV75" s="2"/>
      <c r="DTW75" s="2"/>
      <c r="DTX75" s="2"/>
      <c r="DTY75" s="2"/>
      <c r="DTZ75" s="2"/>
      <c r="DUA75" s="2"/>
      <c r="DUB75" s="2"/>
      <c r="DUC75" s="2"/>
      <c r="DUD75" s="2"/>
      <c r="DUE75" s="2"/>
      <c r="DUF75" s="2"/>
      <c r="DUG75" s="2"/>
      <c r="DUH75" s="2"/>
      <c r="DUI75" s="2"/>
      <c r="DUJ75" s="2"/>
      <c r="DUK75" s="2"/>
      <c r="DUL75" s="2"/>
      <c r="DUM75" s="2"/>
      <c r="DUN75" s="2"/>
      <c r="DUO75" s="2"/>
      <c r="DUP75" s="2"/>
      <c r="DUQ75" s="2"/>
      <c r="DUR75" s="2"/>
      <c r="DUS75" s="2"/>
      <c r="DUT75" s="2"/>
      <c r="DUU75" s="2"/>
      <c r="DUV75" s="2"/>
      <c r="DUW75" s="2"/>
      <c r="DUX75" s="2"/>
      <c r="DUY75" s="2"/>
      <c r="DUZ75" s="2"/>
      <c r="DVA75" s="2"/>
      <c r="DVB75" s="2"/>
      <c r="DVC75" s="2"/>
      <c r="DVD75" s="2"/>
      <c r="DVE75" s="2"/>
      <c r="DVF75" s="2"/>
      <c r="DVG75" s="2"/>
      <c r="DVH75" s="2"/>
      <c r="DVI75" s="2"/>
      <c r="DVJ75" s="2"/>
      <c r="DVK75" s="2"/>
      <c r="DVL75" s="2"/>
      <c r="DVM75" s="2"/>
      <c r="DVN75" s="2"/>
      <c r="DVO75" s="2"/>
      <c r="DVP75" s="2"/>
      <c r="DVQ75" s="2"/>
      <c r="DVR75" s="2"/>
      <c r="DVS75" s="2"/>
      <c r="DVT75" s="2"/>
      <c r="DVU75" s="2"/>
      <c r="DVV75" s="2"/>
      <c r="DVW75" s="2"/>
      <c r="DVX75" s="2"/>
      <c r="DVY75" s="2"/>
      <c r="DVZ75" s="2"/>
      <c r="DWA75" s="2"/>
      <c r="DWB75" s="2"/>
      <c r="DWC75" s="2"/>
      <c r="DWD75" s="2"/>
      <c r="DWE75" s="2"/>
      <c r="DWF75" s="2"/>
      <c r="DWG75" s="2"/>
      <c r="DWH75" s="2"/>
      <c r="DWI75" s="2"/>
      <c r="DWJ75" s="2"/>
      <c r="DWK75" s="2"/>
      <c r="DWL75" s="2"/>
      <c r="DWM75" s="2"/>
      <c r="DWN75" s="2"/>
      <c r="DWO75" s="2"/>
      <c r="DWP75" s="2"/>
      <c r="DWQ75" s="2"/>
      <c r="DWR75" s="2"/>
      <c r="DWS75" s="2"/>
      <c r="DWT75" s="2"/>
      <c r="DWU75" s="2"/>
      <c r="DWV75" s="2"/>
      <c r="DWW75" s="2"/>
      <c r="DWX75" s="2"/>
      <c r="DWY75" s="2"/>
      <c r="DWZ75" s="2"/>
      <c r="DXA75" s="2"/>
      <c r="DXB75" s="2"/>
      <c r="DXC75" s="2"/>
      <c r="DXD75" s="2"/>
      <c r="DXE75" s="2"/>
      <c r="DXF75" s="2"/>
      <c r="DXG75" s="2"/>
      <c r="DXH75" s="2"/>
      <c r="DXI75" s="2"/>
      <c r="DXJ75" s="2"/>
      <c r="DXK75" s="2"/>
      <c r="DXL75" s="2"/>
      <c r="DXM75" s="2"/>
      <c r="DXN75" s="2"/>
      <c r="DXO75" s="2"/>
      <c r="DXP75" s="2"/>
      <c r="DXQ75" s="2"/>
      <c r="DXR75" s="2"/>
      <c r="DXS75" s="2"/>
      <c r="DXT75" s="2"/>
      <c r="DXU75" s="2"/>
      <c r="DXV75" s="2"/>
      <c r="DXW75" s="2"/>
      <c r="DXX75" s="2"/>
      <c r="DXY75" s="2"/>
      <c r="DXZ75" s="2"/>
      <c r="DYA75" s="2"/>
      <c r="DYB75" s="2"/>
      <c r="DYC75" s="2"/>
      <c r="DYD75" s="2"/>
      <c r="DYE75" s="2"/>
      <c r="DYF75" s="2"/>
      <c r="DYG75" s="2"/>
      <c r="DYH75" s="2"/>
      <c r="DYI75" s="2"/>
      <c r="DYJ75" s="2"/>
      <c r="DYK75" s="2"/>
      <c r="DYL75" s="2"/>
      <c r="DYM75" s="2"/>
      <c r="DYN75" s="2"/>
      <c r="DYO75" s="2"/>
      <c r="DYP75" s="2"/>
      <c r="DYQ75" s="2"/>
      <c r="DYR75" s="2"/>
      <c r="DYS75" s="2"/>
      <c r="DYT75" s="2"/>
      <c r="DYU75" s="2"/>
      <c r="DYV75" s="2"/>
      <c r="DYW75" s="2"/>
      <c r="DYX75" s="2"/>
      <c r="DYY75" s="2"/>
      <c r="DYZ75" s="2"/>
      <c r="DZA75" s="2"/>
      <c r="DZB75" s="2"/>
      <c r="DZC75" s="2"/>
      <c r="DZD75" s="2"/>
      <c r="DZE75" s="2"/>
      <c r="DZF75" s="2"/>
      <c r="DZG75" s="2"/>
      <c r="DZH75" s="2"/>
      <c r="DZI75" s="2"/>
      <c r="DZJ75" s="2"/>
      <c r="DZK75" s="2"/>
      <c r="DZL75" s="2"/>
      <c r="DZM75" s="2"/>
      <c r="DZN75" s="2"/>
      <c r="DZO75" s="2"/>
      <c r="DZP75" s="2"/>
      <c r="DZQ75" s="2"/>
      <c r="DZR75" s="2"/>
      <c r="DZS75" s="2"/>
      <c r="DZT75" s="2"/>
      <c r="DZU75" s="2"/>
      <c r="DZV75" s="2"/>
      <c r="DZW75" s="2"/>
      <c r="DZX75" s="2"/>
      <c r="DZY75" s="2"/>
      <c r="DZZ75" s="2"/>
      <c r="EAA75" s="2"/>
      <c r="EAB75" s="2"/>
      <c r="EAC75" s="2"/>
      <c r="EAD75" s="2"/>
      <c r="EAE75" s="2"/>
      <c r="EAF75" s="2"/>
      <c r="EAG75" s="2"/>
      <c r="EAH75" s="2"/>
      <c r="EAI75" s="2"/>
      <c r="EAJ75" s="2"/>
      <c r="EAK75" s="2"/>
      <c r="EAL75" s="2"/>
      <c r="EAM75" s="2"/>
      <c r="EAN75" s="2"/>
      <c r="EAO75" s="2"/>
      <c r="EAP75" s="2"/>
      <c r="EAQ75" s="2"/>
      <c r="EAR75" s="2"/>
      <c r="EAS75" s="2"/>
      <c r="EAT75" s="2"/>
      <c r="EAU75" s="2"/>
      <c r="EAV75" s="2"/>
      <c r="EAW75" s="2"/>
      <c r="EAX75" s="2"/>
      <c r="EAY75" s="2"/>
      <c r="EAZ75" s="2"/>
      <c r="EBA75" s="2"/>
      <c r="EBB75" s="2"/>
      <c r="EBC75" s="2"/>
      <c r="EBD75" s="2"/>
      <c r="EBE75" s="2"/>
      <c r="EBF75" s="2"/>
      <c r="EBG75" s="2"/>
      <c r="EBH75" s="2"/>
      <c r="EBI75" s="2"/>
      <c r="EBJ75" s="2"/>
      <c r="EBK75" s="2"/>
      <c r="EBL75" s="2"/>
      <c r="EBM75" s="2"/>
      <c r="EBN75" s="2"/>
      <c r="EBO75" s="2"/>
      <c r="EBP75" s="2"/>
      <c r="EBQ75" s="2"/>
      <c r="EBR75" s="2"/>
      <c r="EBS75" s="2"/>
      <c r="EBT75" s="2"/>
      <c r="EBU75" s="2"/>
      <c r="EBV75" s="2"/>
      <c r="EBW75" s="2"/>
      <c r="EBX75" s="2"/>
      <c r="EBY75" s="2"/>
      <c r="EBZ75" s="2"/>
      <c r="ECA75" s="2"/>
      <c r="ECB75" s="2"/>
      <c r="ECC75" s="2"/>
      <c r="ECD75" s="2"/>
      <c r="ECE75" s="2"/>
      <c r="ECF75" s="2"/>
      <c r="ECG75" s="2"/>
      <c r="ECH75" s="2"/>
      <c r="ECI75" s="2"/>
      <c r="ECJ75" s="2"/>
      <c r="ECK75" s="2"/>
      <c r="ECL75" s="2"/>
      <c r="ECM75" s="2"/>
      <c r="ECN75" s="2"/>
      <c r="ECO75" s="2"/>
      <c r="ECP75" s="2"/>
      <c r="ECQ75" s="2"/>
      <c r="ECR75" s="2"/>
      <c r="ECS75" s="2"/>
      <c r="ECT75" s="2"/>
      <c r="ECU75" s="2"/>
      <c r="ECV75" s="2"/>
      <c r="ECW75" s="2"/>
      <c r="ECX75" s="2"/>
      <c r="ECY75" s="2"/>
      <c r="ECZ75" s="2"/>
      <c r="EDA75" s="2"/>
      <c r="EDB75" s="2"/>
      <c r="EDC75" s="2"/>
      <c r="EDD75" s="2"/>
      <c r="EDE75" s="2"/>
      <c r="EDF75" s="2"/>
      <c r="EDG75" s="2"/>
      <c r="EDH75" s="2"/>
      <c r="EDI75" s="2"/>
      <c r="EDJ75" s="2"/>
      <c r="EDK75" s="2"/>
      <c r="EDL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K75" s="2"/>
      <c r="EEL75" s="2"/>
      <c r="EEM75" s="2"/>
      <c r="EEN75" s="2"/>
      <c r="EEO75" s="2"/>
      <c r="EEP75" s="2"/>
      <c r="EEQ75" s="2"/>
      <c r="EER75" s="2"/>
      <c r="EES75" s="2"/>
      <c r="EET75" s="2"/>
      <c r="EEU75" s="2"/>
      <c r="EEV75" s="2"/>
      <c r="EEW75" s="2"/>
      <c r="EEX75" s="2"/>
      <c r="EEY75" s="2"/>
      <c r="EEZ75" s="2"/>
      <c r="EFA75" s="2"/>
      <c r="EFB75" s="2"/>
      <c r="EFC75" s="2"/>
      <c r="EFD75" s="2"/>
      <c r="EFE75" s="2"/>
      <c r="EFF75" s="2"/>
      <c r="EFG75" s="2"/>
      <c r="EFH75" s="2"/>
      <c r="EFI75" s="2"/>
      <c r="EFJ75" s="2"/>
      <c r="EFK75" s="2"/>
      <c r="EFL75" s="2"/>
      <c r="EFM75" s="2"/>
      <c r="EFN75" s="2"/>
      <c r="EFO75" s="2"/>
      <c r="EFP75" s="2"/>
      <c r="EFQ75" s="2"/>
      <c r="EFR75" s="2"/>
      <c r="EFS75" s="2"/>
      <c r="EFT75" s="2"/>
      <c r="EFU75" s="2"/>
      <c r="EFV75" s="2"/>
      <c r="EFW75" s="2"/>
      <c r="EFX75" s="2"/>
      <c r="EFY75" s="2"/>
      <c r="EFZ75" s="2"/>
      <c r="EGA75" s="2"/>
      <c r="EGB75" s="2"/>
      <c r="EGC75" s="2"/>
      <c r="EGD75" s="2"/>
      <c r="EGE75" s="2"/>
      <c r="EGF75" s="2"/>
      <c r="EGG75" s="2"/>
      <c r="EGH75" s="2"/>
      <c r="EGI75" s="2"/>
      <c r="EGJ75" s="2"/>
      <c r="EGK75" s="2"/>
      <c r="EGL75" s="2"/>
      <c r="EGM75" s="2"/>
      <c r="EGN75" s="2"/>
      <c r="EGO75" s="2"/>
      <c r="EGP75" s="2"/>
      <c r="EGQ75" s="2"/>
      <c r="EGR75" s="2"/>
      <c r="EGS75" s="2"/>
      <c r="EGT75" s="2"/>
      <c r="EGU75" s="2"/>
      <c r="EGV75" s="2"/>
      <c r="EGW75" s="2"/>
      <c r="EGX75" s="2"/>
      <c r="EGY75" s="2"/>
      <c r="EGZ75" s="2"/>
      <c r="EHA75" s="2"/>
      <c r="EHB75" s="2"/>
      <c r="EHC75" s="2"/>
      <c r="EHD75" s="2"/>
      <c r="EHE75" s="2"/>
      <c r="EHF75" s="2"/>
      <c r="EHG75" s="2"/>
      <c r="EHH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K75" s="2"/>
      <c r="EIL75" s="2"/>
      <c r="EIM75" s="2"/>
      <c r="EIN75" s="2"/>
      <c r="EIO75" s="2"/>
      <c r="EIP75" s="2"/>
      <c r="EIQ75" s="2"/>
      <c r="EIR75" s="2"/>
      <c r="EIS75" s="2"/>
      <c r="EIT75" s="2"/>
      <c r="EIU75" s="2"/>
      <c r="EIV75" s="2"/>
      <c r="EIW75" s="2"/>
      <c r="EIX75" s="2"/>
      <c r="EIY75" s="2"/>
      <c r="EIZ75" s="2"/>
      <c r="EJA75" s="2"/>
      <c r="EJB75" s="2"/>
      <c r="EJC75" s="2"/>
      <c r="EJD75" s="2"/>
      <c r="EJE75" s="2"/>
      <c r="EJF75" s="2"/>
      <c r="EJG75" s="2"/>
      <c r="EJH75" s="2"/>
      <c r="EJI75" s="2"/>
      <c r="EJJ75" s="2"/>
      <c r="EJK75" s="2"/>
      <c r="EJL75" s="2"/>
      <c r="EJM75" s="2"/>
      <c r="EJN75" s="2"/>
      <c r="EJO75" s="2"/>
      <c r="EJP75" s="2"/>
      <c r="EJQ75" s="2"/>
      <c r="EJR75" s="2"/>
      <c r="EJS75" s="2"/>
      <c r="EJT75" s="2"/>
      <c r="EJU75" s="2"/>
      <c r="EJV75" s="2"/>
      <c r="EJW75" s="2"/>
      <c r="EJX75" s="2"/>
      <c r="EJY75" s="2"/>
      <c r="EJZ75" s="2"/>
      <c r="EKA75" s="2"/>
      <c r="EKB75" s="2"/>
      <c r="EKC75" s="2"/>
      <c r="EKD75" s="2"/>
      <c r="EKE75" s="2"/>
      <c r="EKF75" s="2"/>
      <c r="EKG75" s="2"/>
      <c r="EKH75" s="2"/>
      <c r="EKI75" s="2"/>
      <c r="EKJ75" s="2"/>
      <c r="EKK75" s="2"/>
      <c r="EKL75" s="2"/>
      <c r="EKM75" s="2"/>
      <c r="EKN75" s="2"/>
      <c r="EKO75" s="2"/>
      <c r="EKP75" s="2"/>
      <c r="EKQ75" s="2"/>
      <c r="EKR75" s="2"/>
      <c r="EKS75" s="2"/>
      <c r="EKT75" s="2"/>
      <c r="EKU75" s="2"/>
      <c r="EKV75" s="2"/>
      <c r="EKW75" s="2"/>
      <c r="EKX75" s="2"/>
      <c r="EKY75" s="2"/>
      <c r="EKZ75" s="2"/>
      <c r="ELA75" s="2"/>
      <c r="ELB75" s="2"/>
      <c r="ELC75" s="2"/>
      <c r="ELD75" s="2"/>
      <c r="ELE75" s="2"/>
      <c r="ELF75" s="2"/>
      <c r="ELG75" s="2"/>
      <c r="ELH75" s="2"/>
      <c r="ELI75" s="2"/>
      <c r="ELJ75" s="2"/>
      <c r="ELK75" s="2"/>
      <c r="ELL75" s="2"/>
      <c r="ELM75" s="2"/>
      <c r="ELN75" s="2"/>
      <c r="ELO75" s="2"/>
      <c r="ELP75" s="2"/>
      <c r="ELQ75" s="2"/>
      <c r="ELR75" s="2"/>
      <c r="ELS75" s="2"/>
      <c r="ELT75" s="2"/>
      <c r="ELU75" s="2"/>
      <c r="ELV75" s="2"/>
      <c r="ELW75" s="2"/>
      <c r="ELX75" s="2"/>
      <c r="ELY75" s="2"/>
      <c r="ELZ75" s="2"/>
      <c r="EMA75" s="2"/>
      <c r="EMB75" s="2"/>
      <c r="EMC75" s="2"/>
      <c r="EMD75" s="2"/>
      <c r="EME75" s="2"/>
      <c r="EMF75" s="2"/>
      <c r="EMG75" s="2"/>
      <c r="EMH75" s="2"/>
      <c r="EMI75" s="2"/>
      <c r="EMJ75" s="2"/>
      <c r="EMK75" s="2"/>
      <c r="EML75" s="2"/>
      <c r="EMM75" s="2"/>
      <c r="EMN75" s="2"/>
      <c r="EMO75" s="2"/>
      <c r="EMP75" s="2"/>
      <c r="EMQ75" s="2"/>
      <c r="EMR75" s="2"/>
      <c r="EMS75" s="2"/>
      <c r="EMT75" s="2"/>
      <c r="EMU75" s="2"/>
      <c r="EMV75" s="2"/>
      <c r="EMW75" s="2"/>
      <c r="EMX75" s="2"/>
      <c r="EMY75" s="2"/>
      <c r="EMZ75" s="2"/>
      <c r="ENA75" s="2"/>
      <c r="ENB75" s="2"/>
      <c r="ENC75" s="2"/>
      <c r="END75" s="2"/>
      <c r="ENE75" s="2"/>
      <c r="ENF75" s="2"/>
      <c r="ENG75" s="2"/>
      <c r="ENH75" s="2"/>
      <c r="ENI75" s="2"/>
      <c r="ENJ75" s="2"/>
      <c r="ENK75" s="2"/>
      <c r="ENL75" s="2"/>
      <c r="ENM75" s="2"/>
      <c r="ENN75" s="2"/>
      <c r="ENO75" s="2"/>
      <c r="ENP75" s="2"/>
      <c r="ENQ75" s="2"/>
      <c r="ENR75" s="2"/>
      <c r="ENS75" s="2"/>
      <c r="ENT75" s="2"/>
      <c r="ENU75" s="2"/>
      <c r="ENV75" s="2"/>
      <c r="ENW75" s="2"/>
      <c r="ENX75" s="2"/>
      <c r="ENY75" s="2"/>
      <c r="ENZ75" s="2"/>
      <c r="EOA75" s="2"/>
      <c r="EOB75" s="2"/>
      <c r="EOC75" s="2"/>
      <c r="EOD75" s="2"/>
      <c r="EOE75" s="2"/>
      <c r="EOF75" s="2"/>
      <c r="EOG75" s="2"/>
      <c r="EOH75" s="2"/>
      <c r="EOI75" s="2"/>
      <c r="EOJ75" s="2"/>
      <c r="EOK75" s="2"/>
      <c r="EOL75" s="2"/>
      <c r="EOM75" s="2"/>
      <c r="EON75" s="2"/>
      <c r="EOO75" s="2"/>
      <c r="EOP75" s="2"/>
      <c r="EOQ75" s="2"/>
      <c r="EOR75" s="2"/>
      <c r="EOS75" s="2"/>
      <c r="EOT75" s="2"/>
      <c r="EOU75" s="2"/>
      <c r="EOV75" s="2"/>
      <c r="EOW75" s="2"/>
      <c r="EOX75" s="2"/>
      <c r="EOY75" s="2"/>
      <c r="EOZ75" s="2"/>
      <c r="EPA75" s="2"/>
      <c r="EPB75" s="2"/>
      <c r="EPC75" s="2"/>
      <c r="EPD75" s="2"/>
      <c r="EPE75" s="2"/>
      <c r="EPF75" s="2"/>
      <c r="EPG75" s="2"/>
      <c r="EPH75" s="2"/>
      <c r="EPI75" s="2"/>
      <c r="EPJ75" s="2"/>
      <c r="EPK75" s="2"/>
      <c r="EPL75" s="2"/>
      <c r="EPM75" s="2"/>
      <c r="EPN75" s="2"/>
      <c r="EPO75" s="2"/>
      <c r="EPP75" s="2"/>
      <c r="EPQ75" s="2"/>
      <c r="EPR75" s="2"/>
      <c r="EPS75" s="2"/>
      <c r="EPT75" s="2"/>
      <c r="EPU75" s="2"/>
      <c r="EPV75" s="2"/>
      <c r="EPW75" s="2"/>
      <c r="EPX75" s="2"/>
      <c r="EPY75" s="2"/>
      <c r="EPZ75" s="2"/>
      <c r="EQA75" s="2"/>
      <c r="EQB75" s="2"/>
      <c r="EQC75" s="2"/>
      <c r="EQD75" s="2"/>
      <c r="EQE75" s="2"/>
      <c r="EQF75" s="2"/>
      <c r="EQG75" s="2"/>
      <c r="EQH75" s="2"/>
      <c r="EQI75" s="2"/>
      <c r="EQJ75" s="2"/>
      <c r="EQK75" s="2"/>
      <c r="EQL75" s="2"/>
      <c r="EQM75" s="2"/>
      <c r="EQN75" s="2"/>
      <c r="EQO75" s="2"/>
      <c r="EQP75" s="2"/>
      <c r="EQQ75" s="2"/>
      <c r="EQR75" s="2"/>
      <c r="EQS75" s="2"/>
      <c r="EQT75" s="2"/>
      <c r="EQU75" s="2"/>
      <c r="EQV75" s="2"/>
      <c r="EQW75" s="2"/>
      <c r="EQX75" s="2"/>
      <c r="EQY75" s="2"/>
      <c r="EQZ75" s="2"/>
      <c r="ERA75" s="2"/>
      <c r="ERB75" s="2"/>
      <c r="ERC75" s="2"/>
      <c r="ERD75" s="2"/>
      <c r="ERE75" s="2"/>
      <c r="ERF75" s="2"/>
      <c r="ERG75" s="2"/>
      <c r="ERH75" s="2"/>
      <c r="ERI75" s="2"/>
      <c r="ERJ75" s="2"/>
      <c r="ERK75" s="2"/>
      <c r="ERL75" s="2"/>
      <c r="ERM75" s="2"/>
      <c r="ERN75" s="2"/>
      <c r="ERO75" s="2"/>
      <c r="ERP75" s="2"/>
      <c r="ERQ75" s="2"/>
      <c r="ERR75" s="2"/>
      <c r="ERS75" s="2"/>
      <c r="ERT75" s="2"/>
      <c r="ERU75" s="2"/>
      <c r="ERV75" s="2"/>
      <c r="ERW75" s="2"/>
      <c r="ERX75" s="2"/>
      <c r="ERY75" s="2"/>
      <c r="ERZ75" s="2"/>
      <c r="ESA75" s="2"/>
      <c r="ESB75" s="2"/>
      <c r="ESC75" s="2"/>
      <c r="ESD75" s="2"/>
      <c r="ESE75" s="2"/>
      <c r="ESF75" s="2"/>
      <c r="ESG75" s="2"/>
      <c r="ESH75" s="2"/>
      <c r="ESI75" s="2"/>
      <c r="ESJ75" s="2"/>
      <c r="ESK75" s="2"/>
      <c r="ESL75" s="2"/>
      <c r="ESM75" s="2"/>
      <c r="ESN75" s="2"/>
      <c r="ESO75" s="2"/>
      <c r="ESP75" s="2"/>
      <c r="ESQ75" s="2"/>
      <c r="ESR75" s="2"/>
      <c r="ESS75" s="2"/>
      <c r="EST75" s="2"/>
      <c r="ESU75" s="2"/>
      <c r="ESV75" s="2"/>
      <c r="ESW75" s="2"/>
      <c r="ESX75" s="2"/>
      <c r="ESY75" s="2"/>
      <c r="ESZ75" s="2"/>
      <c r="ETA75" s="2"/>
      <c r="ETB75" s="2"/>
      <c r="ETC75" s="2"/>
      <c r="ETD75" s="2"/>
      <c r="ETE75" s="2"/>
      <c r="ETF75" s="2"/>
      <c r="ETG75" s="2"/>
      <c r="ETH75" s="2"/>
      <c r="ETI75" s="2"/>
      <c r="ETJ75" s="2"/>
      <c r="ETK75" s="2"/>
      <c r="ETL75" s="2"/>
      <c r="ETM75" s="2"/>
      <c r="ETN75" s="2"/>
      <c r="ETO75" s="2"/>
      <c r="ETP75" s="2"/>
      <c r="ETQ75" s="2"/>
      <c r="ETR75" s="2"/>
      <c r="ETS75" s="2"/>
      <c r="ETT75" s="2"/>
      <c r="ETU75" s="2"/>
      <c r="ETV75" s="2"/>
      <c r="ETW75" s="2"/>
      <c r="ETX75" s="2"/>
      <c r="ETY75" s="2"/>
      <c r="ETZ75" s="2"/>
      <c r="EUA75" s="2"/>
      <c r="EUB75" s="2"/>
      <c r="EUC75" s="2"/>
      <c r="EUD75" s="2"/>
      <c r="EUE75" s="2"/>
      <c r="EUF75" s="2"/>
      <c r="EUG75" s="2"/>
      <c r="EUH75" s="2"/>
      <c r="EUI75" s="2"/>
      <c r="EUJ75" s="2"/>
      <c r="EUK75" s="2"/>
      <c r="EUL75" s="2"/>
      <c r="EUM75" s="2"/>
      <c r="EUN75" s="2"/>
      <c r="EUO75" s="2"/>
      <c r="EUP75" s="2"/>
      <c r="EUQ75" s="2"/>
      <c r="EUR75" s="2"/>
      <c r="EUS75" s="2"/>
      <c r="EUT75" s="2"/>
      <c r="EUU75" s="2"/>
      <c r="EUV75" s="2"/>
      <c r="EUW75" s="2"/>
      <c r="EUX75" s="2"/>
      <c r="EUY75" s="2"/>
      <c r="EUZ75" s="2"/>
      <c r="EVA75" s="2"/>
      <c r="EVB75" s="2"/>
      <c r="EVC75" s="2"/>
      <c r="EVD75" s="2"/>
      <c r="EVE75" s="2"/>
      <c r="EVF75" s="2"/>
      <c r="EVG75" s="2"/>
      <c r="EVH75" s="2"/>
      <c r="EVI75" s="2"/>
      <c r="EVJ75" s="2"/>
      <c r="EVK75" s="2"/>
      <c r="EVL75" s="2"/>
      <c r="EVM75" s="2"/>
      <c r="EVN75" s="2"/>
      <c r="EVO75" s="2"/>
      <c r="EVP75" s="2"/>
      <c r="EVQ75" s="2"/>
      <c r="EVR75" s="2"/>
      <c r="EVS75" s="2"/>
      <c r="EVT75" s="2"/>
      <c r="EVU75" s="2"/>
      <c r="EVV75" s="2"/>
      <c r="EVW75" s="2"/>
      <c r="EVX75" s="2"/>
      <c r="EVY75" s="2"/>
      <c r="EVZ75" s="2"/>
      <c r="EWA75" s="2"/>
      <c r="EWB75" s="2"/>
      <c r="EWC75" s="2"/>
      <c r="EWD75" s="2"/>
      <c r="EWE75" s="2"/>
      <c r="EWF75" s="2"/>
      <c r="EWG75" s="2"/>
      <c r="EWH75" s="2"/>
      <c r="EWI75" s="2"/>
      <c r="EWJ75" s="2"/>
      <c r="EWK75" s="2"/>
      <c r="EWL75" s="2"/>
      <c r="EWM75" s="2"/>
      <c r="EWN75" s="2"/>
      <c r="EWO75" s="2"/>
      <c r="EWP75" s="2"/>
      <c r="EWQ75" s="2"/>
      <c r="EWR75" s="2"/>
      <c r="EWS75" s="2"/>
      <c r="EWT75" s="2"/>
      <c r="EWU75" s="2"/>
      <c r="EWV75" s="2"/>
      <c r="EWW75" s="2"/>
      <c r="EWX75" s="2"/>
      <c r="EWY75" s="2"/>
      <c r="EWZ75" s="2"/>
      <c r="EXA75" s="2"/>
      <c r="EXB75" s="2"/>
      <c r="EXC75" s="2"/>
      <c r="EXD75" s="2"/>
      <c r="EXE75" s="2"/>
      <c r="EXF75" s="2"/>
      <c r="EXG75" s="2"/>
      <c r="EXH75" s="2"/>
      <c r="EXI75" s="2"/>
      <c r="EXJ75" s="2"/>
      <c r="EXK75" s="2"/>
      <c r="EXL75" s="2"/>
      <c r="EXM75" s="2"/>
      <c r="EXN75" s="2"/>
      <c r="EXO75" s="2"/>
      <c r="EXP75" s="2"/>
      <c r="EXQ75" s="2"/>
      <c r="EXR75" s="2"/>
      <c r="EXS75" s="2"/>
      <c r="EXT75" s="2"/>
      <c r="EXU75" s="2"/>
      <c r="EXV75" s="2"/>
      <c r="EXW75" s="2"/>
      <c r="EXX75" s="2"/>
      <c r="EXY75" s="2"/>
      <c r="EXZ75" s="2"/>
      <c r="EYA75" s="2"/>
      <c r="EYB75" s="2"/>
      <c r="EYC75" s="2"/>
      <c r="EYD75" s="2"/>
      <c r="EYE75" s="2"/>
      <c r="EYF75" s="2"/>
      <c r="EYG75" s="2"/>
      <c r="EYH75" s="2"/>
      <c r="EYI75" s="2"/>
      <c r="EYJ75" s="2"/>
      <c r="EYK75" s="2"/>
      <c r="EYL75" s="2"/>
      <c r="EYM75" s="2"/>
      <c r="EYN75" s="2"/>
      <c r="EYO75" s="2"/>
      <c r="EYP75" s="2"/>
      <c r="EYQ75" s="2"/>
      <c r="EYR75" s="2"/>
      <c r="EYS75" s="2"/>
      <c r="EYT75" s="2"/>
      <c r="EYU75" s="2"/>
      <c r="EYV75" s="2"/>
      <c r="EYW75" s="2"/>
      <c r="EYX75" s="2"/>
      <c r="EYY75" s="2"/>
      <c r="EYZ75" s="2"/>
      <c r="EZA75" s="2"/>
      <c r="EZB75" s="2"/>
      <c r="EZC75" s="2"/>
      <c r="EZD75" s="2"/>
      <c r="EZE75" s="2"/>
      <c r="EZF75" s="2"/>
      <c r="EZG75" s="2"/>
      <c r="EZH75" s="2"/>
      <c r="EZI75" s="2"/>
      <c r="EZJ75" s="2"/>
      <c r="EZK75" s="2"/>
      <c r="EZL75" s="2"/>
      <c r="EZM75" s="2"/>
      <c r="EZN75" s="2"/>
      <c r="EZO75" s="2"/>
      <c r="EZP75" s="2"/>
      <c r="EZQ75" s="2"/>
      <c r="EZR75" s="2"/>
      <c r="EZS75" s="2"/>
      <c r="EZT75" s="2"/>
      <c r="EZU75" s="2"/>
      <c r="EZV75" s="2"/>
      <c r="EZW75" s="2"/>
      <c r="EZX75" s="2"/>
      <c r="EZY75" s="2"/>
      <c r="EZZ75" s="2"/>
      <c r="FAA75" s="2"/>
      <c r="FAB75" s="2"/>
      <c r="FAC75" s="2"/>
      <c r="FAD75" s="2"/>
      <c r="FAE75" s="2"/>
      <c r="FAF75" s="2"/>
      <c r="FAG75" s="2"/>
      <c r="FAH75" s="2"/>
      <c r="FAI75" s="2"/>
      <c r="FAJ75" s="2"/>
      <c r="FAK75" s="2"/>
      <c r="FAL75" s="2"/>
      <c r="FAM75" s="2"/>
      <c r="FAN75" s="2"/>
      <c r="FAO75" s="2"/>
      <c r="FAP75" s="2"/>
      <c r="FAQ75" s="2"/>
      <c r="FAR75" s="2"/>
      <c r="FAS75" s="2"/>
      <c r="FAT75" s="2"/>
      <c r="FAU75" s="2"/>
      <c r="FAV75" s="2"/>
      <c r="FAW75" s="2"/>
      <c r="FAX75" s="2"/>
      <c r="FAY75" s="2"/>
      <c r="FAZ75" s="2"/>
      <c r="FBA75" s="2"/>
      <c r="FBB75" s="2"/>
      <c r="FBC75" s="2"/>
      <c r="FBD75" s="2"/>
      <c r="FBE75" s="2"/>
      <c r="FBF75" s="2"/>
      <c r="FBG75" s="2"/>
      <c r="FBH75" s="2"/>
      <c r="FBI75" s="2"/>
      <c r="FBJ75" s="2"/>
      <c r="FBK75" s="2"/>
      <c r="FBL75" s="2"/>
      <c r="FBM75" s="2"/>
      <c r="FBN75" s="2"/>
      <c r="FBO75" s="2"/>
      <c r="FBP75" s="2"/>
      <c r="FBQ75" s="2"/>
      <c r="FBR75" s="2"/>
      <c r="FBS75" s="2"/>
      <c r="FBT75" s="2"/>
      <c r="FBU75" s="2"/>
      <c r="FBV75" s="2"/>
      <c r="FBW75" s="2"/>
      <c r="FBX75" s="2"/>
      <c r="FBY75" s="2"/>
      <c r="FBZ75" s="2"/>
      <c r="FCA75" s="2"/>
      <c r="FCB75" s="2"/>
      <c r="FCC75" s="2"/>
      <c r="FCD75" s="2"/>
      <c r="FCE75" s="2"/>
      <c r="FCF75" s="2"/>
      <c r="FCG75" s="2"/>
      <c r="FCH75" s="2"/>
      <c r="FCI75" s="2"/>
      <c r="FCJ75" s="2"/>
      <c r="FCK75" s="2"/>
      <c r="FCL75" s="2"/>
      <c r="FCM75" s="2"/>
      <c r="FCN75" s="2"/>
      <c r="FCO75" s="2"/>
      <c r="FCP75" s="2"/>
      <c r="FCQ75" s="2"/>
      <c r="FCR75" s="2"/>
      <c r="FCS75" s="2"/>
      <c r="FCT75" s="2"/>
      <c r="FCU75" s="2"/>
      <c r="FCV75" s="2"/>
      <c r="FCW75" s="2"/>
      <c r="FCX75" s="2"/>
      <c r="FCY75" s="2"/>
      <c r="FCZ75" s="2"/>
      <c r="FDA75" s="2"/>
      <c r="FDB75" s="2"/>
      <c r="FDC75" s="2"/>
      <c r="FDD75" s="2"/>
      <c r="FDE75" s="2"/>
      <c r="FDF75" s="2"/>
      <c r="FDG75" s="2"/>
      <c r="FDH75" s="2"/>
      <c r="FDI75" s="2"/>
      <c r="FDJ75" s="2"/>
      <c r="FDK75" s="2"/>
      <c r="FDL75" s="2"/>
      <c r="FDM75" s="2"/>
      <c r="FDN75" s="2"/>
      <c r="FDO75" s="2"/>
      <c r="FDP75" s="2"/>
      <c r="FDQ75" s="2"/>
      <c r="FDR75" s="2"/>
      <c r="FDS75" s="2"/>
      <c r="FDT75" s="2"/>
      <c r="FDU75" s="2"/>
      <c r="FDV75" s="2"/>
      <c r="FDW75" s="2"/>
      <c r="FDX75" s="2"/>
      <c r="FDY75" s="2"/>
      <c r="FDZ75" s="2"/>
      <c r="FEA75" s="2"/>
      <c r="FEB75" s="2"/>
      <c r="FEC75" s="2"/>
      <c r="FED75" s="2"/>
      <c r="FEE75" s="2"/>
      <c r="FEF75" s="2"/>
      <c r="FEG75" s="2"/>
      <c r="FEH75" s="2"/>
      <c r="FEI75" s="2"/>
      <c r="FEJ75" s="2"/>
      <c r="FEK75" s="2"/>
      <c r="FEL75" s="2"/>
      <c r="FEM75" s="2"/>
      <c r="FEN75" s="2"/>
      <c r="FEO75" s="2"/>
      <c r="FEP75" s="2"/>
      <c r="FEQ75" s="2"/>
      <c r="FER75" s="2"/>
      <c r="FES75" s="2"/>
      <c r="FET75" s="2"/>
      <c r="FEU75" s="2"/>
      <c r="FEV75" s="2"/>
      <c r="FEW75" s="2"/>
      <c r="FEX75" s="2"/>
      <c r="FEY75" s="2"/>
      <c r="FEZ75" s="2"/>
      <c r="FFA75" s="2"/>
      <c r="FFB75" s="2"/>
      <c r="FFC75" s="2"/>
      <c r="FFD75" s="2"/>
      <c r="FFE75" s="2"/>
      <c r="FFF75" s="2"/>
      <c r="FFG75" s="2"/>
      <c r="FFH75" s="2"/>
      <c r="FFI75" s="2"/>
      <c r="FFJ75" s="2"/>
      <c r="FFK75" s="2"/>
      <c r="FFL75" s="2"/>
      <c r="FFM75" s="2"/>
      <c r="FFN75" s="2"/>
      <c r="FFO75" s="2"/>
      <c r="FFP75" s="2"/>
      <c r="FFQ75" s="2"/>
      <c r="FFR75" s="2"/>
      <c r="FFS75" s="2"/>
      <c r="FFT75" s="2"/>
      <c r="FFU75" s="2"/>
      <c r="FFV75" s="2"/>
      <c r="FFW75" s="2"/>
      <c r="FFX75" s="2"/>
      <c r="FFY75" s="2"/>
      <c r="FFZ75" s="2"/>
      <c r="FGA75" s="2"/>
      <c r="FGB75" s="2"/>
      <c r="FGC75" s="2"/>
      <c r="FGD75" s="2"/>
      <c r="FGE75" s="2"/>
      <c r="FGF75" s="2"/>
      <c r="FGG75" s="2"/>
      <c r="FGH75" s="2"/>
      <c r="FGI75" s="2"/>
      <c r="FGJ75" s="2"/>
      <c r="FGK75" s="2"/>
      <c r="FGL75" s="2"/>
      <c r="FGM75" s="2"/>
      <c r="FGN75" s="2"/>
      <c r="FGO75" s="2"/>
      <c r="FGP75" s="2"/>
      <c r="FGQ75" s="2"/>
      <c r="FGR75" s="2"/>
      <c r="FGS75" s="2"/>
      <c r="FGT75" s="2"/>
      <c r="FGU75" s="2"/>
      <c r="FGV75" s="2"/>
      <c r="FGW75" s="2"/>
      <c r="FGX75" s="2"/>
      <c r="FGY75" s="2"/>
      <c r="FGZ75" s="2"/>
      <c r="FHA75" s="2"/>
      <c r="FHB75" s="2"/>
      <c r="FHC75" s="2"/>
      <c r="FHD75" s="2"/>
      <c r="FHE75" s="2"/>
      <c r="FHF75" s="2"/>
      <c r="FHG75" s="2"/>
      <c r="FHH75" s="2"/>
      <c r="FHI75" s="2"/>
      <c r="FHJ75" s="2"/>
      <c r="FHK75" s="2"/>
      <c r="FHL75" s="2"/>
      <c r="FHM75" s="2"/>
      <c r="FHN75" s="2"/>
      <c r="FHO75" s="2"/>
      <c r="FHP75" s="2"/>
      <c r="FHQ75" s="2"/>
      <c r="FHR75" s="2"/>
      <c r="FHS75" s="2"/>
      <c r="FHT75" s="2"/>
      <c r="FHU75" s="2"/>
      <c r="FHV75" s="2"/>
      <c r="FHW75" s="2"/>
      <c r="FHX75" s="2"/>
      <c r="FHY75" s="2"/>
      <c r="FHZ75" s="2"/>
      <c r="FIA75" s="2"/>
      <c r="FIB75" s="2"/>
      <c r="FIC75" s="2"/>
      <c r="FID75" s="2"/>
      <c r="FIE75" s="2"/>
      <c r="FIF75" s="2"/>
      <c r="FIG75" s="2"/>
      <c r="FIH75" s="2"/>
      <c r="FII75" s="2"/>
      <c r="FIJ75" s="2"/>
      <c r="FIK75" s="2"/>
      <c r="FIL75" s="2"/>
      <c r="FIM75" s="2"/>
      <c r="FIN75" s="2"/>
      <c r="FIO75" s="2"/>
      <c r="FIP75" s="2"/>
      <c r="FIQ75" s="2"/>
      <c r="FIR75" s="2"/>
      <c r="FIS75" s="2"/>
      <c r="FIT75" s="2"/>
      <c r="FIU75" s="2"/>
      <c r="FIV75" s="2"/>
      <c r="FIW75" s="2"/>
      <c r="FIX75" s="2"/>
      <c r="FIY75" s="2"/>
      <c r="FIZ75" s="2"/>
      <c r="FJA75" s="2"/>
      <c r="FJB75" s="2"/>
      <c r="FJC75" s="2"/>
      <c r="FJD75" s="2"/>
      <c r="FJE75" s="2"/>
      <c r="FJF75" s="2"/>
      <c r="FJG75" s="2"/>
      <c r="FJH75" s="2"/>
      <c r="FJI75" s="2"/>
      <c r="FJJ75" s="2"/>
      <c r="FJK75" s="2"/>
      <c r="FJL75" s="2"/>
      <c r="FJM75" s="2"/>
      <c r="FJN75" s="2"/>
      <c r="FJO75" s="2"/>
      <c r="FJP75" s="2"/>
      <c r="FJQ75" s="2"/>
      <c r="FJR75" s="2"/>
      <c r="FJS75" s="2"/>
      <c r="FJT75" s="2"/>
      <c r="FJU75" s="2"/>
      <c r="FJV75" s="2"/>
      <c r="FJW75" s="2"/>
      <c r="FJX75" s="2"/>
      <c r="FJY75" s="2"/>
      <c r="FJZ75" s="2"/>
      <c r="FKA75" s="2"/>
      <c r="FKB75" s="2"/>
      <c r="FKC75" s="2"/>
      <c r="FKD75" s="2"/>
      <c r="FKE75" s="2"/>
      <c r="FKF75" s="2"/>
      <c r="FKG75" s="2"/>
      <c r="FKH75" s="2"/>
      <c r="FKI75" s="2"/>
      <c r="FKJ75" s="2"/>
      <c r="FKK75" s="2"/>
      <c r="FKL75" s="2"/>
      <c r="FKM75" s="2"/>
      <c r="FKN75" s="2"/>
      <c r="FKO75" s="2"/>
      <c r="FKP75" s="2"/>
      <c r="FKQ75" s="2"/>
      <c r="FKR75" s="2"/>
      <c r="FKS75" s="2"/>
      <c r="FKT75" s="2"/>
      <c r="FKU75" s="2"/>
      <c r="FKV75" s="2"/>
      <c r="FKW75" s="2"/>
      <c r="FKX75" s="2"/>
      <c r="FKY75" s="2"/>
      <c r="FKZ75" s="2"/>
      <c r="FLA75" s="2"/>
      <c r="FLB75" s="2"/>
      <c r="FLC75" s="2"/>
      <c r="FLD75" s="2"/>
      <c r="FLE75" s="2"/>
      <c r="FLF75" s="2"/>
      <c r="FLG75" s="2"/>
      <c r="FLH75" s="2"/>
      <c r="FLI75" s="2"/>
      <c r="FLJ75" s="2"/>
      <c r="FLK75" s="2"/>
      <c r="FLL75" s="2"/>
      <c r="FLM75" s="2"/>
      <c r="FLN75" s="2"/>
      <c r="FLO75" s="2"/>
      <c r="FLP75" s="2"/>
      <c r="FLQ75" s="2"/>
      <c r="FLR75" s="2"/>
      <c r="FLS75" s="2"/>
      <c r="FLT75" s="2"/>
      <c r="FLU75" s="2"/>
      <c r="FLV75" s="2"/>
      <c r="FLW75" s="2"/>
      <c r="FLX75" s="2"/>
      <c r="FLY75" s="2"/>
      <c r="FLZ75" s="2"/>
      <c r="FMA75" s="2"/>
      <c r="FMB75" s="2"/>
      <c r="FMC75" s="2"/>
      <c r="FMD75" s="2"/>
      <c r="FME75" s="2"/>
      <c r="FMF75" s="2"/>
      <c r="FMG75" s="2"/>
      <c r="FMH75" s="2"/>
      <c r="FMI75" s="2"/>
      <c r="FMJ75" s="2"/>
      <c r="FMK75" s="2"/>
      <c r="FML75" s="2"/>
      <c r="FMM75" s="2"/>
      <c r="FMN75" s="2"/>
      <c r="FMO75" s="2"/>
      <c r="FMP75" s="2"/>
      <c r="FMQ75" s="2"/>
      <c r="FMR75" s="2"/>
      <c r="FMS75" s="2"/>
      <c r="FMT75" s="2"/>
      <c r="FMU75" s="2"/>
      <c r="FMV75" s="2"/>
      <c r="FMW75" s="2"/>
      <c r="FMX75" s="2"/>
      <c r="FMY75" s="2"/>
      <c r="FMZ75" s="2"/>
      <c r="FNA75" s="2"/>
      <c r="FNB75" s="2"/>
      <c r="FNC75" s="2"/>
      <c r="FND75" s="2"/>
      <c r="FNE75" s="2"/>
      <c r="FNF75" s="2"/>
      <c r="FNG75" s="2"/>
      <c r="FNH75" s="2"/>
      <c r="FNI75" s="2"/>
      <c r="FNJ75" s="2"/>
      <c r="FNK75" s="2"/>
      <c r="FNL75" s="2"/>
      <c r="FNM75" s="2"/>
      <c r="FNN75" s="2"/>
      <c r="FNO75" s="2"/>
      <c r="FNP75" s="2"/>
      <c r="FNQ75" s="2"/>
      <c r="FNR75" s="2"/>
      <c r="FNS75" s="2"/>
      <c r="FNT75" s="2"/>
      <c r="FNU75" s="2"/>
      <c r="FNV75" s="2"/>
      <c r="FNW75" s="2"/>
      <c r="FNX75" s="2"/>
      <c r="FNY75" s="2"/>
      <c r="FNZ75" s="2"/>
      <c r="FOA75" s="2"/>
      <c r="FOB75" s="2"/>
      <c r="FOC75" s="2"/>
      <c r="FOD75" s="2"/>
      <c r="FOE75" s="2"/>
      <c r="FOF75" s="2"/>
      <c r="FOG75" s="2"/>
      <c r="FOH75" s="2"/>
      <c r="FOI75" s="2"/>
      <c r="FOJ75" s="2"/>
      <c r="FOK75" s="2"/>
      <c r="FOL75" s="2"/>
      <c r="FOM75" s="2"/>
      <c r="FON75" s="2"/>
      <c r="FOO75" s="2"/>
      <c r="FOP75" s="2"/>
      <c r="FOQ75" s="2"/>
      <c r="FOR75" s="2"/>
      <c r="FOS75" s="2"/>
      <c r="FOT75" s="2"/>
      <c r="FOU75" s="2"/>
      <c r="FOV75" s="2"/>
      <c r="FOW75" s="2"/>
      <c r="FOX75" s="2"/>
      <c r="FOY75" s="2"/>
      <c r="FOZ75" s="2"/>
      <c r="FPA75" s="2"/>
      <c r="FPB75" s="2"/>
      <c r="FPC75" s="2"/>
      <c r="FPD75" s="2"/>
      <c r="FPE75" s="2"/>
      <c r="FPF75" s="2"/>
      <c r="FPG75" s="2"/>
      <c r="FPH75" s="2"/>
      <c r="FPI75" s="2"/>
      <c r="FPJ75" s="2"/>
      <c r="FPK75" s="2"/>
      <c r="FPL75" s="2"/>
      <c r="FPM75" s="2"/>
      <c r="FPN75" s="2"/>
      <c r="FPO75" s="2"/>
      <c r="FPP75" s="2"/>
      <c r="FPQ75" s="2"/>
      <c r="FPR75" s="2"/>
      <c r="FPS75" s="2"/>
      <c r="FPT75" s="2"/>
      <c r="FPU75" s="2"/>
      <c r="FPV75" s="2"/>
      <c r="FPW75" s="2"/>
      <c r="FPX75" s="2"/>
      <c r="FPY75" s="2"/>
      <c r="FPZ75" s="2"/>
      <c r="FQA75" s="2"/>
      <c r="FQB75" s="2"/>
      <c r="FQC75" s="2"/>
      <c r="FQD75" s="2"/>
      <c r="FQE75" s="2"/>
      <c r="FQF75" s="2"/>
      <c r="FQG75" s="2"/>
      <c r="FQH75" s="2"/>
      <c r="FQI75" s="2"/>
      <c r="FQJ75" s="2"/>
      <c r="FQK75" s="2"/>
      <c r="FQL75" s="2"/>
      <c r="FQM75" s="2"/>
      <c r="FQN75" s="2"/>
      <c r="FQO75" s="2"/>
      <c r="FQP75" s="2"/>
      <c r="FQQ75" s="2"/>
      <c r="FQR75" s="2"/>
      <c r="FQS75" s="2"/>
      <c r="FQT75" s="2"/>
      <c r="FQU75" s="2"/>
      <c r="FQV75" s="2"/>
      <c r="FQW75" s="2"/>
      <c r="FQX75" s="2"/>
      <c r="FQY75" s="2"/>
      <c r="FQZ75" s="2"/>
      <c r="FRA75" s="2"/>
      <c r="FRB75" s="2"/>
      <c r="FRC75" s="2"/>
      <c r="FRD75" s="2"/>
      <c r="FRE75" s="2"/>
      <c r="FRF75" s="2"/>
      <c r="FRG75" s="2"/>
      <c r="FRH75" s="2"/>
      <c r="FRI75" s="2"/>
      <c r="FRJ75" s="2"/>
      <c r="FRK75" s="2"/>
      <c r="FRL75" s="2"/>
      <c r="FRM75" s="2"/>
      <c r="FRN75" s="2"/>
      <c r="FRO75" s="2"/>
      <c r="FRP75" s="2"/>
      <c r="FRQ75" s="2"/>
      <c r="FRR75" s="2"/>
      <c r="FRS75" s="2"/>
      <c r="FRT75" s="2"/>
      <c r="FRU75" s="2"/>
      <c r="FRV75" s="2"/>
      <c r="FRW75" s="2"/>
      <c r="FRX75" s="2"/>
      <c r="FRY75" s="2"/>
      <c r="FRZ75" s="2"/>
      <c r="FSA75" s="2"/>
      <c r="FSB75" s="2"/>
      <c r="FSC75" s="2"/>
      <c r="FSD75" s="2"/>
      <c r="FSE75" s="2"/>
      <c r="FSF75" s="2"/>
      <c r="FSG75" s="2"/>
      <c r="FSH75" s="2"/>
      <c r="FSI75" s="2"/>
      <c r="FSJ75" s="2"/>
      <c r="FSK75" s="2"/>
      <c r="FSL75" s="2"/>
      <c r="FSM75" s="2"/>
      <c r="FSN75" s="2"/>
      <c r="FSO75" s="2"/>
      <c r="FSP75" s="2"/>
      <c r="FSQ75" s="2"/>
      <c r="FSR75" s="2"/>
      <c r="FSS75" s="2"/>
      <c r="FST75" s="2"/>
      <c r="FSU75" s="2"/>
      <c r="FSV75" s="2"/>
      <c r="FSW75" s="2"/>
      <c r="FSX75" s="2"/>
      <c r="FSY75" s="2"/>
      <c r="FSZ75" s="2"/>
      <c r="FTA75" s="2"/>
      <c r="FTB75" s="2"/>
      <c r="FTC75" s="2"/>
      <c r="FTD75" s="2"/>
      <c r="FTE75" s="2"/>
      <c r="FTF75" s="2"/>
      <c r="FTG75" s="2"/>
      <c r="FTH75" s="2"/>
      <c r="FTI75" s="2"/>
      <c r="FTJ75" s="2"/>
      <c r="FTK75" s="2"/>
      <c r="FTL75" s="2"/>
      <c r="FTM75" s="2"/>
      <c r="FTN75" s="2"/>
      <c r="FTO75" s="2"/>
      <c r="FTP75" s="2"/>
      <c r="FTQ75" s="2"/>
      <c r="FTR75" s="2"/>
      <c r="FTS75" s="2"/>
      <c r="FTT75" s="2"/>
      <c r="FTU75" s="2"/>
      <c r="FTV75" s="2"/>
      <c r="FTW75" s="2"/>
      <c r="FTX75" s="2"/>
      <c r="FTY75" s="2"/>
      <c r="FTZ75" s="2"/>
      <c r="FUA75" s="2"/>
      <c r="FUB75" s="2"/>
      <c r="FUC75" s="2"/>
      <c r="FUD75" s="2"/>
      <c r="FUE75" s="2"/>
      <c r="FUF75" s="2"/>
      <c r="FUG75" s="2"/>
      <c r="FUH75" s="2"/>
      <c r="FUI75" s="2"/>
      <c r="FUJ75" s="2"/>
      <c r="FUK75" s="2"/>
      <c r="FUL75" s="2"/>
      <c r="FUM75" s="2"/>
      <c r="FUN75" s="2"/>
      <c r="FUO75" s="2"/>
      <c r="FUP75" s="2"/>
      <c r="FUQ75" s="2"/>
      <c r="FUR75" s="2"/>
      <c r="FUS75" s="2"/>
      <c r="FUT75" s="2"/>
      <c r="FUU75" s="2"/>
      <c r="FUV75" s="2"/>
      <c r="FUW75" s="2"/>
      <c r="FUX75" s="2"/>
      <c r="FUY75" s="2"/>
      <c r="FUZ75" s="2"/>
      <c r="FVA75" s="2"/>
      <c r="FVB75" s="2"/>
      <c r="FVC75" s="2"/>
      <c r="FVD75" s="2"/>
      <c r="FVE75" s="2"/>
      <c r="FVF75" s="2"/>
      <c r="FVG75" s="2"/>
      <c r="FVH75" s="2"/>
      <c r="FVI75" s="2"/>
      <c r="FVJ75" s="2"/>
      <c r="FVK75" s="2"/>
      <c r="FVL75" s="2"/>
      <c r="FVM75" s="2"/>
      <c r="FVN75" s="2"/>
      <c r="FVO75" s="2"/>
      <c r="FVP75" s="2"/>
      <c r="FVQ75" s="2"/>
      <c r="FVR75" s="2"/>
      <c r="FVS75" s="2"/>
      <c r="FVT75" s="2"/>
      <c r="FVU75" s="2"/>
      <c r="FVV75" s="2"/>
      <c r="FVW75" s="2"/>
      <c r="FVX75" s="2"/>
      <c r="FVY75" s="2"/>
      <c r="FVZ75" s="2"/>
      <c r="FWA75" s="2"/>
      <c r="FWB75" s="2"/>
      <c r="FWC75" s="2"/>
      <c r="FWD75" s="2"/>
      <c r="FWE75" s="2"/>
      <c r="FWF75" s="2"/>
      <c r="FWG75" s="2"/>
      <c r="FWH75" s="2"/>
      <c r="FWI75" s="2"/>
      <c r="FWJ75" s="2"/>
      <c r="FWK75" s="2"/>
      <c r="FWL75" s="2"/>
      <c r="FWM75" s="2"/>
      <c r="FWN75" s="2"/>
      <c r="FWO75" s="2"/>
      <c r="FWP75" s="2"/>
      <c r="FWQ75" s="2"/>
      <c r="FWR75" s="2"/>
      <c r="FWS75" s="2"/>
      <c r="FWT75" s="2"/>
      <c r="FWU75" s="2"/>
      <c r="FWV75" s="2"/>
      <c r="FWW75" s="2"/>
      <c r="FWX75" s="2"/>
      <c r="FWY75" s="2"/>
      <c r="FWZ75" s="2"/>
      <c r="FXA75" s="2"/>
      <c r="FXB75" s="2"/>
      <c r="FXC75" s="2"/>
      <c r="FXD75" s="2"/>
      <c r="FXE75" s="2"/>
      <c r="FXF75" s="2"/>
      <c r="FXG75" s="2"/>
      <c r="FXH75" s="2"/>
      <c r="FXI75" s="2"/>
      <c r="FXJ75" s="2"/>
      <c r="FXK75" s="2"/>
      <c r="FXL75" s="2"/>
      <c r="FXM75" s="2"/>
      <c r="FXN75" s="2"/>
      <c r="FXO75" s="2"/>
      <c r="FXP75" s="2"/>
      <c r="FXQ75" s="2"/>
      <c r="FXR75" s="2"/>
      <c r="FXS75" s="2"/>
      <c r="FXT75" s="2"/>
      <c r="FXU75" s="2"/>
      <c r="FXV75" s="2"/>
      <c r="FXW75" s="2"/>
      <c r="FXX75" s="2"/>
      <c r="FXY75" s="2"/>
      <c r="FXZ75" s="2"/>
      <c r="FYA75" s="2"/>
      <c r="FYB75" s="2"/>
      <c r="FYC75" s="2"/>
      <c r="FYD75" s="2"/>
      <c r="FYE75" s="2"/>
      <c r="FYF75" s="2"/>
      <c r="FYG75" s="2"/>
      <c r="FYH75" s="2"/>
      <c r="FYI75" s="2"/>
      <c r="FYJ75" s="2"/>
      <c r="FYK75" s="2"/>
      <c r="FYL75" s="2"/>
      <c r="FYM75" s="2"/>
      <c r="FYN75" s="2"/>
      <c r="FYO75" s="2"/>
      <c r="FYP75" s="2"/>
      <c r="FYQ75" s="2"/>
      <c r="FYR75" s="2"/>
      <c r="FYS75" s="2"/>
      <c r="FYT75" s="2"/>
      <c r="FYU75" s="2"/>
      <c r="FYV75" s="2"/>
      <c r="FYW75" s="2"/>
      <c r="FYX75" s="2"/>
      <c r="FYY75" s="2"/>
      <c r="FYZ75" s="2"/>
      <c r="FZA75" s="2"/>
      <c r="FZB75" s="2"/>
      <c r="FZC75" s="2"/>
      <c r="FZD75" s="2"/>
      <c r="FZE75" s="2"/>
      <c r="FZF75" s="2"/>
      <c r="FZG75" s="2"/>
      <c r="FZH75" s="2"/>
      <c r="FZI75" s="2"/>
      <c r="FZJ75" s="2"/>
      <c r="FZK75" s="2"/>
      <c r="FZL75" s="2"/>
      <c r="FZM75" s="2"/>
      <c r="FZN75" s="2"/>
      <c r="FZO75" s="2"/>
      <c r="FZP75" s="2"/>
      <c r="FZQ75" s="2"/>
      <c r="FZR75" s="2"/>
      <c r="FZS75" s="2"/>
      <c r="FZT75" s="2"/>
      <c r="FZU75" s="2"/>
      <c r="FZV75" s="2"/>
      <c r="FZW75" s="2"/>
      <c r="FZX75" s="2"/>
      <c r="FZY75" s="2"/>
      <c r="FZZ75" s="2"/>
      <c r="GAA75" s="2"/>
      <c r="GAB75" s="2"/>
      <c r="GAC75" s="2"/>
      <c r="GAD75" s="2"/>
      <c r="GAE75" s="2"/>
      <c r="GAF75" s="2"/>
      <c r="GAG75" s="2"/>
      <c r="GAH75" s="2"/>
      <c r="GAI75" s="2"/>
      <c r="GAJ75" s="2"/>
      <c r="GAK75" s="2"/>
      <c r="GAL75" s="2"/>
      <c r="GAM75" s="2"/>
      <c r="GAN75" s="2"/>
      <c r="GAO75" s="2"/>
      <c r="GAP75" s="2"/>
      <c r="GAQ75" s="2"/>
      <c r="GAR75" s="2"/>
      <c r="GAS75" s="2"/>
      <c r="GAT75" s="2"/>
      <c r="GAU75" s="2"/>
      <c r="GAV75" s="2"/>
      <c r="GAW75" s="2"/>
      <c r="GAX75" s="2"/>
      <c r="GAY75" s="2"/>
      <c r="GAZ75" s="2"/>
      <c r="GBA75" s="2"/>
      <c r="GBB75" s="2"/>
      <c r="GBC75" s="2"/>
      <c r="GBD75" s="2"/>
      <c r="GBE75" s="2"/>
      <c r="GBF75" s="2"/>
      <c r="GBG75" s="2"/>
      <c r="GBH75" s="2"/>
      <c r="GBI75" s="2"/>
      <c r="GBJ75" s="2"/>
      <c r="GBK75" s="2"/>
      <c r="GBL75" s="2"/>
      <c r="GBM75" s="2"/>
      <c r="GBN75" s="2"/>
      <c r="GBO75" s="2"/>
      <c r="GBP75" s="2"/>
      <c r="GBQ75" s="2"/>
      <c r="GBR75" s="2"/>
      <c r="GBS75" s="2"/>
      <c r="GBT75" s="2"/>
      <c r="GBU75" s="2"/>
      <c r="GBV75" s="2"/>
      <c r="GBW75" s="2"/>
      <c r="GBX75" s="2"/>
      <c r="GBY75" s="2"/>
      <c r="GBZ75" s="2"/>
      <c r="GCA75" s="2"/>
      <c r="GCB75" s="2"/>
      <c r="GCC75" s="2"/>
      <c r="GCD75" s="2"/>
      <c r="GCE75" s="2"/>
      <c r="GCF75" s="2"/>
      <c r="GCG75" s="2"/>
      <c r="GCH75" s="2"/>
      <c r="GCI75" s="2"/>
      <c r="GCJ75" s="2"/>
      <c r="GCK75" s="2"/>
      <c r="GCL75" s="2"/>
      <c r="GCM75" s="2"/>
      <c r="GCN75" s="2"/>
      <c r="GCO75" s="2"/>
      <c r="GCP75" s="2"/>
      <c r="GCQ75" s="2"/>
      <c r="GCR75" s="2"/>
      <c r="GCS75" s="2"/>
      <c r="GCT75" s="2"/>
      <c r="GCU75" s="2"/>
      <c r="GCV75" s="2"/>
      <c r="GCW75" s="2"/>
      <c r="GCX75" s="2"/>
      <c r="GCY75" s="2"/>
      <c r="GCZ75" s="2"/>
      <c r="GDA75" s="2"/>
      <c r="GDB75" s="2"/>
      <c r="GDC75" s="2"/>
      <c r="GDD75" s="2"/>
      <c r="GDE75" s="2"/>
      <c r="GDF75" s="2"/>
      <c r="GDG75" s="2"/>
      <c r="GDH75" s="2"/>
      <c r="GDI75" s="2"/>
      <c r="GDJ75" s="2"/>
      <c r="GDK75" s="2"/>
      <c r="GDL75" s="2"/>
      <c r="GDM75" s="2"/>
      <c r="GDN75" s="2"/>
      <c r="GDO75" s="2"/>
      <c r="GDP75" s="2"/>
      <c r="GDQ75" s="2"/>
      <c r="GDR75" s="2"/>
      <c r="GDS75" s="2"/>
      <c r="GDT75" s="2"/>
      <c r="GDU75" s="2"/>
      <c r="GDV75" s="2"/>
      <c r="GDW75" s="2"/>
      <c r="GDX75" s="2"/>
      <c r="GDY75" s="2"/>
      <c r="GDZ75" s="2"/>
      <c r="GEA75" s="2"/>
      <c r="GEB75" s="2"/>
      <c r="GEC75" s="2"/>
      <c r="GED75" s="2"/>
      <c r="GEE75" s="2"/>
      <c r="GEF75" s="2"/>
      <c r="GEG75" s="2"/>
      <c r="GEH75" s="2"/>
      <c r="GEI75" s="2"/>
      <c r="GEJ75" s="2"/>
      <c r="GEK75" s="2"/>
      <c r="GEL75" s="2"/>
      <c r="GEM75" s="2"/>
      <c r="GEN75" s="2"/>
      <c r="GEO75" s="2"/>
      <c r="GEP75" s="2"/>
      <c r="GEQ75" s="2"/>
      <c r="GER75" s="2"/>
      <c r="GES75" s="2"/>
      <c r="GET75" s="2"/>
      <c r="GEU75" s="2"/>
      <c r="GEV75" s="2"/>
      <c r="GEW75" s="2"/>
      <c r="GEX75" s="2"/>
      <c r="GEY75" s="2"/>
      <c r="GEZ75" s="2"/>
      <c r="GFA75" s="2"/>
      <c r="GFB75" s="2"/>
      <c r="GFC75" s="2"/>
      <c r="GFD75" s="2"/>
      <c r="GFE75" s="2"/>
      <c r="GFF75" s="2"/>
      <c r="GFG75" s="2"/>
      <c r="GFH75" s="2"/>
      <c r="GFI75" s="2"/>
      <c r="GFJ75" s="2"/>
      <c r="GFK75" s="2"/>
      <c r="GFL75" s="2"/>
      <c r="GFM75" s="2"/>
      <c r="GFN75" s="2"/>
      <c r="GFO75" s="2"/>
      <c r="GFP75" s="2"/>
      <c r="GFQ75" s="2"/>
      <c r="GFR75" s="2"/>
      <c r="GFS75" s="2"/>
      <c r="GFT75" s="2"/>
      <c r="GFU75" s="2"/>
      <c r="GFV75" s="2"/>
      <c r="GFW75" s="2"/>
      <c r="GFX75" s="2"/>
      <c r="GFY75" s="2"/>
      <c r="GFZ75" s="2"/>
      <c r="GGA75" s="2"/>
      <c r="GGB75" s="2"/>
      <c r="GGC75" s="2"/>
      <c r="GGD75" s="2"/>
      <c r="GGE75" s="2"/>
      <c r="GGF75" s="2"/>
      <c r="GGG75" s="2"/>
      <c r="GGH75" s="2"/>
      <c r="GGI75" s="2"/>
      <c r="GGJ75" s="2"/>
      <c r="GGK75" s="2"/>
      <c r="GGL75" s="2"/>
      <c r="GGM75" s="2"/>
      <c r="GGN75" s="2"/>
      <c r="GGO75" s="2"/>
      <c r="GGP75" s="2"/>
      <c r="GGQ75" s="2"/>
      <c r="GGR75" s="2"/>
      <c r="GGS75" s="2"/>
      <c r="GGT75" s="2"/>
      <c r="GGU75" s="2"/>
      <c r="GGV75" s="2"/>
      <c r="GGW75" s="2"/>
      <c r="GGX75" s="2"/>
      <c r="GGY75" s="2"/>
      <c r="GGZ75" s="2"/>
      <c r="GHA75" s="2"/>
      <c r="GHB75" s="2"/>
      <c r="GHC75" s="2"/>
      <c r="GHD75" s="2"/>
      <c r="GHE75" s="2"/>
      <c r="GHF75" s="2"/>
      <c r="GHG75" s="2"/>
      <c r="GHH75" s="2"/>
      <c r="GHI75" s="2"/>
      <c r="GHJ75" s="2"/>
      <c r="GHK75" s="2"/>
      <c r="GHL75" s="2"/>
      <c r="GHM75" s="2"/>
      <c r="GHN75" s="2"/>
      <c r="GHO75" s="2"/>
      <c r="GHP75" s="2"/>
      <c r="GHQ75" s="2"/>
      <c r="GHR75" s="2"/>
      <c r="GHS75" s="2"/>
      <c r="GHT75" s="2"/>
      <c r="GHU75" s="2"/>
      <c r="GHV75" s="2"/>
      <c r="GHW75" s="2"/>
      <c r="GHX75" s="2"/>
      <c r="GHY75" s="2"/>
      <c r="GHZ75" s="2"/>
      <c r="GIA75" s="2"/>
      <c r="GIB75" s="2"/>
      <c r="GIC75" s="2"/>
      <c r="GID75" s="2"/>
      <c r="GIE75" s="2"/>
      <c r="GIF75" s="2"/>
      <c r="GIG75" s="2"/>
      <c r="GIH75" s="2"/>
      <c r="GII75" s="2"/>
      <c r="GIJ75" s="2"/>
      <c r="GIK75" s="2"/>
      <c r="GIL75" s="2"/>
      <c r="GIM75" s="2"/>
      <c r="GIN75" s="2"/>
      <c r="GIO75" s="2"/>
      <c r="GIP75" s="2"/>
      <c r="GIQ75" s="2"/>
      <c r="GIR75" s="2"/>
      <c r="GIS75" s="2"/>
      <c r="GIT75" s="2"/>
      <c r="GIU75" s="2"/>
      <c r="GIV75" s="2"/>
      <c r="GIW75" s="2"/>
      <c r="GIX75" s="2"/>
      <c r="GIY75" s="2"/>
      <c r="GIZ75" s="2"/>
      <c r="GJA75" s="2"/>
      <c r="GJB75" s="2"/>
      <c r="GJC75" s="2"/>
      <c r="GJD75" s="2"/>
      <c r="GJE75" s="2"/>
      <c r="GJF75" s="2"/>
      <c r="GJG75" s="2"/>
      <c r="GJH75" s="2"/>
      <c r="GJI75" s="2"/>
      <c r="GJJ75" s="2"/>
      <c r="GJK75" s="2"/>
      <c r="GJL75" s="2"/>
      <c r="GJM75" s="2"/>
      <c r="GJN75" s="2"/>
      <c r="GJO75" s="2"/>
      <c r="GJP75" s="2"/>
      <c r="GJQ75" s="2"/>
      <c r="GJR75" s="2"/>
      <c r="GJS75" s="2"/>
      <c r="GJT75" s="2"/>
      <c r="GJU75" s="2"/>
      <c r="GJV75" s="2"/>
      <c r="GJW75" s="2"/>
      <c r="GJX75" s="2"/>
      <c r="GJY75" s="2"/>
      <c r="GJZ75" s="2"/>
      <c r="GKA75" s="2"/>
      <c r="GKB75" s="2"/>
      <c r="GKC75" s="2"/>
      <c r="GKD75" s="2"/>
      <c r="GKE75" s="2"/>
      <c r="GKF75" s="2"/>
      <c r="GKG75" s="2"/>
      <c r="GKH75" s="2"/>
      <c r="GKI75" s="2"/>
      <c r="GKJ75" s="2"/>
      <c r="GKK75" s="2"/>
      <c r="GKL75" s="2"/>
      <c r="GKM75" s="2"/>
      <c r="GKN75" s="2"/>
      <c r="GKO75" s="2"/>
      <c r="GKP75" s="2"/>
      <c r="GKQ75" s="2"/>
      <c r="GKR75" s="2"/>
      <c r="GKS75" s="2"/>
      <c r="GKT75" s="2"/>
      <c r="GKU75" s="2"/>
      <c r="GKV75" s="2"/>
      <c r="GKW75" s="2"/>
      <c r="GKX75" s="2"/>
      <c r="GKY75" s="2"/>
      <c r="GKZ75" s="2"/>
      <c r="GLA75" s="2"/>
      <c r="GLB75" s="2"/>
      <c r="GLC75" s="2"/>
      <c r="GLD75" s="2"/>
      <c r="GLE75" s="2"/>
      <c r="GLF75" s="2"/>
      <c r="GLG75" s="2"/>
      <c r="GLH75" s="2"/>
      <c r="GLI75" s="2"/>
      <c r="GLJ75" s="2"/>
      <c r="GLK75" s="2"/>
      <c r="GLL75" s="2"/>
      <c r="GLM75" s="2"/>
      <c r="GLN75" s="2"/>
      <c r="GLO75" s="2"/>
      <c r="GLP75" s="2"/>
      <c r="GLQ75" s="2"/>
      <c r="GLR75" s="2"/>
      <c r="GLS75" s="2"/>
      <c r="GLT75" s="2"/>
      <c r="GLU75" s="2"/>
      <c r="GLV75" s="2"/>
      <c r="GLW75" s="2"/>
      <c r="GLX75" s="2"/>
      <c r="GLY75" s="2"/>
      <c r="GLZ75" s="2"/>
      <c r="GMA75" s="2"/>
      <c r="GMB75" s="2"/>
      <c r="GMC75" s="2"/>
      <c r="GMD75" s="2"/>
      <c r="GME75" s="2"/>
      <c r="GMF75" s="2"/>
      <c r="GMG75" s="2"/>
      <c r="GMH75" s="2"/>
      <c r="GMI75" s="2"/>
      <c r="GMJ75" s="2"/>
      <c r="GMK75" s="2"/>
      <c r="GML75" s="2"/>
      <c r="GMM75" s="2"/>
      <c r="GMN75" s="2"/>
      <c r="GMO75" s="2"/>
      <c r="GMP75" s="2"/>
      <c r="GMQ75" s="2"/>
      <c r="GMR75" s="2"/>
      <c r="GMS75" s="2"/>
      <c r="GMT75" s="2"/>
      <c r="GMU75" s="2"/>
      <c r="GMV75" s="2"/>
      <c r="GMW75" s="2"/>
      <c r="GMX75" s="2"/>
      <c r="GMY75" s="2"/>
      <c r="GMZ75" s="2"/>
      <c r="GNA75" s="2"/>
      <c r="GNB75" s="2"/>
      <c r="GNC75" s="2"/>
      <c r="GND75" s="2"/>
      <c r="GNE75" s="2"/>
      <c r="GNF75" s="2"/>
      <c r="GNG75" s="2"/>
      <c r="GNH75" s="2"/>
      <c r="GNI75" s="2"/>
      <c r="GNJ75" s="2"/>
      <c r="GNK75" s="2"/>
      <c r="GNL75" s="2"/>
      <c r="GNM75" s="2"/>
      <c r="GNN75" s="2"/>
      <c r="GNO75" s="2"/>
      <c r="GNP75" s="2"/>
      <c r="GNQ75" s="2"/>
      <c r="GNR75" s="2"/>
      <c r="GNS75" s="2"/>
      <c r="GNT75" s="2"/>
      <c r="GNU75" s="2"/>
      <c r="GNV75" s="2"/>
      <c r="GNW75" s="2"/>
      <c r="GNX75" s="2"/>
      <c r="GNY75" s="2"/>
      <c r="GNZ75" s="2"/>
      <c r="GOA75" s="2"/>
      <c r="GOB75" s="2"/>
      <c r="GOC75" s="2"/>
      <c r="GOD75" s="2"/>
      <c r="GOE75" s="2"/>
      <c r="GOF75" s="2"/>
      <c r="GOG75" s="2"/>
      <c r="GOH75" s="2"/>
      <c r="GOI75" s="2"/>
      <c r="GOJ75" s="2"/>
      <c r="GOK75" s="2"/>
      <c r="GOL75" s="2"/>
      <c r="GOM75" s="2"/>
      <c r="GON75" s="2"/>
      <c r="GOO75" s="2"/>
      <c r="GOP75" s="2"/>
      <c r="GOQ75" s="2"/>
      <c r="GOR75" s="2"/>
      <c r="GOS75" s="2"/>
      <c r="GOT75" s="2"/>
      <c r="GOU75" s="2"/>
      <c r="GOV75" s="2"/>
      <c r="GOW75" s="2"/>
      <c r="GOX75" s="2"/>
      <c r="GOY75" s="2"/>
      <c r="GOZ75" s="2"/>
      <c r="GPA75" s="2"/>
      <c r="GPB75" s="2"/>
      <c r="GPC75" s="2"/>
      <c r="GPD75" s="2"/>
      <c r="GPE75" s="2"/>
      <c r="GPF75" s="2"/>
      <c r="GPG75" s="2"/>
      <c r="GPH75" s="2"/>
      <c r="GPI75" s="2"/>
      <c r="GPJ75" s="2"/>
      <c r="GPK75" s="2"/>
      <c r="GPL75" s="2"/>
      <c r="GPM75" s="2"/>
      <c r="GPN75" s="2"/>
      <c r="GPO75" s="2"/>
      <c r="GPP75" s="2"/>
      <c r="GPQ75" s="2"/>
      <c r="GPR75" s="2"/>
      <c r="GPS75" s="2"/>
      <c r="GPT75" s="2"/>
      <c r="GPU75" s="2"/>
      <c r="GPV75" s="2"/>
      <c r="GPW75" s="2"/>
      <c r="GPX75" s="2"/>
      <c r="GPY75" s="2"/>
      <c r="GPZ75" s="2"/>
      <c r="GQA75" s="2"/>
      <c r="GQB75" s="2"/>
      <c r="GQC75" s="2"/>
      <c r="GQD75" s="2"/>
      <c r="GQE75" s="2"/>
      <c r="GQF75" s="2"/>
      <c r="GQG75" s="2"/>
      <c r="GQH75" s="2"/>
      <c r="GQI75" s="2"/>
      <c r="GQJ75" s="2"/>
      <c r="GQK75" s="2"/>
      <c r="GQL75" s="2"/>
      <c r="GQM75" s="2"/>
      <c r="GQN75" s="2"/>
      <c r="GQO75" s="2"/>
      <c r="GQP75" s="2"/>
      <c r="GQQ75" s="2"/>
      <c r="GQR75" s="2"/>
      <c r="GQS75" s="2"/>
      <c r="GQT75" s="2"/>
      <c r="GQU75" s="2"/>
      <c r="GQV75" s="2"/>
      <c r="GQW75" s="2"/>
      <c r="GQX75" s="2"/>
      <c r="GQY75" s="2"/>
      <c r="GQZ75" s="2"/>
      <c r="GRA75" s="2"/>
      <c r="GRB75" s="2"/>
      <c r="GRC75" s="2"/>
      <c r="GRD75" s="2"/>
      <c r="GRE75" s="2"/>
      <c r="GRF75" s="2"/>
      <c r="GRG75" s="2"/>
      <c r="GRH75" s="2"/>
      <c r="GRI75" s="2"/>
      <c r="GRJ75" s="2"/>
      <c r="GRK75" s="2"/>
      <c r="GRL75" s="2"/>
      <c r="GRM75" s="2"/>
      <c r="GRN75" s="2"/>
      <c r="GRO75" s="2"/>
      <c r="GRP75" s="2"/>
      <c r="GRQ75" s="2"/>
      <c r="GRR75" s="2"/>
      <c r="GRS75" s="2"/>
      <c r="GRT75" s="2"/>
      <c r="GRU75" s="2"/>
      <c r="GRV75" s="2"/>
      <c r="GRW75" s="2"/>
      <c r="GRX75" s="2"/>
      <c r="GRY75" s="2"/>
      <c r="GRZ75" s="2"/>
      <c r="GSA75" s="2"/>
      <c r="GSB75" s="2"/>
      <c r="GSC75" s="2"/>
      <c r="GSD75" s="2"/>
      <c r="GSE75" s="2"/>
      <c r="GSF75" s="2"/>
      <c r="GSG75" s="2"/>
      <c r="GSH75" s="2"/>
      <c r="GSI75" s="2"/>
      <c r="GSJ75" s="2"/>
      <c r="GSK75" s="2"/>
      <c r="GSL75" s="2"/>
      <c r="GSM75" s="2"/>
      <c r="GSN75" s="2"/>
      <c r="GSO75" s="2"/>
      <c r="GSP75" s="2"/>
      <c r="GSQ75" s="2"/>
      <c r="GSR75" s="2"/>
      <c r="GSS75" s="2"/>
      <c r="GST75" s="2"/>
      <c r="GSU75" s="2"/>
      <c r="GSV75" s="2"/>
      <c r="GSW75" s="2"/>
      <c r="GSX75" s="2"/>
      <c r="GSY75" s="2"/>
      <c r="GSZ75" s="2"/>
      <c r="GTA75" s="2"/>
      <c r="GTB75" s="2"/>
      <c r="GTC75" s="2"/>
      <c r="GTD75" s="2"/>
      <c r="GTE75" s="2"/>
      <c r="GTF75" s="2"/>
      <c r="GTG75" s="2"/>
      <c r="GTH75" s="2"/>
      <c r="GTI75" s="2"/>
      <c r="GTJ75" s="2"/>
      <c r="GTK75" s="2"/>
      <c r="GTL75" s="2"/>
      <c r="GTM75" s="2"/>
      <c r="GTN75" s="2"/>
      <c r="GTO75" s="2"/>
      <c r="GTP75" s="2"/>
      <c r="GTQ75" s="2"/>
      <c r="GTR75" s="2"/>
      <c r="GTS75" s="2"/>
      <c r="GTT75" s="2"/>
      <c r="GTU75" s="2"/>
      <c r="GTV75" s="2"/>
      <c r="GTW75" s="2"/>
      <c r="GTX75" s="2"/>
      <c r="GTY75" s="2"/>
      <c r="GTZ75" s="2"/>
      <c r="GUA75" s="2"/>
      <c r="GUB75" s="2"/>
      <c r="GUC75" s="2"/>
      <c r="GUD75" s="2"/>
      <c r="GUE75" s="2"/>
      <c r="GUF75" s="2"/>
      <c r="GUG75" s="2"/>
      <c r="GUH75" s="2"/>
      <c r="GUI75" s="2"/>
      <c r="GUJ75" s="2"/>
      <c r="GUK75" s="2"/>
      <c r="GUL75" s="2"/>
      <c r="GUM75" s="2"/>
      <c r="GUN75" s="2"/>
      <c r="GUO75" s="2"/>
      <c r="GUP75" s="2"/>
      <c r="GUQ75" s="2"/>
      <c r="GUR75" s="2"/>
      <c r="GUS75" s="2"/>
      <c r="GUT75" s="2"/>
      <c r="GUU75" s="2"/>
      <c r="GUV75" s="2"/>
      <c r="GUW75" s="2"/>
      <c r="GUX75" s="2"/>
      <c r="GUY75" s="2"/>
      <c r="GUZ75" s="2"/>
      <c r="GVA75" s="2"/>
      <c r="GVB75" s="2"/>
      <c r="GVC75" s="2"/>
      <c r="GVD75" s="2"/>
      <c r="GVE75" s="2"/>
      <c r="GVF75" s="2"/>
      <c r="GVG75" s="2"/>
      <c r="GVH75" s="2"/>
      <c r="GVI75" s="2"/>
      <c r="GVJ75" s="2"/>
      <c r="GVK75" s="2"/>
      <c r="GVL75" s="2"/>
      <c r="GVM75" s="2"/>
      <c r="GVN75" s="2"/>
      <c r="GVO75" s="2"/>
      <c r="GVP75" s="2"/>
      <c r="GVQ75" s="2"/>
      <c r="GVR75" s="2"/>
      <c r="GVS75" s="2"/>
      <c r="GVT75" s="2"/>
      <c r="GVU75" s="2"/>
      <c r="GVV75" s="2"/>
      <c r="GVW75" s="2"/>
      <c r="GVX75" s="2"/>
      <c r="GVY75" s="2"/>
      <c r="GVZ75" s="2"/>
      <c r="GWA75" s="2"/>
      <c r="GWB75" s="2"/>
      <c r="GWC75" s="2"/>
      <c r="GWD75" s="2"/>
      <c r="GWE75" s="2"/>
      <c r="GWF75" s="2"/>
      <c r="GWG75" s="2"/>
      <c r="GWH75" s="2"/>
      <c r="GWI75" s="2"/>
      <c r="GWJ75" s="2"/>
      <c r="GWK75" s="2"/>
      <c r="GWL75" s="2"/>
      <c r="GWM75" s="2"/>
      <c r="GWN75" s="2"/>
      <c r="GWO75" s="2"/>
      <c r="GWP75" s="2"/>
      <c r="GWQ75" s="2"/>
      <c r="GWR75" s="2"/>
      <c r="GWS75" s="2"/>
      <c r="GWT75" s="2"/>
      <c r="GWU75" s="2"/>
      <c r="GWV75" s="2"/>
      <c r="GWW75" s="2"/>
      <c r="GWX75" s="2"/>
      <c r="GWY75" s="2"/>
      <c r="GWZ75" s="2"/>
      <c r="GXA75" s="2"/>
      <c r="GXB75" s="2"/>
      <c r="GXC75" s="2"/>
      <c r="GXD75" s="2"/>
      <c r="GXE75" s="2"/>
      <c r="GXF75" s="2"/>
      <c r="GXG75" s="2"/>
      <c r="GXH75" s="2"/>
      <c r="GXI75" s="2"/>
      <c r="GXJ75" s="2"/>
      <c r="GXK75" s="2"/>
      <c r="GXL75" s="2"/>
      <c r="GXM75" s="2"/>
      <c r="GXN75" s="2"/>
      <c r="GXO75" s="2"/>
      <c r="GXP75" s="2"/>
      <c r="GXQ75" s="2"/>
      <c r="GXR75" s="2"/>
      <c r="GXS75" s="2"/>
      <c r="GXT75" s="2"/>
      <c r="GXU75" s="2"/>
      <c r="GXV75" s="2"/>
      <c r="GXW75" s="2"/>
      <c r="GXX75" s="2"/>
      <c r="GXY75" s="2"/>
      <c r="GXZ75" s="2"/>
      <c r="GYA75" s="2"/>
      <c r="GYB75" s="2"/>
      <c r="GYC75" s="2"/>
      <c r="GYD75" s="2"/>
      <c r="GYE75" s="2"/>
      <c r="GYF75" s="2"/>
      <c r="GYG75" s="2"/>
      <c r="GYH75" s="2"/>
      <c r="GYI75" s="2"/>
      <c r="GYJ75" s="2"/>
      <c r="GYK75" s="2"/>
      <c r="GYL75" s="2"/>
      <c r="GYM75" s="2"/>
      <c r="GYN75" s="2"/>
      <c r="GYO75" s="2"/>
      <c r="GYP75" s="2"/>
      <c r="GYQ75" s="2"/>
      <c r="GYR75" s="2"/>
      <c r="GYS75" s="2"/>
      <c r="GYT75" s="2"/>
      <c r="GYU75" s="2"/>
      <c r="GYV75" s="2"/>
      <c r="GYW75" s="2"/>
      <c r="GYX75" s="2"/>
      <c r="GYY75" s="2"/>
      <c r="GYZ75" s="2"/>
      <c r="GZA75" s="2"/>
      <c r="GZB75" s="2"/>
      <c r="GZC75" s="2"/>
      <c r="GZD75" s="2"/>
      <c r="GZE75" s="2"/>
      <c r="GZF75" s="2"/>
      <c r="GZG75" s="2"/>
      <c r="GZH75" s="2"/>
      <c r="GZI75" s="2"/>
      <c r="GZJ75" s="2"/>
      <c r="GZK75" s="2"/>
      <c r="GZL75" s="2"/>
      <c r="GZM75" s="2"/>
      <c r="GZN75" s="2"/>
      <c r="GZO75" s="2"/>
      <c r="GZP75" s="2"/>
      <c r="GZQ75" s="2"/>
      <c r="GZR75" s="2"/>
      <c r="GZS75" s="2"/>
      <c r="GZT75" s="2"/>
      <c r="GZU75" s="2"/>
      <c r="GZV75" s="2"/>
      <c r="GZW75" s="2"/>
      <c r="GZX75" s="2"/>
      <c r="GZY75" s="2"/>
      <c r="GZZ75" s="2"/>
      <c r="HAA75" s="2"/>
      <c r="HAB75" s="2"/>
      <c r="HAC75" s="2"/>
      <c r="HAD75" s="2"/>
      <c r="HAE75" s="2"/>
      <c r="HAF75" s="2"/>
      <c r="HAG75" s="2"/>
      <c r="HAH75" s="2"/>
      <c r="HAI75" s="2"/>
      <c r="HAJ75" s="2"/>
      <c r="HAK75" s="2"/>
      <c r="HAL75" s="2"/>
      <c r="HAM75" s="2"/>
      <c r="HAN75" s="2"/>
      <c r="HAO75" s="2"/>
      <c r="HAP75" s="2"/>
      <c r="HAQ75" s="2"/>
      <c r="HAR75" s="2"/>
      <c r="HAS75" s="2"/>
      <c r="HAT75" s="2"/>
      <c r="HAU75" s="2"/>
      <c r="HAV75" s="2"/>
      <c r="HAW75" s="2"/>
      <c r="HAX75" s="2"/>
      <c r="HAY75" s="2"/>
      <c r="HAZ75" s="2"/>
      <c r="HBA75" s="2"/>
      <c r="HBB75" s="2"/>
      <c r="HBC75" s="2"/>
      <c r="HBD75" s="2"/>
      <c r="HBE75" s="2"/>
      <c r="HBF75" s="2"/>
      <c r="HBG75" s="2"/>
      <c r="HBH75" s="2"/>
      <c r="HBI75" s="2"/>
      <c r="HBJ75" s="2"/>
      <c r="HBK75" s="2"/>
      <c r="HBL75" s="2"/>
      <c r="HBM75" s="2"/>
      <c r="HBN75" s="2"/>
      <c r="HBO75" s="2"/>
      <c r="HBP75" s="2"/>
      <c r="HBQ75" s="2"/>
      <c r="HBR75" s="2"/>
      <c r="HBS75" s="2"/>
      <c r="HBT75" s="2"/>
      <c r="HBU75" s="2"/>
      <c r="HBV75" s="2"/>
      <c r="HBW75" s="2"/>
      <c r="HBX75" s="2"/>
      <c r="HBY75" s="2"/>
      <c r="HBZ75" s="2"/>
      <c r="HCA75" s="2"/>
      <c r="HCB75" s="2"/>
      <c r="HCC75" s="2"/>
      <c r="HCD75" s="2"/>
      <c r="HCE75" s="2"/>
      <c r="HCF75" s="2"/>
      <c r="HCG75" s="2"/>
      <c r="HCH75" s="2"/>
      <c r="HCI75" s="2"/>
      <c r="HCJ75" s="2"/>
      <c r="HCK75" s="2"/>
      <c r="HCL75" s="2"/>
      <c r="HCM75" s="2"/>
      <c r="HCN75" s="2"/>
      <c r="HCO75" s="2"/>
      <c r="HCP75" s="2"/>
      <c r="HCQ75" s="2"/>
      <c r="HCR75" s="2"/>
      <c r="HCS75" s="2"/>
      <c r="HCT75" s="2"/>
      <c r="HCU75" s="2"/>
      <c r="HCV75" s="2"/>
      <c r="HCW75" s="2"/>
      <c r="HCX75" s="2"/>
      <c r="HCY75" s="2"/>
      <c r="HCZ75" s="2"/>
      <c r="HDA75" s="2"/>
      <c r="HDB75" s="2"/>
      <c r="HDC75" s="2"/>
      <c r="HDD75" s="2"/>
      <c r="HDE75" s="2"/>
      <c r="HDF75" s="2"/>
      <c r="HDG75" s="2"/>
      <c r="HDH75" s="2"/>
      <c r="HDI75" s="2"/>
      <c r="HDJ75" s="2"/>
      <c r="HDK75" s="2"/>
      <c r="HDL75" s="2"/>
      <c r="HDM75" s="2"/>
      <c r="HDN75" s="2"/>
      <c r="HDO75" s="2"/>
      <c r="HDP75" s="2"/>
      <c r="HDQ75" s="2"/>
      <c r="HDR75" s="2"/>
      <c r="HDS75" s="2"/>
      <c r="HDT75" s="2"/>
      <c r="HDU75" s="2"/>
      <c r="HDV75" s="2"/>
      <c r="HDW75" s="2"/>
      <c r="HDX75" s="2"/>
      <c r="HDY75" s="2"/>
      <c r="HDZ75" s="2"/>
      <c r="HEA75" s="2"/>
      <c r="HEB75" s="2"/>
      <c r="HEC75" s="2"/>
      <c r="HED75" s="2"/>
      <c r="HEE75" s="2"/>
      <c r="HEF75" s="2"/>
      <c r="HEG75" s="2"/>
      <c r="HEH75" s="2"/>
      <c r="HEI75" s="2"/>
      <c r="HEJ75" s="2"/>
      <c r="HEK75" s="2"/>
      <c r="HEL75" s="2"/>
      <c r="HEM75" s="2"/>
      <c r="HEN75" s="2"/>
      <c r="HEO75" s="2"/>
      <c r="HEP75" s="2"/>
      <c r="HEQ75" s="2"/>
      <c r="HER75" s="2"/>
      <c r="HES75" s="2"/>
      <c r="HET75" s="2"/>
      <c r="HEU75" s="2"/>
      <c r="HEV75" s="2"/>
      <c r="HEW75" s="2"/>
      <c r="HEX75" s="2"/>
      <c r="HEY75" s="2"/>
      <c r="HEZ75" s="2"/>
      <c r="HFA75" s="2"/>
      <c r="HFB75" s="2"/>
      <c r="HFC75" s="2"/>
      <c r="HFD75" s="2"/>
      <c r="HFE75" s="2"/>
      <c r="HFF75" s="2"/>
      <c r="HFG75" s="2"/>
      <c r="HFH75" s="2"/>
      <c r="HFI75" s="2"/>
      <c r="HFJ75" s="2"/>
      <c r="HFK75" s="2"/>
      <c r="HFL75" s="2"/>
      <c r="HFM75" s="2"/>
      <c r="HFN75" s="2"/>
      <c r="HFO75" s="2"/>
      <c r="HFP75" s="2"/>
      <c r="HFQ75" s="2"/>
      <c r="HFR75" s="2"/>
      <c r="HFS75" s="2"/>
      <c r="HFT75" s="2"/>
      <c r="HFU75" s="2"/>
      <c r="HFV75" s="2"/>
      <c r="HFW75" s="2"/>
      <c r="HFX75" s="2"/>
      <c r="HFY75" s="2"/>
      <c r="HFZ75" s="2"/>
      <c r="HGA75" s="2"/>
      <c r="HGB75" s="2"/>
      <c r="HGC75" s="2"/>
      <c r="HGD75" s="2"/>
      <c r="HGE75" s="2"/>
      <c r="HGF75" s="2"/>
      <c r="HGG75" s="2"/>
      <c r="HGH75" s="2"/>
      <c r="HGI75" s="2"/>
      <c r="HGJ75" s="2"/>
      <c r="HGK75" s="2"/>
      <c r="HGL75" s="2"/>
      <c r="HGM75" s="2"/>
      <c r="HGN75" s="2"/>
      <c r="HGO75" s="2"/>
      <c r="HGP75" s="2"/>
      <c r="HGQ75" s="2"/>
      <c r="HGR75" s="2"/>
      <c r="HGS75" s="2"/>
      <c r="HGT75" s="2"/>
      <c r="HGU75" s="2"/>
      <c r="HGV75" s="2"/>
      <c r="HGW75" s="2"/>
      <c r="HGX75" s="2"/>
      <c r="HGY75" s="2"/>
      <c r="HGZ75" s="2"/>
      <c r="HHA75" s="2"/>
      <c r="HHB75" s="2"/>
      <c r="HHC75" s="2"/>
      <c r="HHD75" s="2"/>
      <c r="HHE75" s="2"/>
      <c r="HHF75" s="2"/>
      <c r="HHG75" s="2"/>
      <c r="HHH75" s="2"/>
      <c r="HHI75" s="2"/>
      <c r="HHJ75" s="2"/>
      <c r="HHK75" s="2"/>
      <c r="HHL75" s="2"/>
      <c r="HHM75" s="2"/>
      <c r="HHN75" s="2"/>
      <c r="HHO75" s="2"/>
      <c r="HHP75" s="2"/>
      <c r="HHQ75" s="2"/>
      <c r="HHR75" s="2"/>
      <c r="HHS75" s="2"/>
      <c r="HHT75" s="2"/>
      <c r="HHU75" s="2"/>
      <c r="HHV75" s="2"/>
      <c r="HHW75" s="2"/>
      <c r="HHX75" s="2"/>
      <c r="HHY75" s="2"/>
      <c r="HHZ75" s="2"/>
      <c r="HIA75" s="2"/>
      <c r="HIB75" s="2"/>
      <c r="HIC75" s="2"/>
      <c r="HID75" s="2"/>
      <c r="HIE75" s="2"/>
      <c r="HIF75" s="2"/>
      <c r="HIG75" s="2"/>
      <c r="HIH75" s="2"/>
      <c r="HII75" s="2"/>
      <c r="HIJ75" s="2"/>
      <c r="HIK75" s="2"/>
      <c r="HIL75" s="2"/>
      <c r="HIM75" s="2"/>
      <c r="HIN75" s="2"/>
      <c r="HIO75" s="2"/>
      <c r="HIP75" s="2"/>
      <c r="HIQ75" s="2"/>
      <c r="HIR75" s="2"/>
      <c r="HIS75" s="2"/>
      <c r="HIT75" s="2"/>
      <c r="HIU75" s="2"/>
      <c r="HIV75" s="2"/>
      <c r="HIW75" s="2"/>
      <c r="HIX75" s="2"/>
      <c r="HIY75" s="2"/>
      <c r="HIZ75" s="2"/>
      <c r="HJA75" s="2"/>
      <c r="HJB75" s="2"/>
      <c r="HJC75" s="2"/>
      <c r="HJD75" s="2"/>
      <c r="HJE75" s="2"/>
      <c r="HJF75" s="2"/>
      <c r="HJG75" s="2"/>
      <c r="HJH75" s="2"/>
      <c r="HJI75" s="2"/>
      <c r="HJJ75" s="2"/>
      <c r="HJK75" s="2"/>
      <c r="HJL75" s="2"/>
      <c r="HJM75" s="2"/>
      <c r="HJN75" s="2"/>
      <c r="HJO75" s="2"/>
      <c r="HJP75" s="2"/>
      <c r="HJQ75" s="2"/>
      <c r="HJR75" s="2"/>
      <c r="HJS75" s="2"/>
      <c r="HJT75" s="2"/>
      <c r="HJU75" s="2"/>
      <c r="HJV75" s="2"/>
      <c r="HJW75" s="2"/>
      <c r="HJX75" s="2"/>
      <c r="HJY75" s="2"/>
      <c r="HJZ75" s="2"/>
      <c r="HKA75" s="2"/>
      <c r="HKB75" s="2"/>
      <c r="HKC75" s="2"/>
      <c r="HKD75" s="2"/>
      <c r="HKE75" s="2"/>
      <c r="HKF75" s="2"/>
      <c r="HKG75" s="2"/>
      <c r="HKH75" s="2"/>
      <c r="HKI75" s="2"/>
      <c r="HKJ75" s="2"/>
      <c r="HKK75" s="2"/>
      <c r="HKL75" s="2"/>
      <c r="HKM75" s="2"/>
      <c r="HKN75" s="2"/>
      <c r="HKO75" s="2"/>
      <c r="HKP75" s="2"/>
      <c r="HKQ75" s="2"/>
      <c r="HKR75" s="2"/>
      <c r="HKS75" s="2"/>
      <c r="HKT75" s="2"/>
      <c r="HKU75" s="2"/>
      <c r="HKV75" s="2"/>
      <c r="HKW75" s="2"/>
      <c r="HKX75" s="2"/>
      <c r="HKY75" s="2"/>
      <c r="HKZ75" s="2"/>
      <c r="HLA75" s="2"/>
      <c r="HLB75" s="2"/>
      <c r="HLC75" s="2"/>
      <c r="HLD75" s="2"/>
      <c r="HLE75" s="2"/>
      <c r="HLF75" s="2"/>
      <c r="HLG75" s="2"/>
      <c r="HLH75" s="2"/>
      <c r="HLI75" s="2"/>
      <c r="HLJ75" s="2"/>
      <c r="HLK75" s="2"/>
      <c r="HLL75" s="2"/>
      <c r="HLM75" s="2"/>
      <c r="HLN75" s="2"/>
      <c r="HLO75" s="2"/>
      <c r="HLP75" s="2"/>
      <c r="HLQ75" s="2"/>
      <c r="HLR75" s="2"/>
      <c r="HLS75" s="2"/>
      <c r="HLT75" s="2"/>
      <c r="HLU75" s="2"/>
      <c r="HLV75" s="2"/>
      <c r="HLW75" s="2"/>
      <c r="HLX75" s="2"/>
      <c r="HLY75" s="2"/>
      <c r="HLZ75" s="2"/>
      <c r="HMA75" s="2"/>
      <c r="HMB75" s="2"/>
      <c r="HMC75" s="2"/>
      <c r="HMD75" s="2"/>
      <c r="HME75" s="2"/>
      <c r="HMF75" s="2"/>
      <c r="HMG75" s="2"/>
      <c r="HMH75" s="2"/>
      <c r="HMI75" s="2"/>
      <c r="HMJ75" s="2"/>
      <c r="HMK75" s="2"/>
      <c r="HML75" s="2"/>
      <c r="HMM75" s="2"/>
      <c r="HMN75" s="2"/>
      <c r="HMO75" s="2"/>
      <c r="HMP75" s="2"/>
      <c r="HMQ75" s="2"/>
      <c r="HMR75" s="2"/>
      <c r="HMS75" s="2"/>
      <c r="HMT75" s="2"/>
      <c r="HMU75" s="2"/>
      <c r="HMV75" s="2"/>
      <c r="HMW75" s="2"/>
      <c r="HMX75" s="2"/>
      <c r="HMY75" s="2"/>
      <c r="HMZ75" s="2"/>
      <c r="HNA75" s="2"/>
      <c r="HNB75" s="2"/>
      <c r="HNC75" s="2"/>
      <c r="HND75" s="2"/>
      <c r="HNE75" s="2"/>
      <c r="HNF75" s="2"/>
      <c r="HNG75" s="2"/>
      <c r="HNH75" s="2"/>
      <c r="HNI75" s="2"/>
      <c r="HNJ75" s="2"/>
      <c r="HNK75" s="2"/>
      <c r="HNL75" s="2"/>
      <c r="HNM75" s="2"/>
      <c r="HNN75" s="2"/>
      <c r="HNO75" s="2"/>
      <c r="HNP75" s="2"/>
      <c r="HNQ75" s="2"/>
      <c r="HNR75" s="2"/>
      <c r="HNS75" s="2"/>
      <c r="HNT75" s="2"/>
      <c r="HNU75" s="2"/>
      <c r="HNV75" s="2"/>
      <c r="HNW75" s="2"/>
      <c r="HNX75" s="2"/>
      <c r="HNY75" s="2"/>
      <c r="HNZ75" s="2"/>
      <c r="HOA75" s="2"/>
      <c r="HOB75" s="2"/>
      <c r="HOC75" s="2"/>
      <c r="HOD75" s="2"/>
      <c r="HOE75" s="2"/>
      <c r="HOF75" s="2"/>
      <c r="HOG75" s="2"/>
      <c r="HOH75" s="2"/>
      <c r="HOI75" s="2"/>
      <c r="HOJ75" s="2"/>
      <c r="HOK75" s="2"/>
      <c r="HOL75" s="2"/>
      <c r="HOM75" s="2"/>
      <c r="HON75" s="2"/>
      <c r="HOO75" s="2"/>
      <c r="HOP75" s="2"/>
      <c r="HOQ75" s="2"/>
      <c r="HOR75" s="2"/>
      <c r="HOS75" s="2"/>
      <c r="HOT75" s="2"/>
      <c r="HOU75" s="2"/>
      <c r="HOV75" s="2"/>
      <c r="HOW75" s="2"/>
      <c r="HOX75" s="2"/>
      <c r="HOY75" s="2"/>
      <c r="HOZ75" s="2"/>
      <c r="HPA75" s="2"/>
      <c r="HPB75" s="2"/>
      <c r="HPC75" s="2"/>
      <c r="HPD75" s="2"/>
      <c r="HPE75" s="2"/>
      <c r="HPF75" s="2"/>
      <c r="HPG75" s="2"/>
      <c r="HPH75" s="2"/>
      <c r="HPI75" s="2"/>
      <c r="HPJ75" s="2"/>
      <c r="HPK75" s="2"/>
      <c r="HPL75" s="2"/>
      <c r="HPM75" s="2"/>
      <c r="HPN75" s="2"/>
      <c r="HPO75" s="2"/>
      <c r="HPP75" s="2"/>
      <c r="HPQ75" s="2"/>
      <c r="HPR75" s="2"/>
      <c r="HPS75" s="2"/>
      <c r="HPT75" s="2"/>
      <c r="HPU75" s="2"/>
      <c r="HPV75" s="2"/>
      <c r="HPW75" s="2"/>
      <c r="HPX75" s="2"/>
      <c r="HPY75" s="2"/>
      <c r="HPZ75" s="2"/>
      <c r="HQA75" s="2"/>
      <c r="HQB75" s="2"/>
      <c r="HQC75" s="2"/>
      <c r="HQD75" s="2"/>
      <c r="HQE75" s="2"/>
      <c r="HQF75" s="2"/>
      <c r="HQG75" s="2"/>
      <c r="HQH75" s="2"/>
      <c r="HQI75" s="2"/>
      <c r="HQJ75" s="2"/>
      <c r="HQK75" s="2"/>
      <c r="HQL75" s="2"/>
      <c r="HQM75" s="2"/>
      <c r="HQN75" s="2"/>
      <c r="HQO75" s="2"/>
      <c r="HQP75" s="2"/>
      <c r="HQQ75" s="2"/>
      <c r="HQR75" s="2"/>
      <c r="HQS75" s="2"/>
      <c r="HQT75" s="2"/>
      <c r="HQU75" s="2"/>
      <c r="HQV75" s="2"/>
      <c r="HQW75" s="2"/>
      <c r="HQX75" s="2"/>
      <c r="HQY75" s="2"/>
      <c r="HQZ75" s="2"/>
      <c r="HRA75" s="2"/>
      <c r="HRB75" s="2"/>
      <c r="HRC75" s="2"/>
      <c r="HRD75" s="2"/>
      <c r="HRE75" s="2"/>
      <c r="HRF75" s="2"/>
      <c r="HRG75" s="2"/>
      <c r="HRH75" s="2"/>
      <c r="HRI75" s="2"/>
      <c r="HRJ75" s="2"/>
      <c r="HRK75" s="2"/>
      <c r="HRL75" s="2"/>
      <c r="HRM75" s="2"/>
      <c r="HRN75" s="2"/>
      <c r="HRO75" s="2"/>
      <c r="HRP75" s="2"/>
      <c r="HRQ75" s="2"/>
      <c r="HRR75" s="2"/>
      <c r="HRS75" s="2"/>
      <c r="HRT75" s="2"/>
      <c r="HRU75" s="2"/>
      <c r="HRV75" s="2"/>
      <c r="HRW75" s="2"/>
      <c r="HRX75" s="2"/>
      <c r="HRY75" s="2"/>
      <c r="HRZ75" s="2"/>
      <c r="HSA75" s="2"/>
      <c r="HSB75" s="2"/>
      <c r="HSC75" s="2"/>
      <c r="HSD75" s="2"/>
      <c r="HSE75" s="2"/>
      <c r="HSF75" s="2"/>
      <c r="HSG75" s="2"/>
      <c r="HSH75" s="2"/>
      <c r="HSI75" s="2"/>
      <c r="HSJ75" s="2"/>
      <c r="HSK75" s="2"/>
      <c r="HSL75" s="2"/>
      <c r="HSM75" s="2"/>
      <c r="HSN75" s="2"/>
      <c r="HSO75" s="2"/>
      <c r="HSP75" s="2"/>
      <c r="HSQ75" s="2"/>
      <c r="HSR75" s="2"/>
      <c r="HSS75" s="2"/>
      <c r="HST75" s="2"/>
      <c r="HSU75" s="2"/>
      <c r="HSV75" s="2"/>
      <c r="HSW75" s="2"/>
      <c r="HSX75" s="2"/>
      <c r="HSY75" s="2"/>
      <c r="HSZ75" s="2"/>
      <c r="HTA75" s="2"/>
      <c r="HTB75" s="2"/>
      <c r="HTC75" s="2"/>
      <c r="HTD75" s="2"/>
      <c r="HTE75" s="2"/>
      <c r="HTF75" s="2"/>
      <c r="HTG75" s="2"/>
      <c r="HTH75" s="2"/>
      <c r="HTI75" s="2"/>
      <c r="HTJ75" s="2"/>
      <c r="HTK75" s="2"/>
      <c r="HTL75" s="2"/>
      <c r="HTM75" s="2"/>
      <c r="HTN75" s="2"/>
      <c r="HTO75" s="2"/>
      <c r="HTP75" s="2"/>
      <c r="HTQ75" s="2"/>
      <c r="HTR75" s="2"/>
      <c r="HTS75" s="2"/>
      <c r="HTT75" s="2"/>
      <c r="HTU75" s="2"/>
      <c r="HTV75" s="2"/>
      <c r="HTW75" s="2"/>
      <c r="HTX75" s="2"/>
      <c r="HTY75" s="2"/>
      <c r="HTZ75" s="2"/>
      <c r="HUA75" s="2"/>
      <c r="HUB75" s="2"/>
      <c r="HUC75" s="2"/>
      <c r="HUD75" s="2"/>
      <c r="HUE75" s="2"/>
      <c r="HUF75" s="2"/>
      <c r="HUG75" s="2"/>
      <c r="HUH75" s="2"/>
      <c r="HUI75" s="2"/>
      <c r="HUJ75" s="2"/>
      <c r="HUK75" s="2"/>
      <c r="HUL75" s="2"/>
      <c r="HUM75" s="2"/>
      <c r="HUN75" s="2"/>
      <c r="HUO75" s="2"/>
      <c r="HUP75" s="2"/>
      <c r="HUQ75" s="2"/>
      <c r="HUR75" s="2"/>
      <c r="HUS75" s="2"/>
      <c r="HUT75" s="2"/>
      <c r="HUU75" s="2"/>
      <c r="HUV75" s="2"/>
      <c r="HUW75" s="2"/>
      <c r="HUX75" s="2"/>
      <c r="HUY75" s="2"/>
      <c r="HUZ75" s="2"/>
      <c r="HVA75" s="2"/>
      <c r="HVB75" s="2"/>
      <c r="HVC75" s="2"/>
      <c r="HVD75" s="2"/>
      <c r="HVE75" s="2"/>
      <c r="HVF75" s="2"/>
      <c r="HVG75" s="2"/>
      <c r="HVH75" s="2"/>
      <c r="HVI75" s="2"/>
      <c r="HVJ75" s="2"/>
      <c r="HVK75" s="2"/>
      <c r="HVL75" s="2"/>
      <c r="HVM75" s="2"/>
      <c r="HVN75" s="2"/>
      <c r="HVO75" s="2"/>
      <c r="HVP75" s="2"/>
      <c r="HVQ75" s="2"/>
      <c r="HVR75" s="2"/>
      <c r="HVS75" s="2"/>
      <c r="HVT75" s="2"/>
      <c r="HVU75" s="2"/>
      <c r="HVV75" s="2"/>
      <c r="HVW75" s="2"/>
      <c r="HVX75" s="2"/>
      <c r="HVY75" s="2"/>
      <c r="HVZ75" s="2"/>
      <c r="HWA75" s="2"/>
      <c r="HWB75" s="2"/>
      <c r="HWC75" s="2"/>
      <c r="HWD75" s="2"/>
      <c r="HWE75" s="2"/>
      <c r="HWF75" s="2"/>
      <c r="HWG75" s="2"/>
      <c r="HWH75" s="2"/>
      <c r="HWI75" s="2"/>
      <c r="HWJ75" s="2"/>
      <c r="HWK75" s="2"/>
      <c r="HWL75" s="2"/>
      <c r="HWM75" s="2"/>
      <c r="HWN75" s="2"/>
      <c r="HWO75" s="2"/>
      <c r="HWP75" s="2"/>
      <c r="HWQ75" s="2"/>
      <c r="HWR75" s="2"/>
      <c r="HWS75" s="2"/>
      <c r="HWT75" s="2"/>
      <c r="HWU75" s="2"/>
      <c r="HWV75" s="2"/>
      <c r="HWW75" s="2"/>
      <c r="HWX75" s="2"/>
      <c r="HWY75" s="2"/>
      <c r="HWZ75" s="2"/>
      <c r="HXA75" s="2"/>
      <c r="HXB75" s="2"/>
      <c r="HXC75" s="2"/>
      <c r="HXD75" s="2"/>
      <c r="HXE75" s="2"/>
      <c r="HXF75" s="2"/>
      <c r="HXG75" s="2"/>
      <c r="HXH75" s="2"/>
      <c r="HXI75" s="2"/>
      <c r="HXJ75" s="2"/>
      <c r="HXK75" s="2"/>
      <c r="HXL75" s="2"/>
      <c r="HXM75" s="2"/>
      <c r="HXN75" s="2"/>
      <c r="HXO75" s="2"/>
      <c r="HXP75" s="2"/>
      <c r="HXQ75" s="2"/>
      <c r="HXR75" s="2"/>
      <c r="HXS75" s="2"/>
      <c r="HXT75" s="2"/>
      <c r="HXU75" s="2"/>
      <c r="HXV75" s="2"/>
      <c r="HXW75" s="2"/>
      <c r="HXX75" s="2"/>
      <c r="HXY75" s="2"/>
      <c r="HXZ75" s="2"/>
      <c r="HYA75" s="2"/>
      <c r="HYB75" s="2"/>
      <c r="HYC75" s="2"/>
      <c r="HYD75" s="2"/>
      <c r="HYE75" s="2"/>
      <c r="HYF75" s="2"/>
      <c r="HYG75" s="2"/>
      <c r="HYH75" s="2"/>
      <c r="HYI75" s="2"/>
      <c r="HYJ75" s="2"/>
      <c r="HYK75" s="2"/>
      <c r="HYL75" s="2"/>
      <c r="HYM75" s="2"/>
      <c r="HYN75" s="2"/>
      <c r="HYO75" s="2"/>
      <c r="HYP75" s="2"/>
      <c r="HYQ75" s="2"/>
      <c r="HYR75" s="2"/>
      <c r="HYS75" s="2"/>
      <c r="HYT75" s="2"/>
      <c r="HYU75" s="2"/>
      <c r="HYV75" s="2"/>
      <c r="HYW75" s="2"/>
      <c r="HYX75" s="2"/>
      <c r="HYY75" s="2"/>
      <c r="HYZ75" s="2"/>
      <c r="HZA75" s="2"/>
      <c r="HZB75" s="2"/>
      <c r="HZC75" s="2"/>
      <c r="HZD75" s="2"/>
      <c r="HZE75" s="2"/>
      <c r="HZF75" s="2"/>
      <c r="HZG75" s="2"/>
      <c r="HZH75" s="2"/>
      <c r="HZI75" s="2"/>
      <c r="HZJ75" s="2"/>
      <c r="HZK75" s="2"/>
      <c r="HZL75" s="2"/>
      <c r="HZM75" s="2"/>
      <c r="HZN75" s="2"/>
      <c r="HZO75" s="2"/>
      <c r="HZP75" s="2"/>
      <c r="HZQ75" s="2"/>
      <c r="HZR75" s="2"/>
      <c r="HZS75" s="2"/>
      <c r="HZT75" s="2"/>
      <c r="HZU75" s="2"/>
      <c r="HZV75" s="2"/>
      <c r="HZW75" s="2"/>
      <c r="HZX75" s="2"/>
      <c r="HZY75" s="2"/>
      <c r="HZZ75" s="2"/>
      <c r="IAA75" s="2"/>
      <c r="IAB75" s="2"/>
      <c r="IAC75" s="2"/>
      <c r="IAD75" s="2"/>
      <c r="IAE75" s="2"/>
      <c r="IAF75" s="2"/>
      <c r="IAG75" s="2"/>
      <c r="IAH75" s="2"/>
      <c r="IAI75" s="2"/>
      <c r="IAJ75" s="2"/>
      <c r="IAK75" s="2"/>
      <c r="IAL75" s="2"/>
      <c r="IAM75" s="2"/>
      <c r="IAN75" s="2"/>
      <c r="IAO75" s="2"/>
      <c r="IAP75" s="2"/>
      <c r="IAQ75" s="2"/>
      <c r="IAR75" s="2"/>
      <c r="IAS75" s="2"/>
      <c r="IAT75" s="2"/>
      <c r="IAU75" s="2"/>
      <c r="IAV75" s="2"/>
      <c r="IAW75" s="2"/>
      <c r="IAX75" s="2"/>
      <c r="IAY75" s="2"/>
      <c r="IAZ75" s="2"/>
      <c r="IBA75" s="2"/>
      <c r="IBB75" s="2"/>
      <c r="IBC75" s="2"/>
      <c r="IBD75" s="2"/>
      <c r="IBE75" s="2"/>
      <c r="IBF75" s="2"/>
      <c r="IBG75" s="2"/>
      <c r="IBH75" s="2"/>
      <c r="IBI75" s="2"/>
      <c r="IBJ75" s="2"/>
      <c r="IBK75" s="2"/>
      <c r="IBL75" s="2"/>
      <c r="IBM75" s="2"/>
      <c r="IBN75" s="2"/>
      <c r="IBO75" s="2"/>
      <c r="IBP75" s="2"/>
      <c r="IBQ75" s="2"/>
      <c r="IBR75" s="2"/>
      <c r="IBS75" s="2"/>
      <c r="IBT75" s="2"/>
      <c r="IBU75" s="2"/>
      <c r="IBV75" s="2"/>
      <c r="IBW75" s="2"/>
      <c r="IBX75" s="2"/>
      <c r="IBY75" s="2"/>
      <c r="IBZ75" s="2"/>
      <c r="ICA75" s="2"/>
      <c r="ICB75" s="2"/>
      <c r="ICC75" s="2"/>
      <c r="ICD75" s="2"/>
      <c r="ICE75" s="2"/>
      <c r="ICF75" s="2"/>
      <c r="ICG75" s="2"/>
      <c r="ICH75" s="2"/>
      <c r="ICI75" s="2"/>
      <c r="ICJ75" s="2"/>
      <c r="ICK75" s="2"/>
      <c r="ICL75" s="2"/>
      <c r="ICM75" s="2"/>
      <c r="ICN75" s="2"/>
      <c r="ICO75" s="2"/>
      <c r="ICP75" s="2"/>
      <c r="ICQ75" s="2"/>
      <c r="ICR75" s="2"/>
      <c r="ICS75" s="2"/>
      <c r="ICT75" s="2"/>
      <c r="ICU75" s="2"/>
      <c r="ICV75" s="2"/>
      <c r="ICW75" s="2"/>
      <c r="ICX75" s="2"/>
      <c r="ICY75" s="2"/>
      <c r="ICZ75" s="2"/>
      <c r="IDA75" s="2"/>
      <c r="IDB75" s="2"/>
      <c r="IDC75" s="2"/>
      <c r="IDD75" s="2"/>
      <c r="IDE75" s="2"/>
      <c r="IDF75" s="2"/>
      <c r="IDG75" s="2"/>
      <c r="IDH75" s="2"/>
      <c r="IDI75" s="2"/>
      <c r="IDJ75" s="2"/>
      <c r="IDK75" s="2"/>
      <c r="IDL75" s="2"/>
      <c r="IDM75" s="2"/>
      <c r="IDN75" s="2"/>
      <c r="IDO75" s="2"/>
      <c r="IDP75" s="2"/>
      <c r="IDQ75" s="2"/>
      <c r="IDR75" s="2"/>
      <c r="IDS75" s="2"/>
      <c r="IDT75" s="2"/>
      <c r="IDU75" s="2"/>
      <c r="IDV75" s="2"/>
      <c r="IDW75" s="2"/>
      <c r="IDX75" s="2"/>
      <c r="IDY75" s="2"/>
      <c r="IDZ75" s="2"/>
      <c r="IEA75" s="2"/>
      <c r="IEB75" s="2"/>
      <c r="IEC75" s="2"/>
      <c r="IED75" s="2"/>
      <c r="IEE75" s="2"/>
      <c r="IEF75" s="2"/>
      <c r="IEG75" s="2"/>
      <c r="IEH75" s="2"/>
      <c r="IEI75" s="2"/>
      <c r="IEJ75" s="2"/>
      <c r="IEK75" s="2"/>
      <c r="IEL75" s="2"/>
      <c r="IEM75" s="2"/>
      <c r="IEN75" s="2"/>
      <c r="IEO75" s="2"/>
      <c r="IEP75" s="2"/>
      <c r="IEQ75" s="2"/>
      <c r="IER75" s="2"/>
      <c r="IES75" s="2"/>
      <c r="IET75" s="2"/>
      <c r="IEU75" s="2"/>
      <c r="IEV75" s="2"/>
      <c r="IEW75" s="2"/>
      <c r="IEX75" s="2"/>
      <c r="IEY75" s="2"/>
      <c r="IEZ75" s="2"/>
      <c r="IFA75" s="2"/>
      <c r="IFB75" s="2"/>
      <c r="IFC75" s="2"/>
      <c r="IFD75" s="2"/>
      <c r="IFE75" s="2"/>
      <c r="IFF75" s="2"/>
      <c r="IFG75" s="2"/>
      <c r="IFH75" s="2"/>
      <c r="IFI75" s="2"/>
      <c r="IFJ75" s="2"/>
      <c r="IFK75" s="2"/>
      <c r="IFL75" s="2"/>
      <c r="IFM75" s="2"/>
      <c r="IFN75" s="2"/>
      <c r="IFO75" s="2"/>
      <c r="IFP75" s="2"/>
      <c r="IFQ75" s="2"/>
      <c r="IFR75" s="2"/>
      <c r="IFS75" s="2"/>
      <c r="IFT75" s="2"/>
      <c r="IFU75" s="2"/>
      <c r="IFV75" s="2"/>
      <c r="IFW75" s="2"/>
      <c r="IFX75" s="2"/>
      <c r="IFY75" s="2"/>
      <c r="IFZ75" s="2"/>
      <c r="IGA75" s="2"/>
      <c r="IGB75" s="2"/>
      <c r="IGC75" s="2"/>
      <c r="IGD75" s="2"/>
      <c r="IGE75" s="2"/>
      <c r="IGF75" s="2"/>
      <c r="IGG75" s="2"/>
      <c r="IGH75" s="2"/>
      <c r="IGI75" s="2"/>
      <c r="IGJ75" s="2"/>
      <c r="IGK75" s="2"/>
      <c r="IGL75" s="2"/>
      <c r="IGM75" s="2"/>
      <c r="IGN75" s="2"/>
      <c r="IGO75" s="2"/>
      <c r="IGP75" s="2"/>
      <c r="IGQ75" s="2"/>
      <c r="IGR75" s="2"/>
      <c r="IGS75" s="2"/>
      <c r="IGT75" s="2"/>
      <c r="IGU75" s="2"/>
      <c r="IGV75" s="2"/>
      <c r="IGW75" s="2"/>
      <c r="IGX75" s="2"/>
      <c r="IGY75" s="2"/>
      <c r="IGZ75" s="2"/>
      <c r="IHA75" s="2"/>
      <c r="IHB75" s="2"/>
      <c r="IHC75" s="2"/>
      <c r="IHD75" s="2"/>
      <c r="IHE75" s="2"/>
      <c r="IHF75" s="2"/>
      <c r="IHG75" s="2"/>
      <c r="IHH75" s="2"/>
      <c r="IHI75" s="2"/>
      <c r="IHJ75" s="2"/>
      <c r="IHK75" s="2"/>
      <c r="IHL75" s="2"/>
      <c r="IHM75" s="2"/>
      <c r="IHN75" s="2"/>
      <c r="IHO75" s="2"/>
      <c r="IHP75" s="2"/>
      <c r="IHQ75" s="2"/>
      <c r="IHR75" s="2"/>
      <c r="IHS75" s="2"/>
      <c r="IHT75" s="2"/>
      <c r="IHU75" s="2"/>
      <c r="IHV75" s="2"/>
      <c r="IHW75" s="2"/>
      <c r="IHX75" s="2"/>
      <c r="IHY75" s="2"/>
      <c r="IHZ75" s="2"/>
      <c r="IIA75" s="2"/>
      <c r="IIB75" s="2"/>
      <c r="IIC75" s="2"/>
      <c r="IID75" s="2"/>
      <c r="IIE75" s="2"/>
      <c r="IIF75" s="2"/>
      <c r="IIG75" s="2"/>
      <c r="IIH75" s="2"/>
      <c r="III75" s="2"/>
      <c r="IIJ75" s="2"/>
      <c r="IIK75" s="2"/>
      <c r="IIL75" s="2"/>
      <c r="IIM75" s="2"/>
      <c r="IIN75" s="2"/>
      <c r="IIO75" s="2"/>
      <c r="IIP75" s="2"/>
      <c r="IIQ75" s="2"/>
      <c r="IIR75" s="2"/>
      <c r="IIS75" s="2"/>
      <c r="IIT75" s="2"/>
      <c r="IIU75" s="2"/>
      <c r="IIV75" s="2"/>
      <c r="IIW75" s="2"/>
      <c r="IIX75" s="2"/>
      <c r="IIY75" s="2"/>
      <c r="IIZ75" s="2"/>
      <c r="IJA75" s="2"/>
      <c r="IJB75" s="2"/>
      <c r="IJC75" s="2"/>
      <c r="IJD75" s="2"/>
      <c r="IJE75" s="2"/>
      <c r="IJF75" s="2"/>
      <c r="IJG75" s="2"/>
      <c r="IJH75" s="2"/>
      <c r="IJI75" s="2"/>
      <c r="IJJ75" s="2"/>
      <c r="IJK75" s="2"/>
      <c r="IJL75" s="2"/>
      <c r="IJM75" s="2"/>
      <c r="IJN75" s="2"/>
      <c r="IJO75" s="2"/>
      <c r="IJP75" s="2"/>
      <c r="IJQ75" s="2"/>
      <c r="IJR75" s="2"/>
      <c r="IJS75" s="2"/>
      <c r="IJT75" s="2"/>
      <c r="IJU75" s="2"/>
      <c r="IJV75" s="2"/>
      <c r="IJW75" s="2"/>
      <c r="IJX75" s="2"/>
      <c r="IJY75" s="2"/>
      <c r="IJZ75" s="2"/>
      <c r="IKA75" s="2"/>
      <c r="IKB75" s="2"/>
      <c r="IKC75" s="2"/>
      <c r="IKD75" s="2"/>
      <c r="IKE75" s="2"/>
      <c r="IKF75" s="2"/>
      <c r="IKG75" s="2"/>
      <c r="IKH75" s="2"/>
      <c r="IKI75" s="2"/>
      <c r="IKJ75" s="2"/>
      <c r="IKK75" s="2"/>
      <c r="IKL75" s="2"/>
      <c r="IKM75" s="2"/>
      <c r="IKN75" s="2"/>
      <c r="IKO75" s="2"/>
      <c r="IKP75" s="2"/>
      <c r="IKQ75" s="2"/>
      <c r="IKR75" s="2"/>
      <c r="IKS75" s="2"/>
      <c r="IKT75" s="2"/>
      <c r="IKU75" s="2"/>
      <c r="IKV75" s="2"/>
      <c r="IKW75" s="2"/>
      <c r="IKX75" s="2"/>
      <c r="IKY75" s="2"/>
      <c r="IKZ75" s="2"/>
      <c r="ILA75" s="2"/>
      <c r="ILB75" s="2"/>
      <c r="ILC75" s="2"/>
      <c r="ILD75" s="2"/>
      <c r="ILE75" s="2"/>
      <c r="ILF75" s="2"/>
      <c r="ILG75" s="2"/>
      <c r="ILH75" s="2"/>
      <c r="ILI75" s="2"/>
      <c r="ILJ75" s="2"/>
      <c r="ILK75" s="2"/>
      <c r="ILL75" s="2"/>
      <c r="ILM75" s="2"/>
      <c r="ILN75" s="2"/>
      <c r="ILO75" s="2"/>
      <c r="ILP75" s="2"/>
      <c r="ILQ75" s="2"/>
      <c r="ILR75" s="2"/>
      <c r="ILS75" s="2"/>
      <c r="ILT75" s="2"/>
      <c r="ILU75" s="2"/>
      <c r="ILV75" s="2"/>
      <c r="ILW75" s="2"/>
      <c r="ILX75" s="2"/>
      <c r="ILY75" s="2"/>
      <c r="ILZ75" s="2"/>
      <c r="IMA75" s="2"/>
      <c r="IMB75" s="2"/>
      <c r="IMC75" s="2"/>
      <c r="IMD75" s="2"/>
      <c r="IME75" s="2"/>
      <c r="IMF75" s="2"/>
      <c r="IMG75" s="2"/>
      <c r="IMH75" s="2"/>
      <c r="IMI75" s="2"/>
      <c r="IMJ75" s="2"/>
      <c r="IMK75" s="2"/>
      <c r="IML75" s="2"/>
      <c r="IMM75" s="2"/>
      <c r="IMN75" s="2"/>
      <c r="IMO75" s="2"/>
      <c r="IMP75" s="2"/>
      <c r="IMQ75" s="2"/>
      <c r="IMR75" s="2"/>
      <c r="IMS75" s="2"/>
      <c r="IMT75" s="2"/>
      <c r="IMU75" s="2"/>
      <c r="IMV75" s="2"/>
      <c r="IMW75" s="2"/>
      <c r="IMX75" s="2"/>
      <c r="IMY75" s="2"/>
      <c r="IMZ75" s="2"/>
      <c r="INA75" s="2"/>
      <c r="INB75" s="2"/>
      <c r="INC75" s="2"/>
      <c r="IND75" s="2"/>
      <c r="INE75" s="2"/>
      <c r="INF75" s="2"/>
      <c r="ING75" s="2"/>
      <c r="INH75" s="2"/>
      <c r="INI75" s="2"/>
      <c r="INJ75" s="2"/>
      <c r="INK75" s="2"/>
      <c r="INL75" s="2"/>
      <c r="INM75" s="2"/>
      <c r="INN75" s="2"/>
      <c r="INO75" s="2"/>
      <c r="INP75" s="2"/>
      <c r="INQ75" s="2"/>
      <c r="INR75" s="2"/>
      <c r="INS75" s="2"/>
      <c r="INT75" s="2"/>
      <c r="INU75" s="2"/>
      <c r="INV75" s="2"/>
      <c r="INW75" s="2"/>
      <c r="INX75" s="2"/>
      <c r="INY75" s="2"/>
      <c r="INZ75" s="2"/>
      <c r="IOA75" s="2"/>
      <c r="IOB75" s="2"/>
      <c r="IOC75" s="2"/>
      <c r="IOD75" s="2"/>
      <c r="IOE75" s="2"/>
      <c r="IOF75" s="2"/>
      <c r="IOG75" s="2"/>
      <c r="IOH75" s="2"/>
      <c r="IOI75" s="2"/>
      <c r="IOJ75" s="2"/>
      <c r="IOK75" s="2"/>
      <c r="IOL75" s="2"/>
      <c r="IOM75" s="2"/>
      <c r="ION75" s="2"/>
      <c r="IOO75" s="2"/>
      <c r="IOP75" s="2"/>
      <c r="IOQ75" s="2"/>
      <c r="IOR75" s="2"/>
      <c r="IOS75" s="2"/>
      <c r="IOT75" s="2"/>
      <c r="IOU75" s="2"/>
      <c r="IOV75" s="2"/>
      <c r="IOW75" s="2"/>
      <c r="IOX75" s="2"/>
      <c r="IOY75" s="2"/>
      <c r="IOZ75" s="2"/>
      <c r="IPA75" s="2"/>
      <c r="IPB75" s="2"/>
      <c r="IPC75" s="2"/>
      <c r="IPD75" s="2"/>
      <c r="IPE75" s="2"/>
      <c r="IPF75" s="2"/>
      <c r="IPG75" s="2"/>
      <c r="IPH75" s="2"/>
      <c r="IPI75" s="2"/>
      <c r="IPJ75" s="2"/>
      <c r="IPK75" s="2"/>
      <c r="IPL75" s="2"/>
      <c r="IPM75" s="2"/>
      <c r="IPN75" s="2"/>
      <c r="IPO75" s="2"/>
      <c r="IPP75" s="2"/>
      <c r="IPQ75" s="2"/>
      <c r="IPR75" s="2"/>
      <c r="IPS75" s="2"/>
      <c r="IPT75" s="2"/>
      <c r="IPU75" s="2"/>
      <c r="IPV75" s="2"/>
      <c r="IPW75" s="2"/>
      <c r="IPX75" s="2"/>
      <c r="IPY75" s="2"/>
      <c r="IPZ75" s="2"/>
      <c r="IQA75" s="2"/>
      <c r="IQB75" s="2"/>
      <c r="IQC75" s="2"/>
      <c r="IQD75" s="2"/>
      <c r="IQE75" s="2"/>
      <c r="IQF75" s="2"/>
      <c r="IQG75" s="2"/>
      <c r="IQH75" s="2"/>
      <c r="IQI75" s="2"/>
      <c r="IQJ75" s="2"/>
      <c r="IQK75" s="2"/>
      <c r="IQL75" s="2"/>
      <c r="IQM75" s="2"/>
      <c r="IQN75" s="2"/>
      <c r="IQO75" s="2"/>
      <c r="IQP75" s="2"/>
      <c r="IQQ75" s="2"/>
      <c r="IQR75" s="2"/>
      <c r="IQS75" s="2"/>
      <c r="IQT75" s="2"/>
      <c r="IQU75" s="2"/>
      <c r="IQV75" s="2"/>
      <c r="IQW75" s="2"/>
      <c r="IQX75" s="2"/>
      <c r="IQY75" s="2"/>
      <c r="IQZ75" s="2"/>
      <c r="IRA75" s="2"/>
      <c r="IRB75" s="2"/>
      <c r="IRC75" s="2"/>
      <c r="IRD75" s="2"/>
      <c r="IRE75" s="2"/>
      <c r="IRF75" s="2"/>
      <c r="IRG75" s="2"/>
      <c r="IRH75" s="2"/>
      <c r="IRI75" s="2"/>
      <c r="IRJ75" s="2"/>
      <c r="IRK75" s="2"/>
      <c r="IRL75" s="2"/>
      <c r="IRM75" s="2"/>
      <c r="IRN75" s="2"/>
      <c r="IRO75" s="2"/>
      <c r="IRP75" s="2"/>
      <c r="IRQ75" s="2"/>
      <c r="IRR75" s="2"/>
      <c r="IRS75" s="2"/>
      <c r="IRT75" s="2"/>
      <c r="IRU75" s="2"/>
      <c r="IRV75" s="2"/>
      <c r="IRW75" s="2"/>
      <c r="IRX75" s="2"/>
      <c r="IRY75" s="2"/>
      <c r="IRZ75" s="2"/>
      <c r="ISA75" s="2"/>
      <c r="ISB75" s="2"/>
      <c r="ISC75" s="2"/>
      <c r="ISD75" s="2"/>
      <c r="ISE75" s="2"/>
      <c r="ISF75" s="2"/>
      <c r="ISG75" s="2"/>
      <c r="ISH75" s="2"/>
      <c r="ISI75" s="2"/>
      <c r="ISJ75" s="2"/>
      <c r="ISK75" s="2"/>
      <c r="ISL75" s="2"/>
      <c r="ISM75" s="2"/>
      <c r="ISN75" s="2"/>
      <c r="ISO75" s="2"/>
      <c r="ISP75" s="2"/>
      <c r="ISQ75" s="2"/>
      <c r="ISR75" s="2"/>
      <c r="ISS75" s="2"/>
      <c r="IST75" s="2"/>
      <c r="ISU75" s="2"/>
      <c r="ISV75" s="2"/>
      <c r="ISW75" s="2"/>
      <c r="ISX75" s="2"/>
      <c r="ISY75" s="2"/>
      <c r="ISZ75" s="2"/>
      <c r="ITA75" s="2"/>
      <c r="ITB75" s="2"/>
      <c r="ITC75" s="2"/>
      <c r="ITD75" s="2"/>
      <c r="ITE75" s="2"/>
      <c r="ITF75" s="2"/>
      <c r="ITG75" s="2"/>
      <c r="ITH75" s="2"/>
      <c r="ITI75" s="2"/>
      <c r="ITJ75" s="2"/>
      <c r="ITK75" s="2"/>
      <c r="ITL75" s="2"/>
      <c r="ITM75" s="2"/>
      <c r="ITN75" s="2"/>
      <c r="ITO75" s="2"/>
      <c r="ITP75" s="2"/>
      <c r="ITQ75" s="2"/>
      <c r="ITR75" s="2"/>
      <c r="ITS75" s="2"/>
      <c r="ITT75" s="2"/>
      <c r="ITU75" s="2"/>
      <c r="ITV75" s="2"/>
      <c r="ITW75" s="2"/>
      <c r="ITX75" s="2"/>
      <c r="ITY75" s="2"/>
      <c r="ITZ75" s="2"/>
      <c r="IUA75" s="2"/>
      <c r="IUB75" s="2"/>
      <c r="IUC75" s="2"/>
      <c r="IUD75" s="2"/>
      <c r="IUE75" s="2"/>
      <c r="IUF75" s="2"/>
      <c r="IUG75" s="2"/>
      <c r="IUH75" s="2"/>
      <c r="IUI75" s="2"/>
      <c r="IUJ75" s="2"/>
      <c r="IUK75" s="2"/>
      <c r="IUL75" s="2"/>
      <c r="IUM75" s="2"/>
      <c r="IUN75" s="2"/>
      <c r="IUO75" s="2"/>
      <c r="IUP75" s="2"/>
      <c r="IUQ75" s="2"/>
      <c r="IUR75" s="2"/>
      <c r="IUS75" s="2"/>
      <c r="IUT75" s="2"/>
      <c r="IUU75" s="2"/>
      <c r="IUV75" s="2"/>
      <c r="IUW75" s="2"/>
      <c r="IUX75" s="2"/>
      <c r="IUY75" s="2"/>
      <c r="IUZ75" s="2"/>
      <c r="IVA75" s="2"/>
      <c r="IVB75" s="2"/>
      <c r="IVC75" s="2"/>
      <c r="IVD75" s="2"/>
      <c r="IVE75" s="2"/>
      <c r="IVF75" s="2"/>
      <c r="IVG75" s="2"/>
      <c r="IVH75" s="2"/>
      <c r="IVI75" s="2"/>
      <c r="IVJ75" s="2"/>
      <c r="IVK75" s="2"/>
      <c r="IVL75" s="2"/>
      <c r="IVM75" s="2"/>
      <c r="IVN75" s="2"/>
      <c r="IVO75" s="2"/>
      <c r="IVP75" s="2"/>
      <c r="IVQ75" s="2"/>
      <c r="IVR75" s="2"/>
      <c r="IVS75" s="2"/>
      <c r="IVT75" s="2"/>
      <c r="IVU75" s="2"/>
      <c r="IVV75" s="2"/>
      <c r="IVW75" s="2"/>
      <c r="IVX75" s="2"/>
      <c r="IVY75" s="2"/>
      <c r="IVZ75" s="2"/>
      <c r="IWA75" s="2"/>
      <c r="IWB75" s="2"/>
      <c r="IWC75" s="2"/>
      <c r="IWD75" s="2"/>
      <c r="IWE75" s="2"/>
      <c r="IWF75" s="2"/>
      <c r="IWG75" s="2"/>
      <c r="IWH75" s="2"/>
      <c r="IWI75" s="2"/>
      <c r="IWJ75" s="2"/>
      <c r="IWK75" s="2"/>
      <c r="IWL75" s="2"/>
      <c r="IWM75" s="2"/>
      <c r="IWN75" s="2"/>
      <c r="IWO75" s="2"/>
      <c r="IWP75" s="2"/>
      <c r="IWQ75" s="2"/>
      <c r="IWR75" s="2"/>
      <c r="IWS75" s="2"/>
      <c r="IWT75" s="2"/>
      <c r="IWU75" s="2"/>
      <c r="IWV75" s="2"/>
      <c r="IWW75" s="2"/>
      <c r="IWX75" s="2"/>
      <c r="IWY75" s="2"/>
      <c r="IWZ75" s="2"/>
      <c r="IXA75" s="2"/>
      <c r="IXB75" s="2"/>
      <c r="IXC75" s="2"/>
      <c r="IXD75" s="2"/>
      <c r="IXE75" s="2"/>
      <c r="IXF75" s="2"/>
      <c r="IXG75" s="2"/>
      <c r="IXH75" s="2"/>
      <c r="IXI75" s="2"/>
      <c r="IXJ75" s="2"/>
      <c r="IXK75" s="2"/>
      <c r="IXL75" s="2"/>
      <c r="IXM75" s="2"/>
      <c r="IXN75" s="2"/>
      <c r="IXO75" s="2"/>
      <c r="IXP75" s="2"/>
      <c r="IXQ75" s="2"/>
      <c r="IXR75" s="2"/>
      <c r="IXS75" s="2"/>
      <c r="IXT75" s="2"/>
      <c r="IXU75" s="2"/>
      <c r="IXV75" s="2"/>
      <c r="IXW75" s="2"/>
      <c r="IXX75" s="2"/>
      <c r="IXY75" s="2"/>
      <c r="IXZ75" s="2"/>
      <c r="IYA75" s="2"/>
      <c r="IYB75" s="2"/>
      <c r="IYC75" s="2"/>
      <c r="IYD75" s="2"/>
      <c r="IYE75" s="2"/>
      <c r="IYF75" s="2"/>
      <c r="IYG75" s="2"/>
      <c r="IYH75" s="2"/>
      <c r="IYI75" s="2"/>
      <c r="IYJ75" s="2"/>
      <c r="IYK75" s="2"/>
      <c r="IYL75" s="2"/>
      <c r="IYM75" s="2"/>
      <c r="IYN75" s="2"/>
      <c r="IYO75" s="2"/>
      <c r="IYP75" s="2"/>
      <c r="IYQ75" s="2"/>
      <c r="IYR75" s="2"/>
      <c r="IYS75" s="2"/>
      <c r="IYT75" s="2"/>
      <c r="IYU75" s="2"/>
      <c r="IYV75" s="2"/>
      <c r="IYW75" s="2"/>
      <c r="IYX75" s="2"/>
      <c r="IYY75" s="2"/>
      <c r="IYZ75" s="2"/>
      <c r="IZA75" s="2"/>
      <c r="IZB75" s="2"/>
      <c r="IZC75" s="2"/>
      <c r="IZD75" s="2"/>
      <c r="IZE75" s="2"/>
      <c r="IZF75" s="2"/>
      <c r="IZG75" s="2"/>
      <c r="IZH75" s="2"/>
      <c r="IZI75" s="2"/>
      <c r="IZJ75" s="2"/>
      <c r="IZK75" s="2"/>
      <c r="IZL75" s="2"/>
      <c r="IZM75" s="2"/>
      <c r="IZN75" s="2"/>
      <c r="IZO75" s="2"/>
      <c r="IZP75" s="2"/>
      <c r="IZQ75" s="2"/>
      <c r="IZR75" s="2"/>
      <c r="IZS75" s="2"/>
      <c r="IZT75" s="2"/>
      <c r="IZU75" s="2"/>
      <c r="IZV75" s="2"/>
      <c r="IZW75" s="2"/>
      <c r="IZX75" s="2"/>
      <c r="IZY75" s="2"/>
      <c r="IZZ75" s="2"/>
      <c r="JAA75" s="2"/>
      <c r="JAB75" s="2"/>
      <c r="JAC75" s="2"/>
      <c r="JAD75" s="2"/>
      <c r="JAE75" s="2"/>
      <c r="JAF75" s="2"/>
      <c r="JAG75" s="2"/>
      <c r="JAH75" s="2"/>
      <c r="JAI75" s="2"/>
      <c r="JAJ75" s="2"/>
      <c r="JAK75" s="2"/>
      <c r="JAL75" s="2"/>
      <c r="JAM75" s="2"/>
      <c r="JAN75" s="2"/>
      <c r="JAO75" s="2"/>
      <c r="JAP75" s="2"/>
      <c r="JAQ75" s="2"/>
      <c r="JAR75" s="2"/>
      <c r="JAS75" s="2"/>
      <c r="JAT75" s="2"/>
      <c r="JAU75" s="2"/>
      <c r="JAV75" s="2"/>
      <c r="JAW75" s="2"/>
      <c r="JAX75" s="2"/>
      <c r="JAY75" s="2"/>
      <c r="JAZ75" s="2"/>
      <c r="JBA75" s="2"/>
      <c r="JBB75" s="2"/>
      <c r="JBC75" s="2"/>
      <c r="JBD75" s="2"/>
      <c r="JBE75" s="2"/>
      <c r="JBF75" s="2"/>
      <c r="JBG75" s="2"/>
      <c r="JBH75" s="2"/>
      <c r="JBI75" s="2"/>
      <c r="JBJ75" s="2"/>
      <c r="JBK75" s="2"/>
      <c r="JBL75" s="2"/>
      <c r="JBM75" s="2"/>
      <c r="JBN75" s="2"/>
      <c r="JBO75" s="2"/>
      <c r="JBP75" s="2"/>
      <c r="JBQ75" s="2"/>
      <c r="JBR75" s="2"/>
      <c r="JBS75" s="2"/>
      <c r="JBT75" s="2"/>
      <c r="JBU75" s="2"/>
      <c r="JBV75" s="2"/>
      <c r="JBW75" s="2"/>
      <c r="JBX75" s="2"/>
      <c r="JBY75" s="2"/>
      <c r="JBZ75" s="2"/>
      <c r="JCA75" s="2"/>
      <c r="JCB75" s="2"/>
      <c r="JCC75" s="2"/>
      <c r="JCD75" s="2"/>
      <c r="JCE75" s="2"/>
      <c r="JCF75" s="2"/>
      <c r="JCG75" s="2"/>
      <c r="JCH75" s="2"/>
      <c r="JCI75" s="2"/>
      <c r="JCJ75" s="2"/>
      <c r="JCK75" s="2"/>
      <c r="JCL75" s="2"/>
      <c r="JCM75" s="2"/>
      <c r="JCN75" s="2"/>
      <c r="JCO75" s="2"/>
      <c r="JCP75" s="2"/>
      <c r="JCQ75" s="2"/>
      <c r="JCR75" s="2"/>
      <c r="JCS75" s="2"/>
      <c r="JCT75" s="2"/>
      <c r="JCU75" s="2"/>
      <c r="JCV75" s="2"/>
      <c r="JCW75" s="2"/>
      <c r="JCX75" s="2"/>
      <c r="JCY75" s="2"/>
      <c r="JCZ75" s="2"/>
      <c r="JDA75" s="2"/>
      <c r="JDB75" s="2"/>
      <c r="JDC75" s="2"/>
      <c r="JDD75" s="2"/>
      <c r="JDE75" s="2"/>
      <c r="JDF75" s="2"/>
      <c r="JDG75" s="2"/>
      <c r="JDH75" s="2"/>
      <c r="JDI75" s="2"/>
      <c r="JDJ75" s="2"/>
      <c r="JDK75" s="2"/>
      <c r="JDL75" s="2"/>
      <c r="JDM75" s="2"/>
      <c r="JDN75" s="2"/>
      <c r="JDO75" s="2"/>
      <c r="JDP75" s="2"/>
      <c r="JDQ75" s="2"/>
      <c r="JDR75" s="2"/>
      <c r="JDS75" s="2"/>
      <c r="JDT75" s="2"/>
      <c r="JDU75" s="2"/>
      <c r="JDV75" s="2"/>
      <c r="JDW75" s="2"/>
      <c r="JDX75" s="2"/>
      <c r="JDY75" s="2"/>
      <c r="JDZ75" s="2"/>
      <c r="JEA75" s="2"/>
      <c r="JEB75" s="2"/>
      <c r="JEC75" s="2"/>
      <c r="JED75" s="2"/>
      <c r="JEE75" s="2"/>
      <c r="JEF75" s="2"/>
      <c r="JEG75" s="2"/>
      <c r="JEH75" s="2"/>
      <c r="JEI75" s="2"/>
      <c r="JEJ75" s="2"/>
      <c r="JEK75" s="2"/>
      <c r="JEL75" s="2"/>
      <c r="JEM75" s="2"/>
      <c r="JEN75" s="2"/>
      <c r="JEO75" s="2"/>
      <c r="JEP75" s="2"/>
      <c r="JEQ75" s="2"/>
      <c r="JER75" s="2"/>
      <c r="JES75" s="2"/>
      <c r="JET75" s="2"/>
      <c r="JEU75" s="2"/>
      <c r="JEV75" s="2"/>
      <c r="JEW75" s="2"/>
      <c r="JEX75" s="2"/>
      <c r="JEY75" s="2"/>
      <c r="JEZ75" s="2"/>
      <c r="JFA75" s="2"/>
      <c r="JFB75" s="2"/>
      <c r="JFC75" s="2"/>
      <c r="JFD75" s="2"/>
      <c r="JFE75" s="2"/>
      <c r="JFF75" s="2"/>
      <c r="JFG75" s="2"/>
      <c r="JFH75" s="2"/>
      <c r="JFI75" s="2"/>
      <c r="JFJ75" s="2"/>
      <c r="JFK75" s="2"/>
      <c r="JFL75" s="2"/>
      <c r="JFM75" s="2"/>
      <c r="JFN75" s="2"/>
      <c r="JFO75" s="2"/>
      <c r="JFP75" s="2"/>
      <c r="JFQ75" s="2"/>
      <c r="JFR75" s="2"/>
      <c r="JFS75" s="2"/>
      <c r="JFT75" s="2"/>
      <c r="JFU75" s="2"/>
      <c r="JFV75" s="2"/>
      <c r="JFW75" s="2"/>
      <c r="JFX75" s="2"/>
      <c r="JFY75" s="2"/>
      <c r="JFZ75" s="2"/>
      <c r="JGA75" s="2"/>
      <c r="JGB75" s="2"/>
      <c r="JGC75" s="2"/>
      <c r="JGD75" s="2"/>
      <c r="JGE75" s="2"/>
      <c r="JGF75" s="2"/>
      <c r="JGG75" s="2"/>
      <c r="JGH75" s="2"/>
      <c r="JGI75" s="2"/>
      <c r="JGJ75" s="2"/>
      <c r="JGK75" s="2"/>
      <c r="JGL75" s="2"/>
      <c r="JGM75" s="2"/>
      <c r="JGN75" s="2"/>
      <c r="JGO75" s="2"/>
      <c r="JGP75" s="2"/>
      <c r="JGQ75" s="2"/>
      <c r="JGR75" s="2"/>
      <c r="JGS75" s="2"/>
      <c r="JGT75" s="2"/>
      <c r="JGU75" s="2"/>
      <c r="JGV75" s="2"/>
      <c r="JGW75" s="2"/>
      <c r="JGX75" s="2"/>
      <c r="JGY75" s="2"/>
      <c r="JGZ75" s="2"/>
      <c r="JHA75" s="2"/>
      <c r="JHB75" s="2"/>
      <c r="JHC75" s="2"/>
      <c r="JHD75" s="2"/>
      <c r="JHE75" s="2"/>
      <c r="JHF75" s="2"/>
      <c r="JHG75" s="2"/>
      <c r="JHH75" s="2"/>
      <c r="JHI75" s="2"/>
      <c r="JHJ75" s="2"/>
      <c r="JHK75" s="2"/>
      <c r="JHL75" s="2"/>
      <c r="JHM75" s="2"/>
      <c r="JHN75" s="2"/>
      <c r="JHO75" s="2"/>
      <c r="JHP75" s="2"/>
      <c r="JHQ75" s="2"/>
      <c r="JHR75" s="2"/>
      <c r="JHS75" s="2"/>
      <c r="JHT75" s="2"/>
      <c r="JHU75" s="2"/>
      <c r="JHV75" s="2"/>
      <c r="JHW75" s="2"/>
      <c r="JHX75" s="2"/>
      <c r="JHY75" s="2"/>
      <c r="JHZ75" s="2"/>
      <c r="JIA75" s="2"/>
      <c r="JIB75" s="2"/>
      <c r="JIC75" s="2"/>
      <c r="JID75" s="2"/>
      <c r="JIE75" s="2"/>
      <c r="JIF75" s="2"/>
      <c r="JIG75" s="2"/>
      <c r="JIH75" s="2"/>
      <c r="JII75" s="2"/>
      <c r="JIJ75" s="2"/>
      <c r="JIK75" s="2"/>
      <c r="JIL75" s="2"/>
      <c r="JIM75" s="2"/>
      <c r="JIN75" s="2"/>
      <c r="JIO75" s="2"/>
      <c r="JIP75" s="2"/>
      <c r="JIQ75" s="2"/>
      <c r="JIR75" s="2"/>
      <c r="JIS75" s="2"/>
      <c r="JIT75" s="2"/>
      <c r="JIU75" s="2"/>
      <c r="JIV75" s="2"/>
      <c r="JIW75" s="2"/>
      <c r="JIX75" s="2"/>
      <c r="JIY75" s="2"/>
      <c r="JIZ75" s="2"/>
      <c r="JJA75" s="2"/>
      <c r="JJB75" s="2"/>
      <c r="JJC75" s="2"/>
      <c r="JJD75" s="2"/>
      <c r="JJE75" s="2"/>
      <c r="JJF75" s="2"/>
      <c r="JJG75" s="2"/>
      <c r="JJH75" s="2"/>
      <c r="JJI75" s="2"/>
      <c r="JJJ75" s="2"/>
      <c r="JJK75" s="2"/>
      <c r="JJL75" s="2"/>
      <c r="JJM75" s="2"/>
      <c r="JJN75" s="2"/>
      <c r="JJO75" s="2"/>
      <c r="JJP75" s="2"/>
      <c r="JJQ75" s="2"/>
      <c r="JJR75" s="2"/>
      <c r="JJS75" s="2"/>
      <c r="JJT75" s="2"/>
      <c r="JJU75" s="2"/>
      <c r="JJV75" s="2"/>
      <c r="JJW75" s="2"/>
      <c r="JJX75" s="2"/>
      <c r="JJY75" s="2"/>
      <c r="JJZ75" s="2"/>
      <c r="JKA75" s="2"/>
      <c r="JKB75" s="2"/>
      <c r="JKC75" s="2"/>
      <c r="JKD75" s="2"/>
      <c r="JKE75" s="2"/>
      <c r="JKF75" s="2"/>
      <c r="JKG75" s="2"/>
      <c r="JKH75" s="2"/>
      <c r="JKI75" s="2"/>
      <c r="JKJ75" s="2"/>
      <c r="JKK75" s="2"/>
      <c r="JKL75" s="2"/>
      <c r="JKM75" s="2"/>
      <c r="JKN75" s="2"/>
      <c r="JKO75" s="2"/>
      <c r="JKP75" s="2"/>
      <c r="JKQ75" s="2"/>
      <c r="JKR75" s="2"/>
      <c r="JKS75" s="2"/>
      <c r="JKT75" s="2"/>
      <c r="JKU75" s="2"/>
      <c r="JKV75" s="2"/>
      <c r="JKW75" s="2"/>
      <c r="JKX75" s="2"/>
      <c r="JKY75" s="2"/>
      <c r="JKZ75" s="2"/>
      <c r="JLA75" s="2"/>
      <c r="JLB75" s="2"/>
      <c r="JLC75" s="2"/>
      <c r="JLD75" s="2"/>
      <c r="JLE75" s="2"/>
      <c r="JLF75" s="2"/>
      <c r="JLG75" s="2"/>
      <c r="JLH75" s="2"/>
      <c r="JLI75" s="2"/>
      <c r="JLJ75" s="2"/>
      <c r="JLK75" s="2"/>
      <c r="JLL75" s="2"/>
      <c r="JLM75" s="2"/>
      <c r="JLN75" s="2"/>
      <c r="JLO75" s="2"/>
      <c r="JLP75" s="2"/>
      <c r="JLQ75" s="2"/>
      <c r="JLR75" s="2"/>
      <c r="JLS75" s="2"/>
      <c r="JLT75" s="2"/>
      <c r="JLU75" s="2"/>
      <c r="JLV75" s="2"/>
      <c r="JLW75" s="2"/>
      <c r="JLX75" s="2"/>
      <c r="JLY75" s="2"/>
      <c r="JLZ75" s="2"/>
      <c r="JMA75" s="2"/>
      <c r="JMB75" s="2"/>
      <c r="JMC75" s="2"/>
      <c r="JMD75" s="2"/>
      <c r="JME75" s="2"/>
      <c r="JMF75" s="2"/>
      <c r="JMG75" s="2"/>
      <c r="JMH75" s="2"/>
      <c r="JMI75" s="2"/>
      <c r="JMJ75" s="2"/>
      <c r="JMK75" s="2"/>
      <c r="JML75" s="2"/>
      <c r="JMM75" s="2"/>
      <c r="JMN75" s="2"/>
      <c r="JMO75" s="2"/>
      <c r="JMP75" s="2"/>
      <c r="JMQ75" s="2"/>
      <c r="JMR75" s="2"/>
      <c r="JMS75" s="2"/>
      <c r="JMT75" s="2"/>
      <c r="JMU75" s="2"/>
      <c r="JMV75" s="2"/>
      <c r="JMW75" s="2"/>
      <c r="JMX75" s="2"/>
      <c r="JMY75" s="2"/>
      <c r="JMZ75" s="2"/>
      <c r="JNA75" s="2"/>
      <c r="JNB75" s="2"/>
      <c r="JNC75" s="2"/>
      <c r="JND75" s="2"/>
      <c r="JNE75" s="2"/>
      <c r="JNF75" s="2"/>
      <c r="JNG75" s="2"/>
      <c r="JNH75" s="2"/>
      <c r="JNI75" s="2"/>
      <c r="JNJ75" s="2"/>
      <c r="JNK75" s="2"/>
      <c r="JNL75" s="2"/>
      <c r="JNM75" s="2"/>
      <c r="JNN75" s="2"/>
      <c r="JNO75" s="2"/>
      <c r="JNP75" s="2"/>
      <c r="JNQ75" s="2"/>
      <c r="JNR75" s="2"/>
      <c r="JNS75" s="2"/>
      <c r="JNT75" s="2"/>
      <c r="JNU75" s="2"/>
      <c r="JNV75" s="2"/>
      <c r="JNW75" s="2"/>
      <c r="JNX75" s="2"/>
      <c r="JNY75" s="2"/>
      <c r="JNZ75" s="2"/>
      <c r="JOA75" s="2"/>
      <c r="JOB75" s="2"/>
      <c r="JOC75" s="2"/>
      <c r="JOD75" s="2"/>
      <c r="JOE75" s="2"/>
      <c r="JOF75" s="2"/>
      <c r="JOG75" s="2"/>
      <c r="JOH75" s="2"/>
      <c r="JOI75" s="2"/>
      <c r="JOJ75" s="2"/>
      <c r="JOK75" s="2"/>
      <c r="JOL75" s="2"/>
      <c r="JOM75" s="2"/>
      <c r="JON75" s="2"/>
      <c r="JOO75" s="2"/>
      <c r="JOP75" s="2"/>
      <c r="JOQ75" s="2"/>
      <c r="JOR75" s="2"/>
      <c r="JOS75" s="2"/>
      <c r="JOT75" s="2"/>
      <c r="JOU75" s="2"/>
      <c r="JOV75" s="2"/>
      <c r="JOW75" s="2"/>
      <c r="JOX75" s="2"/>
      <c r="JOY75" s="2"/>
      <c r="JOZ75" s="2"/>
      <c r="JPA75" s="2"/>
      <c r="JPB75" s="2"/>
      <c r="JPC75" s="2"/>
      <c r="JPD75" s="2"/>
      <c r="JPE75" s="2"/>
      <c r="JPF75" s="2"/>
      <c r="JPG75" s="2"/>
      <c r="JPH75" s="2"/>
      <c r="JPI75" s="2"/>
      <c r="JPJ75" s="2"/>
      <c r="JPK75" s="2"/>
      <c r="JPL75" s="2"/>
      <c r="JPM75" s="2"/>
      <c r="JPN75" s="2"/>
      <c r="JPO75" s="2"/>
      <c r="JPP75" s="2"/>
      <c r="JPQ75" s="2"/>
      <c r="JPR75" s="2"/>
      <c r="JPS75" s="2"/>
      <c r="JPT75" s="2"/>
      <c r="JPU75" s="2"/>
      <c r="JPV75" s="2"/>
      <c r="JPW75" s="2"/>
      <c r="JPX75" s="2"/>
      <c r="JPY75" s="2"/>
      <c r="JPZ75" s="2"/>
      <c r="JQA75" s="2"/>
      <c r="JQB75" s="2"/>
      <c r="JQC75" s="2"/>
      <c r="JQD75" s="2"/>
      <c r="JQE75" s="2"/>
      <c r="JQF75" s="2"/>
      <c r="JQG75" s="2"/>
      <c r="JQH75" s="2"/>
      <c r="JQI75" s="2"/>
      <c r="JQJ75" s="2"/>
      <c r="JQK75" s="2"/>
      <c r="JQL75" s="2"/>
      <c r="JQM75" s="2"/>
      <c r="JQN75" s="2"/>
      <c r="JQO75" s="2"/>
      <c r="JQP75" s="2"/>
      <c r="JQQ75" s="2"/>
      <c r="JQR75" s="2"/>
      <c r="JQS75" s="2"/>
      <c r="JQT75" s="2"/>
      <c r="JQU75" s="2"/>
      <c r="JQV75" s="2"/>
      <c r="JQW75" s="2"/>
      <c r="JQX75" s="2"/>
      <c r="JQY75" s="2"/>
      <c r="JQZ75" s="2"/>
      <c r="JRA75" s="2"/>
      <c r="JRB75" s="2"/>
      <c r="JRC75" s="2"/>
      <c r="JRD75" s="2"/>
      <c r="JRE75" s="2"/>
      <c r="JRF75" s="2"/>
      <c r="JRG75" s="2"/>
      <c r="JRH75" s="2"/>
      <c r="JRI75" s="2"/>
      <c r="JRJ75" s="2"/>
      <c r="JRK75" s="2"/>
      <c r="JRL75" s="2"/>
      <c r="JRM75" s="2"/>
      <c r="JRN75" s="2"/>
      <c r="JRO75" s="2"/>
      <c r="JRP75" s="2"/>
      <c r="JRQ75" s="2"/>
      <c r="JRR75" s="2"/>
      <c r="JRS75" s="2"/>
      <c r="JRT75" s="2"/>
      <c r="JRU75" s="2"/>
      <c r="JRV75" s="2"/>
      <c r="JRW75" s="2"/>
      <c r="JRX75" s="2"/>
      <c r="JRY75" s="2"/>
      <c r="JRZ75" s="2"/>
      <c r="JSA75" s="2"/>
      <c r="JSB75" s="2"/>
      <c r="JSC75" s="2"/>
      <c r="JSD75" s="2"/>
      <c r="JSE75" s="2"/>
      <c r="JSF75" s="2"/>
      <c r="JSG75" s="2"/>
      <c r="JSH75" s="2"/>
      <c r="JSI75" s="2"/>
      <c r="JSJ75" s="2"/>
      <c r="JSK75" s="2"/>
      <c r="JSL75" s="2"/>
      <c r="JSM75" s="2"/>
      <c r="JSN75" s="2"/>
      <c r="JSO75" s="2"/>
      <c r="JSP75" s="2"/>
      <c r="JSQ75" s="2"/>
      <c r="JSR75" s="2"/>
      <c r="JSS75" s="2"/>
      <c r="JST75" s="2"/>
      <c r="JSU75" s="2"/>
      <c r="JSV75" s="2"/>
      <c r="JSW75" s="2"/>
      <c r="JSX75" s="2"/>
      <c r="JSY75" s="2"/>
      <c r="JSZ75" s="2"/>
      <c r="JTA75" s="2"/>
      <c r="JTB75" s="2"/>
      <c r="JTC75" s="2"/>
      <c r="JTD75" s="2"/>
      <c r="JTE75" s="2"/>
      <c r="JTF75" s="2"/>
      <c r="JTG75" s="2"/>
      <c r="JTH75" s="2"/>
      <c r="JTI75" s="2"/>
      <c r="JTJ75" s="2"/>
      <c r="JTK75" s="2"/>
      <c r="JTL75" s="2"/>
      <c r="JTM75" s="2"/>
      <c r="JTN75" s="2"/>
      <c r="JTO75" s="2"/>
      <c r="JTP75" s="2"/>
      <c r="JTQ75" s="2"/>
      <c r="JTR75" s="2"/>
      <c r="JTS75" s="2"/>
      <c r="JTT75" s="2"/>
      <c r="JTU75" s="2"/>
      <c r="JTV75" s="2"/>
      <c r="JTW75" s="2"/>
      <c r="JTX75" s="2"/>
      <c r="JTY75" s="2"/>
      <c r="JTZ75" s="2"/>
      <c r="JUA75" s="2"/>
      <c r="JUB75" s="2"/>
      <c r="JUC75" s="2"/>
      <c r="JUD75" s="2"/>
      <c r="JUE75" s="2"/>
      <c r="JUF75" s="2"/>
      <c r="JUG75" s="2"/>
      <c r="JUH75" s="2"/>
      <c r="JUI75" s="2"/>
      <c r="JUJ75" s="2"/>
      <c r="JUK75" s="2"/>
      <c r="JUL75" s="2"/>
      <c r="JUM75" s="2"/>
      <c r="JUN75" s="2"/>
      <c r="JUO75" s="2"/>
      <c r="JUP75" s="2"/>
      <c r="JUQ75" s="2"/>
      <c r="JUR75" s="2"/>
      <c r="JUS75" s="2"/>
      <c r="JUT75" s="2"/>
      <c r="JUU75" s="2"/>
      <c r="JUV75" s="2"/>
      <c r="JUW75" s="2"/>
      <c r="JUX75" s="2"/>
      <c r="JUY75" s="2"/>
      <c r="JUZ75" s="2"/>
      <c r="JVA75" s="2"/>
      <c r="JVB75" s="2"/>
      <c r="JVC75" s="2"/>
      <c r="JVD75" s="2"/>
      <c r="JVE75" s="2"/>
      <c r="JVF75" s="2"/>
      <c r="JVG75" s="2"/>
      <c r="JVH75" s="2"/>
      <c r="JVI75" s="2"/>
      <c r="JVJ75" s="2"/>
      <c r="JVK75" s="2"/>
      <c r="JVL75" s="2"/>
      <c r="JVM75" s="2"/>
      <c r="JVN75" s="2"/>
      <c r="JVO75" s="2"/>
      <c r="JVP75" s="2"/>
      <c r="JVQ75" s="2"/>
      <c r="JVR75" s="2"/>
      <c r="JVS75" s="2"/>
      <c r="JVT75" s="2"/>
      <c r="JVU75" s="2"/>
      <c r="JVV75" s="2"/>
      <c r="JVW75" s="2"/>
      <c r="JVX75" s="2"/>
      <c r="JVY75" s="2"/>
      <c r="JVZ75" s="2"/>
      <c r="JWA75" s="2"/>
      <c r="JWB75" s="2"/>
      <c r="JWC75" s="2"/>
      <c r="JWD75" s="2"/>
      <c r="JWE75" s="2"/>
      <c r="JWF75" s="2"/>
      <c r="JWG75" s="2"/>
      <c r="JWH75" s="2"/>
      <c r="JWI75" s="2"/>
      <c r="JWJ75" s="2"/>
      <c r="JWK75" s="2"/>
      <c r="JWL75" s="2"/>
      <c r="JWM75" s="2"/>
      <c r="JWN75" s="2"/>
      <c r="JWO75" s="2"/>
      <c r="JWP75" s="2"/>
      <c r="JWQ75" s="2"/>
      <c r="JWR75" s="2"/>
      <c r="JWS75" s="2"/>
      <c r="JWT75" s="2"/>
      <c r="JWU75" s="2"/>
      <c r="JWV75" s="2"/>
      <c r="JWW75" s="2"/>
      <c r="JWX75" s="2"/>
      <c r="JWY75" s="2"/>
      <c r="JWZ75" s="2"/>
      <c r="JXA75" s="2"/>
      <c r="JXB75" s="2"/>
      <c r="JXC75" s="2"/>
      <c r="JXD75" s="2"/>
      <c r="JXE75" s="2"/>
      <c r="JXF75" s="2"/>
      <c r="JXG75" s="2"/>
      <c r="JXH75" s="2"/>
      <c r="JXI75" s="2"/>
      <c r="JXJ75" s="2"/>
      <c r="JXK75" s="2"/>
      <c r="JXL75" s="2"/>
      <c r="JXM75" s="2"/>
      <c r="JXN75" s="2"/>
      <c r="JXO75" s="2"/>
      <c r="JXP75" s="2"/>
      <c r="JXQ75" s="2"/>
      <c r="JXR75" s="2"/>
      <c r="JXS75" s="2"/>
      <c r="JXT75" s="2"/>
      <c r="JXU75" s="2"/>
      <c r="JXV75" s="2"/>
      <c r="JXW75" s="2"/>
      <c r="JXX75" s="2"/>
      <c r="JXY75" s="2"/>
      <c r="JXZ75" s="2"/>
      <c r="JYA75" s="2"/>
      <c r="JYB75" s="2"/>
      <c r="JYC75" s="2"/>
      <c r="JYD75" s="2"/>
      <c r="JYE75" s="2"/>
      <c r="JYF75" s="2"/>
      <c r="JYG75" s="2"/>
      <c r="JYH75" s="2"/>
      <c r="JYI75" s="2"/>
      <c r="JYJ75" s="2"/>
      <c r="JYK75" s="2"/>
      <c r="JYL75" s="2"/>
      <c r="JYM75" s="2"/>
      <c r="JYN75" s="2"/>
      <c r="JYO75" s="2"/>
      <c r="JYP75" s="2"/>
      <c r="JYQ75" s="2"/>
      <c r="JYR75" s="2"/>
      <c r="JYS75" s="2"/>
      <c r="JYT75" s="2"/>
      <c r="JYU75" s="2"/>
      <c r="JYV75" s="2"/>
      <c r="JYW75" s="2"/>
      <c r="JYX75" s="2"/>
      <c r="JYY75" s="2"/>
      <c r="JYZ75" s="2"/>
      <c r="JZA75" s="2"/>
      <c r="JZB75" s="2"/>
      <c r="JZC75" s="2"/>
      <c r="JZD75" s="2"/>
      <c r="JZE75" s="2"/>
      <c r="JZF75" s="2"/>
      <c r="JZG75" s="2"/>
      <c r="JZH75" s="2"/>
      <c r="JZI75" s="2"/>
      <c r="JZJ75" s="2"/>
      <c r="JZK75" s="2"/>
      <c r="JZL75" s="2"/>
      <c r="JZM75" s="2"/>
      <c r="JZN75" s="2"/>
      <c r="JZO75" s="2"/>
      <c r="JZP75" s="2"/>
      <c r="JZQ75" s="2"/>
      <c r="JZR75" s="2"/>
      <c r="JZS75" s="2"/>
      <c r="JZT75" s="2"/>
      <c r="JZU75" s="2"/>
      <c r="JZV75" s="2"/>
      <c r="JZW75" s="2"/>
      <c r="JZX75" s="2"/>
      <c r="JZY75" s="2"/>
      <c r="JZZ75" s="2"/>
      <c r="KAA75" s="2"/>
      <c r="KAB75" s="2"/>
      <c r="KAC75" s="2"/>
      <c r="KAD75" s="2"/>
      <c r="KAE75" s="2"/>
      <c r="KAF75" s="2"/>
      <c r="KAG75" s="2"/>
      <c r="KAH75" s="2"/>
      <c r="KAI75" s="2"/>
      <c r="KAJ75" s="2"/>
      <c r="KAK75" s="2"/>
      <c r="KAL75" s="2"/>
      <c r="KAM75" s="2"/>
      <c r="KAN75" s="2"/>
      <c r="KAO75" s="2"/>
      <c r="KAP75" s="2"/>
      <c r="KAQ75" s="2"/>
      <c r="KAR75" s="2"/>
      <c r="KAS75" s="2"/>
      <c r="KAT75" s="2"/>
      <c r="KAU75" s="2"/>
      <c r="KAV75" s="2"/>
      <c r="KAW75" s="2"/>
      <c r="KAX75" s="2"/>
      <c r="KAY75" s="2"/>
      <c r="KAZ75" s="2"/>
      <c r="KBA75" s="2"/>
      <c r="KBB75" s="2"/>
      <c r="KBC75" s="2"/>
      <c r="KBD75" s="2"/>
      <c r="KBE75" s="2"/>
      <c r="KBF75" s="2"/>
      <c r="KBG75" s="2"/>
      <c r="KBH75" s="2"/>
      <c r="KBI75" s="2"/>
      <c r="KBJ75" s="2"/>
      <c r="KBK75" s="2"/>
      <c r="KBL75" s="2"/>
      <c r="KBM75" s="2"/>
      <c r="KBN75" s="2"/>
      <c r="KBO75" s="2"/>
      <c r="KBP75" s="2"/>
      <c r="KBQ75" s="2"/>
      <c r="KBR75" s="2"/>
      <c r="KBS75" s="2"/>
      <c r="KBT75" s="2"/>
      <c r="KBU75" s="2"/>
      <c r="KBV75" s="2"/>
      <c r="KBW75" s="2"/>
      <c r="KBX75" s="2"/>
      <c r="KBY75" s="2"/>
      <c r="KBZ75" s="2"/>
      <c r="KCA75" s="2"/>
      <c r="KCB75" s="2"/>
      <c r="KCC75" s="2"/>
      <c r="KCD75" s="2"/>
      <c r="KCE75" s="2"/>
      <c r="KCF75" s="2"/>
      <c r="KCG75" s="2"/>
      <c r="KCH75" s="2"/>
      <c r="KCI75" s="2"/>
      <c r="KCJ75" s="2"/>
      <c r="KCK75" s="2"/>
      <c r="KCL75" s="2"/>
      <c r="KCM75" s="2"/>
      <c r="KCN75" s="2"/>
      <c r="KCO75" s="2"/>
      <c r="KCP75" s="2"/>
      <c r="KCQ75" s="2"/>
      <c r="KCR75" s="2"/>
      <c r="KCS75" s="2"/>
      <c r="KCT75" s="2"/>
      <c r="KCU75" s="2"/>
      <c r="KCV75" s="2"/>
      <c r="KCW75" s="2"/>
      <c r="KCX75" s="2"/>
      <c r="KCY75" s="2"/>
      <c r="KCZ75" s="2"/>
      <c r="KDA75" s="2"/>
      <c r="KDB75" s="2"/>
      <c r="KDC75" s="2"/>
      <c r="KDD75" s="2"/>
      <c r="KDE75" s="2"/>
      <c r="KDF75" s="2"/>
      <c r="KDG75" s="2"/>
      <c r="KDH75" s="2"/>
      <c r="KDI75" s="2"/>
      <c r="KDJ75" s="2"/>
      <c r="KDK75" s="2"/>
      <c r="KDL75" s="2"/>
      <c r="KDM75" s="2"/>
      <c r="KDN75" s="2"/>
      <c r="KDO75" s="2"/>
      <c r="KDP75" s="2"/>
      <c r="KDQ75" s="2"/>
      <c r="KDR75" s="2"/>
      <c r="KDS75" s="2"/>
      <c r="KDT75" s="2"/>
      <c r="KDU75" s="2"/>
      <c r="KDV75" s="2"/>
      <c r="KDW75" s="2"/>
      <c r="KDX75" s="2"/>
      <c r="KDY75" s="2"/>
      <c r="KDZ75" s="2"/>
      <c r="KEA75" s="2"/>
      <c r="KEB75" s="2"/>
      <c r="KEC75" s="2"/>
      <c r="KED75" s="2"/>
      <c r="KEE75" s="2"/>
      <c r="KEF75" s="2"/>
      <c r="KEG75" s="2"/>
      <c r="KEH75" s="2"/>
      <c r="KEI75" s="2"/>
      <c r="KEJ75" s="2"/>
      <c r="KEK75" s="2"/>
      <c r="KEL75" s="2"/>
      <c r="KEM75" s="2"/>
      <c r="KEN75" s="2"/>
      <c r="KEO75" s="2"/>
      <c r="KEP75" s="2"/>
      <c r="KEQ75" s="2"/>
      <c r="KER75" s="2"/>
      <c r="KES75" s="2"/>
      <c r="KET75" s="2"/>
      <c r="KEU75" s="2"/>
      <c r="KEV75" s="2"/>
      <c r="KEW75" s="2"/>
      <c r="KEX75" s="2"/>
      <c r="KEY75" s="2"/>
      <c r="KEZ75" s="2"/>
      <c r="KFA75" s="2"/>
      <c r="KFB75" s="2"/>
      <c r="KFC75" s="2"/>
      <c r="KFD75" s="2"/>
      <c r="KFE75" s="2"/>
      <c r="KFF75" s="2"/>
      <c r="KFG75" s="2"/>
      <c r="KFH75" s="2"/>
      <c r="KFI75" s="2"/>
      <c r="KFJ75" s="2"/>
      <c r="KFK75" s="2"/>
      <c r="KFL75" s="2"/>
      <c r="KFM75" s="2"/>
      <c r="KFN75" s="2"/>
      <c r="KFO75" s="2"/>
      <c r="KFP75" s="2"/>
      <c r="KFQ75" s="2"/>
      <c r="KFR75" s="2"/>
      <c r="KFS75" s="2"/>
      <c r="KFT75" s="2"/>
      <c r="KFU75" s="2"/>
      <c r="KFV75" s="2"/>
      <c r="KFW75" s="2"/>
      <c r="KFX75" s="2"/>
      <c r="KFY75" s="2"/>
      <c r="KFZ75" s="2"/>
      <c r="KGA75" s="2"/>
      <c r="KGB75" s="2"/>
      <c r="KGC75" s="2"/>
      <c r="KGD75" s="2"/>
      <c r="KGE75" s="2"/>
      <c r="KGF75" s="2"/>
      <c r="KGG75" s="2"/>
      <c r="KGH75" s="2"/>
      <c r="KGI75" s="2"/>
      <c r="KGJ75" s="2"/>
      <c r="KGK75" s="2"/>
      <c r="KGL75" s="2"/>
      <c r="KGM75" s="2"/>
      <c r="KGN75" s="2"/>
      <c r="KGO75" s="2"/>
      <c r="KGP75" s="2"/>
      <c r="KGQ75" s="2"/>
      <c r="KGR75" s="2"/>
      <c r="KGS75" s="2"/>
      <c r="KGT75" s="2"/>
      <c r="KGU75" s="2"/>
      <c r="KGV75" s="2"/>
      <c r="KGW75" s="2"/>
      <c r="KGX75" s="2"/>
      <c r="KGY75" s="2"/>
      <c r="KGZ75" s="2"/>
      <c r="KHA75" s="2"/>
      <c r="KHB75" s="2"/>
      <c r="KHC75" s="2"/>
      <c r="KHD75" s="2"/>
      <c r="KHE75" s="2"/>
      <c r="KHF75" s="2"/>
      <c r="KHG75" s="2"/>
      <c r="KHH75" s="2"/>
      <c r="KHI75" s="2"/>
      <c r="KHJ75" s="2"/>
      <c r="KHK75" s="2"/>
      <c r="KHL75" s="2"/>
      <c r="KHM75" s="2"/>
      <c r="KHN75" s="2"/>
      <c r="KHO75" s="2"/>
      <c r="KHP75" s="2"/>
      <c r="KHQ75" s="2"/>
      <c r="KHR75" s="2"/>
      <c r="KHS75" s="2"/>
      <c r="KHT75" s="2"/>
      <c r="KHU75" s="2"/>
      <c r="KHV75" s="2"/>
      <c r="KHW75" s="2"/>
      <c r="KHX75" s="2"/>
      <c r="KHY75" s="2"/>
      <c r="KHZ75" s="2"/>
      <c r="KIA75" s="2"/>
      <c r="KIB75" s="2"/>
      <c r="KIC75" s="2"/>
      <c r="KID75" s="2"/>
      <c r="KIE75" s="2"/>
      <c r="KIF75" s="2"/>
      <c r="KIG75" s="2"/>
      <c r="KIH75" s="2"/>
      <c r="KII75" s="2"/>
      <c r="KIJ75" s="2"/>
      <c r="KIK75" s="2"/>
      <c r="KIL75" s="2"/>
      <c r="KIM75" s="2"/>
      <c r="KIN75" s="2"/>
      <c r="KIO75" s="2"/>
      <c r="KIP75" s="2"/>
      <c r="KIQ75" s="2"/>
      <c r="KIR75" s="2"/>
      <c r="KIS75" s="2"/>
      <c r="KIT75" s="2"/>
      <c r="KIU75" s="2"/>
      <c r="KIV75" s="2"/>
      <c r="KIW75" s="2"/>
      <c r="KIX75" s="2"/>
      <c r="KIY75" s="2"/>
      <c r="KIZ75" s="2"/>
      <c r="KJA75" s="2"/>
      <c r="KJB75" s="2"/>
      <c r="KJC75" s="2"/>
      <c r="KJD75" s="2"/>
      <c r="KJE75" s="2"/>
      <c r="KJF75" s="2"/>
      <c r="KJG75" s="2"/>
      <c r="KJH75" s="2"/>
      <c r="KJI75" s="2"/>
      <c r="KJJ75" s="2"/>
      <c r="KJK75" s="2"/>
      <c r="KJL75" s="2"/>
      <c r="KJM75" s="2"/>
      <c r="KJN75" s="2"/>
      <c r="KJO75" s="2"/>
      <c r="KJP75" s="2"/>
      <c r="KJQ75" s="2"/>
      <c r="KJR75" s="2"/>
      <c r="KJS75" s="2"/>
      <c r="KJT75" s="2"/>
      <c r="KJU75" s="2"/>
      <c r="KJV75" s="2"/>
      <c r="KJW75" s="2"/>
      <c r="KJX75" s="2"/>
      <c r="KJY75" s="2"/>
      <c r="KJZ75" s="2"/>
      <c r="KKA75" s="2"/>
      <c r="KKB75" s="2"/>
      <c r="KKC75" s="2"/>
      <c r="KKD75" s="2"/>
      <c r="KKE75" s="2"/>
      <c r="KKF75" s="2"/>
      <c r="KKG75" s="2"/>
      <c r="KKH75" s="2"/>
      <c r="KKI75" s="2"/>
      <c r="KKJ75" s="2"/>
      <c r="KKK75" s="2"/>
      <c r="KKL75" s="2"/>
      <c r="KKM75" s="2"/>
      <c r="KKN75" s="2"/>
      <c r="KKO75" s="2"/>
      <c r="KKP75" s="2"/>
      <c r="KKQ75" s="2"/>
      <c r="KKR75" s="2"/>
      <c r="KKS75" s="2"/>
      <c r="KKT75" s="2"/>
      <c r="KKU75" s="2"/>
      <c r="KKV75" s="2"/>
      <c r="KKW75" s="2"/>
      <c r="KKX75" s="2"/>
      <c r="KKY75" s="2"/>
      <c r="KKZ75" s="2"/>
      <c r="KLA75" s="2"/>
      <c r="KLB75" s="2"/>
      <c r="KLC75" s="2"/>
      <c r="KLD75" s="2"/>
      <c r="KLE75" s="2"/>
      <c r="KLF75" s="2"/>
      <c r="KLG75" s="2"/>
      <c r="KLH75" s="2"/>
      <c r="KLI75" s="2"/>
      <c r="KLJ75" s="2"/>
      <c r="KLK75" s="2"/>
      <c r="KLL75" s="2"/>
      <c r="KLM75" s="2"/>
      <c r="KLN75" s="2"/>
      <c r="KLO75" s="2"/>
      <c r="KLP75" s="2"/>
      <c r="KLQ75" s="2"/>
      <c r="KLR75" s="2"/>
      <c r="KLS75" s="2"/>
      <c r="KLT75" s="2"/>
      <c r="KLU75" s="2"/>
      <c r="KLV75" s="2"/>
      <c r="KLW75" s="2"/>
      <c r="KLX75" s="2"/>
      <c r="KLY75" s="2"/>
      <c r="KLZ75" s="2"/>
      <c r="KMA75" s="2"/>
      <c r="KMB75" s="2"/>
      <c r="KMC75" s="2"/>
      <c r="KMD75" s="2"/>
      <c r="KME75" s="2"/>
      <c r="KMF75" s="2"/>
      <c r="KMG75" s="2"/>
      <c r="KMH75" s="2"/>
      <c r="KMI75" s="2"/>
      <c r="KMJ75" s="2"/>
      <c r="KMK75" s="2"/>
      <c r="KML75" s="2"/>
      <c r="KMM75" s="2"/>
      <c r="KMN75" s="2"/>
      <c r="KMO75" s="2"/>
      <c r="KMP75" s="2"/>
      <c r="KMQ75" s="2"/>
      <c r="KMR75" s="2"/>
      <c r="KMS75" s="2"/>
      <c r="KMT75" s="2"/>
      <c r="KMU75" s="2"/>
      <c r="KMV75" s="2"/>
      <c r="KMW75" s="2"/>
      <c r="KMX75" s="2"/>
      <c r="KMY75" s="2"/>
      <c r="KMZ75" s="2"/>
      <c r="KNA75" s="2"/>
      <c r="KNB75" s="2"/>
      <c r="KNC75" s="2"/>
      <c r="KND75" s="2"/>
      <c r="KNE75" s="2"/>
      <c r="KNF75" s="2"/>
      <c r="KNG75" s="2"/>
      <c r="KNH75" s="2"/>
      <c r="KNI75" s="2"/>
      <c r="KNJ75" s="2"/>
      <c r="KNK75" s="2"/>
      <c r="KNL75" s="2"/>
      <c r="KNM75" s="2"/>
      <c r="KNN75" s="2"/>
      <c r="KNO75" s="2"/>
      <c r="KNP75" s="2"/>
      <c r="KNQ75" s="2"/>
      <c r="KNR75" s="2"/>
      <c r="KNS75" s="2"/>
      <c r="KNT75" s="2"/>
      <c r="KNU75" s="2"/>
      <c r="KNV75" s="2"/>
      <c r="KNW75" s="2"/>
      <c r="KNX75" s="2"/>
      <c r="KNY75" s="2"/>
      <c r="KNZ75" s="2"/>
      <c r="KOA75" s="2"/>
      <c r="KOB75" s="2"/>
      <c r="KOC75" s="2"/>
      <c r="KOD75" s="2"/>
      <c r="KOE75" s="2"/>
      <c r="KOF75" s="2"/>
      <c r="KOG75" s="2"/>
      <c r="KOH75" s="2"/>
      <c r="KOI75" s="2"/>
      <c r="KOJ75" s="2"/>
      <c r="KOK75" s="2"/>
      <c r="KOL75" s="2"/>
      <c r="KOM75" s="2"/>
      <c r="KON75" s="2"/>
      <c r="KOO75" s="2"/>
      <c r="KOP75" s="2"/>
      <c r="KOQ75" s="2"/>
      <c r="KOR75" s="2"/>
      <c r="KOS75" s="2"/>
      <c r="KOT75" s="2"/>
      <c r="KOU75" s="2"/>
      <c r="KOV75" s="2"/>
      <c r="KOW75" s="2"/>
      <c r="KOX75" s="2"/>
      <c r="KOY75" s="2"/>
      <c r="KOZ75" s="2"/>
      <c r="KPA75" s="2"/>
      <c r="KPB75" s="2"/>
      <c r="KPC75" s="2"/>
      <c r="KPD75" s="2"/>
      <c r="KPE75" s="2"/>
      <c r="KPF75" s="2"/>
      <c r="KPG75" s="2"/>
      <c r="KPH75" s="2"/>
      <c r="KPI75" s="2"/>
      <c r="KPJ75" s="2"/>
      <c r="KPK75" s="2"/>
      <c r="KPL75" s="2"/>
      <c r="KPM75" s="2"/>
      <c r="KPN75" s="2"/>
      <c r="KPO75" s="2"/>
      <c r="KPP75" s="2"/>
      <c r="KPQ75" s="2"/>
      <c r="KPR75" s="2"/>
      <c r="KPS75" s="2"/>
      <c r="KPT75" s="2"/>
      <c r="KPU75" s="2"/>
      <c r="KPV75" s="2"/>
      <c r="KPW75" s="2"/>
      <c r="KPX75" s="2"/>
      <c r="KPY75" s="2"/>
      <c r="KPZ75" s="2"/>
      <c r="KQA75" s="2"/>
      <c r="KQB75" s="2"/>
      <c r="KQC75" s="2"/>
      <c r="KQD75" s="2"/>
      <c r="KQE75" s="2"/>
      <c r="KQF75" s="2"/>
      <c r="KQG75" s="2"/>
      <c r="KQH75" s="2"/>
      <c r="KQI75" s="2"/>
      <c r="KQJ75" s="2"/>
      <c r="KQK75" s="2"/>
      <c r="KQL75" s="2"/>
      <c r="KQM75" s="2"/>
      <c r="KQN75" s="2"/>
      <c r="KQO75" s="2"/>
      <c r="KQP75" s="2"/>
      <c r="KQQ75" s="2"/>
      <c r="KQR75" s="2"/>
      <c r="KQS75" s="2"/>
      <c r="KQT75" s="2"/>
      <c r="KQU75" s="2"/>
      <c r="KQV75" s="2"/>
      <c r="KQW75" s="2"/>
      <c r="KQX75" s="2"/>
      <c r="KQY75" s="2"/>
      <c r="KQZ75" s="2"/>
      <c r="KRA75" s="2"/>
      <c r="KRB75" s="2"/>
      <c r="KRC75" s="2"/>
      <c r="KRD75" s="2"/>
      <c r="KRE75" s="2"/>
      <c r="KRF75" s="2"/>
      <c r="KRG75" s="2"/>
      <c r="KRH75" s="2"/>
      <c r="KRI75" s="2"/>
      <c r="KRJ75" s="2"/>
      <c r="KRK75" s="2"/>
      <c r="KRL75" s="2"/>
      <c r="KRM75" s="2"/>
      <c r="KRN75" s="2"/>
      <c r="KRO75" s="2"/>
      <c r="KRP75" s="2"/>
      <c r="KRQ75" s="2"/>
      <c r="KRR75" s="2"/>
      <c r="KRS75" s="2"/>
      <c r="KRT75" s="2"/>
      <c r="KRU75" s="2"/>
      <c r="KRV75" s="2"/>
      <c r="KRW75" s="2"/>
      <c r="KRX75" s="2"/>
      <c r="KRY75" s="2"/>
      <c r="KRZ75" s="2"/>
      <c r="KSA75" s="2"/>
      <c r="KSB75" s="2"/>
      <c r="KSC75" s="2"/>
      <c r="KSD75" s="2"/>
      <c r="KSE75" s="2"/>
      <c r="KSF75" s="2"/>
      <c r="KSG75" s="2"/>
      <c r="KSH75" s="2"/>
      <c r="KSI75" s="2"/>
      <c r="KSJ75" s="2"/>
      <c r="KSK75" s="2"/>
      <c r="KSL75" s="2"/>
      <c r="KSM75" s="2"/>
      <c r="KSN75" s="2"/>
      <c r="KSO75" s="2"/>
      <c r="KSP75" s="2"/>
      <c r="KSQ75" s="2"/>
      <c r="KSR75" s="2"/>
      <c r="KSS75" s="2"/>
      <c r="KST75" s="2"/>
      <c r="KSU75" s="2"/>
      <c r="KSV75" s="2"/>
      <c r="KSW75" s="2"/>
      <c r="KSX75" s="2"/>
      <c r="KSY75" s="2"/>
      <c r="KSZ75" s="2"/>
      <c r="KTA75" s="2"/>
      <c r="KTB75" s="2"/>
      <c r="KTC75" s="2"/>
      <c r="KTD75" s="2"/>
      <c r="KTE75" s="2"/>
      <c r="KTF75" s="2"/>
      <c r="KTG75" s="2"/>
      <c r="KTH75" s="2"/>
      <c r="KTI75" s="2"/>
      <c r="KTJ75" s="2"/>
      <c r="KTK75" s="2"/>
      <c r="KTL75" s="2"/>
      <c r="KTM75" s="2"/>
      <c r="KTN75" s="2"/>
      <c r="KTO75" s="2"/>
      <c r="KTP75" s="2"/>
      <c r="KTQ75" s="2"/>
      <c r="KTR75" s="2"/>
      <c r="KTS75" s="2"/>
      <c r="KTT75" s="2"/>
      <c r="KTU75" s="2"/>
      <c r="KTV75" s="2"/>
      <c r="KTW75" s="2"/>
      <c r="KTX75" s="2"/>
      <c r="KTY75" s="2"/>
      <c r="KTZ75" s="2"/>
      <c r="KUA75" s="2"/>
      <c r="KUB75" s="2"/>
      <c r="KUC75" s="2"/>
      <c r="KUD75" s="2"/>
      <c r="KUE75" s="2"/>
      <c r="KUF75" s="2"/>
      <c r="KUG75" s="2"/>
      <c r="KUH75" s="2"/>
      <c r="KUI75" s="2"/>
      <c r="KUJ75" s="2"/>
      <c r="KUK75" s="2"/>
      <c r="KUL75" s="2"/>
      <c r="KUM75" s="2"/>
      <c r="KUN75" s="2"/>
      <c r="KUO75" s="2"/>
      <c r="KUP75" s="2"/>
      <c r="KUQ75" s="2"/>
      <c r="KUR75" s="2"/>
      <c r="KUS75" s="2"/>
      <c r="KUT75" s="2"/>
      <c r="KUU75" s="2"/>
      <c r="KUV75" s="2"/>
      <c r="KUW75" s="2"/>
      <c r="KUX75" s="2"/>
      <c r="KUY75" s="2"/>
      <c r="KUZ75" s="2"/>
      <c r="KVA75" s="2"/>
      <c r="KVB75" s="2"/>
      <c r="KVC75" s="2"/>
      <c r="KVD75" s="2"/>
      <c r="KVE75" s="2"/>
      <c r="KVF75" s="2"/>
      <c r="KVG75" s="2"/>
      <c r="KVH75" s="2"/>
      <c r="KVI75" s="2"/>
      <c r="KVJ75" s="2"/>
      <c r="KVK75" s="2"/>
      <c r="KVL75" s="2"/>
      <c r="KVM75" s="2"/>
      <c r="KVN75" s="2"/>
      <c r="KVO75" s="2"/>
      <c r="KVP75" s="2"/>
      <c r="KVQ75" s="2"/>
      <c r="KVR75" s="2"/>
      <c r="KVS75" s="2"/>
      <c r="KVT75" s="2"/>
      <c r="KVU75" s="2"/>
      <c r="KVV75" s="2"/>
      <c r="KVW75" s="2"/>
      <c r="KVX75" s="2"/>
      <c r="KVY75" s="2"/>
      <c r="KVZ75" s="2"/>
      <c r="KWA75" s="2"/>
      <c r="KWB75" s="2"/>
      <c r="KWC75" s="2"/>
      <c r="KWD75" s="2"/>
      <c r="KWE75" s="2"/>
      <c r="KWF75" s="2"/>
      <c r="KWG75" s="2"/>
      <c r="KWH75" s="2"/>
      <c r="KWI75" s="2"/>
      <c r="KWJ75" s="2"/>
      <c r="KWK75" s="2"/>
      <c r="KWL75" s="2"/>
      <c r="KWM75" s="2"/>
      <c r="KWN75" s="2"/>
      <c r="KWO75" s="2"/>
      <c r="KWP75" s="2"/>
      <c r="KWQ75" s="2"/>
      <c r="KWR75" s="2"/>
      <c r="KWS75" s="2"/>
      <c r="KWT75" s="2"/>
      <c r="KWU75" s="2"/>
      <c r="KWV75" s="2"/>
      <c r="KWW75" s="2"/>
      <c r="KWX75" s="2"/>
      <c r="KWY75" s="2"/>
      <c r="KWZ75" s="2"/>
      <c r="KXA75" s="2"/>
      <c r="KXB75" s="2"/>
      <c r="KXC75" s="2"/>
      <c r="KXD75" s="2"/>
      <c r="KXE75" s="2"/>
      <c r="KXF75" s="2"/>
      <c r="KXG75" s="2"/>
      <c r="KXH75" s="2"/>
      <c r="KXI75" s="2"/>
      <c r="KXJ75" s="2"/>
      <c r="KXK75" s="2"/>
      <c r="KXL75" s="2"/>
      <c r="KXM75" s="2"/>
      <c r="KXN75" s="2"/>
      <c r="KXO75" s="2"/>
      <c r="KXP75" s="2"/>
      <c r="KXQ75" s="2"/>
      <c r="KXR75" s="2"/>
      <c r="KXS75" s="2"/>
      <c r="KXT75" s="2"/>
      <c r="KXU75" s="2"/>
      <c r="KXV75" s="2"/>
      <c r="KXW75" s="2"/>
      <c r="KXX75" s="2"/>
      <c r="KXY75" s="2"/>
      <c r="KXZ75" s="2"/>
      <c r="KYA75" s="2"/>
      <c r="KYB75" s="2"/>
      <c r="KYC75" s="2"/>
      <c r="KYD75" s="2"/>
      <c r="KYE75" s="2"/>
      <c r="KYF75" s="2"/>
      <c r="KYG75" s="2"/>
      <c r="KYH75" s="2"/>
      <c r="KYI75" s="2"/>
      <c r="KYJ75" s="2"/>
      <c r="KYK75" s="2"/>
      <c r="KYL75" s="2"/>
      <c r="KYM75" s="2"/>
      <c r="KYN75" s="2"/>
      <c r="KYO75" s="2"/>
      <c r="KYP75" s="2"/>
      <c r="KYQ75" s="2"/>
      <c r="KYR75" s="2"/>
      <c r="KYS75" s="2"/>
      <c r="KYT75" s="2"/>
      <c r="KYU75" s="2"/>
      <c r="KYV75" s="2"/>
      <c r="KYW75" s="2"/>
      <c r="KYX75" s="2"/>
      <c r="KYY75" s="2"/>
      <c r="KYZ75" s="2"/>
      <c r="KZA75" s="2"/>
      <c r="KZB75" s="2"/>
      <c r="KZC75" s="2"/>
      <c r="KZD75" s="2"/>
      <c r="KZE75" s="2"/>
      <c r="KZF75" s="2"/>
      <c r="KZG75" s="2"/>
      <c r="KZH75" s="2"/>
      <c r="KZI75" s="2"/>
      <c r="KZJ75" s="2"/>
      <c r="KZK75" s="2"/>
      <c r="KZL75" s="2"/>
      <c r="KZM75" s="2"/>
      <c r="KZN75" s="2"/>
      <c r="KZO75" s="2"/>
      <c r="KZP75" s="2"/>
      <c r="KZQ75" s="2"/>
      <c r="KZR75" s="2"/>
      <c r="KZS75" s="2"/>
      <c r="KZT75" s="2"/>
      <c r="KZU75" s="2"/>
      <c r="KZV75" s="2"/>
      <c r="KZW75" s="2"/>
      <c r="KZX75" s="2"/>
      <c r="KZY75" s="2"/>
      <c r="KZZ75" s="2"/>
      <c r="LAA75" s="2"/>
      <c r="LAB75" s="2"/>
      <c r="LAC75" s="2"/>
      <c r="LAD75" s="2"/>
      <c r="LAE75" s="2"/>
      <c r="LAF75" s="2"/>
      <c r="LAG75" s="2"/>
      <c r="LAH75" s="2"/>
      <c r="LAI75" s="2"/>
      <c r="LAJ75" s="2"/>
      <c r="LAK75" s="2"/>
      <c r="LAL75" s="2"/>
      <c r="LAM75" s="2"/>
      <c r="LAN75" s="2"/>
      <c r="LAO75" s="2"/>
      <c r="LAP75" s="2"/>
      <c r="LAQ75" s="2"/>
      <c r="LAR75" s="2"/>
      <c r="LAS75" s="2"/>
      <c r="LAT75" s="2"/>
      <c r="LAU75" s="2"/>
      <c r="LAV75" s="2"/>
      <c r="LAW75" s="2"/>
      <c r="LAX75" s="2"/>
      <c r="LAY75" s="2"/>
      <c r="LAZ75" s="2"/>
      <c r="LBA75" s="2"/>
      <c r="LBB75" s="2"/>
      <c r="LBC75" s="2"/>
      <c r="LBD75" s="2"/>
      <c r="LBE75" s="2"/>
      <c r="LBF75" s="2"/>
      <c r="LBG75" s="2"/>
      <c r="LBH75" s="2"/>
      <c r="LBI75" s="2"/>
      <c r="LBJ75" s="2"/>
      <c r="LBK75" s="2"/>
      <c r="LBL75" s="2"/>
      <c r="LBM75" s="2"/>
      <c r="LBN75" s="2"/>
      <c r="LBO75" s="2"/>
      <c r="LBP75" s="2"/>
      <c r="LBQ75" s="2"/>
      <c r="LBR75" s="2"/>
      <c r="LBS75" s="2"/>
      <c r="LBT75" s="2"/>
      <c r="LBU75" s="2"/>
      <c r="LBV75" s="2"/>
      <c r="LBW75" s="2"/>
      <c r="LBX75" s="2"/>
      <c r="LBY75" s="2"/>
      <c r="LBZ75" s="2"/>
      <c r="LCA75" s="2"/>
      <c r="LCB75" s="2"/>
      <c r="LCC75" s="2"/>
      <c r="LCD75" s="2"/>
      <c r="LCE75" s="2"/>
      <c r="LCF75" s="2"/>
      <c r="LCG75" s="2"/>
      <c r="LCH75" s="2"/>
      <c r="LCI75" s="2"/>
      <c r="LCJ75" s="2"/>
      <c r="LCK75" s="2"/>
      <c r="LCL75" s="2"/>
      <c r="LCM75" s="2"/>
      <c r="LCN75" s="2"/>
      <c r="LCO75" s="2"/>
      <c r="LCP75" s="2"/>
      <c r="LCQ75" s="2"/>
      <c r="LCR75" s="2"/>
      <c r="LCS75" s="2"/>
      <c r="LCT75" s="2"/>
      <c r="LCU75" s="2"/>
      <c r="LCV75" s="2"/>
      <c r="LCW75" s="2"/>
      <c r="LCX75" s="2"/>
      <c r="LCY75" s="2"/>
      <c r="LCZ75" s="2"/>
      <c r="LDA75" s="2"/>
      <c r="LDB75" s="2"/>
      <c r="LDC75" s="2"/>
      <c r="LDD75" s="2"/>
      <c r="LDE75" s="2"/>
      <c r="LDF75" s="2"/>
      <c r="LDG75" s="2"/>
      <c r="LDH75" s="2"/>
      <c r="LDI75" s="2"/>
      <c r="LDJ75" s="2"/>
      <c r="LDK75" s="2"/>
      <c r="LDL75" s="2"/>
      <c r="LDM75" s="2"/>
      <c r="LDN75" s="2"/>
      <c r="LDO75" s="2"/>
      <c r="LDP75" s="2"/>
      <c r="LDQ75" s="2"/>
      <c r="LDR75" s="2"/>
      <c r="LDS75" s="2"/>
      <c r="LDT75" s="2"/>
      <c r="LDU75" s="2"/>
      <c r="LDV75" s="2"/>
      <c r="LDW75" s="2"/>
      <c r="LDX75" s="2"/>
      <c r="LDY75" s="2"/>
      <c r="LDZ75" s="2"/>
      <c r="LEA75" s="2"/>
      <c r="LEB75" s="2"/>
      <c r="LEC75" s="2"/>
      <c r="LED75" s="2"/>
      <c r="LEE75" s="2"/>
      <c r="LEF75" s="2"/>
      <c r="LEG75" s="2"/>
      <c r="LEH75" s="2"/>
      <c r="LEI75" s="2"/>
      <c r="LEJ75" s="2"/>
      <c r="LEK75" s="2"/>
      <c r="LEL75" s="2"/>
      <c r="LEM75" s="2"/>
      <c r="LEN75" s="2"/>
      <c r="LEO75" s="2"/>
      <c r="LEP75" s="2"/>
      <c r="LEQ75" s="2"/>
      <c r="LER75" s="2"/>
      <c r="LES75" s="2"/>
      <c r="LET75" s="2"/>
      <c r="LEU75" s="2"/>
      <c r="LEV75" s="2"/>
      <c r="LEW75" s="2"/>
      <c r="LEX75" s="2"/>
      <c r="LEY75" s="2"/>
      <c r="LEZ75" s="2"/>
      <c r="LFA75" s="2"/>
      <c r="LFB75" s="2"/>
      <c r="LFC75" s="2"/>
      <c r="LFD75" s="2"/>
      <c r="LFE75" s="2"/>
      <c r="LFF75" s="2"/>
      <c r="LFG75" s="2"/>
      <c r="LFH75" s="2"/>
      <c r="LFI75" s="2"/>
      <c r="LFJ75" s="2"/>
      <c r="LFK75" s="2"/>
      <c r="LFL75" s="2"/>
      <c r="LFM75" s="2"/>
      <c r="LFN75" s="2"/>
      <c r="LFO75" s="2"/>
      <c r="LFP75" s="2"/>
      <c r="LFQ75" s="2"/>
      <c r="LFR75" s="2"/>
      <c r="LFS75" s="2"/>
      <c r="LFT75" s="2"/>
      <c r="LFU75" s="2"/>
      <c r="LFV75" s="2"/>
      <c r="LFW75" s="2"/>
      <c r="LFX75" s="2"/>
      <c r="LFY75" s="2"/>
      <c r="LFZ75" s="2"/>
      <c r="LGA75" s="2"/>
      <c r="LGB75" s="2"/>
      <c r="LGC75" s="2"/>
      <c r="LGD75" s="2"/>
      <c r="LGE75" s="2"/>
      <c r="LGF75" s="2"/>
      <c r="LGG75" s="2"/>
      <c r="LGH75" s="2"/>
      <c r="LGI75" s="2"/>
      <c r="LGJ75" s="2"/>
      <c r="LGK75" s="2"/>
      <c r="LGL75" s="2"/>
      <c r="LGM75" s="2"/>
      <c r="LGN75" s="2"/>
      <c r="LGO75" s="2"/>
      <c r="LGP75" s="2"/>
      <c r="LGQ75" s="2"/>
      <c r="LGR75" s="2"/>
      <c r="LGS75" s="2"/>
      <c r="LGT75" s="2"/>
      <c r="LGU75" s="2"/>
      <c r="LGV75" s="2"/>
      <c r="LGW75" s="2"/>
      <c r="LGX75" s="2"/>
      <c r="LGY75" s="2"/>
      <c r="LGZ75" s="2"/>
      <c r="LHA75" s="2"/>
      <c r="LHB75" s="2"/>
      <c r="LHC75" s="2"/>
      <c r="LHD75" s="2"/>
      <c r="LHE75" s="2"/>
      <c r="LHF75" s="2"/>
      <c r="LHG75" s="2"/>
      <c r="LHH75" s="2"/>
      <c r="LHI75" s="2"/>
      <c r="LHJ75" s="2"/>
      <c r="LHK75" s="2"/>
      <c r="LHL75" s="2"/>
      <c r="LHM75" s="2"/>
      <c r="LHN75" s="2"/>
      <c r="LHO75" s="2"/>
      <c r="LHP75" s="2"/>
      <c r="LHQ75" s="2"/>
      <c r="LHR75" s="2"/>
      <c r="LHS75" s="2"/>
      <c r="LHT75" s="2"/>
      <c r="LHU75" s="2"/>
      <c r="LHV75" s="2"/>
      <c r="LHW75" s="2"/>
      <c r="LHX75" s="2"/>
      <c r="LHY75" s="2"/>
      <c r="LHZ75" s="2"/>
      <c r="LIA75" s="2"/>
      <c r="LIB75" s="2"/>
      <c r="LIC75" s="2"/>
      <c r="LID75" s="2"/>
      <c r="LIE75" s="2"/>
      <c r="LIF75" s="2"/>
      <c r="LIG75" s="2"/>
      <c r="LIH75" s="2"/>
      <c r="LII75" s="2"/>
      <c r="LIJ75" s="2"/>
      <c r="LIK75" s="2"/>
      <c r="LIL75" s="2"/>
      <c r="LIM75" s="2"/>
      <c r="LIN75" s="2"/>
      <c r="LIO75" s="2"/>
      <c r="LIP75" s="2"/>
      <c r="LIQ75" s="2"/>
      <c r="LIR75" s="2"/>
      <c r="LIS75" s="2"/>
      <c r="LIT75" s="2"/>
      <c r="LIU75" s="2"/>
      <c r="LIV75" s="2"/>
      <c r="LIW75" s="2"/>
      <c r="LIX75" s="2"/>
      <c r="LIY75" s="2"/>
      <c r="LIZ75" s="2"/>
      <c r="LJA75" s="2"/>
      <c r="LJB75" s="2"/>
      <c r="LJC75" s="2"/>
      <c r="LJD75" s="2"/>
      <c r="LJE75" s="2"/>
      <c r="LJF75" s="2"/>
      <c r="LJG75" s="2"/>
      <c r="LJH75" s="2"/>
      <c r="LJI75" s="2"/>
      <c r="LJJ75" s="2"/>
      <c r="LJK75" s="2"/>
      <c r="LJL75" s="2"/>
      <c r="LJM75" s="2"/>
      <c r="LJN75" s="2"/>
      <c r="LJO75" s="2"/>
      <c r="LJP75" s="2"/>
      <c r="LJQ75" s="2"/>
      <c r="LJR75" s="2"/>
      <c r="LJS75" s="2"/>
      <c r="LJT75" s="2"/>
      <c r="LJU75" s="2"/>
      <c r="LJV75" s="2"/>
      <c r="LJW75" s="2"/>
      <c r="LJX75" s="2"/>
      <c r="LJY75" s="2"/>
      <c r="LJZ75" s="2"/>
      <c r="LKA75" s="2"/>
      <c r="LKB75" s="2"/>
      <c r="LKC75" s="2"/>
      <c r="LKD75" s="2"/>
      <c r="LKE75" s="2"/>
      <c r="LKF75" s="2"/>
      <c r="LKG75" s="2"/>
      <c r="LKH75" s="2"/>
      <c r="LKI75" s="2"/>
      <c r="LKJ75" s="2"/>
      <c r="LKK75" s="2"/>
      <c r="LKL75" s="2"/>
      <c r="LKM75" s="2"/>
      <c r="LKN75" s="2"/>
      <c r="LKO75" s="2"/>
      <c r="LKP75" s="2"/>
      <c r="LKQ75" s="2"/>
      <c r="LKR75" s="2"/>
      <c r="LKS75" s="2"/>
      <c r="LKT75" s="2"/>
      <c r="LKU75" s="2"/>
      <c r="LKV75" s="2"/>
      <c r="LKW75" s="2"/>
      <c r="LKX75" s="2"/>
      <c r="LKY75" s="2"/>
      <c r="LKZ75" s="2"/>
      <c r="LLA75" s="2"/>
      <c r="LLB75" s="2"/>
      <c r="LLC75" s="2"/>
      <c r="LLD75" s="2"/>
      <c r="LLE75" s="2"/>
      <c r="LLF75" s="2"/>
      <c r="LLG75" s="2"/>
      <c r="LLH75" s="2"/>
      <c r="LLI75" s="2"/>
      <c r="LLJ75" s="2"/>
      <c r="LLK75" s="2"/>
      <c r="LLL75" s="2"/>
      <c r="LLM75" s="2"/>
      <c r="LLN75" s="2"/>
      <c r="LLO75" s="2"/>
      <c r="LLP75" s="2"/>
      <c r="LLQ75" s="2"/>
      <c r="LLR75" s="2"/>
      <c r="LLS75" s="2"/>
      <c r="LLT75" s="2"/>
      <c r="LLU75" s="2"/>
      <c r="LLV75" s="2"/>
      <c r="LLW75" s="2"/>
      <c r="LLX75" s="2"/>
      <c r="LLY75" s="2"/>
      <c r="LLZ75" s="2"/>
      <c r="LMA75" s="2"/>
      <c r="LMB75" s="2"/>
      <c r="LMC75" s="2"/>
      <c r="LMD75" s="2"/>
      <c r="LME75" s="2"/>
      <c r="LMF75" s="2"/>
      <c r="LMG75" s="2"/>
      <c r="LMH75" s="2"/>
      <c r="LMI75" s="2"/>
      <c r="LMJ75" s="2"/>
      <c r="LMK75" s="2"/>
      <c r="LML75" s="2"/>
      <c r="LMM75" s="2"/>
      <c r="LMN75" s="2"/>
      <c r="LMO75" s="2"/>
      <c r="LMP75" s="2"/>
      <c r="LMQ75" s="2"/>
      <c r="LMR75" s="2"/>
      <c r="LMS75" s="2"/>
      <c r="LMT75" s="2"/>
      <c r="LMU75" s="2"/>
      <c r="LMV75" s="2"/>
      <c r="LMW75" s="2"/>
      <c r="LMX75" s="2"/>
      <c r="LMY75" s="2"/>
      <c r="LMZ75" s="2"/>
      <c r="LNA75" s="2"/>
      <c r="LNB75" s="2"/>
      <c r="LNC75" s="2"/>
      <c r="LND75" s="2"/>
      <c r="LNE75" s="2"/>
      <c r="LNF75" s="2"/>
      <c r="LNG75" s="2"/>
      <c r="LNH75" s="2"/>
      <c r="LNI75" s="2"/>
      <c r="LNJ75" s="2"/>
      <c r="LNK75" s="2"/>
      <c r="LNL75" s="2"/>
      <c r="LNM75" s="2"/>
      <c r="LNN75" s="2"/>
      <c r="LNO75" s="2"/>
      <c r="LNP75" s="2"/>
      <c r="LNQ75" s="2"/>
      <c r="LNR75" s="2"/>
      <c r="LNS75" s="2"/>
      <c r="LNT75" s="2"/>
      <c r="LNU75" s="2"/>
      <c r="LNV75" s="2"/>
      <c r="LNW75" s="2"/>
      <c r="LNX75" s="2"/>
      <c r="LNY75" s="2"/>
      <c r="LNZ75" s="2"/>
      <c r="LOA75" s="2"/>
      <c r="LOB75" s="2"/>
      <c r="LOC75" s="2"/>
      <c r="LOD75" s="2"/>
      <c r="LOE75" s="2"/>
      <c r="LOF75" s="2"/>
      <c r="LOG75" s="2"/>
      <c r="LOH75" s="2"/>
      <c r="LOI75" s="2"/>
      <c r="LOJ75" s="2"/>
      <c r="LOK75" s="2"/>
      <c r="LOL75" s="2"/>
      <c r="LOM75" s="2"/>
      <c r="LON75" s="2"/>
      <c r="LOO75" s="2"/>
      <c r="LOP75" s="2"/>
      <c r="LOQ75" s="2"/>
      <c r="LOR75" s="2"/>
      <c r="LOS75" s="2"/>
      <c r="LOT75" s="2"/>
      <c r="LOU75" s="2"/>
      <c r="LOV75" s="2"/>
      <c r="LOW75" s="2"/>
      <c r="LOX75" s="2"/>
      <c r="LOY75" s="2"/>
      <c r="LOZ75" s="2"/>
      <c r="LPA75" s="2"/>
      <c r="LPB75" s="2"/>
      <c r="LPC75" s="2"/>
      <c r="LPD75" s="2"/>
      <c r="LPE75" s="2"/>
      <c r="LPF75" s="2"/>
      <c r="LPG75" s="2"/>
      <c r="LPH75" s="2"/>
      <c r="LPI75" s="2"/>
      <c r="LPJ75" s="2"/>
      <c r="LPK75" s="2"/>
      <c r="LPL75" s="2"/>
      <c r="LPM75" s="2"/>
      <c r="LPN75" s="2"/>
      <c r="LPO75" s="2"/>
      <c r="LPP75" s="2"/>
      <c r="LPQ75" s="2"/>
      <c r="LPR75" s="2"/>
      <c r="LPS75" s="2"/>
      <c r="LPT75" s="2"/>
      <c r="LPU75" s="2"/>
      <c r="LPV75" s="2"/>
      <c r="LPW75" s="2"/>
      <c r="LPX75" s="2"/>
      <c r="LPY75" s="2"/>
      <c r="LPZ75" s="2"/>
      <c r="LQA75" s="2"/>
      <c r="LQB75" s="2"/>
      <c r="LQC75" s="2"/>
      <c r="LQD75" s="2"/>
      <c r="LQE75" s="2"/>
      <c r="LQF75" s="2"/>
      <c r="LQG75" s="2"/>
      <c r="LQH75" s="2"/>
      <c r="LQI75" s="2"/>
      <c r="LQJ75" s="2"/>
      <c r="LQK75" s="2"/>
      <c r="LQL75" s="2"/>
      <c r="LQM75" s="2"/>
      <c r="LQN75" s="2"/>
      <c r="LQO75" s="2"/>
      <c r="LQP75" s="2"/>
      <c r="LQQ75" s="2"/>
      <c r="LQR75" s="2"/>
      <c r="LQS75" s="2"/>
      <c r="LQT75" s="2"/>
      <c r="LQU75" s="2"/>
      <c r="LQV75" s="2"/>
      <c r="LQW75" s="2"/>
      <c r="LQX75" s="2"/>
      <c r="LQY75" s="2"/>
      <c r="LQZ75" s="2"/>
      <c r="LRA75" s="2"/>
      <c r="LRB75" s="2"/>
      <c r="LRC75" s="2"/>
      <c r="LRD75" s="2"/>
      <c r="LRE75" s="2"/>
      <c r="LRF75" s="2"/>
      <c r="LRG75" s="2"/>
      <c r="LRH75" s="2"/>
      <c r="LRI75" s="2"/>
      <c r="LRJ75" s="2"/>
      <c r="LRK75" s="2"/>
      <c r="LRL75" s="2"/>
      <c r="LRM75" s="2"/>
      <c r="LRN75" s="2"/>
      <c r="LRO75" s="2"/>
      <c r="LRP75" s="2"/>
      <c r="LRQ75" s="2"/>
      <c r="LRR75" s="2"/>
      <c r="LRS75" s="2"/>
      <c r="LRT75" s="2"/>
      <c r="LRU75" s="2"/>
      <c r="LRV75" s="2"/>
      <c r="LRW75" s="2"/>
      <c r="LRX75" s="2"/>
      <c r="LRY75" s="2"/>
      <c r="LRZ75" s="2"/>
      <c r="LSA75" s="2"/>
      <c r="LSB75" s="2"/>
      <c r="LSC75" s="2"/>
      <c r="LSD75" s="2"/>
      <c r="LSE75" s="2"/>
      <c r="LSF75" s="2"/>
      <c r="LSG75" s="2"/>
      <c r="LSH75" s="2"/>
      <c r="LSI75" s="2"/>
      <c r="LSJ75" s="2"/>
      <c r="LSK75" s="2"/>
      <c r="LSL75" s="2"/>
      <c r="LSM75" s="2"/>
      <c r="LSN75" s="2"/>
      <c r="LSO75" s="2"/>
      <c r="LSP75" s="2"/>
      <c r="LSQ75" s="2"/>
      <c r="LSR75" s="2"/>
      <c r="LSS75" s="2"/>
      <c r="LST75" s="2"/>
      <c r="LSU75" s="2"/>
      <c r="LSV75" s="2"/>
      <c r="LSW75" s="2"/>
      <c r="LSX75" s="2"/>
      <c r="LSY75" s="2"/>
      <c r="LSZ75" s="2"/>
      <c r="LTA75" s="2"/>
      <c r="LTB75" s="2"/>
      <c r="LTC75" s="2"/>
      <c r="LTD75" s="2"/>
      <c r="LTE75" s="2"/>
      <c r="LTF75" s="2"/>
      <c r="LTG75" s="2"/>
      <c r="LTH75" s="2"/>
      <c r="LTI75" s="2"/>
      <c r="LTJ75" s="2"/>
      <c r="LTK75" s="2"/>
      <c r="LTL75" s="2"/>
      <c r="LTM75" s="2"/>
      <c r="LTN75" s="2"/>
      <c r="LTO75" s="2"/>
      <c r="LTP75" s="2"/>
      <c r="LTQ75" s="2"/>
      <c r="LTR75" s="2"/>
      <c r="LTS75" s="2"/>
      <c r="LTT75" s="2"/>
      <c r="LTU75" s="2"/>
      <c r="LTV75" s="2"/>
      <c r="LTW75" s="2"/>
      <c r="LTX75" s="2"/>
      <c r="LTY75" s="2"/>
      <c r="LTZ75" s="2"/>
      <c r="LUA75" s="2"/>
      <c r="LUB75" s="2"/>
      <c r="LUC75" s="2"/>
      <c r="LUD75" s="2"/>
      <c r="LUE75" s="2"/>
      <c r="LUF75" s="2"/>
      <c r="LUG75" s="2"/>
      <c r="LUH75" s="2"/>
      <c r="LUI75" s="2"/>
      <c r="LUJ75" s="2"/>
      <c r="LUK75" s="2"/>
      <c r="LUL75" s="2"/>
      <c r="LUM75" s="2"/>
      <c r="LUN75" s="2"/>
      <c r="LUO75" s="2"/>
      <c r="LUP75" s="2"/>
      <c r="LUQ75" s="2"/>
      <c r="LUR75" s="2"/>
      <c r="LUS75" s="2"/>
      <c r="LUT75" s="2"/>
      <c r="LUU75" s="2"/>
      <c r="LUV75" s="2"/>
      <c r="LUW75" s="2"/>
      <c r="LUX75" s="2"/>
      <c r="LUY75" s="2"/>
      <c r="LUZ75" s="2"/>
      <c r="LVA75" s="2"/>
      <c r="LVB75" s="2"/>
      <c r="LVC75" s="2"/>
      <c r="LVD75" s="2"/>
      <c r="LVE75" s="2"/>
      <c r="LVF75" s="2"/>
      <c r="LVG75" s="2"/>
      <c r="LVH75" s="2"/>
      <c r="LVI75" s="2"/>
      <c r="LVJ75" s="2"/>
      <c r="LVK75" s="2"/>
      <c r="LVL75" s="2"/>
      <c r="LVM75" s="2"/>
      <c r="LVN75" s="2"/>
      <c r="LVO75" s="2"/>
      <c r="LVP75" s="2"/>
      <c r="LVQ75" s="2"/>
      <c r="LVR75" s="2"/>
      <c r="LVS75" s="2"/>
      <c r="LVT75" s="2"/>
      <c r="LVU75" s="2"/>
      <c r="LVV75" s="2"/>
      <c r="LVW75" s="2"/>
      <c r="LVX75" s="2"/>
      <c r="LVY75" s="2"/>
      <c r="LVZ75" s="2"/>
      <c r="LWA75" s="2"/>
      <c r="LWB75" s="2"/>
      <c r="LWC75" s="2"/>
      <c r="LWD75" s="2"/>
      <c r="LWE75" s="2"/>
      <c r="LWF75" s="2"/>
      <c r="LWG75" s="2"/>
      <c r="LWH75" s="2"/>
      <c r="LWI75" s="2"/>
      <c r="LWJ75" s="2"/>
      <c r="LWK75" s="2"/>
      <c r="LWL75" s="2"/>
      <c r="LWM75" s="2"/>
      <c r="LWN75" s="2"/>
      <c r="LWO75" s="2"/>
      <c r="LWP75" s="2"/>
      <c r="LWQ75" s="2"/>
      <c r="LWR75" s="2"/>
      <c r="LWS75" s="2"/>
      <c r="LWT75" s="2"/>
      <c r="LWU75" s="2"/>
      <c r="LWV75" s="2"/>
      <c r="LWW75" s="2"/>
      <c r="LWX75" s="2"/>
      <c r="LWY75" s="2"/>
      <c r="LWZ75" s="2"/>
      <c r="LXA75" s="2"/>
      <c r="LXB75" s="2"/>
      <c r="LXC75" s="2"/>
      <c r="LXD75" s="2"/>
      <c r="LXE75" s="2"/>
      <c r="LXF75" s="2"/>
      <c r="LXG75" s="2"/>
      <c r="LXH75" s="2"/>
      <c r="LXI75" s="2"/>
      <c r="LXJ75" s="2"/>
      <c r="LXK75" s="2"/>
      <c r="LXL75" s="2"/>
      <c r="LXM75" s="2"/>
      <c r="LXN75" s="2"/>
      <c r="LXO75" s="2"/>
      <c r="LXP75" s="2"/>
      <c r="LXQ75" s="2"/>
      <c r="LXR75" s="2"/>
      <c r="LXS75" s="2"/>
      <c r="LXT75" s="2"/>
      <c r="LXU75" s="2"/>
      <c r="LXV75" s="2"/>
      <c r="LXW75" s="2"/>
      <c r="LXX75" s="2"/>
      <c r="LXY75" s="2"/>
      <c r="LXZ75" s="2"/>
      <c r="LYA75" s="2"/>
      <c r="LYB75" s="2"/>
      <c r="LYC75" s="2"/>
      <c r="LYD75" s="2"/>
      <c r="LYE75" s="2"/>
      <c r="LYF75" s="2"/>
      <c r="LYG75" s="2"/>
      <c r="LYH75" s="2"/>
      <c r="LYI75" s="2"/>
      <c r="LYJ75" s="2"/>
      <c r="LYK75" s="2"/>
      <c r="LYL75" s="2"/>
      <c r="LYM75" s="2"/>
      <c r="LYN75" s="2"/>
      <c r="LYO75" s="2"/>
      <c r="LYP75" s="2"/>
      <c r="LYQ75" s="2"/>
      <c r="LYR75" s="2"/>
      <c r="LYS75" s="2"/>
      <c r="LYT75" s="2"/>
      <c r="LYU75" s="2"/>
      <c r="LYV75" s="2"/>
      <c r="LYW75" s="2"/>
      <c r="LYX75" s="2"/>
      <c r="LYY75" s="2"/>
      <c r="LYZ75" s="2"/>
      <c r="LZA75" s="2"/>
      <c r="LZB75" s="2"/>
      <c r="LZC75" s="2"/>
      <c r="LZD75" s="2"/>
      <c r="LZE75" s="2"/>
      <c r="LZF75" s="2"/>
      <c r="LZG75" s="2"/>
      <c r="LZH75" s="2"/>
      <c r="LZI75" s="2"/>
      <c r="LZJ75" s="2"/>
      <c r="LZK75" s="2"/>
      <c r="LZL75" s="2"/>
      <c r="LZM75" s="2"/>
      <c r="LZN75" s="2"/>
      <c r="LZO75" s="2"/>
      <c r="LZP75" s="2"/>
      <c r="LZQ75" s="2"/>
      <c r="LZR75" s="2"/>
      <c r="LZS75" s="2"/>
      <c r="LZT75" s="2"/>
      <c r="LZU75" s="2"/>
      <c r="LZV75" s="2"/>
      <c r="LZW75" s="2"/>
      <c r="LZX75" s="2"/>
      <c r="LZY75" s="2"/>
      <c r="LZZ75" s="2"/>
      <c r="MAA75" s="2"/>
      <c r="MAB75" s="2"/>
      <c r="MAC75" s="2"/>
      <c r="MAD75" s="2"/>
      <c r="MAE75" s="2"/>
      <c r="MAF75" s="2"/>
      <c r="MAG75" s="2"/>
      <c r="MAH75" s="2"/>
      <c r="MAI75" s="2"/>
      <c r="MAJ75" s="2"/>
      <c r="MAK75" s="2"/>
      <c r="MAL75" s="2"/>
      <c r="MAM75" s="2"/>
      <c r="MAN75" s="2"/>
      <c r="MAO75" s="2"/>
      <c r="MAP75" s="2"/>
      <c r="MAQ75" s="2"/>
      <c r="MAR75" s="2"/>
      <c r="MAS75" s="2"/>
      <c r="MAT75" s="2"/>
      <c r="MAU75" s="2"/>
      <c r="MAV75" s="2"/>
      <c r="MAW75" s="2"/>
      <c r="MAX75" s="2"/>
      <c r="MAY75" s="2"/>
      <c r="MAZ75" s="2"/>
      <c r="MBA75" s="2"/>
      <c r="MBB75" s="2"/>
      <c r="MBC75" s="2"/>
      <c r="MBD75" s="2"/>
      <c r="MBE75" s="2"/>
      <c r="MBF75" s="2"/>
      <c r="MBG75" s="2"/>
      <c r="MBH75" s="2"/>
      <c r="MBI75" s="2"/>
      <c r="MBJ75" s="2"/>
      <c r="MBK75" s="2"/>
      <c r="MBL75" s="2"/>
      <c r="MBM75" s="2"/>
      <c r="MBN75" s="2"/>
      <c r="MBO75" s="2"/>
      <c r="MBP75" s="2"/>
      <c r="MBQ75" s="2"/>
      <c r="MBR75" s="2"/>
      <c r="MBS75" s="2"/>
      <c r="MBT75" s="2"/>
      <c r="MBU75" s="2"/>
      <c r="MBV75" s="2"/>
      <c r="MBW75" s="2"/>
      <c r="MBX75" s="2"/>
      <c r="MBY75" s="2"/>
      <c r="MBZ75" s="2"/>
      <c r="MCA75" s="2"/>
      <c r="MCB75" s="2"/>
      <c r="MCC75" s="2"/>
      <c r="MCD75" s="2"/>
      <c r="MCE75" s="2"/>
      <c r="MCF75" s="2"/>
      <c r="MCG75" s="2"/>
      <c r="MCH75" s="2"/>
      <c r="MCI75" s="2"/>
      <c r="MCJ75" s="2"/>
      <c r="MCK75" s="2"/>
      <c r="MCL75" s="2"/>
      <c r="MCM75" s="2"/>
      <c r="MCN75" s="2"/>
      <c r="MCO75" s="2"/>
      <c r="MCP75" s="2"/>
      <c r="MCQ75" s="2"/>
      <c r="MCR75" s="2"/>
      <c r="MCS75" s="2"/>
      <c r="MCT75" s="2"/>
      <c r="MCU75" s="2"/>
      <c r="MCV75" s="2"/>
      <c r="MCW75" s="2"/>
      <c r="MCX75" s="2"/>
      <c r="MCY75" s="2"/>
      <c r="MCZ75" s="2"/>
      <c r="MDA75" s="2"/>
      <c r="MDB75" s="2"/>
      <c r="MDC75" s="2"/>
      <c r="MDD75" s="2"/>
      <c r="MDE75" s="2"/>
      <c r="MDF75" s="2"/>
      <c r="MDG75" s="2"/>
      <c r="MDH75" s="2"/>
      <c r="MDI75" s="2"/>
      <c r="MDJ75" s="2"/>
      <c r="MDK75" s="2"/>
      <c r="MDL75" s="2"/>
      <c r="MDM75" s="2"/>
      <c r="MDN75" s="2"/>
      <c r="MDO75" s="2"/>
      <c r="MDP75" s="2"/>
      <c r="MDQ75" s="2"/>
      <c r="MDR75" s="2"/>
      <c r="MDS75" s="2"/>
      <c r="MDT75" s="2"/>
      <c r="MDU75" s="2"/>
      <c r="MDV75" s="2"/>
      <c r="MDW75" s="2"/>
      <c r="MDX75" s="2"/>
      <c r="MDY75" s="2"/>
      <c r="MDZ75" s="2"/>
      <c r="MEA75" s="2"/>
      <c r="MEB75" s="2"/>
      <c r="MEC75" s="2"/>
      <c r="MED75" s="2"/>
      <c r="MEE75" s="2"/>
      <c r="MEF75" s="2"/>
      <c r="MEG75" s="2"/>
      <c r="MEH75" s="2"/>
      <c r="MEI75" s="2"/>
      <c r="MEJ75" s="2"/>
      <c r="MEK75" s="2"/>
      <c r="MEL75" s="2"/>
      <c r="MEM75" s="2"/>
      <c r="MEN75" s="2"/>
      <c r="MEO75" s="2"/>
      <c r="MEP75" s="2"/>
      <c r="MEQ75" s="2"/>
      <c r="MER75" s="2"/>
      <c r="MES75" s="2"/>
      <c r="MET75" s="2"/>
      <c r="MEU75" s="2"/>
      <c r="MEV75" s="2"/>
      <c r="MEW75" s="2"/>
      <c r="MEX75" s="2"/>
      <c r="MEY75" s="2"/>
      <c r="MEZ75" s="2"/>
      <c r="MFA75" s="2"/>
      <c r="MFB75" s="2"/>
      <c r="MFC75" s="2"/>
      <c r="MFD75" s="2"/>
      <c r="MFE75" s="2"/>
      <c r="MFF75" s="2"/>
      <c r="MFG75" s="2"/>
      <c r="MFH75" s="2"/>
      <c r="MFI75" s="2"/>
      <c r="MFJ75" s="2"/>
      <c r="MFK75" s="2"/>
      <c r="MFL75" s="2"/>
      <c r="MFM75" s="2"/>
      <c r="MFN75" s="2"/>
      <c r="MFO75" s="2"/>
      <c r="MFP75" s="2"/>
      <c r="MFQ75" s="2"/>
      <c r="MFR75" s="2"/>
      <c r="MFS75" s="2"/>
      <c r="MFT75" s="2"/>
      <c r="MFU75" s="2"/>
      <c r="MFV75" s="2"/>
      <c r="MFW75" s="2"/>
      <c r="MFX75" s="2"/>
      <c r="MFY75" s="2"/>
      <c r="MFZ75" s="2"/>
      <c r="MGA75" s="2"/>
      <c r="MGB75" s="2"/>
      <c r="MGC75" s="2"/>
      <c r="MGD75" s="2"/>
      <c r="MGE75" s="2"/>
      <c r="MGF75" s="2"/>
      <c r="MGG75" s="2"/>
      <c r="MGH75" s="2"/>
      <c r="MGI75" s="2"/>
      <c r="MGJ75" s="2"/>
      <c r="MGK75" s="2"/>
      <c r="MGL75" s="2"/>
      <c r="MGM75" s="2"/>
      <c r="MGN75" s="2"/>
      <c r="MGO75" s="2"/>
      <c r="MGP75" s="2"/>
      <c r="MGQ75" s="2"/>
      <c r="MGR75" s="2"/>
      <c r="MGS75" s="2"/>
      <c r="MGT75" s="2"/>
      <c r="MGU75" s="2"/>
      <c r="MGV75" s="2"/>
      <c r="MGW75" s="2"/>
      <c r="MGX75" s="2"/>
      <c r="MGY75" s="2"/>
      <c r="MGZ75" s="2"/>
      <c r="MHA75" s="2"/>
      <c r="MHB75" s="2"/>
      <c r="MHC75" s="2"/>
      <c r="MHD75" s="2"/>
      <c r="MHE75" s="2"/>
      <c r="MHF75" s="2"/>
      <c r="MHG75" s="2"/>
      <c r="MHH75" s="2"/>
      <c r="MHI75" s="2"/>
      <c r="MHJ75" s="2"/>
      <c r="MHK75" s="2"/>
      <c r="MHL75" s="2"/>
      <c r="MHM75" s="2"/>
      <c r="MHN75" s="2"/>
      <c r="MHO75" s="2"/>
      <c r="MHP75" s="2"/>
      <c r="MHQ75" s="2"/>
      <c r="MHR75" s="2"/>
      <c r="MHS75" s="2"/>
      <c r="MHT75" s="2"/>
      <c r="MHU75" s="2"/>
      <c r="MHV75" s="2"/>
      <c r="MHW75" s="2"/>
      <c r="MHX75" s="2"/>
      <c r="MHY75" s="2"/>
      <c r="MHZ75" s="2"/>
      <c r="MIA75" s="2"/>
      <c r="MIB75" s="2"/>
      <c r="MIC75" s="2"/>
      <c r="MID75" s="2"/>
      <c r="MIE75" s="2"/>
      <c r="MIF75" s="2"/>
      <c r="MIG75" s="2"/>
      <c r="MIH75" s="2"/>
      <c r="MII75" s="2"/>
      <c r="MIJ75" s="2"/>
      <c r="MIK75" s="2"/>
      <c r="MIL75" s="2"/>
      <c r="MIM75" s="2"/>
      <c r="MIN75" s="2"/>
      <c r="MIO75" s="2"/>
      <c r="MIP75" s="2"/>
      <c r="MIQ75" s="2"/>
      <c r="MIR75" s="2"/>
      <c r="MIS75" s="2"/>
      <c r="MIT75" s="2"/>
      <c r="MIU75" s="2"/>
      <c r="MIV75" s="2"/>
      <c r="MIW75" s="2"/>
      <c r="MIX75" s="2"/>
      <c r="MIY75" s="2"/>
      <c r="MIZ75" s="2"/>
      <c r="MJA75" s="2"/>
      <c r="MJB75" s="2"/>
      <c r="MJC75" s="2"/>
      <c r="MJD75" s="2"/>
      <c r="MJE75" s="2"/>
      <c r="MJF75" s="2"/>
      <c r="MJG75" s="2"/>
      <c r="MJH75" s="2"/>
      <c r="MJI75" s="2"/>
      <c r="MJJ75" s="2"/>
      <c r="MJK75" s="2"/>
      <c r="MJL75" s="2"/>
      <c r="MJM75" s="2"/>
      <c r="MJN75" s="2"/>
      <c r="MJO75" s="2"/>
      <c r="MJP75" s="2"/>
      <c r="MJQ75" s="2"/>
      <c r="MJR75" s="2"/>
      <c r="MJS75" s="2"/>
      <c r="MJT75" s="2"/>
      <c r="MJU75" s="2"/>
      <c r="MJV75" s="2"/>
      <c r="MJW75" s="2"/>
      <c r="MJX75" s="2"/>
      <c r="MJY75" s="2"/>
      <c r="MJZ75" s="2"/>
      <c r="MKA75" s="2"/>
      <c r="MKB75" s="2"/>
      <c r="MKC75" s="2"/>
      <c r="MKD75" s="2"/>
      <c r="MKE75" s="2"/>
      <c r="MKF75" s="2"/>
      <c r="MKG75" s="2"/>
      <c r="MKH75" s="2"/>
      <c r="MKI75" s="2"/>
      <c r="MKJ75" s="2"/>
      <c r="MKK75" s="2"/>
      <c r="MKL75" s="2"/>
      <c r="MKM75" s="2"/>
      <c r="MKN75" s="2"/>
      <c r="MKO75" s="2"/>
      <c r="MKP75" s="2"/>
      <c r="MKQ75" s="2"/>
      <c r="MKR75" s="2"/>
      <c r="MKS75" s="2"/>
      <c r="MKT75" s="2"/>
      <c r="MKU75" s="2"/>
      <c r="MKV75" s="2"/>
      <c r="MKW75" s="2"/>
      <c r="MKX75" s="2"/>
      <c r="MKY75" s="2"/>
      <c r="MKZ75" s="2"/>
      <c r="MLA75" s="2"/>
      <c r="MLB75" s="2"/>
      <c r="MLC75" s="2"/>
      <c r="MLD75" s="2"/>
      <c r="MLE75" s="2"/>
      <c r="MLF75" s="2"/>
      <c r="MLG75" s="2"/>
      <c r="MLH75" s="2"/>
      <c r="MLI75" s="2"/>
      <c r="MLJ75" s="2"/>
      <c r="MLK75" s="2"/>
      <c r="MLL75" s="2"/>
      <c r="MLM75" s="2"/>
      <c r="MLN75" s="2"/>
      <c r="MLO75" s="2"/>
      <c r="MLP75" s="2"/>
      <c r="MLQ75" s="2"/>
      <c r="MLR75" s="2"/>
      <c r="MLS75" s="2"/>
      <c r="MLT75" s="2"/>
      <c r="MLU75" s="2"/>
      <c r="MLV75" s="2"/>
      <c r="MLW75" s="2"/>
      <c r="MLX75" s="2"/>
      <c r="MLY75" s="2"/>
      <c r="MLZ75" s="2"/>
      <c r="MMA75" s="2"/>
      <c r="MMB75" s="2"/>
      <c r="MMC75" s="2"/>
      <c r="MMD75" s="2"/>
      <c r="MME75" s="2"/>
      <c r="MMF75" s="2"/>
      <c r="MMG75" s="2"/>
      <c r="MMH75" s="2"/>
      <c r="MMI75" s="2"/>
      <c r="MMJ75" s="2"/>
      <c r="MMK75" s="2"/>
      <c r="MML75" s="2"/>
      <c r="MMM75" s="2"/>
      <c r="MMN75" s="2"/>
      <c r="MMO75" s="2"/>
      <c r="MMP75" s="2"/>
      <c r="MMQ75" s="2"/>
      <c r="MMR75" s="2"/>
      <c r="MMS75" s="2"/>
      <c r="MMT75" s="2"/>
      <c r="MMU75" s="2"/>
      <c r="MMV75" s="2"/>
      <c r="MMW75" s="2"/>
      <c r="MMX75" s="2"/>
      <c r="MMY75" s="2"/>
      <c r="MMZ75" s="2"/>
      <c r="MNA75" s="2"/>
      <c r="MNB75" s="2"/>
      <c r="MNC75" s="2"/>
      <c r="MND75" s="2"/>
      <c r="MNE75" s="2"/>
      <c r="MNF75" s="2"/>
      <c r="MNG75" s="2"/>
      <c r="MNH75" s="2"/>
      <c r="MNI75" s="2"/>
      <c r="MNJ75" s="2"/>
      <c r="MNK75" s="2"/>
      <c r="MNL75" s="2"/>
      <c r="MNM75" s="2"/>
      <c r="MNN75" s="2"/>
      <c r="MNO75" s="2"/>
      <c r="MNP75" s="2"/>
      <c r="MNQ75" s="2"/>
      <c r="MNR75" s="2"/>
      <c r="MNS75" s="2"/>
      <c r="MNT75" s="2"/>
      <c r="MNU75" s="2"/>
      <c r="MNV75" s="2"/>
      <c r="MNW75" s="2"/>
      <c r="MNX75" s="2"/>
      <c r="MNY75" s="2"/>
      <c r="MNZ75" s="2"/>
      <c r="MOA75" s="2"/>
      <c r="MOB75" s="2"/>
      <c r="MOC75" s="2"/>
      <c r="MOD75" s="2"/>
      <c r="MOE75" s="2"/>
      <c r="MOF75" s="2"/>
      <c r="MOG75" s="2"/>
      <c r="MOH75" s="2"/>
      <c r="MOI75" s="2"/>
      <c r="MOJ75" s="2"/>
      <c r="MOK75" s="2"/>
      <c r="MOL75" s="2"/>
      <c r="MOM75" s="2"/>
      <c r="MON75" s="2"/>
      <c r="MOO75" s="2"/>
      <c r="MOP75" s="2"/>
      <c r="MOQ75" s="2"/>
      <c r="MOR75" s="2"/>
      <c r="MOS75" s="2"/>
      <c r="MOT75" s="2"/>
      <c r="MOU75" s="2"/>
      <c r="MOV75" s="2"/>
      <c r="MOW75" s="2"/>
      <c r="MOX75" s="2"/>
      <c r="MOY75" s="2"/>
      <c r="MOZ75" s="2"/>
      <c r="MPA75" s="2"/>
      <c r="MPB75" s="2"/>
      <c r="MPC75" s="2"/>
      <c r="MPD75" s="2"/>
      <c r="MPE75" s="2"/>
      <c r="MPF75" s="2"/>
      <c r="MPG75" s="2"/>
      <c r="MPH75" s="2"/>
      <c r="MPI75" s="2"/>
      <c r="MPJ75" s="2"/>
      <c r="MPK75" s="2"/>
      <c r="MPL75" s="2"/>
      <c r="MPM75" s="2"/>
      <c r="MPN75" s="2"/>
      <c r="MPO75" s="2"/>
      <c r="MPP75" s="2"/>
      <c r="MPQ75" s="2"/>
      <c r="MPR75" s="2"/>
      <c r="MPS75" s="2"/>
      <c r="MPT75" s="2"/>
      <c r="MPU75" s="2"/>
      <c r="MPV75" s="2"/>
      <c r="MPW75" s="2"/>
      <c r="MPX75" s="2"/>
      <c r="MPY75" s="2"/>
      <c r="MPZ75" s="2"/>
      <c r="MQA75" s="2"/>
      <c r="MQB75" s="2"/>
      <c r="MQC75" s="2"/>
      <c r="MQD75" s="2"/>
      <c r="MQE75" s="2"/>
      <c r="MQF75" s="2"/>
      <c r="MQG75" s="2"/>
      <c r="MQH75" s="2"/>
      <c r="MQI75" s="2"/>
      <c r="MQJ75" s="2"/>
      <c r="MQK75" s="2"/>
      <c r="MQL75" s="2"/>
      <c r="MQM75" s="2"/>
      <c r="MQN75" s="2"/>
      <c r="MQO75" s="2"/>
      <c r="MQP75" s="2"/>
      <c r="MQQ75" s="2"/>
      <c r="MQR75" s="2"/>
      <c r="MQS75" s="2"/>
      <c r="MQT75" s="2"/>
      <c r="MQU75" s="2"/>
      <c r="MQV75" s="2"/>
      <c r="MQW75" s="2"/>
      <c r="MQX75" s="2"/>
      <c r="MQY75" s="2"/>
      <c r="MQZ75" s="2"/>
      <c r="MRA75" s="2"/>
      <c r="MRB75" s="2"/>
      <c r="MRC75" s="2"/>
      <c r="MRD75" s="2"/>
      <c r="MRE75" s="2"/>
      <c r="MRF75" s="2"/>
      <c r="MRG75" s="2"/>
      <c r="MRH75" s="2"/>
      <c r="MRI75" s="2"/>
      <c r="MRJ75" s="2"/>
      <c r="MRK75" s="2"/>
      <c r="MRL75" s="2"/>
      <c r="MRM75" s="2"/>
      <c r="MRN75" s="2"/>
      <c r="MRO75" s="2"/>
      <c r="MRP75" s="2"/>
      <c r="MRQ75" s="2"/>
      <c r="MRR75" s="2"/>
      <c r="MRS75" s="2"/>
      <c r="MRT75" s="2"/>
      <c r="MRU75" s="2"/>
      <c r="MRV75" s="2"/>
      <c r="MRW75" s="2"/>
      <c r="MRX75" s="2"/>
      <c r="MRY75" s="2"/>
      <c r="MRZ75" s="2"/>
      <c r="MSA75" s="2"/>
      <c r="MSB75" s="2"/>
      <c r="MSC75" s="2"/>
      <c r="MSD75" s="2"/>
      <c r="MSE75" s="2"/>
      <c r="MSF75" s="2"/>
      <c r="MSG75" s="2"/>
      <c r="MSH75" s="2"/>
      <c r="MSI75" s="2"/>
      <c r="MSJ75" s="2"/>
      <c r="MSK75" s="2"/>
      <c r="MSL75" s="2"/>
      <c r="MSM75" s="2"/>
      <c r="MSN75" s="2"/>
      <c r="MSO75" s="2"/>
      <c r="MSP75" s="2"/>
      <c r="MSQ75" s="2"/>
      <c r="MSR75" s="2"/>
      <c r="MSS75" s="2"/>
      <c r="MST75" s="2"/>
      <c r="MSU75" s="2"/>
      <c r="MSV75" s="2"/>
      <c r="MSW75" s="2"/>
      <c r="MSX75" s="2"/>
      <c r="MSY75" s="2"/>
      <c r="MSZ75" s="2"/>
      <c r="MTA75" s="2"/>
      <c r="MTB75" s="2"/>
      <c r="MTC75" s="2"/>
      <c r="MTD75" s="2"/>
      <c r="MTE75" s="2"/>
      <c r="MTF75" s="2"/>
      <c r="MTG75" s="2"/>
      <c r="MTH75" s="2"/>
      <c r="MTI75" s="2"/>
      <c r="MTJ75" s="2"/>
      <c r="MTK75" s="2"/>
      <c r="MTL75" s="2"/>
      <c r="MTM75" s="2"/>
      <c r="MTN75" s="2"/>
      <c r="MTO75" s="2"/>
      <c r="MTP75" s="2"/>
      <c r="MTQ75" s="2"/>
      <c r="MTR75" s="2"/>
      <c r="MTS75" s="2"/>
      <c r="MTT75" s="2"/>
      <c r="MTU75" s="2"/>
      <c r="MTV75" s="2"/>
      <c r="MTW75" s="2"/>
      <c r="MTX75" s="2"/>
      <c r="MTY75" s="2"/>
      <c r="MTZ75" s="2"/>
      <c r="MUA75" s="2"/>
      <c r="MUB75" s="2"/>
      <c r="MUC75" s="2"/>
      <c r="MUD75" s="2"/>
      <c r="MUE75" s="2"/>
      <c r="MUF75" s="2"/>
      <c r="MUG75" s="2"/>
      <c r="MUH75" s="2"/>
      <c r="MUI75" s="2"/>
      <c r="MUJ75" s="2"/>
      <c r="MUK75" s="2"/>
      <c r="MUL75" s="2"/>
      <c r="MUM75" s="2"/>
      <c r="MUN75" s="2"/>
      <c r="MUO75" s="2"/>
      <c r="MUP75" s="2"/>
      <c r="MUQ75" s="2"/>
      <c r="MUR75" s="2"/>
      <c r="MUS75" s="2"/>
      <c r="MUT75" s="2"/>
      <c r="MUU75" s="2"/>
      <c r="MUV75" s="2"/>
      <c r="MUW75" s="2"/>
      <c r="MUX75" s="2"/>
      <c r="MUY75" s="2"/>
      <c r="MUZ75" s="2"/>
      <c r="MVA75" s="2"/>
      <c r="MVB75" s="2"/>
      <c r="MVC75" s="2"/>
      <c r="MVD75" s="2"/>
      <c r="MVE75" s="2"/>
      <c r="MVF75" s="2"/>
      <c r="MVG75" s="2"/>
      <c r="MVH75" s="2"/>
      <c r="MVI75" s="2"/>
      <c r="MVJ75" s="2"/>
      <c r="MVK75" s="2"/>
      <c r="MVL75" s="2"/>
      <c r="MVM75" s="2"/>
      <c r="MVN75" s="2"/>
      <c r="MVO75" s="2"/>
      <c r="MVP75" s="2"/>
      <c r="MVQ75" s="2"/>
      <c r="MVR75" s="2"/>
      <c r="MVS75" s="2"/>
      <c r="MVT75" s="2"/>
      <c r="MVU75" s="2"/>
      <c r="MVV75" s="2"/>
      <c r="MVW75" s="2"/>
      <c r="MVX75" s="2"/>
      <c r="MVY75" s="2"/>
      <c r="MVZ75" s="2"/>
      <c r="MWA75" s="2"/>
      <c r="MWB75" s="2"/>
      <c r="MWC75" s="2"/>
      <c r="MWD75" s="2"/>
      <c r="MWE75" s="2"/>
      <c r="MWF75" s="2"/>
      <c r="MWG75" s="2"/>
      <c r="MWH75" s="2"/>
      <c r="MWI75" s="2"/>
      <c r="MWJ75" s="2"/>
      <c r="MWK75" s="2"/>
      <c r="MWL75" s="2"/>
      <c r="MWM75" s="2"/>
      <c r="MWN75" s="2"/>
      <c r="MWO75" s="2"/>
      <c r="MWP75" s="2"/>
      <c r="MWQ75" s="2"/>
      <c r="MWR75" s="2"/>
      <c r="MWS75" s="2"/>
      <c r="MWT75" s="2"/>
      <c r="MWU75" s="2"/>
      <c r="MWV75" s="2"/>
      <c r="MWW75" s="2"/>
      <c r="MWX75" s="2"/>
      <c r="MWY75" s="2"/>
      <c r="MWZ75" s="2"/>
      <c r="MXA75" s="2"/>
      <c r="MXB75" s="2"/>
      <c r="MXC75" s="2"/>
      <c r="MXD75" s="2"/>
      <c r="MXE75" s="2"/>
      <c r="MXF75" s="2"/>
      <c r="MXG75" s="2"/>
      <c r="MXH75" s="2"/>
      <c r="MXI75" s="2"/>
      <c r="MXJ75" s="2"/>
      <c r="MXK75" s="2"/>
      <c r="MXL75" s="2"/>
      <c r="MXM75" s="2"/>
      <c r="MXN75" s="2"/>
      <c r="MXO75" s="2"/>
      <c r="MXP75" s="2"/>
      <c r="MXQ75" s="2"/>
      <c r="MXR75" s="2"/>
      <c r="MXS75" s="2"/>
      <c r="MXT75" s="2"/>
      <c r="MXU75" s="2"/>
      <c r="MXV75" s="2"/>
      <c r="MXW75" s="2"/>
      <c r="MXX75" s="2"/>
      <c r="MXY75" s="2"/>
      <c r="MXZ75" s="2"/>
      <c r="MYA75" s="2"/>
      <c r="MYB75" s="2"/>
      <c r="MYC75" s="2"/>
      <c r="MYD75" s="2"/>
      <c r="MYE75" s="2"/>
      <c r="MYF75" s="2"/>
      <c r="MYG75" s="2"/>
      <c r="MYH75" s="2"/>
      <c r="MYI75" s="2"/>
      <c r="MYJ75" s="2"/>
      <c r="MYK75" s="2"/>
      <c r="MYL75" s="2"/>
      <c r="MYM75" s="2"/>
      <c r="MYN75" s="2"/>
      <c r="MYO75" s="2"/>
      <c r="MYP75" s="2"/>
      <c r="MYQ75" s="2"/>
      <c r="MYR75" s="2"/>
      <c r="MYS75" s="2"/>
      <c r="MYT75" s="2"/>
      <c r="MYU75" s="2"/>
      <c r="MYV75" s="2"/>
      <c r="MYW75" s="2"/>
      <c r="MYX75" s="2"/>
      <c r="MYY75" s="2"/>
      <c r="MYZ75" s="2"/>
      <c r="MZA75" s="2"/>
      <c r="MZB75" s="2"/>
      <c r="MZC75" s="2"/>
      <c r="MZD75" s="2"/>
      <c r="MZE75" s="2"/>
      <c r="MZF75" s="2"/>
      <c r="MZG75" s="2"/>
      <c r="MZH75" s="2"/>
      <c r="MZI75" s="2"/>
      <c r="MZJ75" s="2"/>
      <c r="MZK75" s="2"/>
      <c r="MZL75" s="2"/>
      <c r="MZM75" s="2"/>
      <c r="MZN75" s="2"/>
      <c r="MZO75" s="2"/>
      <c r="MZP75" s="2"/>
      <c r="MZQ75" s="2"/>
      <c r="MZR75" s="2"/>
      <c r="MZS75" s="2"/>
      <c r="MZT75" s="2"/>
      <c r="MZU75" s="2"/>
      <c r="MZV75" s="2"/>
      <c r="MZW75" s="2"/>
      <c r="MZX75" s="2"/>
      <c r="MZY75" s="2"/>
      <c r="MZZ75" s="2"/>
      <c r="NAA75" s="2"/>
      <c r="NAB75" s="2"/>
      <c r="NAC75" s="2"/>
      <c r="NAD75" s="2"/>
      <c r="NAE75" s="2"/>
      <c r="NAF75" s="2"/>
      <c r="NAG75" s="2"/>
      <c r="NAH75" s="2"/>
      <c r="NAI75" s="2"/>
      <c r="NAJ75" s="2"/>
      <c r="NAK75" s="2"/>
      <c r="NAL75" s="2"/>
      <c r="NAM75" s="2"/>
      <c r="NAN75" s="2"/>
      <c r="NAO75" s="2"/>
      <c r="NAP75" s="2"/>
      <c r="NAQ75" s="2"/>
      <c r="NAR75" s="2"/>
      <c r="NAS75" s="2"/>
      <c r="NAT75" s="2"/>
      <c r="NAU75" s="2"/>
      <c r="NAV75" s="2"/>
      <c r="NAW75" s="2"/>
      <c r="NAX75" s="2"/>
      <c r="NAY75" s="2"/>
      <c r="NAZ75" s="2"/>
      <c r="NBA75" s="2"/>
      <c r="NBB75" s="2"/>
      <c r="NBC75" s="2"/>
      <c r="NBD75" s="2"/>
      <c r="NBE75" s="2"/>
      <c r="NBF75" s="2"/>
      <c r="NBG75" s="2"/>
      <c r="NBH75" s="2"/>
      <c r="NBI75" s="2"/>
      <c r="NBJ75" s="2"/>
      <c r="NBK75" s="2"/>
      <c r="NBL75" s="2"/>
      <c r="NBM75" s="2"/>
      <c r="NBN75" s="2"/>
      <c r="NBO75" s="2"/>
      <c r="NBP75" s="2"/>
      <c r="NBQ75" s="2"/>
      <c r="NBR75" s="2"/>
      <c r="NBS75" s="2"/>
      <c r="NBT75" s="2"/>
      <c r="NBU75" s="2"/>
      <c r="NBV75" s="2"/>
      <c r="NBW75" s="2"/>
      <c r="NBX75" s="2"/>
      <c r="NBY75" s="2"/>
      <c r="NBZ75" s="2"/>
      <c r="NCA75" s="2"/>
      <c r="NCB75" s="2"/>
      <c r="NCC75" s="2"/>
      <c r="NCD75" s="2"/>
      <c r="NCE75" s="2"/>
      <c r="NCF75" s="2"/>
      <c r="NCG75" s="2"/>
      <c r="NCH75" s="2"/>
      <c r="NCI75" s="2"/>
      <c r="NCJ75" s="2"/>
      <c r="NCK75" s="2"/>
      <c r="NCL75" s="2"/>
      <c r="NCM75" s="2"/>
      <c r="NCN75" s="2"/>
      <c r="NCO75" s="2"/>
      <c r="NCP75" s="2"/>
      <c r="NCQ75" s="2"/>
      <c r="NCR75" s="2"/>
      <c r="NCS75" s="2"/>
      <c r="NCT75" s="2"/>
      <c r="NCU75" s="2"/>
      <c r="NCV75" s="2"/>
      <c r="NCW75" s="2"/>
      <c r="NCX75" s="2"/>
      <c r="NCY75" s="2"/>
      <c r="NCZ75" s="2"/>
      <c r="NDA75" s="2"/>
      <c r="NDB75" s="2"/>
      <c r="NDC75" s="2"/>
      <c r="NDD75" s="2"/>
      <c r="NDE75" s="2"/>
      <c r="NDF75" s="2"/>
      <c r="NDG75" s="2"/>
      <c r="NDH75" s="2"/>
      <c r="NDI75" s="2"/>
      <c r="NDJ75" s="2"/>
      <c r="NDK75" s="2"/>
      <c r="NDL75" s="2"/>
      <c r="NDM75" s="2"/>
      <c r="NDN75" s="2"/>
      <c r="NDO75" s="2"/>
      <c r="NDP75" s="2"/>
      <c r="NDQ75" s="2"/>
      <c r="NDR75" s="2"/>
      <c r="NDS75" s="2"/>
      <c r="NDT75" s="2"/>
      <c r="NDU75" s="2"/>
      <c r="NDV75" s="2"/>
      <c r="NDW75" s="2"/>
      <c r="NDX75" s="2"/>
      <c r="NDY75" s="2"/>
      <c r="NDZ75" s="2"/>
      <c r="NEA75" s="2"/>
      <c r="NEB75" s="2"/>
      <c r="NEC75" s="2"/>
      <c r="NED75" s="2"/>
      <c r="NEE75" s="2"/>
      <c r="NEF75" s="2"/>
      <c r="NEG75" s="2"/>
      <c r="NEH75" s="2"/>
      <c r="NEI75" s="2"/>
      <c r="NEJ75" s="2"/>
      <c r="NEK75" s="2"/>
      <c r="NEL75" s="2"/>
      <c r="NEM75" s="2"/>
      <c r="NEN75" s="2"/>
      <c r="NEO75" s="2"/>
      <c r="NEP75" s="2"/>
      <c r="NEQ75" s="2"/>
      <c r="NER75" s="2"/>
      <c r="NES75" s="2"/>
      <c r="NET75" s="2"/>
      <c r="NEU75" s="2"/>
      <c r="NEV75" s="2"/>
      <c r="NEW75" s="2"/>
      <c r="NEX75" s="2"/>
      <c r="NEY75" s="2"/>
      <c r="NEZ75" s="2"/>
      <c r="NFA75" s="2"/>
      <c r="NFB75" s="2"/>
      <c r="NFC75" s="2"/>
      <c r="NFD75" s="2"/>
      <c r="NFE75" s="2"/>
      <c r="NFF75" s="2"/>
      <c r="NFG75" s="2"/>
      <c r="NFH75" s="2"/>
      <c r="NFI75" s="2"/>
      <c r="NFJ75" s="2"/>
      <c r="NFK75" s="2"/>
      <c r="NFL75" s="2"/>
      <c r="NFM75" s="2"/>
      <c r="NFN75" s="2"/>
      <c r="NFO75" s="2"/>
      <c r="NFP75" s="2"/>
      <c r="NFQ75" s="2"/>
      <c r="NFR75" s="2"/>
      <c r="NFS75" s="2"/>
      <c r="NFT75" s="2"/>
      <c r="NFU75" s="2"/>
      <c r="NFV75" s="2"/>
      <c r="NFW75" s="2"/>
      <c r="NFX75" s="2"/>
      <c r="NFY75" s="2"/>
      <c r="NFZ75" s="2"/>
      <c r="NGA75" s="2"/>
      <c r="NGB75" s="2"/>
      <c r="NGC75" s="2"/>
      <c r="NGD75" s="2"/>
      <c r="NGE75" s="2"/>
      <c r="NGF75" s="2"/>
      <c r="NGG75" s="2"/>
      <c r="NGH75" s="2"/>
      <c r="NGI75" s="2"/>
      <c r="NGJ75" s="2"/>
      <c r="NGK75" s="2"/>
      <c r="NGL75" s="2"/>
      <c r="NGM75" s="2"/>
      <c r="NGN75" s="2"/>
      <c r="NGO75" s="2"/>
      <c r="NGP75" s="2"/>
      <c r="NGQ75" s="2"/>
      <c r="NGR75" s="2"/>
      <c r="NGS75" s="2"/>
      <c r="NGT75" s="2"/>
      <c r="NGU75" s="2"/>
      <c r="NGV75" s="2"/>
      <c r="NGW75" s="2"/>
      <c r="NGX75" s="2"/>
      <c r="NGY75" s="2"/>
      <c r="NGZ75" s="2"/>
      <c r="NHA75" s="2"/>
      <c r="NHB75" s="2"/>
      <c r="NHC75" s="2"/>
      <c r="NHD75" s="2"/>
      <c r="NHE75" s="2"/>
      <c r="NHF75" s="2"/>
      <c r="NHG75" s="2"/>
      <c r="NHH75" s="2"/>
      <c r="NHI75" s="2"/>
      <c r="NHJ75" s="2"/>
      <c r="NHK75" s="2"/>
      <c r="NHL75" s="2"/>
      <c r="NHM75" s="2"/>
      <c r="NHN75" s="2"/>
      <c r="NHO75" s="2"/>
      <c r="NHP75" s="2"/>
      <c r="NHQ75" s="2"/>
      <c r="NHR75" s="2"/>
      <c r="NHS75" s="2"/>
      <c r="NHT75" s="2"/>
      <c r="NHU75" s="2"/>
      <c r="NHV75" s="2"/>
      <c r="NHW75" s="2"/>
      <c r="NHX75" s="2"/>
      <c r="NHY75" s="2"/>
      <c r="NHZ75" s="2"/>
      <c r="NIA75" s="2"/>
      <c r="NIB75" s="2"/>
      <c r="NIC75" s="2"/>
      <c r="NID75" s="2"/>
      <c r="NIE75" s="2"/>
      <c r="NIF75" s="2"/>
      <c r="NIG75" s="2"/>
      <c r="NIH75" s="2"/>
      <c r="NII75" s="2"/>
      <c r="NIJ75" s="2"/>
      <c r="NIK75" s="2"/>
      <c r="NIL75" s="2"/>
      <c r="NIM75" s="2"/>
      <c r="NIN75" s="2"/>
      <c r="NIO75" s="2"/>
      <c r="NIP75" s="2"/>
      <c r="NIQ75" s="2"/>
      <c r="NIR75" s="2"/>
      <c r="NIS75" s="2"/>
      <c r="NIT75" s="2"/>
      <c r="NIU75" s="2"/>
      <c r="NIV75" s="2"/>
      <c r="NIW75" s="2"/>
      <c r="NIX75" s="2"/>
      <c r="NIY75" s="2"/>
      <c r="NIZ75" s="2"/>
      <c r="NJA75" s="2"/>
      <c r="NJB75" s="2"/>
      <c r="NJC75" s="2"/>
      <c r="NJD75" s="2"/>
      <c r="NJE75" s="2"/>
      <c r="NJF75" s="2"/>
      <c r="NJG75" s="2"/>
      <c r="NJH75" s="2"/>
      <c r="NJI75" s="2"/>
      <c r="NJJ75" s="2"/>
      <c r="NJK75" s="2"/>
      <c r="NJL75" s="2"/>
      <c r="NJM75" s="2"/>
      <c r="NJN75" s="2"/>
      <c r="NJO75" s="2"/>
      <c r="NJP75" s="2"/>
      <c r="NJQ75" s="2"/>
      <c r="NJR75" s="2"/>
      <c r="NJS75" s="2"/>
      <c r="NJT75" s="2"/>
      <c r="NJU75" s="2"/>
      <c r="NJV75" s="2"/>
      <c r="NJW75" s="2"/>
      <c r="NJX75" s="2"/>
      <c r="NJY75" s="2"/>
      <c r="NJZ75" s="2"/>
      <c r="NKA75" s="2"/>
      <c r="NKB75" s="2"/>
      <c r="NKC75" s="2"/>
      <c r="NKD75" s="2"/>
      <c r="NKE75" s="2"/>
      <c r="NKF75" s="2"/>
      <c r="NKG75" s="2"/>
      <c r="NKH75" s="2"/>
      <c r="NKI75" s="2"/>
      <c r="NKJ75" s="2"/>
      <c r="NKK75" s="2"/>
      <c r="NKL75" s="2"/>
      <c r="NKM75" s="2"/>
      <c r="NKN75" s="2"/>
      <c r="NKO75" s="2"/>
      <c r="NKP75" s="2"/>
      <c r="NKQ75" s="2"/>
      <c r="NKR75" s="2"/>
      <c r="NKS75" s="2"/>
      <c r="NKT75" s="2"/>
      <c r="NKU75" s="2"/>
      <c r="NKV75" s="2"/>
      <c r="NKW75" s="2"/>
      <c r="NKX75" s="2"/>
      <c r="NKY75" s="2"/>
      <c r="NKZ75" s="2"/>
      <c r="NLA75" s="2"/>
      <c r="NLB75" s="2"/>
      <c r="NLC75" s="2"/>
      <c r="NLD75" s="2"/>
      <c r="NLE75" s="2"/>
      <c r="NLF75" s="2"/>
      <c r="NLG75" s="2"/>
      <c r="NLH75" s="2"/>
      <c r="NLI75" s="2"/>
      <c r="NLJ75" s="2"/>
      <c r="NLK75" s="2"/>
      <c r="NLL75" s="2"/>
      <c r="NLM75" s="2"/>
      <c r="NLN75" s="2"/>
      <c r="NLO75" s="2"/>
      <c r="NLP75" s="2"/>
      <c r="NLQ75" s="2"/>
      <c r="NLR75" s="2"/>
      <c r="NLS75" s="2"/>
      <c r="NLT75" s="2"/>
      <c r="NLU75" s="2"/>
      <c r="NLV75" s="2"/>
      <c r="NLW75" s="2"/>
      <c r="NLX75" s="2"/>
      <c r="NLY75" s="2"/>
      <c r="NLZ75" s="2"/>
      <c r="NMA75" s="2"/>
      <c r="NMB75" s="2"/>
      <c r="NMC75" s="2"/>
      <c r="NMD75" s="2"/>
      <c r="NME75" s="2"/>
      <c r="NMF75" s="2"/>
      <c r="NMG75" s="2"/>
      <c r="NMH75" s="2"/>
      <c r="NMI75" s="2"/>
      <c r="NMJ75" s="2"/>
      <c r="NMK75" s="2"/>
      <c r="NML75" s="2"/>
      <c r="NMM75" s="2"/>
      <c r="NMN75" s="2"/>
      <c r="NMO75" s="2"/>
      <c r="NMP75" s="2"/>
      <c r="NMQ75" s="2"/>
      <c r="NMR75" s="2"/>
      <c r="NMS75" s="2"/>
      <c r="NMT75" s="2"/>
      <c r="NMU75" s="2"/>
      <c r="NMV75" s="2"/>
      <c r="NMW75" s="2"/>
      <c r="NMX75" s="2"/>
      <c r="NMY75" s="2"/>
      <c r="NMZ75" s="2"/>
      <c r="NNA75" s="2"/>
      <c r="NNB75" s="2"/>
      <c r="NNC75" s="2"/>
      <c r="NND75" s="2"/>
      <c r="NNE75" s="2"/>
      <c r="NNF75" s="2"/>
      <c r="NNG75" s="2"/>
      <c r="NNH75" s="2"/>
      <c r="NNI75" s="2"/>
      <c r="NNJ75" s="2"/>
      <c r="NNK75" s="2"/>
      <c r="NNL75" s="2"/>
      <c r="NNM75" s="2"/>
      <c r="NNN75" s="2"/>
      <c r="NNO75" s="2"/>
      <c r="NNP75" s="2"/>
      <c r="NNQ75" s="2"/>
      <c r="NNR75" s="2"/>
      <c r="NNS75" s="2"/>
      <c r="NNT75" s="2"/>
      <c r="NNU75" s="2"/>
      <c r="NNV75" s="2"/>
      <c r="NNW75" s="2"/>
      <c r="NNX75" s="2"/>
      <c r="NNY75" s="2"/>
      <c r="NNZ75" s="2"/>
      <c r="NOA75" s="2"/>
      <c r="NOB75" s="2"/>
      <c r="NOC75" s="2"/>
      <c r="NOD75" s="2"/>
      <c r="NOE75" s="2"/>
      <c r="NOF75" s="2"/>
      <c r="NOG75" s="2"/>
      <c r="NOH75" s="2"/>
      <c r="NOI75" s="2"/>
      <c r="NOJ75" s="2"/>
      <c r="NOK75" s="2"/>
      <c r="NOL75" s="2"/>
      <c r="NOM75" s="2"/>
      <c r="NON75" s="2"/>
      <c r="NOO75" s="2"/>
      <c r="NOP75" s="2"/>
      <c r="NOQ75" s="2"/>
      <c r="NOR75" s="2"/>
      <c r="NOS75" s="2"/>
      <c r="NOT75" s="2"/>
      <c r="NOU75" s="2"/>
      <c r="NOV75" s="2"/>
      <c r="NOW75" s="2"/>
      <c r="NOX75" s="2"/>
      <c r="NOY75" s="2"/>
      <c r="NOZ75" s="2"/>
      <c r="NPA75" s="2"/>
      <c r="NPB75" s="2"/>
      <c r="NPC75" s="2"/>
      <c r="NPD75" s="2"/>
      <c r="NPE75" s="2"/>
      <c r="NPF75" s="2"/>
      <c r="NPG75" s="2"/>
      <c r="NPH75" s="2"/>
      <c r="NPI75" s="2"/>
      <c r="NPJ75" s="2"/>
      <c r="NPK75" s="2"/>
      <c r="NPL75" s="2"/>
      <c r="NPM75" s="2"/>
      <c r="NPN75" s="2"/>
      <c r="NPO75" s="2"/>
      <c r="NPP75" s="2"/>
      <c r="NPQ75" s="2"/>
      <c r="NPR75" s="2"/>
      <c r="NPS75" s="2"/>
      <c r="NPT75" s="2"/>
      <c r="NPU75" s="2"/>
      <c r="NPV75" s="2"/>
      <c r="NPW75" s="2"/>
      <c r="NPX75" s="2"/>
      <c r="NPY75" s="2"/>
      <c r="NPZ75" s="2"/>
      <c r="NQA75" s="2"/>
      <c r="NQB75" s="2"/>
      <c r="NQC75" s="2"/>
      <c r="NQD75" s="2"/>
      <c r="NQE75" s="2"/>
      <c r="NQF75" s="2"/>
      <c r="NQG75" s="2"/>
      <c r="NQH75" s="2"/>
      <c r="NQI75" s="2"/>
      <c r="NQJ75" s="2"/>
      <c r="NQK75" s="2"/>
      <c r="NQL75" s="2"/>
      <c r="NQM75" s="2"/>
      <c r="NQN75" s="2"/>
      <c r="NQO75" s="2"/>
      <c r="NQP75" s="2"/>
      <c r="NQQ75" s="2"/>
      <c r="NQR75" s="2"/>
      <c r="NQS75" s="2"/>
      <c r="NQT75" s="2"/>
      <c r="NQU75" s="2"/>
      <c r="NQV75" s="2"/>
      <c r="NQW75" s="2"/>
      <c r="NQX75" s="2"/>
      <c r="NQY75" s="2"/>
      <c r="NQZ75" s="2"/>
      <c r="NRA75" s="2"/>
      <c r="NRB75" s="2"/>
      <c r="NRC75" s="2"/>
      <c r="NRD75" s="2"/>
      <c r="NRE75" s="2"/>
      <c r="NRF75" s="2"/>
      <c r="NRG75" s="2"/>
      <c r="NRH75" s="2"/>
      <c r="NRI75" s="2"/>
      <c r="NRJ75" s="2"/>
      <c r="NRK75" s="2"/>
      <c r="NRL75" s="2"/>
      <c r="NRM75" s="2"/>
      <c r="NRN75" s="2"/>
      <c r="NRO75" s="2"/>
      <c r="NRP75" s="2"/>
      <c r="NRQ75" s="2"/>
      <c r="NRR75" s="2"/>
      <c r="NRS75" s="2"/>
      <c r="NRT75" s="2"/>
      <c r="NRU75" s="2"/>
      <c r="NRV75" s="2"/>
      <c r="NRW75" s="2"/>
      <c r="NRX75" s="2"/>
      <c r="NRY75" s="2"/>
      <c r="NRZ75" s="2"/>
      <c r="NSA75" s="2"/>
      <c r="NSB75" s="2"/>
      <c r="NSC75" s="2"/>
      <c r="NSD75" s="2"/>
      <c r="NSE75" s="2"/>
      <c r="NSF75" s="2"/>
      <c r="NSG75" s="2"/>
      <c r="NSH75" s="2"/>
      <c r="NSI75" s="2"/>
      <c r="NSJ75" s="2"/>
      <c r="NSK75" s="2"/>
      <c r="NSL75" s="2"/>
      <c r="NSM75" s="2"/>
      <c r="NSN75" s="2"/>
      <c r="NSO75" s="2"/>
      <c r="NSP75" s="2"/>
      <c r="NSQ75" s="2"/>
      <c r="NSR75" s="2"/>
      <c r="NSS75" s="2"/>
      <c r="NST75" s="2"/>
      <c r="NSU75" s="2"/>
      <c r="NSV75" s="2"/>
      <c r="NSW75" s="2"/>
      <c r="NSX75" s="2"/>
      <c r="NSY75" s="2"/>
      <c r="NSZ75" s="2"/>
      <c r="NTA75" s="2"/>
      <c r="NTB75" s="2"/>
      <c r="NTC75" s="2"/>
      <c r="NTD75" s="2"/>
      <c r="NTE75" s="2"/>
      <c r="NTF75" s="2"/>
      <c r="NTG75" s="2"/>
      <c r="NTH75" s="2"/>
      <c r="NTI75" s="2"/>
      <c r="NTJ75" s="2"/>
      <c r="NTK75" s="2"/>
      <c r="NTL75" s="2"/>
      <c r="NTM75" s="2"/>
      <c r="NTN75" s="2"/>
      <c r="NTO75" s="2"/>
      <c r="NTP75" s="2"/>
      <c r="NTQ75" s="2"/>
      <c r="NTR75" s="2"/>
      <c r="NTS75" s="2"/>
      <c r="NTT75" s="2"/>
      <c r="NTU75" s="2"/>
      <c r="NTV75" s="2"/>
      <c r="NTW75" s="2"/>
      <c r="NTX75" s="2"/>
      <c r="NTY75" s="2"/>
      <c r="NTZ75" s="2"/>
      <c r="NUA75" s="2"/>
      <c r="NUB75" s="2"/>
      <c r="NUC75" s="2"/>
      <c r="NUD75" s="2"/>
      <c r="NUE75" s="2"/>
      <c r="NUF75" s="2"/>
      <c r="NUG75" s="2"/>
      <c r="NUH75" s="2"/>
      <c r="NUI75" s="2"/>
      <c r="NUJ75" s="2"/>
      <c r="NUK75" s="2"/>
      <c r="NUL75" s="2"/>
      <c r="NUM75" s="2"/>
      <c r="NUN75" s="2"/>
      <c r="NUO75" s="2"/>
      <c r="NUP75" s="2"/>
      <c r="NUQ75" s="2"/>
      <c r="NUR75" s="2"/>
      <c r="NUS75" s="2"/>
      <c r="NUT75" s="2"/>
      <c r="NUU75" s="2"/>
      <c r="NUV75" s="2"/>
      <c r="NUW75" s="2"/>
      <c r="NUX75" s="2"/>
      <c r="NUY75" s="2"/>
      <c r="NUZ75" s="2"/>
      <c r="NVA75" s="2"/>
      <c r="NVB75" s="2"/>
      <c r="NVC75" s="2"/>
      <c r="NVD75" s="2"/>
      <c r="NVE75" s="2"/>
      <c r="NVF75" s="2"/>
      <c r="NVG75" s="2"/>
      <c r="NVH75" s="2"/>
      <c r="NVI75" s="2"/>
      <c r="NVJ75" s="2"/>
      <c r="NVK75" s="2"/>
      <c r="NVL75" s="2"/>
      <c r="NVM75" s="2"/>
      <c r="NVN75" s="2"/>
      <c r="NVO75" s="2"/>
      <c r="NVP75" s="2"/>
      <c r="NVQ75" s="2"/>
      <c r="NVR75" s="2"/>
      <c r="NVS75" s="2"/>
      <c r="NVT75" s="2"/>
      <c r="NVU75" s="2"/>
      <c r="NVV75" s="2"/>
      <c r="NVW75" s="2"/>
      <c r="NVX75" s="2"/>
      <c r="NVY75" s="2"/>
      <c r="NVZ75" s="2"/>
      <c r="NWA75" s="2"/>
      <c r="NWB75" s="2"/>
      <c r="NWC75" s="2"/>
      <c r="NWD75" s="2"/>
      <c r="NWE75" s="2"/>
      <c r="NWF75" s="2"/>
      <c r="NWG75" s="2"/>
      <c r="NWH75" s="2"/>
      <c r="NWI75" s="2"/>
      <c r="NWJ75" s="2"/>
      <c r="NWK75" s="2"/>
      <c r="NWL75" s="2"/>
      <c r="NWM75" s="2"/>
      <c r="NWN75" s="2"/>
      <c r="NWO75" s="2"/>
      <c r="NWP75" s="2"/>
      <c r="NWQ75" s="2"/>
      <c r="NWR75" s="2"/>
      <c r="NWS75" s="2"/>
      <c r="NWT75" s="2"/>
      <c r="NWU75" s="2"/>
      <c r="NWV75" s="2"/>
      <c r="NWW75" s="2"/>
      <c r="NWX75" s="2"/>
      <c r="NWY75" s="2"/>
      <c r="NWZ75" s="2"/>
      <c r="NXA75" s="2"/>
      <c r="NXB75" s="2"/>
      <c r="NXC75" s="2"/>
      <c r="NXD75" s="2"/>
      <c r="NXE75" s="2"/>
      <c r="NXF75" s="2"/>
      <c r="NXG75" s="2"/>
      <c r="NXH75" s="2"/>
      <c r="NXI75" s="2"/>
      <c r="NXJ75" s="2"/>
      <c r="NXK75" s="2"/>
      <c r="NXL75" s="2"/>
      <c r="NXM75" s="2"/>
      <c r="NXN75" s="2"/>
      <c r="NXO75" s="2"/>
      <c r="NXP75" s="2"/>
      <c r="NXQ75" s="2"/>
      <c r="NXR75" s="2"/>
      <c r="NXS75" s="2"/>
      <c r="NXT75" s="2"/>
      <c r="NXU75" s="2"/>
      <c r="NXV75" s="2"/>
      <c r="NXW75" s="2"/>
      <c r="NXX75" s="2"/>
      <c r="NXY75" s="2"/>
      <c r="NXZ75" s="2"/>
      <c r="NYA75" s="2"/>
      <c r="NYB75" s="2"/>
      <c r="NYC75" s="2"/>
      <c r="NYD75" s="2"/>
      <c r="NYE75" s="2"/>
      <c r="NYF75" s="2"/>
      <c r="NYG75" s="2"/>
      <c r="NYH75" s="2"/>
      <c r="NYI75" s="2"/>
      <c r="NYJ75" s="2"/>
      <c r="NYK75" s="2"/>
      <c r="NYL75" s="2"/>
      <c r="NYM75" s="2"/>
      <c r="NYN75" s="2"/>
      <c r="NYO75" s="2"/>
      <c r="NYP75" s="2"/>
      <c r="NYQ75" s="2"/>
      <c r="NYR75" s="2"/>
      <c r="NYS75" s="2"/>
      <c r="NYT75" s="2"/>
      <c r="NYU75" s="2"/>
      <c r="NYV75" s="2"/>
      <c r="NYW75" s="2"/>
      <c r="NYX75" s="2"/>
      <c r="NYY75" s="2"/>
      <c r="NYZ75" s="2"/>
      <c r="NZA75" s="2"/>
      <c r="NZB75" s="2"/>
      <c r="NZC75" s="2"/>
      <c r="NZD75" s="2"/>
      <c r="NZE75" s="2"/>
      <c r="NZF75" s="2"/>
      <c r="NZG75" s="2"/>
      <c r="NZH75" s="2"/>
      <c r="NZI75" s="2"/>
      <c r="NZJ75" s="2"/>
      <c r="NZK75" s="2"/>
      <c r="NZL75" s="2"/>
      <c r="NZM75" s="2"/>
      <c r="NZN75" s="2"/>
      <c r="NZO75" s="2"/>
      <c r="NZP75" s="2"/>
      <c r="NZQ75" s="2"/>
      <c r="NZR75" s="2"/>
      <c r="NZS75" s="2"/>
      <c r="NZT75" s="2"/>
      <c r="NZU75" s="2"/>
      <c r="NZV75" s="2"/>
      <c r="NZW75" s="2"/>
      <c r="NZX75" s="2"/>
      <c r="NZY75" s="2"/>
      <c r="NZZ75" s="2"/>
      <c r="OAA75" s="2"/>
      <c r="OAB75" s="2"/>
      <c r="OAC75" s="2"/>
      <c r="OAD75" s="2"/>
      <c r="OAE75" s="2"/>
      <c r="OAF75" s="2"/>
      <c r="OAG75" s="2"/>
      <c r="OAH75" s="2"/>
      <c r="OAI75" s="2"/>
      <c r="OAJ75" s="2"/>
      <c r="OAK75" s="2"/>
      <c r="OAL75" s="2"/>
      <c r="OAM75" s="2"/>
      <c r="OAN75" s="2"/>
      <c r="OAO75" s="2"/>
      <c r="OAP75" s="2"/>
      <c r="OAQ75" s="2"/>
      <c r="OAR75" s="2"/>
      <c r="OAS75" s="2"/>
      <c r="OAT75" s="2"/>
      <c r="OAU75" s="2"/>
      <c r="OAV75" s="2"/>
      <c r="OAW75" s="2"/>
      <c r="OAX75" s="2"/>
      <c r="OAY75" s="2"/>
      <c r="OAZ75" s="2"/>
      <c r="OBA75" s="2"/>
      <c r="OBB75" s="2"/>
      <c r="OBC75" s="2"/>
      <c r="OBD75" s="2"/>
      <c r="OBE75" s="2"/>
      <c r="OBF75" s="2"/>
      <c r="OBG75" s="2"/>
      <c r="OBH75" s="2"/>
      <c r="OBI75" s="2"/>
      <c r="OBJ75" s="2"/>
      <c r="OBK75" s="2"/>
      <c r="OBL75" s="2"/>
      <c r="OBM75" s="2"/>
      <c r="OBN75" s="2"/>
      <c r="OBO75" s="2"/>
      <c r="OBP75" s="2"/>
      <c r="OBQ75" s="2"/>
      <c r="OBR75" s="2"/>
      <c r="OBS75" s="2"/>
      <c r="OBT75" s="2"/>
      <c r="OBU75" s="2"/>
      <c r="OBV75" s="2"/>
      <c r="OBW75" s="2"/>
      <c r="OBX75" s="2"/>
      <c r="OBY75" s="2"/>
      <c r="OBZ75" s="2"/>
      <c r="OCA75" s="2"/>
      <c r="OCB75" s="2"/>
      <c r="OCC75" s="2"/>
      <c r="OCD75" s="2"/>
      <c r="OCE75" s="2"/>
      <c r="OCF75" s="2"/>
      <c r="OCG75" s="2"/>
      <c r="OCH75" s="2"/>
      <c r="OCI75" s="2"/>
      <c r="OCJ75" s="2"/>
      <c r="OCK75" s="2"/>
      <c r="OCL75" s="2"/>
      <c r="OCM75" s="2"/>
      <c r="OCN75" s="2"/>
      <c r="OCO75" s="2"/>
      <c r="OCP75" s="2"/>
      <c r="OCQ75" s="2"/>
      <c r="OCR75" s="2"/>
      <c r="OCS75" s="2"/>
      <c r="OCT75" s="2"/>
      <c r="OCU75" s="2"/>
      <c r="OCV75" s="2"/>
      <c r="OCW75" s="2"/>
      <c r="OCX75" s="2"/>
      <c r="OCY75" s="2"/>
      <c r="OCZ75" s="2"/>
      <c r="ODA75" s="2"/>
      <c r="ODB75" s="2"/>
      <c r="ODC75" s="2"/>
      <c r="ODD75" s="2"/>
      <c r="ODE75" s="2"/>
      <c r="ODF75" s="2"/>
      <c r="ODG75" s="2"/>
      <c r="ODH75" s="2"/>
      <c r="ODI75" s="2"/>
      <c r="ODJ75" s="2"/>
      <c r="ODK75" s="2"/>
      <c r="ODL75" s="2"/>
      <c r="ODM75" s="2"/>
      <c r="ODN75" s="2"/>
      <c r="ODO75" s="2"/>
      <c r="ODP75" s="2"/>
      <c r="ODQ75" s="2"/>
      <c r="ODR75" s="2"/>
      <c r="ODS75" s="2"/>
      <c r="ODT75" s="2"/>
      <c r="ODU75" s="2"/>
      <c r="ODV75" s="2"/>
      <c r="ODW75" s="2"/>
      <c r="ODX75" s="2"/>
      <c r="ODY75" s="2"/>
      <c r="ODZ75" s="2"/>
      <c r="OEA75" s="2"/>
      <c r="OEB75" s="2"/>
      <c r="OEC75" s="2"/>
      <c r="OED75" s="2"/>
      <c r="OEE75" s="2"/>
      <c r="OEF75" s="2"/>
      <c r="OEG75" s="2"/>
      <c r="OEH75" s="2"/>
      <c r="OEI75" s="2"/>
      <c r="OEJ75" s="2"/>
      <c r="OEK75" s="2"/>
      <c r="OEL75" s="2"/>
      <c r="OEM75" s="2"/>
      <c r="OEN75" s="2"/>
      <c r="OEO75" s="2"/>
      <c r="OEP75" s="2"/>
      <c r="OEQ75" s="2"/>
      <c r="OER75" s="2"/>
      <c r="OES75" s="2"/>
      <c r="OET75" s="2"/>
      <c r="OEU75" s="2"/>
      <c r="OEV75" s="2"/>
      <c r="OEW75" s="2"/>
      <c r="OEX75" s="2"/>
      <c r="OEY75" s="2"/>
      <c r="OEZ75" s="2"/>
      <c r="OFA75" s="2"/>
      <c r="OFB75" s="2"/>
      <c r="OFC75" s="2"/>
      <c r="OFD75" s="2"/>
      <c r="OFE75" s="2"/>
      <c r="OFF75" s="2"/>
      <c r="OFG75" s="2"/>
      <c r="OFH75" s="2"/>
      <c r="OFI75" s="2"/>
      <c r="OFJ75" s="2"/>
      <c r="OFK75" s="2"/>
      <c r="OFL75" s="2"/>
      <c r="OFM75" s="2"/>
      <c r="OFN75" s="2"/>
      <c r="OFO75" s="2"/>
      <c r="OFP75" s="2"/>
      <c r="OFQ75" s="2"/>
      <c r="OFR75" s="2"/>
      <c r="OFS75" s="2"/>
      <c r="OFT75" s="2"/>
      <c r="OFU75" s="2"/>
      <c r="OFV75" s="2"/>
      <c r="OFW75" s="2"/>
      <c r="OFX75" s="2"/>
      <c r="OFY75" s="2"/>
      <c r="OFZ75" s="2"/>
      <c r="OGA75" s="2"/>
      <c r="OGB75" s="2"/>
      <c r="OGC75" s="2"/>
      <c r="OGD75" s="2"/>
      <c r="OGE75" s="2"/>
      <c r="OGF75" s="2"/>
      <c r="OGG75" s="2"/>
      <c r="OGH75" s="2"/>
      <c r="OGI75" s="2"/>
      <c r="OGJ75" s="2"/>
      <c r="OGK75" s="2"/>
      <c r="OGL75" s="2"/>
      <c r="OGM75" s="2"/>
      <c r="OGN75" s="2"/>
      <c r="OGO75" s="2"/>
      <c r="OGP75" s="2"/>
      <c r="OGQ75" s="2"/>
      <c r="OGR75" s="2"/>
      <c r="OGS75" s="2"/>
      <c r="OGT75" s="2"/>
      <c r="OGU75" s="2"/>
      <c r="OGV75" s="2"/>
      <c r="OGW75" s="2"/>
      <c r="OGX75" s="2"/>
      <c r="OGY75" s="2"/>
      <c r="OGZ75" s="2"/>
      <c r="OHA75" s="2"/>
      <c r="OHB75" s="2"/>
      <c r="OHC75" s="2"/>
      <c r="OHD75" s="2"/>
      <c r="OHE75" s="2"/>
      <c r="OHF75" s="2"/>
      <c r="OHG75" s="2"/>
      <c r="OHH75" s="2"/>
      <c r="OHI75" s="2"/>
      <c r="OHJ75" s="2"/>
      <c r="OHK75" s="2"/>
      <c r="OHL75" s="2"/>
      <c r="OHM75" s="2"/>
      <c r="OHN75" s="2"/>
      <c r="OHO75" s="2"/>
      <c r="OHP75" s="2"/>
      <c r="OHQ75" s="2"/>
      <c r="OHR75" s="2"/>
      <c r="OHS75" s="2"/>
      <c r="OHT75" s="2"/>
      <c r="OHU75" s="2"/>
      <c r="OHV75" s="2"/>
      <c r="OHW75" s="2"/>
      <c r="OHX75" s="2"/>
      <c r="OHY75" s="2"/>
      <c r="OHZ75" s="2"/>
      <c r="OIA75" s="2"/>
      <c r="OIB75" s="2"/>
      <c r="OIC75" s="2"/>
      <c r="OID75" s="2"/>
      <c r="OIE75" s="2"/>
      <c r="OIF75" s="2"/>
      <c r="OIG75" s="2"/>
      <c r="OIH75" s="2"/>
      <c r="OII75" s="2"/>
      <c r="OIJ75" s="2"/>
      <c r="OIK75" s="2"/>
      <c r="OIL75" s="2"/>
      <c r="OIM75" s="2"/>
      <c r="OIN75" s="2"/>
      <c r="OIO75" s="2"/>
      <c r="OIP75" s="2"/>
      <c r="OIQ75" s="2"/>
      <c r="OIR75" s="2"/>
      <c r="OIS75" s="2"/>
      <c r="OIT75" s="2"/>
      <c r="OIU75" s="2"/>
      <c r="OIV75" s="2"/>
      <c r="OIW75" s="2"/>
      <c r="OIX75" s="2"/>
      <c r="OIY75" s="2"/>
      <c r="OIZ75" s="2"/>
      <c r="OJA75" s="2"/>
      <c r="OJB75" s="2"/>
      <c r="OJC75" s="2"/>
      <c r="OJD75" s="2"/>
      <c r="OJE75" s="2"/>
      <c r="OJF75" s="2"/>
      <c r="OJG75" s="2"/>
      <c r="OJH75" s="2"/>
      <c r="OJI75" s="2"/>
      <c r="OJJ75" s="2"/>
      <c r="OJK75" s="2"/>
      <c r="OJL75" s="2"/>
      <c r="OJM75" s="2"/>
      <c r="OJN75" s="2"/>
      <c r="OJO75" s="2"/>
      <c r="OJP75" s="2"/>
      <c r="OJQ75" s="2"/>
      <c r="OJR75" s="2"/>
      <c r="OJS75" s="2"/>
      <c r="OJT75" s="2"/>
      <c r="OJU75" s="2"/>
      <c r="OJV75" s="2"/>
      <c r="OJW75" s="2"/>
      <c r="OJX75" s="2"/>
      <c r="OJY75" s="2"/>
      <c r="OJZ75" s="2"/>
      <c r="OKA75" s="2"/>
      <c r="OKB75" s="2"/>
      <c r="OKC75" s="2"/>
      <c r="OKD75" s="2"/>
      <c r="OKE75" s="2"/>
      <c r="OKF75" s="2"/>
      <c r="OKG75" s="2"/>
      <c r="OKH75" s="2"/>
      <c r="OKI75" s="2"/>
      <c r="OKJ75" s="2"/>
      <c r="OKK75" s="2"/>
      <c r="OKL75" s="2"/>
      <c r="OKM75" s="2"/>
      <c r="OKN75" s="2"/>
      <c r="OKO75" s="2"/>
      <c r="OKP75" s="2"/>
      <c r="OKQ75" s="2"/>
      <c r="OKR75" s="2"/>
      <c r="OKS75" s="2"/>
      <c r="OKT75" s="2"/>
      <c r="OKU75" s="2"/>
      <c r="OKV75" s="2"/>
      <c r="OKW75" s="2"/>
      <c r="OKX75" s="2"/>
      <c r="OKY75" s="2"/>
      <c r="OKZ75" s="2"/>
      <c r="OLA75" s="2"/>
      <c r="OLB75" s="2"/>
      <c r="OLC75" s="2"/>
      <c r="OLD75" s="2"/>
      <c r="OLE75" s="2"/>
      <c r="OLF75" s="2"/>
      <c r="OLG75" s="2"/>
      <c r="OLH75" s="2"/>
      <c r="OLI75" s="2"/>
      <c r="OLJ75" s="2"/>
      <c r="OLK75" s="2"/>
      <c r="OLL75" s="2"/>
      <c r="OLM75" s="2"/>
      <c r="OLN75" s="2"/>
      <c r="OLO75" s="2"/>
      <c r="OLP75" s="2"/>
      <c r="OLQ75" s="2"/>
      <c r="OLR75" s="2"/>
      <c r="OLS75" s="2"/>
      <c r="OLT75" s="2"/>
      <c r="OLU75" s="2"/>
      <c r="OLV75" s="2"/>
      <c r="OLW75" s="2"/>
      <c r="OLX75" s="2"/>
      <c r="OLY75" s="2"/>
      <c r="OLZ75" s="2"/>
      <c r="OMA75" s="2"/>
      <c r="OMB75" s="2"/>
      <c r="OMC75" s="2"/>
      <c r="OMD75" s="2"/>
      <c r="OME75" s="2"/>
      <c r="OMF75" s="2"/>
      <c r="OMG75" s="2"/>
      <c r="OMH75" s="2"/>
      <c r="OMI75" s="2"/>
      <c r="OMJ75" s="2"/>
      <c r="OMK75" s="2"/>
      <c r="OML75" s="2"/>
      <c r="OMM75" s="2"/>
      <c r="OMN75" s="2"/>
      <c r="OMO75" s="2"/>
      <c r="OMP75" s="2"/>
      <c r="OMQ75" s="2"/>
      <c r="OMR75" s="2"/>
      <c r="OMS75" s="2"/>
      <c r="OMT75" s="2"/>
      <c r="OMU75" s="2"/>
      <c r="OMV75" s="2"/>
      <c r="OMW75" s="2"/>
      <c r="OMX75" s="2"/>
      <c r="OMY75" s="2"/>
      <c r="OMZ75" s="2"/>
      <c r="ONA75" s="2"/>
      <c r="ONB75" s="2"/>
      <c r="ONC75" s="2"/>
      <c r="OND75" s="2"/>
      <c r="ONE75" s="2"/>
      <c r="ONF75" s="2"/>
      <c r="ONG75" s="2"/>
      <c r="ONH75" s="2"/>
      <c r="ONI75" s="2"/>
      <c r="ONJ75" s="2"/>
      <c r="ONK75" s="2"/>
      <c r="ONL75" s="2"/>
      <c r="ONM75" s="2"/>
      <c r="ONN75" s="2"/>
      <c r="ONO75" s="2"/>
      <c r="ONP75" s="2"/>
      <c r="ONQ75" s="2"/>
      <c r="ONR75" s="2"/>
      <c r="ONS75" s="2"/>
      <c r="ONT75" s="2"/>
      <c r="ONU75" s="2"/>
      <c r="ONV75" s="2"/>
      <c r="ONW75" s="2"/>
      <c r="ONX75" s="2"/>
      <c r="ONY75" s="2"/>
      <c r="ONZ75" s="2"/>
      <c r="OOA75" s="2"/>
      <c r="OOB75" s="2"/>
      <c r="OOC75" s="2"/>
      <c r="OOD75" s="2"/>
      <c r="OOE75" s="2"/>
      <c r="OOF75" s="2"/>
      <c r="OOG75" s="2"/>
      <c r="OOH75" s="2"/>
      <c r="OOI75" s="2"/>
      <c r="OOJ75" s="2"/>
      <c r="OOK75" s="2"/>
      <c r="OOL75" s="2"/>
      <c r="OOM75" s="2"/>
      <c r="OON75" s="2"/>
      <c r="OOO75" s="2"/>
      <c r="OOP75" s="2"/>
      <c r="OOQ75" s="2"/>
      <c r="OOR75" s="2"/>
      <c r="OOS75" s="2"/>
      <c r="OOT75" s="2"/>
      <c r="OOU75" s="2"/>
      <c r="OOV75" s="2"/>
      <c r="OOW75" s="2"/>
      <c r="OOX75" s="2"/>
      <c r="OOY75" s="2"/>
      <c r="OOZ75" s="2"/>
      <c r="OPA75" s="2"/>
      <c r="OPB75" s="2"/>
      <c r="OPC75" s="2"/>
      <c r="OPD75" s="2"/>
      <c r="OPE75" s="2"/>
      <c r="OPF75" s="2"/>
      <c r="OPG75" s="2"/>
      <c r="OPH75" s="2"/>
      <c r="OPI75" s="2"/>
      <c r="OPJ75" s="2"/>
      <c r="OPK75" s="2"/>
      <c r="OPL75" s="2"/>
      <c r="OPM75" s="2"/>
      <c r="OPN75" s="2"/>
      <c r="OPO75" s="2"/>
      <c r="OPP75" s="2"/>
      <c r="OPQ75" s="2"/>
      <c r="OPR75" s="2"/>
      <c r="OPS75" s="2"/>
      <c r="OPT75" s="2"/>
      <c r="OPU75" s="2"/>
      <c r="OPV75" s="2"/>
      <c r="OPW75" s="2"/>
      <c r="OPX75" s="2"/>
      <c r="OPY75" s="2"/>
      <c r="OPZ75" s="2"/>
      <c r="OQA75" s="2"/>
      <c r="OQB75" s="2"/>
      <c r="OQC75" s="2"/>
      <c r="OQD75" s="2"/>
      <c r="OQE75" s="2"/>
      <c r="OQF75" s="2"/>
      <c r="OQG75" s="2"/>
      <c r="OQH75" s="2"/>
      <c r="OQI75" s="2"/>
      <c r="OQJ75" s="2"/>
      <c r="OQK75" s="2"/>
      <c r="OQL75" s="2"/>
      <c r="OQM75" s="2"/>
      <c r="OQN75" s="2"/>
      <c r="OQO75" s="2"/>
      <c r="OQP75" s="2"/>
      <c r="OQQ75" s="2"/>
      <c r="OQR75" s="2"/>
      <c r="OQS75" s="2"/>
      <c r="OQT75" s="2"/>
      <c r="OQU75" s="2"/>
      <c r="OQV75" s="2"/>
      <c r="OQW75" s="2"/>
      <c r="OQX75" s="2"/>
      <c r="OQY75" s="2"/>
      <c r="OQZ75" s="2"/>
      <c r="ORA75" s="2"/>
      <c r="ORB75" s="2"/>
      <c r="ORC75" s="2"/>
      <c r="ORD75" s="2"/>
      <c r="ORE75" s="2"/>
      <c r="ORF75" s="2"/>
      <c r="ORG75" s="2"/>
      <c r="ORH75" s="2"/>
      <c r="ORI75" s="2"/>
      <c r="ORJ75" s="2"/>
      <c r="ORK75" s="2"/>
      <c r="ORL75" s="2"/>
      <c r="ORM75" s="2"/>
      <c r="ORN75" s="2"/>
      <c r="ORO75" s="2"/>
      <c r="ORP75" s="2"/>
      <c r="ORQ75" s="2"/>
      <c r="ORR75" s="2"/>
      <c r="ORS75" s="2"/>
      <c r="ORT75" s="2"/>
      <c r="ORU75" s="2"/>
      <c r="ORV75" s="2"/>
      <c r="ORW75" s="2"/>
      <c r="ORX75" s="2"/>
      <c r="ORY75" s="2"/>
      <c r="ORZ75" s="2"/>
      <c r="OSA75" s="2"/>
      <c r="OSB75" s="2"/>
      <c r="OSC75" s="2"/>
      <c r="OSD75" s="2"/>
      <c r="OSE75" s="2"/>
      <c r="OSF75" s="2"/>
      <c r="OSG75" s="2"/>
      <c r="OSH75" s="2"/>
      <c r="OSI75" s="2"/>
      <c r="OSJ75" s="2"/>
      <c r="OSK75" s="2"/>
      <c r="OSL75" s="2"/>
      <c r="OSM75" s="2"/>
      <c r="OSN75" s="2"/>
      <c r="OSO75" s="2"/>
      <c r="OSP75" s="2"/>
      <c r="OSQ75" s="2"/>
      <c r="OSR75" s="2"/>
      <c r="OSS75" s="2"/>
      <c r="OST75" s="2"/>
      <c r="OSU75" s="2"/>
      <c r="OSV75" s="2"/>
      <c r="OSW75" s="2"/>
      <c r="OSX75" s="2"/>
      <c r="OSY75" s="2"/>
      <c r="OSZ75" s="2"/>
      <c r="OTA75" s="2"/>
      <c r="OTB75" s="2"/>
      <c r="OTC75" s="2"/>
      <c r="OTD75" s="2"/>
      <c r="OTE75" s="2"/>
      <c r="OTF75" s="2"/>
      <c r="OTG75" s="2"/>
      <c r="OTH75" s="2"/>
      <c r="OTI75" s="2"/>
      <c r="OTJ75" s="2"/>
      <c r="OTK75" s="2"/>
      <c r="OTL75" s="2"/>
      <c r="OTM75" s="2"/>
      <c r="OTN75" s="2"/>
      <c r="OTO75" s="2"/>
      <c r="OTP75" s="2"/>
      <c r="OTQ75" s="2"/>
      <c r="OTR75" s="2"/>
      <c r="OTS75" s="2"/>
      <c r="OTT75" s="2"/>
      <c r="OTU75" s="2"/>
      <c r="OTV75" s="2"/>
      <c r="OTW75" s="2"/>
      <c r="OTX75" s="2"/>
      <c r="OTY75" s="2"/>
      <c r="OTZ75" s="2"/>
      <c r="OUA75" s="2"/>
      <c r="OUB75" s="2"/>
      <c r="OUC75" s="2"/>
      <c r="OUD75" s="2"/>
      <c r="OUE75" s="2"/>
      <c r="OUF75" s="2"/>
      <c r="OUG75" s="2"/>
      <c r="OUH75" s="2"/>
      <c r="OUI75" s="2"/>
      <c r="OUJ75" s="2"/>
      <c r="OUK75" s="2"/>
      <c r="OUL75" s="2"/>
      <c r="OUM75" s="2"/>
      <c r="OUN75" s="2"/>
      <c r="OUO75" s="2"/>
      <c r="OUP75" s="2"/>
      <c r="OUQ75" s="2"/>
      <c r="OUR75" s="2"/>
      <c r="OUS75" s="2"/>
      <c r="OUT75" s="2"/>
      <c r="OUU75" s="2"/>
      <c r="OUV75" s="2"/>
      <c r="OUW75" s="2"/>
      <c r="OUX75" s="2"/>
      <c r="OUY75" s="2"/>
      <c r="OUZ75" s="2"/>
      <c r="OVA75" s="2"/>
      <c r="OVB75" s="2"/>
      <c r="OVC75" s="2"/>
      <c r="OVD75" s="2"/>
      <c r="OVE75" s="2"/>
      <c r="OVF75" s="2"/>
      <c r="OVG75" s="2"/>
      <c r="OVH75" s="2"/>
      <c r="OVI75" s="2"/>
      <c r="OVJ75" s="2"/>
      <c r="OVK75" s="2"/>
      <c r="OVL75" s="2"/>
      <c r="OVM75" s="2"/>
      <c r="OVN75" s="2"/>
      <c r="OVO75" s="2"/>
      <c r="OVP75" s="2"/>
      <c r="OVQ75" s="2"/>
      <c r="OVR75" s="2"/>
      <c r="OVS75" s="2"/>
      <c r="OVT75" s="2"/>
      <c r="OVU75" s="2"/>
      <c r="OVV75" s="2"/>
      <c r="OVW75" s="2"/>
      <c r="OVX75" s="2"/>
      <c r="OVY75" s="2"/>
      <c r="OVZ75" s="2"/>
      <c r="OWA75" s="2"/>
      <c r="OWB75" s="2"/>
      <c r="OWC75" s="2"/>
      <c r="OWD75" s="2"/>
      <c r="OWE75" s="2"/>
      <c r="OWF75" s="2"/>
      <c r="OWG75" s="2"/>
      <c r="OWH75" s="2"/>
      <c r="OWI75" s="2"/>
      <c r="OWJ75" s="2"/>
      <c r="OWK75" s="2"/>
      <c r="OWL75" s="2"/>
      <c r="OWM75" s="2"/>
      <c r="OWN75" s="2"/>
      <c r="OWO75" s="2"/>
      <c r="OWP75" s="2"/>
      <c r="OWQ75" s="2"/>
      <c r="OWR75" s="2"/>
      <c r="OWS75" s="2"/>
      <c r="OWT75" s="2"/>
      <c r="OWU75" s="2"/>
      <c r="OWV75" s="2"/>
      <c r="OWW75" s="2"/>
      <c r="OWX75" s="2"/>
      <c r="OWY75" s="2"/>
      <c r="OWZ75" s="2"/>
      <c r="OXA75" s="2"/>
      <c r="OXB75" s="2"/>
      <c r="OXC75" s="2"/>
      <c r="OXD75" s="2"/>
      <c r="OXE75" s="2"/>
      <c r="OXF75" s="2"/>
      <c r="OXG75" s="2"/>
      <c r="OXH75" s="2"/>
      <c r="OXI75" s="2"/>
      <c r="OXJ75" s="2"/>
      <c r="OXK75" s="2"/>
      <c r="OXL75" s="2"/>
      <c r="OXM75" s="2"/>
      <c r="OXN75" s="2"/>
      <c r="OXO75" s="2"/>
      <c r="OXP75" s="2"/>
      <c r="OXQ75" s="2"/>
      <c r="OXR75" s="2"/>
      <c r="OXS75" s="2"/>
      <c r="OXT75" s="2"/>
      <c r="OXU75" s="2"/>
      <c r="OXV75" s="2"/>
      <c r="OXW75" s="2"/>
      <c r="OXX75" s="2"/>
      <c r="OXY75" s="2"/>
      <c r="OXZ75" s="2"/>
      <c r="OYA75" s="2"/>
      <c r="OYB75" s="2"/>
      <c r="OYC75" s="2"/>
      <c r="OYD75" s="2"/>
      <c r="OYE75" s="2"/>
      <c r="OYF75" s="2"/>
      <c r="OYG75" s="2"/>
      <c r="OYH75" s="2"/>
      <c r="OYI75" s="2"/>
      <c r="OYJ75" s="2"/>
      <c r="OYK75" s="2"/>
      <c r="OYL75" s="2"/>
      <c r="OYM75" s="2"/>
      <c r="OYN75" s="2"/>
      <c r="OYO75" s="2"/>
      <c r="OYP75" s="2"/>
      <c r="OYQ75" s="2"/>
      <c r="OYR75" s="2"/>
      <c r="OYS75" s="2"/>
      <c r="OYT75" s="2"/>
      <c r="OYU75" s="2"/>
      <c r="OYV75" s="2"/>
      <c r="OYW75" s="2"/>
      <c r="OYX75" s="2"/>
      <c r="OYY75" s="2"/>
      <c r="OYZ75" s="2"/>
      <c r="OZA75" s="2"/>
      <c r="OZB75" s="2"/>
      <c r="OZC75" s="2"/>
      <c r="OZD75" s="2"/>
      <c r="OZE75" s="2"/>
      <c r="OZF75" s="2"/>
      <c r="OZG75" s="2"/>
      <c r="OZH75" s="2"/>
      <c r="OZI75" s="2"/>
      <c r="OZJ75" s="2"/>
      <c r="OZK75" s="2"/>
      <c r="OZL75" s="2"/>
      <c r="OZM75" s="2"/>
      <c r="OZN75" s="2"/>
      <c r="OZO75" s="2"/>
      <c r="OZP75" s="2"/>
      <c r="OZQ75" s="2"/>
      <c r="OZR75" s="2"/>
      <c r="OZS75" s="2"/>
      <c r="OZT75" s="2"/>
      <c r="OZU75" s="2"/>
      <c r="OZV75" s="2"/>
      <c r="OZW75" s="2"/>
      <c r="OZX75" s="2"/>
      <c r="OZY75" s="2"/>
      <c r="OZZ75" s="2"/>
      <c r="PAA75" s="2"/>
      <c r="PAB75" s="2"/>
      <c r="PAC75" s="2"/>
      <c r="PAD75" s="2"/>
      <c r="PAE75" s="2"/>
      <c r="PAF75" s="2"/>
      <c r="PAG75" s="2"/>
      <c r="PAH75" s="2"/>
      <c r="PAI75" s="2"/>
      <c r="PAJ75" s="2"/>
      <c r="PAK75" s="2"/>
      <c r="PAL75" s="2"/>
      <c r="PAM75" s="2"/>
      <c r="PAN75" s="2"/>
      <c r="PAO75" s="2"/>
      <c r="PAP75" s="2"/>
      <c r="PAQ75" s="2"/>
      <c r="PAR75" s="2"/>
      <c r="PAS75" s="2"/>
      <c r="PAT75" s="2"/>
      <c r="PAU75" s="2"/>
      <c r="PAV75" s="2"/>
      <c r="PAW75" s="2"/>
      <c r="PAX75" s="2"/>
      <c r="PAY75" s="2"/>
      <c r="PAZ75" s="2"/>
      <c r="PBA75" s="2"/>
      <c r="PBB75" s="2"/>
      <c r="PBC75" s="2"/>
      <c r="PBD75" s="2"/>
      <c r="PBE75" s="2"/>
      <c r="PBF75" s="2"/>
      <c r="PBG75" s="2"/>
      <c r="PBH75" s="2"/>
      <c r="PBI75" s="2"/>
      <c r="PBJ75" s="2"/>
      <c r="PBK75" s="2"/>
      <c r="PBL75" s="2"/>
      <c r="PBM75" s="2"/>
      <c r="PBN75" s="2"/>
      <c r="PBO75" s="2"/>
      <c r="PBP75" s="2"/>
      <c r="PBQ75" s="2"/>
      <c r="PBR75" s="2"/>
      <c r="PBS75" s="2"/>
      <c r="PBT75" s="2"/>
      <c r="PBU75" s="2"/>
      <c r="PBV75" s="2"/>
      <c r="PBW75" s="2"/>
      <c r="PBX75" s="2"/>
      <c r="PBY75" s="2"/>
      <c r="PBZ75" s="2"/>
      <c r="PCA75" s="2"/>
      <c r="PCB75" s="2"/>
      <c r="PCC75" s="2"/>
      <c r="PCD75" s="2"/>
      <c r="PCE75" s="2"/>
      <c r="PCF75" s="2"/>
      <c r="PCG75" s="2"/>
      <c r="PCH75" s="2"/>
      <c r="PCI75" s="2"/>
      <c r="PCJ75" s="2"/>
      <c r="PCK75" s="2"/>
      <c r="PCL75" s="2"/>
      <c r="PCM75" s="2"/>
      <c r="PCN75" s="2"/>
      <c r="PCO75" s="2"/>
      <c r="PCP75" s="2"/>
      <c r="PCQ75" s="2"/>
      <c r="PCR75" s="2"/>
      <c r="PCS75" s="2"/>
      <c r="PCT75" s="2"/>
      <c r="PCU75" s="2"/>
      <c r="PCV75" s="2"/>
      <c r="PCW75" s="2"/>
      <c r="PCX75" s="2"/>
      <c r="PCY75" s="2"/>
      <c r="PCZ75" s="2"/>
      <c r="PDA75" s="2"/>
      <c r="PDB75" s="2"/>
      <c r="PDC75" s="2"/>
      <c r="PDD75" s="2"/>
      <c r="PDE75" s="2"/>
      <c r="PDF75" s="2"/>
      <c r="PDG75" s="2"/>
      <c r="PDH75" s="2"/>
      <c r="PDI75" s="2"/>
      <c r="PDJ75" s="2"/>
      <c r="PDK75" s="2"/>
      <c r="PDL75" s="2"/>
      <c r="PDM75" s="2"/>
      <c r="PDN75" s="2"/>
      <c r="PDO75" s="2"/>
      <c r="PDP75" s="2"/>
      <c r="PDQ75" s="2"/>
      <c r="PDR75" s="2"/>
      <c r="PDS75" s="2"/>
      <c r="PDT75" s="2"/>
      <c r="PDU75" s="2"/>
      <c r="PDV75" s="2"/>
      <c r="PDW75" s="2"/>
      <c r="PDX75" s="2"/>
      <c r="PDY75" s="2"/>
      <c r="PDZ75" s="2"/>
      <c r="PEA75" s="2"/>
      <c r="PEB75" s="2"/>
      <c r="PEC75" s="2"/>
      <c r="PED75" s="2"/>
      <c r="PEE75" s="2"/>
      <c r="PEF75" s="2"/>
      <c r="PEG75" s="2"/>
      <c r="PEH75" s="2"/>
      <c r="PEI75" s="2"/>
      <c r="PEJ75" s="2"/>
      <c r="PEK75" s="2"/>
      <c r="PEL75" s="2"/>
      <c r="PEM75" s="2"/>
      <c r="PEN75" s="2"/>
      <c r="PEO75" s="2"/>
      <c r="PEP75" s="2"/>
      <c r="PEQ75" s="2"/>
      <c r="PER75" s="2"/>
      <c r="PES75" s="2"/>
      <c r="PET75" s="2"/>
      <c r="PEU75" s="2"/>
      <c r="PEV75" s="2"/>
      <c r="PEW75" s="2"/>
      <c r="PEX75" s="2"/>
      <c r="PEY75" s="2"/>
      <c r="PEZ75" s="2"/>
      <c r="PFA75" s="2"/>
      <c r="PFB75" s="2"/>
      <c r="PFC75" s="2"/>
      <c r="PFD75" s="2"/>
      <c r="PFE75" s="2"/>
      <c r="PFF75" s="2"/>
      <c r="PFG75" s="2"/>
      <c r="PFH75" s="2"/>
      <c r="PFI75" s="2"/>
      <c r="PFJ75" s="2"/>
      <c r="PFK75" s="2"/>
      <c r="PFL75" s="2"/>
      <c r="PFM75" s="2"/>
      <c r="PFN75" s="2"/>
      <c r="PFO75" s="2"/>
      <c r="PFP75" s="2"/>
      <c r="PFQ75" s="2"/>
      <c r="PFR75" s="2"/>
      <c r="PFS75" s="2"/>
      <c r="PFT75" s="2"/>
      <c r="PFU75" s="2"/>
      <c r="PFV75" s="2"/>
      <c r="PFW75" s="2"/>
      <c r="PFX75" s="2"/>
      <c r="PFY75" s="2"/>
      <c r="PFZ75" s="2"/>
      <c r="PGA75" s="2"/>
      <c r="PGB75" s="2"/>
      <c r="PGC75" s="2"/>
      <c r="PGD75" s="2"/>
      <c r="PGE75" s="2"/>
      <c r="PGF75" s="2"/>
      <c r="PGG75" s="2"/>
      <c r="PGH75" s="2"/>
      <c r="PGI75" s="2"/>
      <c r="PGJ75" s="2"/>
      <c r="PGK75" s="2"/>
      <c r="PGL75" s="2"/>
      <c r="PGM75" s="2"/>
      <c r="PGN75" s="2"/>
      <c r="PGO75" s="2"/>
      <c r="PGP75" s="2"/>
      <c r="PGQ75" s="2"/>
      <c r="PGR75" s="2"/>
      <c r="PGS75" s="2"/>
      <c r="PGT75" s="2"/>
      <c r="PGU75" s="2"/>
      <c r="PGV75" s="2"/>
      <c r="PGW75" s="2"/>
      <c r="PGX75" s="2"/>
      <c r="PGY75" s="2"/>
      <c r="PGZ75" s="2"/>
      <c r="PHA75" s="2"/>
      <c r="PHB75" s="2"/>
      <c r="PHC75" s="2"/>
      <c r="PHD75" s="2"/>
      <c r="PHE75" s="2"/>
      <c r="PHF75" s="2"/>
      <c r="PHG75" s="2"/>
      <c r="PHH75" s="2"/>
      <c r="PHI75" s="2"/>
      <c r="PHJ75" s="2"/>
      <c r="PHK75" s="2"/>
      <c r="PHL75" s="2"/>
      <c r="PHM75" s="2"/>
      <c r="PHN75" s="2"/>
      <c r="PHO75" s="2"/>
      <c r="PHP75" s="2"/>
      <c r="PHQ75" s="2"/>
      <c r="PHR75" s="2"/>
      <c r="PHS75" s="2"/>
      <c r="PHT75" s="2"/>
      <c r="PHU75" s="2"/>
      <c r="PHV75" s="2"/>
      <c r="PHW75" s="2"/>
      <c r="PHX75" s="2"/>
      <c r="PHY75" s="2"/>
      <c r="PHZ75" s="2"/>
      <c r="PIA75" s="2"/>
      <c r="PIB75" s="2"/>
      <c r="PIC75" s="2"/>
      <c r="PID75" s="2"/>
      <c r="PIE75" s="2"/>
      <c r="PIF75" s="2"/>
      <c r="PIG75" s="2"/>
      <c r="PIH75" s="2"/>
      <c r="PII75" s="2"/>
      <c r="PIJ75" s="2"/>
      <c r="PIK75" s="2"/>
      <c r="PIL75" s="2"/>
      <c r="PIM75" s="2"/>
      <c r="PIN75" s="2"/>
      <c r="PIO75" s="2"/>
      <c r="PIP75" s="2"/>
      <c r="PIQ75" s="2"/>
      <c r="PIR75" s="2"/>
      <c r="PIS75" s="2"/>
      <c r="PIT75" s="2"/>
      <c r="PIU75" s="2"/>
      <c r="PIV75" s="2"/>
      <c r="PIW75" s="2"/>
      <c r="PIX75" s="2"/>
      <c r="PIY75" s="2"/>
      <c r="PIZ75" s="2"/>
      <c r="PJA75" s="2"/>
      <c r="PJB75" s="2"/>
      <c r="PJC75" s="2"/>
      <c r="PJD75" s="2"/>
      <c r="PJE75" s="2"/>
      <c r="PJF75" s="2"/>
      <c r="PJG75" s="2"/>
      <c r="PJH75" s="2"/>
      <c r="PJI75" s="2"/>
      <c r="PJJ75" s="2"/>
      <c r="PJK75" s="2"/>
      <c r="PJL75" s="2"/>
      <c r="PJM75" s="2"/>
      <c r="PJN75" s="2"/>
      <c r="PJO75" s="2"/>
      <c r="PJP75" s="2"/>
      <c r="PJQ75" s="2"/>
      <c r="PJR75" s="2"/>
      <c r="PJS75" s="2"/>
      <c r="PJT75" s="2"/>
      <c r="PJU75" s="2"/>
      <c r="PJV75" s="2"/>
      <c r="PJW75" s="2"/>
      <c r="PJX75" s="2"/>
      <c r="PJY75" s="2"/>
      <c r="PJZ75" s="2"/>
      <c r="PKA75" s="2"/>
      <c r="PKB75" s="2"/>
      <c r="PKC75" s="2"/>
      <c r="PKD75" s="2"/>
      <c r="PKE75" s="2"/>
      <c r="PKF75" s="2"/>
      <c r="PKG75" s="2"/>
      <c r="PKH75" s="2"/>
      <c r="PKI75" s="2"/>
      <c r="PKJ75" s="2"/>
      <c r="PKK75" s="2"/>
      <c r="PKL75" s="2"/>
      <c r="PKM75" s="2"/>
      <c r="PKN75" s="2"/>
      <c r="PKO75" s="2"/>
      <c r="PKP75" s="2"/>
      <c r="PKQ75" s="2"/>
      <c r="PKR75" s="2"/>
      <c r="PKS75" s="2"/>
      <c r="PKT75" s="2"/>
      <c r="PKU75" s="2"/>
      <c r="PKV75" s="2"/>
      <c r="PKW75" s="2"/>
      <c r="PKX75" s="2"/>
      <c r="PKY75" s="2"/>
      <c r="PKZ75" s="2"/>
      <c r="PLA75" s="2"/>
      <c r="PLB75" s="2"/>
      <c r="PLC75" s="2"/>
      <c r="PLD75" s="2"/>
      <c r="PLE75" s="2"/>
      <c r="PLF75" s="2"/>
      <c r="PLG75" s="2"/>
      <c r="PLH75" s="2"/>
      <c r="PLI75" s="2"/>
      <c r="PLJ75" s="2"/>
      <c r="PLK75" s="2"/>
      <c r="PLL75" s="2"/>
      <c r="PLM75" s="2"/>
      <c r="PLN75" s="2"/>
      <c r="PLO75" s="2"/>
      <c r="PLP75" s="2"/>
      <c r="PLQ75" s="2"/>
      <c r="PLR75" s="2"/>
      <c r="PLS75" s="2"/>
      <c r="PLT75" s="2"/>
      <c r="PLU75" s="2"/>
      <c r="PLV75" s="2"/>
      <c r="PLW75" s="2"/>
      <c r="PLX75" s="2"/>
      <c r="PLY75" s="2"/>
      <c r="PLZ75" s="2"/>
      <c r="PMA75" s="2"/>
      <c r="PMB75" s="2"/>
      <c r="PMC75" s="2"/>
      <c r="PMD75" s="2"/>
      <c r="PME75" s="2"/>
      <c r="PMF75" s="2"/>
      <c r="PMG75" s="2"/>
      <c r="PMH75" s="2"/>
      <c r="PMI75" s="2"/>
      <c r="PMJ75" s="2"/>
      <c r="PMK75" s="2"/>
      <c r="PML75" s="2"/>
      <c r="PMM75" s="2"/>
      <c r="PMN75" s="2"/>
      <c r="PMO75" s="2"/>
      <c r="PMP75" s="2"/>
      <c r="PMQ75" s="2"/>
      <c r="PMR75" s="2"/>
      <c r="PMS75" s="2"/>
      <c r="PMT75" s="2"/>
      <c r="PMU75" s="2"/>
      <c r="PMV75" s="2"/>
      <c r="PMW75" s="2"/>
      <c r="PMX75" s="2"/>
      <c r="PMY75" s="2"/>
      <c r="PMZ75" s="2"/>
      <c r="PNA75" s="2"/>
      <c r="PNB75" s="2"/>
      <c r="PNC75" s="2"/>
      <c r="PND75" s="2"/>
      <c r="PNE75" s="2"/>
      <c r="PNF75" s="2"/>
      <c r="PNG75" s="2"/>
      <c r="PNH75" s="2"/>
      <c r="PNI75" s="2"/>
      <c r="PNJ75" s="2"/>
      <c r="PNK75" s="2"/>
      <c r="PNL75" s="2"/>
      <c r="PNM75" s="2"/>
      <c r="PNN75" s="2"/>
      <c r="PNO75" s="2"/>
      <c r="PNP75" s="2"/>
      <c r="PNQ75" s="2"/>
      <c r="PNR75" s="2"/>
      <c r="PNS75" s="2"/>
      <c r="PNT75" s="2"/>
      <c r="PNU75" s="2"/>
      <c r="PNV75" s="2"/>
      <c r="PNW75" s="2"/>
      <c r="PNX75" s="2"/>
      <c r="PNY75" s="2"/>
      <c r="PNZ75" s="2"/>
      <c r="POA75" s="2"/>
      <c r="POB75" s="2"/>
      <c r="POC75" s="2"/>
      <c r="POD75" s="2"/>
      <c r="POE75" s="2"/>
      <c r="POF75" s="2"/>
      <c r="POG75" s="2"/>
      <c r="POH75" s="2"/>
      <c r="POI75" s="2"/>
      <c r="POJ75" s="2"/>
      <c r="POK75" s="2"/>
      <c r="POL75" s="2"/>
      <c r="POM75" s="2"/>
      <c r="PON75" s="2"/>
      <c r="POO75" s="2"/>
      <c r="POP75" s="2"/>
      <c r="POQ75" s="2"/>
      <c r="POR75" s="2"/>
      <c r="POS75" s="2"/>
      <c r="POT75" s="2"/>
      <c r="POU75" s="2"/>
      <c r="POV75" s="2"/>
      <c r="POW75" s="2"/>
      <c r="POX75" s="2"/>
      <c r="POY75" s="2"/>
      <c r="POZ75" s="2"/>
      <c r="PPA75" s="2"/>
      <c r="PPB75" s="2"/>
      <c r="PPC75" s="2"/>
      <c r="PPD75" s="2"/>
      <c r="PPE75" s="2"/>
      <c r="PPF75" s="2"/>
      <c r="PPG75" s="2"/>
      <c r="PPH75" s="2"/>
      <c r="PPI75" s="2"/>
      <c r="PPJ75" s="2"/>
      <c r="PPK75" s="2"/>
      <c r="PPL75" s="2"/>
      <c r="PPM75" s="2"/>
      <c r="PPN75" s="2"/>
      <c r="PPO75" s="2"/>
      <c r="PPP75" s="2"/>
      <c r="PPQ75" s="2"/>
      <c r="PPR75" s="2"/>
      <c r="PPS75" s="2"/>
      <c r="PPT75" s="2"/>
      <c r="PPU75" s="2"/>
      <c r="PPV75" s="2"/>
      <c r="PPW75" s="2"/>
      <c r="PPX75" s="2"/>
      <c r="PPY75" s="2"/>
      <c r="PPZ75" s="2"/>
      <c r="PQA75" s="2"/>
      <c r="PQB75" s="2"/>
      <c r="PQC75" s="2"/>
      <c r="PQD75" s="2"/>
      <c r="PQE75" s="2"/>
      <c r="PQF75" s="2"/>
      <c r="PQG75" s="2"/>
      <c r="PQH75" s="2"/>
      <c r="PQI75" s="2"/>
      <c r="PQJ75" s="2"/>
      <c r="PQK75" s="2"/>
      <c r="PQL75" s="2"/>
      <c r="PQM75" s="2"/>
      <c r="PQN75" s="2"/>
      <c r="PQO75" s="2"/>
      <c r="PQP75" s="2"/>
      <c r="PQQ75" s="2"/>
      <c r="PQR75" s="2"/>
      <c r="PQS75" s="2"/>
      <c r="PQT75" s="2"/>
      <c r="PQU75" s="2"/>
      <c r="PQV75" s="2"/>
      <c r="PQW75" s="2"/>
      <c r="PQX75" s="2"/>
      <c r="PQY75" s="2"/>
      <c r="PQZ75" s="2"/>
      <c r="PRA75" s="2"/>
      <c r="PRB75" s="2"/>
      <c r="PRC75" s="2"/>
      <c r="PRD75" s="2"/>
      <c r="PRE75" s="2"/>
      <c r="PRF75" s="2"/>
      <c r="PRG75" s="2"/>
      <c r="PRH75" s="2"/>
      <c r="PRI75" s="2"/>
      <c r="PRJ75" s="2"/>
      <c r="PRK75" s="2"/>
      <c r="PRL75" s="2"/>
      <c r="PRM75" s="2"/>
      <c r="PRN75" s="2"/>
      <c r="PRO75" s="2"/>
      <c r="PRP75" s="2"/>
      <c r="PRQ75" s="2"/>
      <c r="PRR75" s="2"/>
      <c r="PRS75" s="2"/>
      <c r="PRT75" s="2"/>
      <c r="PRU75" s="2"/>
      <c r="PRV75" s="2"/>
      <c r="PRW75" s="2"/>
      <c r="PRX75" s="2"/>
      <c r="PRY75" s="2"/>
      <c r="PRZ75" s="2"/>
      <c r="PSA75" s="2"/>
      <c r="PSB75" s="2"/>
      <c r="PSC75" s="2"/>
      <c r="PSD75" s="2"/>
      <c r="PSE75" s="2"/>
      <c r="PSF75" s="2"/>
      <c r="PSG75" s="2"/>
      <c r="PSH75" s="2"/>
      <c r="PSI75" s="2"/>
      <c r="PSJ75" s="2"/>
      <c r="PSK75" s="2"/>
      <c r="PSL75" s="2"/>
      <c r="PSM75" s="2"/>
      <c r="PSN75" s="2"/>
      <c r="PSO75" s="2"/>
      <c r="PSP75" s="2"/>
      <c r="PSQ75" s="2"/>
      <c r="PSR75" s="2"/>
      <c r="PSS75" s="2"/>
      <c r="PST75" s="2"/>
      <c r="PSU75" s="2"/>
      <c r="PSV75" s="2"/>
      <c r="PSW75" s="2"/>
      <c r="PSX75" s="2"/>
      <c r="PSY75" s="2"/>
      <c r="PSZ75" s="2"/>
      <c r="PTA75" s="2"/>
      <c r="PTB75" s="2"/>
      <c r="PTC75" s="2"/>
      <c r="PTD75" s="2"/>
      <c r="PTE75" s="2"/>
      <c r="PTF75" s="2"/>
      <c r="PTG75" s="2"/>
      <c r="PTH75" s="2"/>
      <c r="PTI75" s="2"/>
      <c r="PTJ75" s="2"/>
      <c r="PTK75" s="2"/>
      <c r="PTL75" s="2"/>
      <c r="PTM75" s="2"/>
      <c r="PTN75" s="2"/>
      <c r="PTO75" s="2"/>
      <c r="PTP75" s="2"/>
      <c r="PTQ75" s="2"/>
      <c r="PTR75" s="2"/>
      <c r="PTS75" s="2"/>
      <c r="PTT75" s="2"/>
      <c r="PTU75" s="2"/>
      <c r="PTV75" s="2"/>
      <c r="PTW75" s="2"/>
      <c r="PTX75" s="2"/>
      <c r="PTY75" s="2"/>
      <c r="PTZ75" s="2"/>
      <c r="PUA75" s="2"/>
      <c r="PUB75" s="2"/>
      <c r="PUC75" s="2"/>
      <c r="PUD75" s="2"/>
      <c r="PUE75" s="2"/>
      <c r="PUF75" s="2"/>
      <c r="PUG75" s="2"/>
      <c r="PUH75" s="2"/>
      <c r="PUI75" s="2"/>
      <c r="PUJ75" s="2"/>
      <c r="PUK75" s="2"/>
      <c r="PUL75" s="2"/>
      <c r="PUM75" s="2"/>
      <c r="PUN75" s="2"/>
      <c r="PUO75" s="2"/>
      <c r="PUP75" s="2"/>
      <c r="PUQ75" s="2"/>
      <c r="PUR75" s="2"/>
      <c r="PUS75" s="2"/>
      <c r="PUT75" s="2"/>
      <c r="PUU75" s="2"/>
      <c r="PUV75" s="2"/>
      <c r="PUW75" s="2"/>
      <c r="PUX75" s="2"/>
      <c r="PUY75" s="2"/>
      <c r="PUZ75" s="2"/>
      <c r="PVA75" s="2"/>
      <c r="PVB75" s="2"/>
      <c r="PVC75" s="2"/>
      <c r="PVD75" s="2"/>
      <c r="PVE75" s="2"/>
      <c r="PVF75" s="2"/>
      <c r="PVG75" s="2"/>
      <c r="PVH75" s="2"/>
      <c r="PVI75" s="2"/>
      <c r="PVJ75" s="2"/>
      <c r="PVK75" s="2"/>
      <c r="PVL75" s="2"/>
      <c r="PVM75" s="2"/>
      <c r="PVN75" s="2"/>
      <c r="PVO75" s="2"/>
      <c r="PVP75" s="2"/>
      <c r="PVQ75" s="2"/>
      <c r="PVR75" s="2"/>
      <c r="PVS75" s="2"/>
      <c r="PVT75" s="2"/>
      <c r="PVU75" s="2"/>
      <c r="PVV75" s="2"/>
      <c r="PVW75" s="2"/>
      <c r="PVX75" s="2"/>
      <c r="PVY75" s="2"/>
      <c r="PVZ75" s="2"/>
      <c r="PWA75" s="2"/>
      <c r="PWB75" s="2"/>
      <c r="PWC75" s="2"/>
      <c r="PWD75" s="2"/>
      <c r="PWE75" s="2"/>
      <c r="PWF75" s="2"/>
      <c r="PWG75" s="2"/>
      <c r="PWH75" s="2"/>
      <c r="PWI75" s="2"/>
      <c r="PWJ75" s="2"/>
      <c r="PWK75" s="2"/>
      <c r="PWL75" s="2"/>
      <c r="PWM75" s="2"/>
      <c r="PWN75" s="2"/>
      <c r="PWO75" s="2"/>
      <c r="PWP75" s="2"/>
      <c r="PWQ75" s="2"/>
      <c r="PWR75" s="2"/>
      <c r="PWS75" s="2"/>
      <c r="PWT75" s="2"/>
      <c r="PWU75" s="2"/>
      <c r="PWV75" s="2"/>
      <c r="PWW75" s="2"/>
      <c r="PWX75" s="2"/>
      <c r="PWY75" s="2"/>
      <c r="PWZ75" s="2"/>
      <c r="PXA75" s="2"/>
      <c r="PXB75" s="2"/>
      <c r="PXC75" s="2"/>
      <c r="PXD75" s="2"/>
      <c r="PXE75" s="2"/>
      <c r="PXF75" s="2"/>
      <c r="PXG75" s="2"/>
      <c r="PXH75" s="2"/>
      <c r="PXI75" s="2"/>
      <c r="PXJ75" s="2"/>
      <c r="PXK75" s="2"/>
      <c r="PXL75" s="2"/>
      <c r="PXM75" s="2"/>
      <c r="PXN75" s="2"/>
      <c r="PXO75" s="2"/>
      <c r="PXP75" s="2"/>
      <c r="PXQ75" s="2"/>
      <c r="PXR75" s="2"/>
      <c r="PXS75" s="2"/>
      <c r="PXT75" s="2"/>
      <c r="PXU75" s="2"/>
      <c r="PXV75" s="2"/>
      <c r="PXW75" s="2"/>
      <c r="PXX75" s="2"/>
      <c r="PXY75" s="2"/>
      <c r="PXZ75" s="2"/>
      <c r="PYA75" s="2"/>
      <c r="PYB75" s="2"/>
      <c r="PYC75" s="2"/>
      <c r="PYD75" s="2"/>
      <c r="PYE75" s="2"/>
      <c r="PYF75" s="2"/>
      <c r="PYG75" s="2"/>
      <c r="PYH75" s="2"/>
      <c r="PYI75" s="2"/>
      <c r="PYJ75" s="2"/>
      <c r="PYK75" s="2"/>
      <c r="PYL75" s="2"/>
      <c r="PYM75" s="2"/>
      <c r="PYN75" s="2"/>
      <c r="PYO75" s="2"/>
      <c r="PYP75" s="2"/>
      <c r="PYQ75" s="2"/>
      <c r="PYR75" s="2"/>
      <c r="PYS75" s="2"/>
      <c r="PYT75" s="2"/>
      <c r="PYU75" s="2"/>
      <c r="PYV75" s="2"/>
      <c r="PYW75" s="2"/>
      <c r="PYX75" s="2"/>
      <c r="PYY75" s="2"/>
      <c r="PYZ75" s="2"/>
      <c r="PZA75" s="2"/>
      <c r="PZB75" s="2"/>
      <c r="PZC75" s="2"/>
      <c r="PZD75" s="2"/>
      <c r="PZE75" s="2"/>
      <c r="PZF75" s="2"/>
      <c r="PZG75" s="2"/>
      <c r="PZH75" s="2"/>
      <c r="PZI75" s="2"/>
      <c r="PZJ75" s="2"/>
      <c r="PZK75" s="2"/>
      <c r="PZL75" s="2"/>
      <c r="PZM75" s="2"/>
      <c r="PZN75" s="2"/>
      <c r="PZO75" s="2"/>
      <c r="PZP75" s="2"/>
      <c r="PZQ75" s="2"/>
      <c r="PZR75" s="2"/>
      <c r="PZS75" s="2"/>
      <c r="PZT75" s="2"/>
      <c r="PZU75" s="2"/>
      <c r="PZV75" s="2"/>
      <c r="PZW75" s="2"/>
      <c r="PZX75" s="2"/>
      <c r="PZY75" s="2"/>
      <c r="PZZ75" s="2"/>
      <c r="QAA75" s="2"/>
      <c r="QAB75" s="2"/>
      <c r="QAC75" s="2"/>
      <c r="QAD75" s="2"/>
      <c r="QAE75" s="2"/>
      <c r="QAF75" s="2"/>
      <c r="QAG75" s="2"/>
      <c r="QAH75" s="2"/>
      <c r="QAI75" s="2"/>
      <c r="QAJ75" s="2"/>
      <c r="QAK75" s="2"/>
      <c r="QAL75" s="2"/>
      <c r="QAM75" s="2"/>
      <c r="QAN75" s="2"/>
      <c r="QAO75" s="2"/>
      <c r="QAP75" s="2"/>
      <c r="QAQ75" s="2"/>
      <c r="QAR75" s="2"/>
      <c r="QAS75" s="2"/>
      <c r="QAT75" s="2"/>
      <c r="QAU75" s="2"/>
      <c r="QAV75" s="2"/>
      <c r="QAW75" s="2"/>
      <c r="QAX75" s="2"/>
      <c r="QAY75" s="2"/>
      <c r="QAZ75" s="2"/>
      <c r="QBA75" s="2"/>
      <c r="QBB75" s="2"/>
      <c r="QBC75" s="2"/>
      <c r="QBD75" s="2"/>
      <c r="QBE75" s="2"/>
      <c r="QBF75" s="2"/>
      <c r="QBG75" s="2"/>
      <c r="QBH75" s="2"/>
      <c r="QBI75" s="2"/>
      <c r="QBJ75" s="2"/>
      <c r="QBK75" s="2"/>
      <c r="QBL75" s="2"/>
      <c r="QBM75" s="2"/>
      <c r="QBN75" s="2"/>
      <c r="QBO75" s="2"/>
      <c r="QBP75" s="2"/>
      <c r="QBQ75" s="2"/>
      <c r="QBR75" s="2"/>
      <c r="QBS75" s="2"/>
      <c r="QBT75" s="2"/>
      <c r="QBU75" s="2"/>
      <c r="QBV75" s="2"/>
      <c r="QBW75" s="2"/>
      <c r="QBX75" s="2"/>
      <c r="QBY75" s="2"/>
      <c r="QBZ75" s="2"/>
      <c r="QCA75" s="2"/>
      <c r="QCB75" s="2"/>
      <c r="QCC75" s="2"/>
      <c r="QCD75" s="2"/>
      <c r="QCE75" s="2"/>
      <c r="QCF75" s="2"/>
      <c r="QCG75" s="2"/>
      <c r="QCH75" s="2"/>
      <c r="QCI75" s="2"/>
      <c r="QCJ75" s="2"/>
      <c r="QCK75" s="2"/>
      <c r="QCL75" s="2"/>
      <c r="QCM75" s="2"/>
      <c r="QCN75" s="2"/>
      <c r="QCO75" s="2"/>
      <c r="QCP75" s="2"/>
      <c r="QCQ75" s="2"/>
      <c r="QCR75" s="2"/>
      <c r="QCS75" s="2"/>
      <c r="QCT75" s="2"/>
      <c r="QCU75" s="2"/>
      <c r="QCV75" s="2"/>
      <c r="QCW75" s="2"/>
      <c r="QCX75" s="2"/>
      <c r="QCY75" s="2"/>
      <c r="QCZ75" s="2"/>
      <c r="QDA75" s="2"/>
      <c r="QDB75" s="2"/>
      <c r="QDC75" s="2"/>
      <c r="QDD75" s="2"/>
      <c r="QDE75" s="2"/>
      <c r="QDF75" s="2"/>
      <c r="QDG75" s="2"/>
      <c r="QDH75" s="2"/>
      <c r="QDI75" s="2"/>
      <c r="QDJ75" s="2"/>
      <c r="QDK75" s="2"/>
      <c r="QDL75" s="2"/>
      <c r="QDM75" s="2"/>
      <c r="QDN75" s="2"/>
      <c r="QDO75" s="2"/>
      <c r="QDP75" s="2"/>
      <c r="QDQ75" s="2"/>
      <c r="QDR75" s="2"/>
      <c r="QDS75" s="2"/>
      <c r="QDT75" s="2"/>
      <c r="QDU75" s="2"/>
      <c r="QDV75" s="2"/>
      <c r="QDW75" s="2"/>
      <c r="QDX75" s="2"/>
      <c r="QDY75" s="2"/>
      <c r="QDZ75" s="2"/>
      <c r="QEA75" s="2"/>
      <c r="QEB75" s="2"/>
      <c r="QEC75" s="2"/>
      <c r="QED75" s="2"/>
      <c r="QEE75" s="2"/>
      <c r="QEF75" s="2"/>
      <c r="QEG75" s="2"/>
      <c r="QEH75" s="2"/>
      <c r="QEI75" s="2"/>
      <c r="QEJ75" s="2"/>
      <c r="QEK75" s="2"/>
      <c r="QEL75" s="2"/>
      <c r="QEM75" s="2"/>
      <c r="QEN75" s="2"/>
      <c r="QEO75" s="2"/>
      <c r="QEP75" s="2"/>
      <c r="QEQ75" s="2"/>
      <c r="QER75" s="2"/>
      <c r="QES75" s="2"/>
      <c r="QET75" s="2"/>
      <c r="QEU75" s="2"/>
      <c r="QEV75" s="2"/>
      <c r="QEW75" s="2"/>
      <c r="QEX75" s="2"/>
      <c r="QEY75" s="2"/>
      <c r="QEZ75" s="2"/>
      <c r="QFA75" s="2"/>
      <c r="QFB75" s="2"/>
      <c r="QFC75" s="2"/>
      <c r="QFD75" s="2"/>
      <c r="QFE75" s="2"/>
      <c r="QFF75" s="2"/>
      <c r="QFG75" s="2"/>
      <c r="QFH75" s="2"/>
      <c r="QFI75" s="2"/>
      <c r="QFJ75" s="2"/>
      <c r="QFK75" s="2"/>
      <c r="QFL75" s="2"/>
      <c r="QFM75" s="2"/>
      <c r="QFN75" s="2"/>
      <c r="QFO75" s="2"/>
      <c r="QFP75" s="2"/>
      <c r="QFQ75" s="2"/>
      <c r="QFR75" s="2"/>
      <c r="QFS75" s="2"/>
      <c r="QFT75" s="2"/>
      <c r="QFU75" s="2"/>
      <c r="QFV75" s="2"/>
      <c r="QFW75" s="2"/>
      <c r="QFX75" s="2"/>
      <c r="QFY75" s="2"/>
      <c r="QFZ75" s="2"/>
      <c r="QGA75" s="2"/>
      <c r="QGB75" s="2"/>
      <c r="QGC75" s="2"/>
      <c r="QGD75" s="2"/>
      <c r="QGE75" s="2"/>
      <c r="QGF75" s="2"/>
      <c r="QGG75" s="2"/>
      <c r="QGH75" s="2"/>
      <c r="QGI75" s="2"/>
      <c r="QGJ75" s="2"/>
      <c r="QGK75" s="2"/>
      <c r="QGL75" s="2"/>
      <c r="QGM75" s="2"/>
      <c r="QGN75" s="2"/>
      <c r="QGO75" s="2"/>
      <c r="QGP75" s="2"/>
      <c r="QGQ75" s="2"/>
      <c r="QGR75" s="2"/>
      <c r="QGS75" s="2"/>
      <c r="QGT75" s="2"/>
      <c r="QGU75" s="2"/>
      <c r="QGV75" s="2"/>
      <c r="QGW75" s="2"/>
      <c r="QGX75" s="2"/>
      <c r="QGY75" s="2"/>
      <c r="QGZ75" s="2"/>
      <c r="QHA75" s="2"/>
      <c r="QHB75" s="2"/>
      <c r="QHC75" s="2"/>
      <c r="QHD75" s="2"/>
      <c r="QHE75" s="2"/>
      <c r="QHF75" s="2"/>
      <c r="QHG75" s="2"/>
      <c r="QHH75" s="2"/>
      <c r="QHI75" s="2"/>
      <c r="QHJ75" s="2"/>
      <c r="QHK75" s="2"/>
      <c r="QHL75" s="2"/>
      <c r="QHM75" s="2"/>
      <c r="QHN75" s="2"/>
      <c r="QHO75" s="2"/>
      <c r="QHP75" s="2"/>
      <c r="QHQ75" s="2"/>
      <c r="QHR75" s="2"/>
      <c r="QHS75" s="2"/>
      <c r="QHT75" s="2"/>
      <c r="QHU75" s="2"/>
      <c r="QHV75" s="2"/>
      <c r="QHW75" s="2"/>
      <c r="QHX75" s="2"/>
      <c r="QHY75" s="2"/>
      <c r="QHZ75" s="2"/>
      <c r="QIA75" s="2"/>
      <c r="QIB75" s="2"/>
      <c r="QIC75" s="2"/>
      <c r="QID75" s="2"/>
      <c r="QIE75" s="2"/>
      <c r="QIF75" s="2"/>
      <c r="QIG75" s="2"/>
      <c r="QIH75" s="2"/>
      <c r="QII75" s="2"/>
      <c r="QIJ75" s="2"/>
      <c r="QIK75" s="2"/>
      <c r="QIL75" s="2"/>
      <c r="QIM75" s="2"/>
      <c r="QIN75" s="2"/>
      <c r="QIO75" s="2"/>
      <c r="QIP75" s="2"/>
      <c r="QIQ75" s="2"/>
      <c r="QIR75" s="2"/>
      <c r="QIS75" s="2"/>
      <c r="QIT75" s="2"/>
      <c r="QIU75" s="2"/>
      <c r="QIV75" s="2"/>
      <c r="QIW75" s="2"/>
      <c r="QIX75" s="2"/>
      <c r="QIY75" s="2"/>
      <c r="QIZ75" s="2"/>
      <c r="QJA75" s="2"/>
      <c r="QJB75" s="2"/>
      <c r="QJC75" s="2"/>
      <c r="QJD75" s="2"/>
      <c r="QJE75" s="2"/>
      <c r="QJF75" s="2"/>
      <c r="QJG75" s="2"/>
      <c r="QJH75" s="2"/>
      <c r="QJI75" s="2"/>
      <c r="QJJ75" s="2"/>
      <c r="QJK75" s="2"/>
      <c r="QJL75" s="2"/>
      <c r="QJM75" s="2"/>
      <c r="QJN75" s="2"/>
      <c r="QJO75" s="2"/>
      <c r="QJP75" s="2"/>
      <c r="QJQ75" s="2"/>
      <c r="QJR75" s="2"/>
      <c r="QJS75" s="2"/>
      <c r="QJT75" s="2"/>
      <c r="QJU75" s="2"/>
      <c r="QJV75" s="2"/>
      <c r="QJW75" s="2"/>
      <c r="QJX75" s="2"/>
      <c r="QJY75" s="2"/>
      <c r="QJZ75" s="2"/>
      <c r="QKA75" s="2"/>
      <c r="QKB75" s="2"/>
      <c r="QKC75" s="2"/>
      <c r="QKD75" s="2"/>
      <c r="QKE75" s="2"/>
      <c r="QKF75" s="2"/>
      <c r="QKG75" s="2"/>
      <c r="QKH75" s="2"/>
      <c r="QKI75" s="2"/>
      <c r="QKJ75" s="2"/>
      <c r="QKK75" s="2"/>
      <c r="QKL75" s="2"/>
      <c r="QKM75" s="2"/>
      <c r="QKN75" s="2"/>
      <c r="QKO75" s="2"/>
      <c r="QKP75" s="2"/>
      <c r="QKQ75" s="2"/>
      <c r="QKR75" s="2"/>
      <c r="QKS75" s="2"/>
      <c r="QKT75" s="2"/>
      <c r="QKU75" s="2"/>
      <c r="QKV75" s="2"/>
      <c r="QKW75" s="2"/>
      <c r="QKX75" s="2"/>
      <c r="QKY75" s="2"/>
      <c r="QKZ75" s="2"/>
      <c r="QLA75" s="2"/>
      <c r="QLB75" s="2"/>
      <c r="QLC75" s="2"/>
      <c r="QLD75" s="2"/>
      <c r="QLE75" s="2"/>
      <c r="QLF75" s="2"/>
      <c r="QLG75" s="2"/>
      <c r="QLH75" s="2"/>
      <c r="QLI75" s="2"/>
      <c r="QLJ75" s="2"/>
      <c r="QLK75" s="2"/>
      <c r="QLL75" s="2"/>
      <c r="QLM75" s="2"/>
      <c r="QLN75" s="2"/>
      <c r="QLO75" s="2"/>
      <c r="QLP75" s="2"/>
      <c r="QLQ75" s="2"/>
      <c r="QLR75" s="2"/>
      <c r="QLS75" s="2"/>
      <c r="QLT75" s="2"/>
      <c r="QLU75" s="2"/>
      <c r="QLV75" s="2"/>
      <c r="QLW75" s="2"/>
      <c r="QLX75" s="2"/>
      <c r="QLY75" s="2"/>
      <c r="QLZ75" s="2"/>
      <c r="QMA75" s="2"/>
      <c r="QMB75" s="2"/>
      <c r="QMC75" s="2"/>
      <c r="QMD75" s="2"/>
      <c r="QME75" s="2"/>
      <c r="QMF75" s="2"/>
      <c r="QMG75" s="2"/>
      <c r="QMH75" s="2"/>
      <c r="QMI75" s="2"/>
      <c r="QMJ75" s="2"/>
      <c r="QMK75" s="2"/>
      <c r="QML75" s="2"/>
      <c r="QMM75" s="2"/>
      <c r="QMN75" s="2"/>
      <c r="QMO75" s="2"/>
      <c r="QMP75" s="2"/>
      <c r="QMQ75" s="2"/>
      <c r="QMR75" s="2"/>
      <c r="QMS75" s="2"/>
      <c r="QMT75" s="2"/>
      <c r="QMU75" s="2"/>
      <c r="QMV75" s="2"/>
      <c r="QMW75" s="2"/>
      <c r="QMX75" s="2"/>
      <c r="QMY75" s="2"/>
      <c r="QMZ75" s="2"/>
      <c r="QNA75" s="2"/>
      <c r="QNB75" s="2"/>
      <c r="QNC75" s="2"/>
      <c r="QND75" s="2"/>
      <c r="QNE75" s="2"/>
      <c r="QNF75" s="2"/>
      <c r="QNG75" s="2"/>
      <c r="QNH75" s="2"/>
      <c r="QNI75" s="2"/>
      <c r="QNJ75" s="2"/>
      <c r="QNK75" s="2"/>
      <c r="QNL75" s="2"/>
      <c r="QNM75" s="2"/>
      <c r="QNN75" s="2"/>
      <c r="QNO75" s="2"/>
      <c r="QNP75" s="2"/>
      <c r="QNQ75" s="2"/>
      <c r="QNR75" s="2"/>
      <c r="QNS75" s="2"/>
      <c r="QNT75" s="2"/>
      <c r="QNU75" s="2"/>
      <c r="QNV75" s="2"/>
      <c r="QNW75" s="2"/>
      <c r="QNX75" s="2"/>
      <c r="QNY75" s="2"/>
      <c r="QNZ75" s="2"/>
      <c r="QOA75" s="2"/>
      <c r="QOB75" s="2"/>
      <c r="QOC75" s="2"/>
      <c r="QOD75" s="2"/>
      <c r="QOE75" s="2"/>
      <c r="QOF75" s="2"/>
      <c r="QOG75" s="2"/>
      <c r="QOH75" s="2"/>
      <c r="QOI75" s="2"/>
      <c r="QOJ75" s="2"/>
      <c r="QOK75" s="2"/>
      <c r="QOL75" s="2"/>
      <c r="QOM75" s="2"/>
      <c r="QON75" s="2"/>
      <c r="QOO75" s="2"/>
      <c r="QOP75" s="2"/>
      <c r="QOQ75" s="2"/>
      <c r="QOR75" s="2"/>
      <c r="QOS75" s="2"/>
      <c r="QOT75" s="2"/>
      <c r="QOU75" s="2"/>
      <c r="QOV75" s="2"/>
      <c r="QOW75" s="2"/>
      <c r="QOX75" s="2"/>
      <c r="QOY75" s="2"/>
      <c r="QOZ75" s="2"/>
      <c r="QPA75" s="2"/>
      <c r="QPB75" s="2"/>
      <c r="QPC75" s="2"/>
      <c r="QPD75" s="2"/>
      <c r="QPE75" s="2"/>
      <c r="QPF75" s="2"/>
      <c r="QPG75" s="2"/>
      <c r="QPH75" s="2"/>
      <c r="QPI75" s="2"/>
      <c r="QPJ75" s="2"/>
      <c r="QPK75" s="2"/>
      <c r="QPL75" s="2"/>
      <c r="QPM75" s="2"/>
      <c r="QPN75" s="2"/>
      <c r="QPO75" s="2"/>
      <c r="QPP75" s="2"/>
      <c r="QPQ75" s="2"/>
      <c r="QPR75" s="2"/>
      <c r="QPS75" s="2"/>
      <c r="QPT75" s="2"/>
      <c r="QPU75" s="2"/>
      <c r="QPV75" s="2"/>
      <c r="QPW75" s="2"/>
      <c r="QPX75" s="2"/>
      <c r="QPY75" s="2"/>
      <c r="QPZ75" s="2"/>
      <c r="QQA75" s="2"/>
      <c r="QQB75" s="2"/>
      <c r="QQC75" s="2"/>
      <c r="QQD75" s="2"/>
      <c r="QQE75" s="2"/>
      <c r="QQF75" s="2"/>
      <c r="QQG75" s="2"/>
      <c r="QQH75" s="2"/>
      <c r="QQI75" s="2"/>
      <c r="QQJ75" s="2"/>
      <c r="QQK75" s="2"/>
      <c r="QQL75" s="2"/>
      <c r="QQM75" s="2"/>
      <c r="QQN75" s="2"/>
      <c r="QQO75" s="2"/>
      <c r="QQP75" s="2"/>
      <c r="QQQ75" s="2"/>
      <c r="QQR75" s="2"/>
      <c r="QQS75" s="2"/>
      <c r="QQT75" s="2"/>
      <c r="QQU75" s="2"/>
      <c r="QQV75" s="2"/>
      <c r="QQW75" s="2"/>
      <c r="QQX75" s="2"/>
      <c r="QQY75" s="2"/>
      <c r="QQZ75" s="2"/>
      <c r="QRA75" s="2"/>
      <c r="QRB75" s="2"/>
      <c r="QRC75" s="2"/>
      <c r="QRD75" s="2"/>
      <c r="QRE75" s="2"/>
      <c r="QRF75" s="2"/>
      <c r="QRG75" s="2"/>
      <c r="QRH75" s="2"/>
      <c r="QRI75" s="2"/>
      <c r="QRJ75" s="2"/>
      <c r="QRK75" s="2"/>
      <c r="QRL75" s="2"/>
      <c r="QRM75" s="2"/>
      <c r="QRN75" s="2"/>
      <c r="QRO75" s="2"/>
      <c r="QRP75" s="2"/>
      <c r="QRQ75" s="2"/>
      <c r="QRR75" s="2"/>
      <c r="QRS75" s="2"/>
      <c r="QRT75" s="2"/>
      <c r="QRU75" s="2"/>
      <c r="QRV75" s="2"/>
      <c r="QRW75" s="2"/>
      <c r="QRX75" s="2"/>
      <c r="QRY75" s="2"/>
      <c r="QRZ75" s="2"/>
      <c r="QSA75" s="2"/>
      <c r="QSB75" s="2"/>
      <c r="QSC75" s="2"/>
      <c r="QSD75" s="2"/>
      <c r="QSE75" s="2"/>
      <c r="QSF75" s="2"/>
      <c r="QSG75" s="2"/>
      <c r="QSH75" s="2"/>
      <c r="QSI75" s="2"/>
      <c r="QSJ75" s="2"/>
      <c r="QSK75" s="2"/>
      <c r="QSL75" s="2"/>
      <c r="QSM75" s="2"/>
      <c r="QSN75" s="2"/>
      <c r="QSO75" s="2"/>
      <c r="QSP75" s="2"/>
      <c r="QSQ75" s="2"/>
      <c r="QSR75" s="2"/>
      <c r="QSS75" s="2"/>
      <c r="QST75" s="2"/>
      <c r="QSU75" s="2"/>
      <c r="QSV75" s="2"/>
      <c r="QSW75" s="2"/>
      <c r="QSX75" s="2"/>
      <c r="QSY75" s="2"/>
      <c r="QSZ75" s="2"/>
      <c r="QTA75" s="2"/>
      <c r="QTB75" s="2"/>
      <c r="QTC75" s="2"/>
      <c r="QTD75" s="2"/>
      <c r="QTE75" s="2"/>
      <c r="QTF75" s="2"/>
      <c r="QTG75" s="2"/>
      <c r="QTH75" s="2"/>
      <c r="QTI75" s="2"/>
      <c r="QTJ75" s="2"/>
      <c r="QTK75" s="2"/>
      <c r="QTL75" s="2"/>
      <c r="QTM75" s="2"/>
      <c r="QTN75" s="2"/>
      <c r="QTO75" s="2"/>
      <c r="QTP75" s="2"/>
      <c r="QTQ75" s="2"/>
      <c r="QTR75" s="2"/>
      <c r="QTS75" s="2"/>
      <c r="QTT75" s="2"/>
      <c r="QTU75" s="2"/>
      <c r="QTV75" s="2"/>
      <c r="QTW75" s="2"/>
      <c r="QTX75" s="2"/>
      <c r="QTY75" s="2"/>
      <c r="QTZ75" s="2"/>
      <c r="QUA75" s="2"/>
      <c r="QUB75" s="2"/>
      <c r="QUC75" s="2"/>
      <c r="QUD75" s="2"/>
      <c r="QUE75" s="2"/>
      <c r="QUF75" s="2"/>
      <c r="QUG75" s="2"/>
      <c r="QUH75" s="2"/>
      <c r="QUI75" s="2"/>
      <c r="QUJ75" s="2"/>
      <c r="QUK75" s="2"/>
      <c r="QUL75" s="2"/>
      <c r="QUM75" s="2"/>
      <c r="QUN75" s="2"/>
      <c r="QUO75" s="2"/>
      <c r="QUP75" s="2"/>
      <c r="QUQ75" s="2"/>
      <c r="QUR75" s="2"/>
      <c r="QUS75" s="2"/>
      <c r="QUT75" s="2"/>
      <c r="QUU75" s="2"/>
      <c r="QUV75" s="2"/>
      <c r="QUW75" s="2"/>
      <c r="QUX75" s="2"/>
      <c r="QUY75" s="2"/>
      <c r="QUZ75" s="2"/>
      <c r="QVA75" s="2"/>
      <c r="QVB75" s="2"/>
      <c r="QVC75" s="2"/>
      <c r="QVD75" s="2"/>
      <c r="QVE75" s="2"/>
      <c r="QVF75" s="2"/>
      <c r="QVG75" s="2"/>
      <c r="QVH75" s="2"/>
      <c r="QVI75" s="2"/>
      <c r="QVJ75" s="2"/>
      <c r="QVK75" s="2"/>
      <c r="QVL75" s="2"/>
      <c r="QVM75" s="2"/>
      <c r="QVN75" s="2"/>
      <c r="QVO75" s="2"/>
      <c r="QVP75" s="2"/>
      <c r="QVQ75" s="2"/>
      <c r="QVR75" s="2"/>
      <c r="QVS75" s="2"/>
      <c r="QVT75" s="2"/>
      <c r="QVU75" s="2"/>
      <c r="QVV75" s="2"/>
      <c r="QVW75" s="2"/>
      <c r="QVX75" s="2"/>
      <c r="QVY75" s="2"/>
      <c r="QVZ75" s="2"/>
      <c r="QWA75" s="2"/>
      <c r="QWB75" s="2"/>
      <c r="QWC75" s="2"/>
      <c r="QWD75" s="2"/>
      <c r="QWE75" s="2"/>
      <c r="QWF75" s="2"/>
      <c r="QWG75" s="2"/>
      <c r="QWH75" s="2"/>
      <c r="QWI75" s="2"/>
      <c r="QWJ75" s="2"/>
      <c r="QWK75" s="2"/>
      <c r="QWL75" s="2"/>
      <c r="QWM75" s="2"/>
      <c r="QWN75" s="2"/>
      <c r="QWO75" s="2"/>
      <c r="QWP75" s="2"/>
      <c r="QWQ75" s="2"/>
      <c r="QWR75" s="2"/>
      <c r="QWS75" s="2"/>
      <c r="QWT75" s="2"/>
      <c r="QWU75" s="2"/>
      <c r="QWV75" s="2"/>
      <c r="QWW75" s="2"/>
      <c r="QWX75" s="2"/>
      <c r="QWY75" s="2"/>
      <c r="QWZ75" s="2"/>
      <c r="QXA75" s="2"/>
      <c r="QXB75" s="2"/>
      <c r="QXC75" s="2"/>
      <c r="QXD75" s="2"/>
      <c r="QXE75" s="2"/>
      <c r="QXF75" s="2"/>
      <c r="QXG75" s="2"/>
      <c r="QXH75" s="2"/>
      <c r="QXI75" s="2"/>
      <c r="QXJ75" s="2"/>
      <c r="QXK75" s="2"/>
      <c r="QXL75" s="2"/>
      <c r="QXM75" s="2"/>
      <c r="QXN75" s="2"/>
      <c r="QXO75" s="2"/>
      <c r="QXP75" s="2"/>
      <c r="QXQ75" s="2"/>
      <c r="QXR75" s="2"/>
      <c r="QXS75" s="2"/>
      <c r="QXT75" s="2"/>
      <c r="QXU75" s="2"/>
      <c r="QXV75" s="2"/>
      <c r="QXW75" s="2"/>
      <c r="QXX75" s="2"/>
      <c r="QXY75" s="2"/>
      <c r="QXZ75" s="2"/>
      <c r="QYA75" s="2"/>
      <c r="QYB75" s="2"/>
      <c r="QYC75" s="2"/>
      <c r="QYD75" s="2"/>
      <c r="QYE75" s="2"/>
      <c r="QYF75" s="2"/>
      <c r="QYG75" s="2"/>
      <c r="QYH75" s="2"/>
      <c r="QYI75" s="2"/>
      <c r="QYJ75" s="2"/>
      <c r="QYK75" s="2"/>
      <c r="QYL75" s="2"/>
      <c r="QYM75" s="2"/>
      <c r="QYN75" s="2"/>
      <c r="QYO75" s="2"/>
      <c r="QYP75" s="2"/>
      <c r="QYQ75" s="2"/>
      <c r="QYR75" s="2"/>
      <c r="QYS75" s="2"/>
      <c r="QYT75" s="2"/>
      <c r="QYU75" s="2"/>
      <c r="QYV75" s="2"/>
      <c r="QYW75" s="2"/>
      <c r="QYX75" s="2"/>
      <c r="QYY75" s="2"/>
      <c r="QYZ75" s="2"/>
      <c r="QZA75" s="2"/>
      <c r="QZB75" s="2"/>
      <c r="QZC75" s="2"/>
      <c r="QZD75" s="2"/>
      <c r="QZE75" s="2"/>
      <c r="QZF75" s="2"/>
      <c r="QZG75" s="2"/>
      <c r="QZH75" s="2"/>
      <c r="QZI75" s="2"/>
      <c r="QZJ75" s="2"/>
      <c r="QZK75" s="2"/>
      <c r="QZL75" s="2"/>
      <c r="QZM75" s="2"/>
      <c r="QZN75" s="2"/>
      <c r="QZO75" s="2"/>
      <c r="QZP75" s="2"/>
      <c r="QZQ75" s="2"/>
      <c r="QZR75" s="2"/>
      <c r="QZS75" s="2"/>
      <c r="QZT75" s="2"/>
      <c r="QZU75" s="2"/>
      <c r="QZV75" s="2"/>
      <c r="QZW75" s="2"/>
      <c r="QZX75" s="2"/>
      <c r="QZY75" s="2"/>
      <c r="QZZ75" s="2"/>
      <c r="RAA75" s="2"/>
      <c r="RAB75" s="2"/>
      <c r="RAC75" s="2"/>
      <c r="RAD75" s="2"/>
      <c r="RAE75" s="2"/>
      <c r="RAF75" s="2"/>
      <c r="RAG75" s="2"/>
      <c r="RAH75" s="2"/>
      <c r="RAI75" s="2"/>
      <c r="RAJ75" s="2"/>
      <c r="RAK75" s="2"/>
      <c r="RAL75" s="2"/>
      <c r="RAM75" s="2"/>
      <c r="RAN75" s="2"/>
      <c r="RAO75" s="2"/>
      <c r="RAP75" s="2"/>
      <c r="RAQ75" s="2"/>
      <c r="RAR75" s="2"/>
      <c r="RAS75" s="2"/>
      <c r="RAT75" s="2"/>
      <c r="RAU75" s="2"/>
      <c r="RAV75" s="2"/>
      <c r="RAW75" s="2"/>
      <c r="RAX75" s="2"/>
      <c r="RAY75" s="2"/>
      <c r="RAZ75" s="2"/>
      <c r="RBA75" s="2"/>
      <c r="RBB75" s="2"/>
      <c r="RBC75" s="2"/>
      <c r="RBD75" s="2"/>
      <c r="RBE75" s="2"/>
      <c r="RBF75" s="2"/>
      <c r="RBG75" s="2"/>
      <c r="RBH75" s="2"/>
      <c r="RBI75" s="2"/>
      <c r="RBJ75" s="2"/>
      <c r="RBK75" s="2"/>
      <c r="RBL75" s="2"/>
      <c r="RBM75" s="2"/>
      <c r="RBN75" s="2"/>
      <c r="RBO75" s="2"/>
      <c r="RBP75" s="2"/>
      <c r="RBQ75" s="2"/>
      <c r="RBR75" s="2"/>
      <c r="RBS75" s="2"/>
      <c r="RBT75" s="2"/>
      <c r="RBU75" s="2"/>
      <c r="RBV75" s="2"/>
      <c r="RBW75" s="2"/>
      <c r="RBX75" s="2"/>
      <c r="RBY75" s="2"/>
      <c r="RBZ75" s="2"/>
      <c r="RCA75" s="2"/>
      <c r="RCB75" s="2"/>
      <c r="RCC75" s="2"/>
      <c r="RCD75" s="2"/>
      <c r="RCE75" s="2"/>
      <c r="RCF75" s="2"/>
      <c r="RCG75" s="2"/>
      <c r="RCH75" s="2"/>
      <c r="RCI75" s="2"/>
      <c r="RCJ75" s="2"/>
      <c r="RCK75" s="2"/>
      <c r="RCL75" s="2"/>
      <c r="RCM75" s="2"/>
      <c r="RCN75" s="2"/>
      <c r="RCO75" s="2"/>
      <c r="RCP75" s="2"/>
      <c r="RCQ75" s="2"/>
      <c r="RCR75" s="2"/>
      <c r="RCS75" s="2"/>
      <c r="RCT75" s="2"/>
      <c r="RCU75" s="2"/>
      <c r="RCV75" s="2"/>
      <c r="RCW75" s="2"/>
      <c r="RCX75" s="2"/>
      <c r="RCY75" s="2"/>
      <c r="RCZ75" s="2"/>
      <c r="RDA75" s="2"/>
      <c r="RDB75" s="2"/>
      <c r="RDC75" s="2"/>
      <c r="RDD75" s="2"/>
      <c r="RDE75" s="2"/>
      <c r="RDF75" s="2"/>
      <c r="RDG75" s="2"/>
      <c r="RDH75" s="2"/>
      <c r="RDI75" s="2"/>
      <c r="RDJ75" s="2"/>
      <c r="RDK75" s="2"/>
      <c r="RDL75" s="2"/>
      <c r="RDM75" s="2"/>
      <c r="RDN75" s="2"/>
      <c r="RDO75" s="2"/>
      <c r="RDP75" s="2"/>
      <c r="RDQ75" s="2"/>
      <c r="RDR75" s="2"/>
      <c r="RDS75" s="2"/>
      <c r="RDT75" s="2"/>
      <c r="RDU75" s="2"/>
      <c r="RDV75" s="2"/>
      <c r="RDW75" s="2"/>
      <c r="RDX75" s="2"/>
      <c r="RDY75" s="2"/>
      <c r="RDZ75" s="2"/>
      <c r="REA75" s="2"/>
      <c r="REB75" s="2"/>
      <c r="REC75" s="2"/>
      <c r="RED75" s="2"/>
      <c r="REE75" s="2"/>
      <c r="REF75" s="2"/>
      <c r="REG75" s="2"/>
      <c r="REH75" s="2"/>
      <c r="REI75" s="2"/>
      <c r="REJ75" s="2"/>
      <c r="REK75" s="2"/>
      <c r="REL75" s="2"/>
      <c r="REM75" s="2"/>
      <c r="REN75" s="2"/>
      <c r="REO75" s="2"/>
      <c r="REP75" s="2"/>
      <c r="REQ75" s="2"/>
      <c r="RER75" s="2"/>
      <c r="RES75" s="2"/>
      <c r="RET75" s="2"/>
      <c r="REU75" s="2"/>
      <c r="REV75" s="2"/>
      <c r="REW75" s="2"/>
      <c r="REX75" s="2"/>
      <c r="REY75" s="2"/>
      <c r="REZ75" s="2"/>
      <c r="RFA75" s="2"/>
      <c r="RFB75" s="2"/>
      <c r="RFC75" s="2"/>
      <c r="RFD75" s="2"/>
      <c r="RFE75" s="2"/>
      <c r="RFF75" s="2"/>
      <c r="RFG75" s="2"/>
      <c r="RFH75" s="2"/>
      <c r="RFI75" s="2"/>
      <c r="RFJ75" s="2"/>
      <c r="RFK75" s="2"/>
      <c r="RFL75" s="2"/>
      <c r="RFM75" s="2"/>
      <c r="RFN75" s="2"/>
      <c r="RFO75" s="2"/>
      <c r="RFP75" s="2"/>
      <c r="RFQ75" s="2"/>
      <c r="RFR75" s="2"/>
      <c r="RFS75" s="2"/>
      <c r="RFT75" s="2"/>
      <c r="RFU75" s="2"/>
      <c r="RFV75" s="2"/>
      <c r="RFW75" s="2"/>
      <c r="RFX75" s="2"/>
      <c r="RFY75" s="2"/>
      <c r="RFZ75" s="2"/>
      <c r="RGA75" s="2"/>
      <c r="RGB75" s="2"/>
      <c r="RGC75" s="2"/>
      <c r="RGD75" s="2"/>
      <c r="RGE75" s="2"/>
      <c r="RGF75" s="2"/>
      <c r="RGG75" s="2"/>
      <c r="RGH75" s="2"/>
      <c r="RGI75" s="2"/>
      <c r="RGJ75" s="2"/>
      <c r="RGK75" s="2"/>
      <c r="RGL75" s="2"/>
      <c r="RGM75" s="2"/>
      <c r="RGN75" s="2"/>
      <c r="RGO75" s="2"/>
      <c r="RGP75" s="2"/>
      <c r="RGQ75" s="2"/>
      <c r="RGR75" s="2"/>
      <c r="RGS75" s="2"/>
      <c r="RGT75" s="2"/>
      <c r="RGU75" s="2"/>
      <c r="RGV75" s="2"/>
      <c r="RGW75" s="2"/>
      <c r="RGX75" s="2"/>
      <c r="RGY75" s="2"/>
      <c r="RGZ75" s="2"/>
      <c r="RHA75" s="2"/>
      <c r="RHB75" s="2"/>
      <c r="RHC75" s="2"/>
      <c r="RHD75" s="2"/>
      <c r="RHE75" s="2"/>
      <c r="RHF75" s="2"/>
      <c r="RHG75" s="2"/>
      <c r="RHH75" s="2"/>
      <c r="RHI75" s="2"/>
      <c r="RHJ75" s="2"/>
      <c r="RHK75" s="2"/>
      <c r="RHL75" s="2"/>
      <c r="RHM75" s="2"/>
      <c r="RHN75" s="2"/>
      <c r="RHO75" s="2"/>
      <c r="RHP75" s="2"/>
      <c r="RHQ75" s="2"/>
      <c r="RHR75" s="2"/>
      <c r="RHS75" s="2"/>
      <c r="RHT75" s="2"/>
      <c r="RHU75" s="2"/>
      <c r="RHV75" s="2"/>
      <c r="RHW75" s="2"/>
      <c r="RHX75" s="2"/>
      <c r="RHY75" s="2"/>
      <c r="RHZ75" s="2"/>
      <c r="RIA75" s="2"/>
      <c r="RIB75" s="2"/>
      <c r="RIC75" s="2"/>
      <c r="RID75" s="2"/>
      <c r="RIE75" s="2"/>
      <c r="RIF75" s="2"/>
      <c r="RIG75" s="2"/>
      <c r="RIH75" s="2"/>
      <c r="RII75" s="2"/>
      <c r="RIJ75" s="2"/>
      <c r="RIK75" s="2"/>
      <c r="RIL75" s="2"/>
      <c r="RIM75" s="2"/>
      <c r="RIN75" s="2"/>
      <c r="RIO75" s="2"/>
      <c r="RIP75" s="2"/>
      <c r="RIQ75" s="2"/>
      <c r="RIR75" s="2"/>
      <c r="RIS75" s="2"/>
      <c r="RIT75" s="2"/>
      <c r="RIU75" s="2"/>
      <c r="RIV75" s="2"/>
      <c r="RIW75" s="2"/>
      <c r="RIX75" s="2"/>
      <c r="RIY75" s="2"/>
      <c r="RIZ75" s="2"/>
      <c r="RJA75" s="2"/>
      <c r="RJB75" s="2"/>
      <c r="RJC75" s="2"/>
      <c r="RJD75" s="2"/>
      <c r="RJE75" s="2"/>
      <c r="RJF75" s="2"/>
      <c r="RJG75" s="2"/>
      <c r="RJH75" s="2"/>
      <c r="RJI75" s="2"/>
      <c r="RJJ75" s="2"/>
      <c r="RJK75" s="2"/>
      <c r="RJL75" s="2"/>
      <c r="RJM75" s="2"/>
      <c r="RJN75" s="2"/>
      <c r="RJO75" s="2"/>
      <c r="RJP75" s="2"/>
      <c r="RJQ75" s="2"/>
      <c r="RJR75" s="2"/>
      <c r="RJS75" s="2"/>
      <c r="RJT75" s="2"/>
      <c r="RJU75" s="2"/>
      <c r="RJV75" s="2"/>
      <c r="RJW75" s="2"/>
      <c r="RJX75" s="2"/>
      <c r="RJY75" s="2"/>
      <c r="RJZ75" s="2"/>
      <c r="RKA75" s="2"/>
      <c r="RKB75" s="2"/>
      <c r="RKC75" s="2"/>
      <c r="RKD75" s="2"/>
      <c r="RKE75" s="2"/>
      <c r="RKF75" s="2"/>
      <c r="RKG75" s="2"/>
      <c r="RKH75" s="2"/>
      <c r="RKI75" s="2"/>
      <c r="RKJ75" s="2"/>
      <c r="RKK75" s="2"/>
      <c r="RKL75" s="2"/>
      <c r="RKM75" s="2"/>
      <c r="RKN75" s="2"/>
      <c r="RKO75" s="2"/>
      <c r="RKP75" s="2"/>
      <c r="RKQ75" s="2"/>
      <c r="RKR75" s="2"/>
      <c r="RKS75" s="2"/>
      <c r="RKT75" s="2"/>
      <c r="RKU75" s="2"/>
      <c r="RKV75" s="2"/>
      <c r="RKW75" s="2"/>
      <c r="RKX75" s="2"/>
      <c r="RKY75" s="2"/>
      <c r="RKZ75" s="2"/>
      <c r="RLA75" s="2"/>
      <c r="RLB75" s="2"/>
      <c r="RLC75" s="2"/>
      <c r="RLD75" s="2"/>
      <c r="RLE75" s="2"/>
      <c r="RLF75" s="2"/>
      <c r="RLG75" s="2"/>
      <c r="RLH75" s="2"/>
      <c r="RLI75" s="2"/>
      <c r="RLJ75" s="2"/>
      <c r="RLK75" s="2"/>
      <c r="RLL75" s="2"/>
      <c r="RLM75" s="2"/>
      <c r="RLN75" s="2"/>
      <c r="RLO75" s="2"/>
      <c r="RLP75" s="2"/>
      <c r="RLQ75" s="2"/>
      <c r="RLR75" s="2"/>
      <c r="RLS75" s="2"/>
      <c r="RLT75" s="2"/>
      <c r="RLU75" s="2"/>
      <c r="RLV75" s="2"/>
      <c r="RLW75" s="2"/>
      <c r="RLX75" s="2"/>
      <c r="RLY75" s="2"/>
      <c r="RLZ75" s="2"/>
      <c r="RMA75" s="2"/>
      <c r="RMB75" s="2"/>
      <c r="RMC75" s="2"/>
      <c r="RMD75" s="2"/>
      <c r="RME75" s="2"/>
      <c r="RMF75" s="2"/>
      <c r="RMG75" s="2"/>
      <c r="RMH75" s="2"/>
      <c r="RMI75" s="2"/>
      <c r="RMJ75" s="2"/>
      <c r="RMK75" s="2"/>
      <c r="RML75" s="2"/>
      <c r="RMM75" s="2"/>
      <c r="RMN75" s="2"/>
      <c r="RMO75" s="2"/>
      <c r="RMP75" s="2"/>
      <c r="RMQ75" s="2"/>
      <c r="RMR75" s="2"/>
      <c r="RMS75" s="2"/>
      <c r="RMT75" s="2"/>
      <c r="RMU75" s="2"/>
      <c r="RMV75" s="2"/>
      <c r="RMW75" s="2"/>
      <c r="RMX75" s="2"/>
      <c r="RMY75" s="2"/>
      <c r="RMZ75" s="2"/>
      <c r="RNA75" s="2"/>
      <c r="RNB75" s="2"/>
      <c r="RNC75" s="2"/>
      <c r="RND75" s="2"/>
      <c r="RNE75" s="2"/>
      <c r="RNF75" s="2"/>
      <c r="RNG75" s="2"/>
      <c r="RNH75" s="2"/>
      <c r="RNI75" s="2"/>
      <c r="RNJ75" s="2"/>
      <c r="RNK75" s="2"/>
      <c r="RNL75" s="2"/>
      <c r="RNM75" s="2"/>
      <c r="RNN75" s="2"/>
      <c r="RNO75" s="2"/>
      <c r="RNP75" s="2"/>
      <c r="RNQ75" s="2"/>
      <c r="RNR75" s="2"/>
      <c r="RNS75" s="2"/>
      <c r="RNT75" s="2"/>
      <c r="RNU75" s="2"/>
      <c r="RNV75" s="2"/>
      <c r="RNW75" s="2"/>
      <c r="RNX75" s="2"/>
      <c r="RNY75" s="2"/>
      <c r="RNZ75" s="2"/>
      <c r="ROA75" s="2"/>
      <c r="ROB75" s="2"/>
      <c r="ROC75" s="2"/>
      <c r="ROD75" s="2"/>
      <c r="ROE75" s="2"/>
      <c r="ROF75" s="2"/>
      <c r="ROG75" s="2"/>
      <c r="ROH75" s="2"/>
      <c r="ROI75" s="2"/>
      <c r="ROJ75" s="2"/>
      <c r="ROK75" s="2"/>
      <c r="ROL75" s="2"/>
      <c r="ROM75" s="2"/>
      <c r="RON75" s="2"/>
      <c r="ROO75" s="2"/>
      <c r="ROP75" s="2"/>
      <c r="ROQ75" s="2"/>
      <c r="ROR75" s="2"/>
      <c r="ROS75" s="2"/>
      <c r="ROT75" s="2"/>
      <c r="ROU75" s="2"/>
      <c r="ROV75" s="2"/>
      <c r="ROW75" s="2"/>
      <c r="ROX75" s="2"/>
      <c r="ROY75" s="2"/>
      <c r="ROZ75" s="2"/>
      <c r="RPA75" s="2"/>
      <c r="RPB75" s="2"/>
      <c r="RPC75" s="2"/>
      <c r="RPD75" s="2"/>
      <c r="RPE75" s="2"/>
      <c r="RPF75" s="2"/>
      <c r="RPG75" s="2"/>
      <c r="RPH75" s="2"/>
      <c r="RPI75" s="2"/>
      <c r="RPJ75" s="2"/>
      <c r="RPK75" s="2"/>
      <c r="RPL75" s="2"/>
      <c r="RPM75" s="2"/>
      <c r="RPN75" s="2"/>
      <c r="RPO75" s="2"/>
      <c r="RPP75" s="2"/>
      <c r="RPQ75" s="2"/>
      <c r="RPR75" s="2"/>
      <c r="RPS75" s="2"/>
      <c r="RPT75" s="2"/>
      <c r="RPU75" s="2"/>
      <c r="RPV75" s="2"/>
      <c r="RPW75" s="2"/>
      <c r="RPX75" s="2"/>
      <c r="RPY75" s="2"/>
      <c r="RPZ75" s="2"/>
      <c r="RQA75" s="2"/>
      <c r="RQB75" s="2"/>
      <c r="RQC75" s="2"/>
      <c r="RQD75" s="2"/>
      <c r="RQE75" s="2"/>
      <c r="RQF75" s="2"/>
      <c r="RQG75" s="2"/>
      <c r="RQH75" s="2"/>
      <c r="RQI75" s="2"/>
      <c r="RQJ75" s="2"/>
      <c r="RQK75" s="2"/>
      <c r="RQL75" s="2"/>
      <c r="RQM75" s="2"/>
      <c r="RQN75" s="2"/>
      <c r="RQO75" s="2"/>
      <c r="RQP75" s="2"/>
      <c r="RQQ75" s="2"/>
      <c r="RQR75" s="2"/>
      <c r="RQS75" s="2"/>
      <c r="RQT75" s="2"/>
      <c r="RQU75" s="2"/>
      <c r="RQV75" s="2"/>
      <c r="RQW75" s="2"/>
      <c r="RQX75" s="2"/>
      <c r="RQY75" s="2"/>
      <c r="RQZ75" s="2"/>
      <c r="RRA75" s="2"/>
      <c r="RRB75" s="2"/>
      <c r="RRC75" s="2"/>
      <c r="RRD75" s="2"/>
      <c r="RRE75" s="2"/>
      <c r="RRF75" s="2"/>
      <c r="RRG75" s="2"/>
      <c r="RRH75" s="2"/>
      <c r="RRI75" s="2"/>
      <c r="RRJ75" s="2"/>
      <c r="RRK75" s="2"/>
      <c r="RRL75" s="2"/>
      <c r="RRM75" s="2"/>
      <c r="RRN75" s="2"/>
      <c r="RRO75" s="2"/>
      <c r="RRP75" s="2"/>
      <c r="RRQ75" s="2"/>
      <c r="RRR75" s="2"/>
      <c r="RRS75" s="2"/>
      <c r="RRT75" s="2"/>
      <c r="RRU75" s="2"/>
      <c r="RRV75" s="2"/>
      <c r="RRW75" s="2"/>
      <c r="RRX75" s="2"/>
      <c r="RRY75" s="2"/>
      <c r="RRZ75" s="2"/>
      <c r="RSA75" s="2"/>
      <c r="RSB75" s="2"/>
      <c r="RSC75" s="2"/>
      <c r="RSD75" s="2"/>
      <c r="RSE75" s="2"/>
      <c r="RSF75" s="2"/>
      <c r="RSG75" s="2"/>
      <c r="RSH75" s="2"/>
      <c r="RSI75" s="2"/>
      <c r="RSJ75" s="2"/>
      <c r="RSK75" s="2"/>
      <c r="RSL75" s="2"/>
      <c r="RSM75" s="2"/>
      <c r="RSN75" s="2"/>
      <c r="RSO75" s="2"/>
      <c r="RSP75" s="2"/>
      <c r="RSQ75" s="2"/>
      <c r="RSR75" s="2"/>
      <c r="RSS75" s="2"/>
      <c r="RST75" s="2"/>
      <c r="RSU75" s="2"/>
      <c r="RSV75" s="2"/>
      <c r="RSW75" s="2"/>
      <c r="RSX75" s="2"/>
      <c r="RSY75" s="2"/>
      <c r="RSZ75" s="2"/>
      <c r="RTA75" s="2"/>
      <c r="RTB75" s="2"/>
      <c r="RTC75" s="2"/>
      <c r="RTD75" s="2"/>
      <c r="RTE75" s="2"/>
      <c r="RTF75" s="2"/>
      <c r="RTG75" s="2"/>
      <c r="RTH75" s="2"/>
      <c r="RTI75" s="2"/>
      <c r="RTJ75" s="2"/>
      <c r="RTK75" s="2"/>
      <c r="RTL75" s="2"/>
      <c r="RTM75" s="2"/>
      <c r="RTN75" s="2"/>
      <c r="RTO75" s="2"/>
      <c r="RTP75" s="2"/>
      <c r="RTQ75" s="2"/>
      <c r="RTR75" s="2"/>
      <c r="RTS75" s="2"/>
      <c r="RTT75" s="2"/>
      <c r="RTU75" s="2"/>
      <c r="RTV75" s="2"/>
      <c r="RTW75" s="2"/>
      <c r="RTX75" s="2"/>
      <c r="RTY75" s="2"/>
      <c r="RTZ75" s="2"/>
      <c r="RUA75" s="2"/>
      <c r="RUB75" s="2"/>
      <c r="RUC75" s="2"/>
      <c r="RUD75" s="2"/>
      <c r="RUE75" s="2"/>
      <c r="RUF75" s="2"/>
      <c r="RUG75" s="2"/>
      <c r="RUH75" s="2"/>
      <c r="RUI75" s="2"/>
      <c r="RUJ75" s="2"/>
      <c r="RUK75" s="2"/>
      <c r="RUL75" s="2"/>
      <c r="RUM75" s="2"/>
      <c r="RUN75" s="2"/>
      <c r="RUO75" s="2"/>
      <c r="RUP75" s="2"/>
      <c r="RUQ75" s="2"/>
      <c r="RUR75" s="2"/>
      <c r="RUS75" s="2"/>
      <c r="RUT75" s="2"/>
      <c r="RUU75" s="2"/>
      <c r="RUV75" s="2"/>
      <c r="RUW75" s="2"/>
      <c r="RUX75" s="2"/>
      <c r="RUY75" s="2"/>
      <c r="RUZ75" s="2"/>
      <c r="RVA75" s="2"/>
      <c r="RVB75" s="2"/>
      <c r="RVC75" s="2"/>
      <c r="RVD75" s="2"/>
      <c r="RVE75" s="2"/>
      <c r="RVF75" s="2"/>
      <c r="RVG75" s="2"/>
      <c r="RVH75" s="2"/>
      <c r="RVI75" s="2"/>
      <c r="RVJ75" s="2"/>
      <c r="RVK75" s="2"/>
      <c r="RVL75" s="2"/>
      <c r="RVM75" s="2"/>
      <c r="RVN75" s="2"/>
      <c r="RVO75" s="2"/>
      <c r="RVP75" s="2"/>
      <c r="RVQ75" s="2"/>
      <c r="RVR75" s="2"/>
      <c r="RVS75" s="2"/>
      <c r="RVT75" s="2"/>
      <c r="RVU75" s="2"/>
      <c r="RVV75" s="2"/>
      <c r="RVW75" s="2"/>
      <c r="RVX75" s="2"/>
      <c r="RVY75" s="2"/>
      <c r="RVZ75" s="2"/>
      <c r="RWA75" s="2"/>
      <c r="RWB75" s="2"/>
      <c r="RWC75" s="2"/>
      <c r="RWD75" s="2"/>
      <c r="RWE75" s="2"/>
      <c r="RWF75" s="2"/>
      <c r="RWG75" s="2"/>
      <c r="RWH75" s="2"/>
      <c r="RWI75" s="2"/>
      <c r="RWJ75" s="2"/>
      <c r="RWK75" s="2"/>
      <c r="RWL75" s="2"/>
      <c r="RWM75" s="2"/>
      <c r="RWN75" s="2"/>
      <c r="RWO75" s="2"/>
      <c r="RWP75" s="2"/>
      <c r="RWQ75" s="2"/>
      <c r="RWR75" s="2"/>
      <c r="RWS75" s="2"/>
      <c r="RWT75" s="2"/>
      <c r="RWU75" s="2"/>
      <c r="RWV75" s="2"/>
      <c r="RWW75" s="2"/>
      <c r="RWX75" s="2"/>
      <c r="RWY75" s="2"/>
      <c r="RWZ75" s="2"/>
      <c r="RXA75" s="2"/>
      <c r="RXB75" s="2"/>
      <c r="RXC75" s="2"/>
      <c r="RXD75" s="2"/>
      <c r="RXE75" s="2"/>
      <c r="RXF75" s="2"/>
      <c r="RXG75" s="2"/>
      <c r="RXH75" s="2"/>
      <c r="RXI75" s="2"/>
      <c r="RXJ75" s="2"/>
      <c r="RXK75" s="2"/>
      <c r="RXL75" s="2"/>
      <c r="RXM75" s="2"/>
      <c r="RXN75" s="2"/>
      <c r="RXO75" s="2"/>
      <c r="RXP75" s="2"/>
      <c r="RXQ75" s="2"/>
      <c r="RXR75" s="2"/>
      <c r="RXS75" s="2"/>
      <c r="RXT75" s="2"/>
      <c r="RXU75" s="2"/>
      <c r="RXV75" s="2"/>
      <c r="RXW75" s="2"/>
      <c r="RXX75" s="2"/>
      <c r="RXY75" s="2"/>
      <c r="RXZ75" s="2"/>
      <c r="RYA75" s="2"/>
      <c r="RYB75" s="2"/>
      <c r="RYC75" s="2"/>
      <c r="RYD75" s="2"/>
      <c r="RYE75" s="2"/>
      <c r="RYF75" s="2"/>
      <c r="RYG75" s="2"/>
      <c r="RYH75" s="2"/>
      <c r="RYI75" s="2"/>
      <c r="RYJ75" s="2"/>
      <c r="RYK75" s="2"/>
      <c r="RYL75" s="2"/>
      <c r="RYM75" s="2"/>
      <c r="RYN75" s="2"/>
      <c r="RYO75" s="2"/>
      <c r="RYP75" s="2"/>
      <c r="RYQ75" s="2"/>
      <c r="RYR75" s="2"/>
      <c r="RYS75" s="2"/>
      <c r="RYT75" s="2"/>
      <c r="RYU75" s="2"/>
      <c r="RYV75" s="2"/>
      <c r="RYW75" s="2"/>
      <c r="RYX75" s="2"/>
      <c r="RYY75" s="2"/>
      <c r="RYZ75" s="2"/>
      <c r="RZA75" s="2"/>
      <c r="RZB75" s="2"/>
      <c r="RZC75" s="2"/>
      <c r="RZD75" s="2"/>
      <c r="RZE75" s="2"/>
      <c r="RZF75" s="2"/>
      <c r="RZG75" s="2"/>
      <c r="RZH75" s="2"/>
      <c r="RZI75" s="2"/>
      <c r="RZJ75" s="2"/>
      <c r="RZK75" s="2"/>
      <c r="RZL75" s="2"/>
      <c r="RZM75" s="2"/>
      <c r="RZN75" s="2"/>
      <c r="RZO75" s="2"/>
      <c r="RZP75" s="2"/>
      <c r="RZQ75" s="2"/>
      <c r="RZR75" s="2"/>
      <c r="RZS75" s="2"/>
      <c r="RZT75" s="2"/>
      <c r="RZU75" s="2"/>
      <c r="RZV75" s="2"/>
      <c r="RZW75" s="2"/>
      <c r="RZX75" s="2"/>
      <c r="RZY75" s="2"/>
      <c r="RZZ75" s="2"/>
      <c r="SAA75" s="2"/>
      <c r="SAB75" s="2"/>
      <c r="SAC75" s="2"/>
      <c r="SAD75" s="2"/>
      <c r="SAE75" s="2"/>
      <c r="SAF75" s="2"/>
      <c r="SAG75" s="2"/>
      <c r="SAH75" s="2"/>
      <c r="SAI75" s="2"/>
      <c r="SAJ75" s="2"/>
      <c r="SAK75" s="2"/>
      <c r="SAL75" s="2"/>
      <c r="SAM75" s="2"/>
      <c r="SAN75" s="2"/>
      <c r="SAO75" s="2"/>
      <c r="SAP75" s="2"/>
      <c r="SAQ75" s="2"/>
      <c r="SAR75" s="2"/>
      <c r="SAS75" s="2"/>
      <c r="SAT75" s="2"/>
      <c r="SAU75" s="2"/>
      <c r="SAV75" s="2"/>
      <c r="SAW75" s="2"/>
      <c r="SAX75" s="2"/>
      <c r="SAY75" s="2"/>
      <c r="SAZ75" s="2"/>
      <c r="SBA75" s="2"/>
      <c r="SBB75" s="2"/>
      <c r="SBC75" s="2"/>
      <c r="SBD75" s="2"/>
      <c r="SBE75" s="2"/>
      <c r="SBF75" s="2"/>
      <c r="SBG75" s="2"/>
      <c r="SBH75" s="2"/>
      <c r="SBI75" s="2"/>
      <c r="SBJ75" s="2"/>
      <c r="SBK75" s="2"/>
      <c r="SBL75" s="2"/>
      <c r="SBM75" s="2"/>
      <c r="SBN75" s="2"/>
      <c r="SBO75" s="2"/>
      <c r="SBP75" s="2"/>
      <c r="SBQ75" s="2"/>
      <c r="SBR75" s="2"/>
      <c r="SBS75" s="2"/>
      <c r="SBT75" s="2"/>
      <c r="SBU75" s="2"/>
      <c r="SBV75" s="2"/>
      <c r="SBW75" s="2"/>
      <c r="SBX75" s="2"/>
      <c r="SBY75" s="2"/>
      <c r="SBZ75" s="2"/>
      <c r="SCA75" s="2"/>
      <c r="SCB75" s="2"/>
      <c r="SCC75" s="2"/>
      <c r="SCD75" s="2"/>
      <c r="SCE75" s="2"/>
      <c r="SCF75" s="2"/>
      <c r="SCG75" s="2"/>
      <c r="SCH75" s="2"/>
      <c r="SCI75" s="2"/>
      <c r="SCJ75" s="2"/>
      <c r="SCK75" s="2"/>
      <c r="SCL75" s="2"/>
      <c r="SCM75" s="2"/>
      <c r="SCN75" s="2"/>
      <c r="SCO75" s="2"/>
      <c r="SCP75" s="2"/>
      <c r="SCQ75" s="2"/>
      <c r="SCR75" s="2"/>
      <c r="SCS75" s="2"/>
      <c r="SCT75" s="2"/>
      <c r="SCU75" s="2"/>
      <c r="SCV75" s="2"/>
      <c r="SCW75" s="2"/>
      <c r="SCX75" s="2"/>
      <c r="SCY75" s="2"/>
      <c r="SCZ75" s="2"/>
      <c r="SDA75" s="2"/>
      <c r="SDB75" s="2"/>
      <c r="SDC75" s="2"/>
      <c r="SDD75" s="2"/>
      <c r="SDE75" s="2"/>
      <c r="SDF75" s="2"/>
      <c r="SDG75" s="2"/>
      <c r="SDH75" s="2"/>
      <c r="SDI75" s="2"/>
      <c r="SDJ75" s="2"/>
      <c r="SDK75" s="2"/>
      <c r="SDL75" s="2"/>
      <c r="SDM75" s="2"/>
      <c r="SDN75" s="2"/>
      <c r="SDO75" s="2"/>
      <c r="SDP75" s="2"/>
      <c r="SDQ75" s="2"/>
      <c r="SDR75" s="2"/>
      <c r="SDS75" s="2"/>
      <c r="SDT75" s="2"/>
      <c r="SDU75" s="2"/>
      <c r="SDV75" s="2"/>
      <c r="SDW75" s="2"/>
      <c r="SDX75" s="2"/>
      <c r="SDY75" s="2"/>
      <c r="SDZ75" s="2"/>
      <c r="SEA75" s="2"/>
      <c r="SEB75" s="2"/>
      <c r="SEC75" s="2"/>
      <c r="SED75" s="2"/>
      <c r="SEE75" s="2"/>
      <c r="SEF75" s="2"/>
      <c r="SEG75" s="2"/>
      <c r="SEH75" s="2"/>
      <c r="SEI75" s="2"/>
      <c r="SEJ75" s="2"/>
      <c r="SEK75" s="2"/>
      <c r="SEL75" s="2"/>
      <c r="SEM75" s="2"/>
      <c r="SEN75" s="2"/>
      <c r="SEO75" s="2"/>
      <c r="SEP75" s="2"/>
      <c r="SEQ75" s="2"/>
      <c r="SER75" s="2"/>
      <c r="SES75" s="2"/>
      <c r="SET75" s="2"/>
      <c r="SEU75" s="2"/>
      <c r="SEV75" s="2"/>
      <c r="SEW75" s="2"/>
      <c r="SEX75" s="2"/>
      <c r="SEY75" s="2"/>
      <c r="SEZ75" s="2"/>
      <c r="SFA75" s="2"/>
      <c r="SFB75" s="2"/>
      <c r="SFC75" s="2"/>
      <c r="SFD75" s="2"/>
      <c r="SFE75" s="2"/>
      <c r="SFF75" s="2"/>
      <c r="SFG75" s="2"/>
      <c r="SFH75" s="2"/>
      <c r="SFI75" s="2"/>
      <c r="SFJ75" s="2"/>
      <c r="SFK75" s="2"/>
      <c r="SFL75" s="2"/>
      <c r="SFM75" s="2"/>
      <c r="SFN75" s="2"/>
      <c r="SFO75" s="2"/>
      <c r="SFP75" s="2"/>
      <c r="SFQ75" s="2"/>
      <c r="SFR75" s="2"/>
      <c r="SFS75" s="2"/>
      <c r="SFT75" s="2"/>
      <c r="SFU75" s="2"/>
      <c r="SFV75" s="2"/>
      <c r="SFW75" s="2"/>
      <c r="SFX75" s="2"/>
      <c r="SFY75" s="2"/>
      <c r="SFZ75" s="2"/>
      <c r="SGA75" s="2"/>
      <c r="SGB75" s="2"/>
      <c r="SGC75" s="2"/>
      <c r="SGD75" s="2"/>
      <c r="SGE75" s="2"/>
      <c r="SGF75" s="2"/>
      <c r="SGG75" s="2"/>
      <c r="SGH75" s="2"/>
      <c r="SGI75" s="2"/>
      <c r="SGJ75" s="2"/>
      <c r="SGK75" s="2"/>
      <c r="SGL75" s="2"/>
      <c r="SGM75" s="2"/>
      <c r="SGN75" s="2"/>
      <c r="SGO75" s="2"/>
      <c r="SGP75" s="2"/>
      <c r="SGQ75" s="2"/>
      <c r="SGR75" s="2"/>
      <c r="SGS75" s="2"/>
      <c r="SGT75" s="2"/>
      <c r="SGU75" s="2"/>
      <c r="SGV75" s="2"/>
      <c r="SGW75" s="2"/>
      <c r="SGX75" s="2"/>
      <c r="SGY75" s="2"/>
      <c r="SGZ75" s="2"/>
      <c r="SHA75" s="2"/>
      <c r="SHB75" s="2"/>
      <c r="SHC75" s="2"/>
      <c r="SHD75" s="2"/>
      <c r="SHE75" s="2"/>
      <c r="SHF75" s="2"/>
      <c r="SHG75" s="2"/>
      <c r="SHH75" s="2"/>
      <c r="SHI75" s="2"/>
      <c r="SHJ75" s="2"/>
      <c r="SHK75" s="2"/>
      <c r="SHL75" s="2"/>
      <c r="SHM75" s="2"/>
      <c r="SHN75" s="2"/>
      <c r="SHO75" s="2"/>
      <c r="SHP75" s="2"/>
      <c r="SHQ75" s="2"/>
      <c r="SHR75" s="2"/>
      <c r="SHS75" s="2"/>
      <c r="SHT75" s="2"/>
      <c r="SHU75" s="2"/>
      <c r="SHV75" s="2"/>
      <c r="SHW75" s="2"/>
      <c r="SHX75" s="2"/>
      <c r="SHY75" s="2"/>
      <c r="SHZ75" s="2"/>
      <c r="SIA75" s="2"/>
      <c r="SIB75" s="2"/>
      <c r="SIC75" s="2"/>
      <c r="SID75" s="2"/>
      <c r="SIE75" s="2"/>
      <c r="SIF75" s="2"/>
      <c r="SIG75" s="2"/>
      <c r="SIH75" s="2"/>
      <c r="SII75" s="2"/>
      <c r="SIJ75" s="2"/>
      <c r="SIK75" s="2"/>
      <c r="SIL75" s="2"/>
      <c r="SIM75" s="2"/>
      <c r="SIN75" s="2"/>
      <c r="SIO75" s="2"/>
      <c r="SIP75" s="2"/>
      <c r="SIQ75" s="2"/>
      <c r="SIR75" s="2"/>
      <c r="SIS75" s="2"/>
      <c r="SIT75" s="2"/>
      <c r="SIU75" s="2"/>
      <c r="SIV75" s="2"/>
      <c r="SIW75" s="2"/>
      <c r="SIX75" s="2"/>
      <c r="SIY75" s="2"/>
      <c r="SIZ75" s="2"/>
      <c r="SJA75" s="2"/>
      <c r="SJB75" s="2"/>
      <c r="SJC75" s="2"/>
      <c r="SJD75" s="2"/>
      <c r="SJE75" s="2"/>
      <c r="SJF75" s="2"/>
      <c r="SJG75" s="2"/>
      <c r="SJH75" s="2"/>
      <c r="SJI75" s="2"/>
      <c r="SJJ75" s="2"/>
      <c r="SJK75" s="2"/>
      <c r="SJL75" s="2"/>
      <c r="SJM75" s="2"/>
      <c r="SJN75" s="2"/>
      <c r="SJO75" s="2"/>
      <c r="SJP75" s="2"/>
      <c r="SJQ75" s="2"/>
      <c r="SJR75" s="2"/>
      <c r="SJS75" s="2"/>
      <c r="SJT75" s="2"/>
      <c r="SJU75" s="2"/>
      <c r="SJV75" s="2"/>
      <c r="SJW75" s="2"/>
      <c r="SJX75" s="2"/>
      <c r="SJY75" s="2"/>
      <c r="SJZ75" s="2"/>
      <c r="SKA75" s="2"/>
      <c r="SKB75" s="2"/>
      <c r="SKC75" s="2"/>
      <c r="SKD75" s="2"/>
      <c r="SKE75" s="2"/>
      <c r="SKF75" s="2"/>
      <c r="SKG75" s="2"/>
      <c r="SKH75" s="2"/>
      <c r="SKI75" s="2"/>
      <c r="SKJ75" s="2"/>
      <c r="SKK75" s="2"/>
      <c r="SKL75" s="2"/>
      <c r="SKM75" s="2"/>
      <c r="SKN75" s="2"/>
      <c r="SKO75" s="2"/>
      <c r="SKP75" s="2"/>
      <c r="SKQ75" s="2"/>
      <c r="SKR75" s="2"/>
      <c r="SKS75" s="2"/>
      <c r="SKT75" s="2"/>
      <c r="SKU75" s="2"/>
      <c r="SKV75" s="2"/>
      <c r="SKW75" s="2"/>
      <c r="SKX75" s="2"/>
      <c r="SKY75" s="2"/>
      <c r="SKZ75" s="2"/>
      <c r="SLA75" s="2"/>
      <c r="SLB75" s="2"/>
      <c r="SLC75" s="2"/>
      <c r="SLD75" s="2"/>
      <c r="SLE75" s="2"/>
      <c r="SLF75" s="2"/>
      <c r="SLG75" s="2"/>
      <c r="SLH75" s="2"/>
      <c r="SLI75" s="2"/>
      <c r="SLJ75" s="2"/>
      <c r="SLK75" s="2"/>
      <c r="SLL75" s="2"/>
      <c r="SLM75" s="2"/>
      <c r="SLN75" s="2"/>
      <c r="SLO75" s="2"/>
      <c r="SLP75" s="2"/>
      <c r="SLQ75" s="2"/>
      <c r="SLR75" s="2"/>
      <c r="SLS75" s="2"/>
      <c r="SLT75" s="2"/>
      <c r="SLU75" s="2"/>
      <c r="SLV75" s="2"/>
      <c r="SLW75" s="2"/>
      <c r="SLX75" s="2"/>
      <c r="SLY75" s="2"/>
      <c r="SLZ75" s="2"/>
      <c r="SMA75" s="2"/>
      <c r="SMB75" s="2"/>
      <c r="SMC75" s="2"/>
      <c r="SMD75" s="2"/>
      <c r="SME75" s="2"/>
      <c r="SMF75" s="2"/>
      <c r="SMG75" s="2"/>
      <c r="SMH75" s="2"/>
      <c r="SMI75" s="2"/>
      <c r="SMJ75" s="2"/>
      <c r="SMK75" s="2"/>
      <c r="SML75" s="2"/>
      <c r="SMM75" s="2"/>
      <c r="SMN75" s="2"/>
      <c r="SMO75" s="2"/>
      <c r="SMP75" s="2"/>
      <c r="SMQ75" s="2"/>
      <c r="SMR75" s="2"/>
      <c r="SMS75" s="2"/>
      <c r="SMT75" s="2"/>
      <c r="SMU75" s="2"/>
      <c r="SMV75" s="2"/>
      <c r="SMW75" s="2"/>
      <c r="SMX75" s="2"/>
      <c r="SMY75" s="2"/>
      <c r="SMZ75" s="2"/>
      <c r="SNA75" s="2"/>
      <c r="SNB75" s="2"/>
      <c r="SNC75" s="2"/>
      <c r="SND75" s="2"/>
      <c r="SNE75" s="2"/>
      <c r="SNF75" s="2"/>
      <c r="SNG75" s="2"/>
      <c r="SNH75" s="2"/>
      <c r="SNI75" s="2"/>
      <c r="SNJ75" s="2"/>
      <c r="SNK75" s="2"/>
      <c r="SNL75" s="2"/>
      <c r="SNM75" s="2"/>
      <c r="SNN75" s="2"/>
      <c r="SNO75" s="2"/>
      <c r="SNP75" s="2"/>
      <c r="SNQ75" s="2"/>
      <c r="SNR75" s="2"/>
      <c r="SNS75" s="2"/>
      <c r="SNT75" s="2"/>
      <c r="SNU75" s="2"/>
      <c r="SNV75" s="2"/>
      <c r="SNW75" s="2"/>
      <c r="SNX75" s="2"/>
      <c r="SNY75" s="2"/>
      <c r="SNZ75" s="2"/>
      <c r="SOA75" s="2"/>
      <c r="SOB75" s="2"/>
      <c r="SOC75" s="2"/>
      <c r="SOD75" s="2"/>
      <c r="SOE75" s="2"/>
      <c r="SOF75" s="2"/>
      <c r="SOG75" s="2"/>
      <c r="SOH75" s="2"/>
      <c r="SOI75" s="2"/>
      <c r="SOJ75" s="2"/>
      <c r="SOK75" s="2"/>
      <c r="SOL75" s="2"/>
      <c r="SOM75" s="2"/>
      <c r="SON75" s="2"/>
      <c r="SOO75" s="2"/>
      <c r="SOP75" s="2"/>
      <c r="SOQ75" s="2"/>
      <c r="SOR75" s="2"/>
      <c r="SOS75" s="2"/>
      <c r="SOT75" s="2"/>
      <c r="SOU75" s="2"/>
      <c r="SOV75" s="2"/>
      <c r="SOW75" s="2"/>
      <c r="SOX75" s="2"/>
      <c r="SOY75" s="2"/>
      <c r="SOZ75" s="2"/>
      <c r="SPA75" s="2"/>
      <c r="SPB75" s="2"/>
      <c r="SPC75" s="2"/>
      <c r="SPD75" s="2"/>
      <c r="SPE75" s="2"/>
      <c r="SPF75" s="2"/>
      <c r="SPG75" s="2"/>
      <c r="SPH75" s="2"/>
      <c r="SPI75" s="2"/>
      <c r="SPJ75" s="2"/>
      <c r="SPK75" s="2"/>
      <c r="SPL75" s="2"/>
      <c r="SPM75" s="2"/>
      <c r="SPN75" s="2"/>
      <c r="SPO75" s="2"/>
      <c r="SPP75" s="2"/>
      <c r="SPQ75" s="2"/>
      <c r="SPR75" s="2"/>
      <c r="SPS75" s="2"/>
      <c r="SPT75" s="2"/>
      <c r="SPU75" s="2"/>
      <c r="SPV75" s="2"/>
      <c r="SPW75" s="2"/>
      <c r="SPX75" s="2"/>
      <c r="SPY75" s="2"/>
      <c r="SPZ75" s="2"/>
      <c r="SQA75" s="2"/>
      <c r="SQB75" s="2"/>
      <c r="SQC75" s="2"/>
      <c r="SQD75" s="2"/>
      <c r="SQE75" s="2"/>
      <c r="SQF75" s="2"/>
      <c r="SQG75" s="2"/>
      <c r="SQH75" s="2"/>
      <c r="SQI75" s="2"/>
      <c r="SQJ75" s="2"/>
      <c r="SQK75" s="2"/>
      <c r="SQL75" s="2"/>
      <c r="SQM75" s="2"/>
      <c r="SQN75" s="2"/>
      <c r="SQO75" s="2"/>
      <c r="SQP75" s="2"/>
      <c r="SQQ75" s="2"/>
      <c r="SQR75" s="2"/>
      <c r="SQS75" s="2"/>
      <c r="SQT75" s="2"/>
      <c r="SQU75" s="2"/>
      <c r="SQV75" s="2"/>
      <c r="SQW75" s="2"/>
      <c r="SQX75" s="2"/>
      <c r="SQY75" s="2"/>
      <c r="SQZ75" s="2"/>
      <c r="SRA75" s="2"/>
      <c r="SRB75" s="2"/>
      <c r="SRC75" s="2"/>
      <c r="SRD75" s="2"/>
      <c r="SRE75" s="2"/>
      <c r="SRF75" s="2"/>
      <c r="SRG75" s="2"/>
      <c r="SRH75" s="2"/>
      <c r="SRI75" s="2"/>
      <c r="SRJ75" s="2"/>
      <c r="SRK75" s="2"/>
      <c r="SRL75" s="2"/>
      <c r="SRM75" s="2"/>
      <c r="SRN75" s="2"/>
      <c r="SRO75" s="2"/>
      <c r="SRP75" s="2"/>
      <c r="SRQ75" s="2"/>
      <c r="SRR75" s="2"/>
      <c r="SRS75" s="2"/>
      <c r="SRT75" s="2"/>
      <c r="SRU75" s="2"/>
      <c r="SRV75" s="2"/>
      <c r="SRW75" s="2"/>
      <c r="SRX75" s="2"/>
      <c r="SRY75" s="2"/>
      <c r="SRZ75" s="2"/>
      <c r="SSA75" s="2"/>
      <c r="SSB75" s="2"/>
      <c r="SSC75" s="2"/>
      <c r="SSD75" s="2"/>
      <c r="SSE75" s="2"/>
      <c r="SSF75" s="2"/>
      <c r="SSG75" s="2"/>
      <c r="SSH75" s="2"/>
      <c r="SSI75" s="2"/>
      <c r="SSJ75" s="2"/>
      <c r="SSK75" s="2"/>
      <c r="SSL75" s="2"/>
      <c r="SSM75" s="2"/>
      <c r="SSN75" s="2"/>
      <c r="SSO75" s="2"/>
      <c r="SSP75" s="2"/>
      <c r="SSQ75" s="2"/>
      <c r="SSR75" s="2"/>
      <c r="SSS75" s="2"/>
      <c r="SST75" s="2"/>
      <c r="SSU75" s="2"/>
      <c r="SSV75" s="2"/>
      <c r="SSW75" s="2"/>
      <c r="SSX75" s="2"/>
      <c r="SSY75" s="2"/>
      <c r="SSZ75" s="2"/>
      <c r="STA75" s="2"/>
      <c r="STB75" s="2"/>
      <c r="STC75" s="2"/>
      <c r="STD75" s="2"/>
      <c r="STE75" s="2"/>
      <c r="STF75" s="2"/>
      <c r="STG75" s="2"/>
      <c r="STH75" s="2"/>
      <c r="STI75" s="2"/>
      <c r="STJ75" s="2"/>
      <c r="STK75" s="2"/>
      <c r="STL75" s="2"/>
      <c r="STM75" s="2"/>
      <c r="STN75" s="2"/>
      <c r="STO75" s="2"/>
      <c r="STP75" s="2"/>
      <c r="STQ75" s="2"/>
      <c r="STR75" s="2"/>
      <c r="STS75" s="2"/>
      <c r="STT75" s="2"/>
      <c r="STU75" s="2"/>
      <c r="STV75" s="2"/>
      <c r="STW75" s="2"/>
      <c r="STX75" s="2"/>
      <c r="STY75" s="2"/>
      <c r="STZ75" s="2"/>
      <c r="SUA75" s="2"/>
      <c r="SUB75" s="2"/>
      <c r="SUC75" s="2"/>
      <c r="SUD75" s="2"/>
      <c r="SUE75" s="2"/>
      <c r="SUF75" s="2"/>
      <c r="SUG75" s="2"/>
      <c r="SUH75" s="2"/>
      <c r="SUI75" s="2"/>
      <c r="SUJ75" s="2"/>
      <c r="SUK75" s="2"/>
      <c r="SUL75" s="2"/>
      <c r="SUM75" s="2"/>
      <c r="SUN75" s="2"/>
      <c r="SUO75" s="2"/>
      <c r="SUP75" s="2"/>
      <c r="SUQ75" s="2"/>
      <c r="SUR75" s="2"/>
      <c r="SUS75" s="2"/>
      <c r="SUT75" s="2"/>
      <c r="SUU75" s="2"/>
      <c r="SUV75" s="2"/>
      <c r="SUW75" s="2"/>
      <c r="SUX75" s="2"/>
      <c r="SUY75" s="2"/>
      <c r="SUZ75" s="2"/>
      <c r="SVA75" s="2"/>
      <c r="SVB75" s="2"/>
      <c r="SVC75" s="2"/>
      <c r="SVD75" s="2"/>
      <c r="SVE75" s="2"/>
      <c r="SVF75" s="2"/>
      <c r="SVG75" s="2"/>
      <c r="SVH75" s="2"/>
      <c r="SVI75" s="2"/>
      <c r="SVJ75" s="2"/>
      <c r="SVK75" s="2"/>
      <c r="SVL75" s="2"/>
      <c r="SVM75" s="2"/>
      <c r="SVN75" s="2"/>
      <c r="SVO75" s="2"/>
      <c r="SVP75" s="2"/>
      <c r="SVQ75" s="2"/>
      <c r="SVR75" s="2"/>
      <c r="SVS75" s="2"/>
      <c r="SVT75" s="2"/>
      <c r="SVU75" s="2"/>
      <c r="SVV75" s="2"/>
      <c r="SVW75" s="2"/>
      <c r="SVX75" s="2"/>
      <c r="SVY75" s="2"/>
      <c r="SVZ75" s="2"/>
      <c r="SWA75" s="2"/>
      <c r="SWB75" s="2"/>
      <c r="SWC75" s="2"/>
      <c r="SWD75" s="2"/>
      <c r="SWE75" s="2"/>
      <c r="SWF75" s="2"/>
      <c r="SWG75" s="2"/>
      <c r="SWH75" s="2"/>
      <c r="SWI75" s="2"/>
      <c r="SWJ75" s="2"/>
      <c r="SWK75" s="2"/>
      <c r="SWL75" s="2"/>
      <c r="SWM75" s="2"/>
      <c r="SWN75" s="2"/>
      <c r="SWO75" s="2"/>
      <c r="SWP75" s="2"/>
      <c r="SWQ75" s="2"/>
      <c r="SWR75" s="2"/>
      <c r="SWS75" s="2"/>
      <c r="SWT75" s="2"/>
      <c r="SWU75" s="2"/>
      <c r="SWV75" s="2"/>
      <c r="SWW75" s="2"/>
      <c r="SWX75" s="2"/>
      <c r="SWY75" s="2"/>
      <c r="SWZ75" s="2"/>
      <c r="SXA75" s="2"/>
      <c r="SXB75" s="2"/>
      <c r="SXC75" s="2"/>
      <c r="SXD75" s="2"/>
      <c r="SXE75" s="2"/>
      <c r="SXF75" s="2"/>
      <c r="SXG75" s="2"/>
      <c r="SXH75" s="2"/>
      <c r="SXI75" s="2"/>
      <c r="SXJ75" s="2"/>
      <c r="SXK75" s="2"/>
      <c r="SXL75" s="2"/>
      <c r="SXM75" s="2"/>
      <c r="SXN75" s="2"/>
      <c r="SXO75" s="2"/>
      <c r="SXP75" s="2"/>
      <c r="SXQ75" s="2"/>
      <c r="SXR75" s="2"/>
      <c r="SXS75" s="2"/>
      <c r="SXT75" s="2"/>
      <c r="SXU75" s="2"/>
      <c r="SXV75" s="2"/>
      <c r="SXW75" s="2"/>
      <c r="SXX75" s="2"/>
      <c r="SXY75" s="2"/>
      <c r="SXZ75" s="2"/>
      <c r="SYA75" s="2"/>
      <c r="SYB75" s="2"/>
      <c r="SYC75" s="2"/>
      <c r="SYD75" s="2"/>
      <c r="SYE75" s="2"/>
      <c r="SYF75" s="2"/>
      <c r="SYG75" s="2"/>
      <c r="SYH75" s="2"/>
      <c r="SYI75" s="2"/>
      <c r="SYJ75" s="2"/>
      <c r="SYK75" s="2"/>
      <c r="SYL75" s="2"/>
      <c r="SYM75" s="2"/>
      <c r="SYN75" s="2"/>
      <c r="SYO75" s="2"/>
      <c r="SYP75" s="2"/>
      <c r="SYQ75" s="2"/>
      <c r="SYR75" s="2"/>
      <c r="SYS75" s="2"/>
      <c r="SYT75" s="2"/>
      <c r="SYU75" s="2"/>
      <c r="SYV75" s="2"/>
      <c r="SYW75" s="2"/>
      <c r="SYX75" s="2"/>
      <c r="SYY75" s="2"/>
      <c r="SYZ75" s="2"/>
      <c r="SZA75" s="2"/>
      <c r="SZB75" s="2"/>
      <c r="SZC75" s="2"/>
      <c r="SZD75" s="2"/>
      <c r="SZE75" s="2"/>
      <c r="SZF75" s="2"/>
      <c r="SZG75" s="2"/>
      <c r="SZH75" s="2"/>
      <c r="SZI75" s="2"/>
      <c r="SZJ75" s="2"/>
      <c r="SZK75" s="2"/>
      <c r="SZL75" s="2"/>
      <c r="SZM75" s="2"/>
      <c r="SZN75" s="2"/>
      <c r="SZO75" s="2"/>
      <c r="SZP75" s="2"/>
      <c r="SZQ75" s="2"/>
      <c r="SZR75" s="2"/>
      <c r="SZS75" s="2"/>
      <c r="SZT75" s="2"/>
      <c r="SZU75" s="2"/>
      <c r="SZV75" s="2"/>
      <c r="SZW75" s="2"/>
      <c r="SZX75" s="2"/>
      <c r="SZY75" s="2"/>
      <c r="SZZ75" s="2"/>
      <c r="TAA75" s="2"/>
      <c r="TAB75" s="2"/>
      <c r="TAC75" s="2"/>
      <c r="TAD75" s="2"/>
      <c r="TAE75" s="2"/>
      <c r="TAF75" s="2"/>
      <c r="TAG75" s="2"/>
      <c r="TAH75" s="2"/>
      <c r="TAI75" s="2"/>
      <c r="TAJ75" s="2"/>
      <c r="TAK75" s="2"/>
      <c r="TAL75" s="2"/>
      <c r="TAM75" s="2"/>
      <c r="TAN75" s="2"/>
      <c r="TAO75" s="2"/>
      <c r="TAP75" s="2"/>
      <c r="TAQ75" s="2"/>
      <c r="TAR75" s="2"/>
      <c r="TAS75" s="2"/>
      <c r="TAT75" s="2"/>
      <c r="TAU75" s="2"/>
      <c r="TAV75" s="2"/>
      <c r="TAW75" s="2"/>
      <c r="TAX75" s="2"/>
      <c r="TAY75" s="2"/>
      <c r="TAZ75" s="2"/>
      <c r="TBA75" s="2"/>
      <c r="TBB75" s="2"/>
      <c r="TBC75" s="2"/>
      <c r="TBD75" s="2"/>
      <c r="TBE75" s="2"/>
      <c r="TBF75" s="2"/>
      <c r="TBG75" s="2"/>
      <c r="TBH75" s="2"/>
      <c r="TBI75" s="2"/>
      <c r="TBJ75" s="2"/>
      <c r="TBK75" s="2"/>
      <c r="TBL75" s="2"/>
      <c r="TBM75" s="2"/>
      <c r="TBN75" s="2"/>
      <c r="TBO75" s="2"/>
      <c r="TBP75" s="2"/>
      <c r="TBQ75" s="2"/>
      <c r="TBR75" s="2"/>
      <c r="TBS75" s="2"/>
      <c r="TBT75" s="2"/>
      <c r="TBU75" s="2"/>
      <c r="TBV75" s="2"/>
      <c r="TBW75" s="2"/>
      <c r="TBX75" s="2"/>
      <c r="TBY75" s="2"/>
      <c r="TBZ75" s="2"/>
      <c r="TCA75" s="2"/>
      <c r="TCB75" s="2"/>
      <c r="TCC75" s="2"/>
      <c r="TCD75" s="2"/>
      <c r="TCE75" s="2"/>
      <c r="TCF75" s="2"/>
      <c r="TCG75" s="2"/>
      <c r="TCH75" s="2"/>
      <c r="TCI75" s="2"/>
      <c r="TCJ75" s="2"/>
      <c r="TCK75" s="2"/>
      <c r="TCL75" s="2"/>
      <c r="TCM75" s="2"/>
      <c r="TCN75" s="2"/>
      <c r="TCO75" s="2"/>
      <c r="TCP75" s="2"/>
      <c r="TCQ75" s="2"/>
      <c r="TCR75" s="2"/>
      <c r="TCS75" s="2"/>
      <c r="TCT75" s="2"/>
      <c r="TCU75" s="2"/>
      <c r="TCV75" s="2"/>
      <c r="TCW75" s="2"/>
      <c r="TCX75" s="2"/>
      <c r="TCY75" s="2"/>
      <c r="TCZ75" s="2"/>
      <c r="TDA75" s="2"/>
      <c r="TDB75" s="2"/>
      <c r="TDC75" s="2"/>
      <c r="TDD75" s="2"/>
      <c r="TDE75" s="2"/>
      <c r="TDF75" s="2"/>
      <c r="TDG75" s="2"/>
      <c r="TDH75" s="2"/>
      <c r="TDI75" s="2"/>
      <c r="TDJ75" s="2"/>
      <c r="TDK75" s="2"/>
      <c r="TDL75" s="2"/>
      <c r="TDM75" s="2"/>
      <c r="TDN75" s="2"/>
      <c r="TDO75" s="2"/>
      <c r="TDP75" s="2"/>
      <c r="TDQ75" s="2"/>
      <c r="TDR75" s="2"/>
      <c r="TDS75" s="2"/>
      <c r="TDT75" s="2"/>
      <c r="TDU75" s="2"/>
      <c r="TDV75" s="2"/>
      <c r="TDW75" s="2"/>
      <c r="TDX75" s="2"/>
      <c r="TDY75" s="2"/>
      <c r="TDZ75" s="2"/>
      <c r="TEA75" s="2"/>
      <c r="TEB75" s="2"/>
      <c r="TEC75" s="2"/>
      <c r="TED75" s="2"/>
      <c r="TEE75" s="2"/>
      <c r="TEF75" s="2"/>
      <c r="TEG75" s="2"/>
      <c r="TEH75" s="2"/>
      <c r="TEI75" s="2"/>
      <c r="TEJ75" s="2"/>
      <c r="TEK75" s="2"/>
      <c r="TEL75" s="2"/>
      <c r="TEM75" s="2"/>
      <c r="TEN75" s="2"/>
      <c r="TEO75" s="2"/>
      <c r="TEP75" s="2"/>
      <c r="TEQ75" s="2"/>
      <c r="TER75" s="2"/>
      <c r="TES75" s="2"/>
      <c r="TET75" s="2"/>
      <c r="TEU75" s="2"/>
      <c r="TEV75" s="2"/>
      <c r="TEW75" s="2"/>
      <c r="TEX75" s="2"/>
      <c r="TEY75" s="2"/>
      <c r="TEZ75" s="2"/>
      <c r="TFA75" s="2"/>
      <c r="TFB75" s="2"/>
      <c r="TFC75" s="2"/>
      <c r="TFD75" s="2"/>
      <c r="TFE75" s="2"/>
      <c r="TFF75" s="2"/>
      <c r="TFG75" s="2"/>
      <c r="TFH75" s="2"/>
      <c r="TFI75" s="2"/>
      <c r="TFJ75" s="2"/>
      <c r="TFK75" s="2"/>
      <c r="TFL75" s="2"/>
      <c r="TFM75" s="2"/>
      <c r="TFN75" s="2"/>
      <c r="TFO75" s="2"/>
      <c r="TFP75" s="2"/>
      <c r="TFQ75" s="2"/>
      <c r="TFR75" s="2"/>
      <c r="TFS75" s="2"/>
      <c r="TFT75" s="2"/>
      <c r="TFU75" s="2"/>
      <c r="TFV75" s="2"/>
      <c r="TFW75" s="2"/>
      <c r="TFX75" s="2"/>
      <c r="TFY75" s="2"/>
      <c r="TFZ75" s="2"/>
      <c r="TGA75" s="2"/>
      <c r="TGB75" s="2"/>
      <c r="TGC75" s="2"/>
      <c r="TGD75" s="2"/>
      <c r="TGE75" s="2"/>
      <c r="TGF75" s="2"/>
      <c r="TGG75" s="2"/>
      <c r="TGH75" s="2"/>
      <c r="TGI75" s="2"/>
      <c r="TGJ75" s="2"/>
      <c r="TGK75" s="2"/>
      <c r="TGL75" s="2"/>
      <c r="TGM75" s="2"/>
      <c r="TGN75" s="2"/>
      <c r="TGO75" s="2"/>
      <c r="TGP75" s="2"/>
      <c r="TGQ75" s="2"/>
      <c r="TGR75" s="2"/>
      <c r="TGS75" s="2"/>
      <c r="TGT75" s="2"/>
      <c r="TGU75" s="2"/>
      <c r="TGV75" s="2"/>
      <c r="TGW75" s="2"/>
      <c r="TGX75" s="2"/>
      <c r="TGY75" s="2"/>
      <c r="TGZ75" s="2"/>
      <c r="THA75" s="2"/>
      <c r="THB75" s="2"/>
      <c r="THC75" s="2"/>
      <c r="THD75" s="2"/>
      <c r="THE75" s="2"/>
      <c r="THF75" s="2"/>
      <c r="THG75" s="2"/>
      <c r="THH75" s="2"/>
      <c r="THI75" s="2"/>
      <c r="THJ75" s="2"/>
      <c r="THK75" s="2"/>
      <c r="THL75" s="2"/>
      <c r="THM75" s="2"/>
      <c r="THN75" s="2"/>
      <c r="THO75" s="2"/>
      <c r="THP75" s="2"/>
      <c r="THQ75" s="2"/>
      <c r="THR75" s="2"/>
      <c r="THS75" s="2"/>
      <c r="THT75" s="2"/>
      <c r="THU75" s="2"/>
      <c r="THV75" s="2"/>
      <c r="THW75" s="2"/>
      <c r="THX75" s="2"/>
      <c r="THY75" s="2"/>
      <c r="THZ75" s="2"/>
      <c r="TIA75" s="2"/>
      <c r="TIB75" s="2"/>
      <c r="TIC75" s="2"/>
      <c r="TID75" s="2"/>
      <c r="TIE75" s="2"/>
      <c r="TIF75" s="2"/>
      <c r="TIG75" s="2"/>
      <c r="TIH75" s="2"/>
      <c r="TII75" s="2"/>
      <c r="TIJ75" s="2"/>
      <c r="TIK75" s="2"/>
      <c r="TIL75" s="2"/>
      <c r="TIM75" s="2"/>
      <c r="TIN75" s="2"/>
      <c r="TIO75" s="2"/>
      <c r="TIP75" s="2"/>
      <c r="TIQ75" s="2"/>
      <c r="TIR75" s="2"/>
      <c r="TIS75" s="2"/>
      <c r="TIT75" s="2"/>
      <c r="TIU75" s="2"/>
      <c r="TIV75" s="2"/>
      <c r="TIW75" s="2"/>
      <c r="TIX75" s="2"/>
      <c r="TIY75" s="2"/>
      <c r="TIZ75" s="2"/>
      <c r="TJA75" s="2"/>
      <c r="TJB75" s="2"/>
      <c r="TJC75" s="2"/>
      <c r="TJD75" s="2"/>
      <c r="TJE75" s="2"/>
      <c r="TJF75" s="2"/>
      <c r="TJG75" s="2"/>
      <c r="TJH75" s="2"/>
      <c r="TJI75" s="2"/>
      <c r="TJJ75" s="2"/>
      <c r="TJK75" s="2"/>
      <c r="TJL75" s="2"/>
      <c r="TJM75" s="2"/>
      <c r="TJN75" s="2"/>
      <c r="TJO75" s="2"/>
      <c r="TJP75" s="2"/>
      <c r="TJQ75" s="2"/>
      <c r="TJR75" s="2"/>
      <c r="TJS75" s="2"/>
      <c r="TJT75" s="2"/>
      <c r="TJU75" s="2"/>
      <c r="TJV75" s="2"/>
      <c r="TJW75" s="2"/>
      <c r="TJX75" s="2"/>
      <c r="TJY75" s="2"/>
      <c r="TJZ75" s="2"/>
      <c r="TKA75" s="2"/>
      <c r="TKB75" s="2"/>
      <c r="TKC75" s="2"/>
      <c r="TKD75" s="2"/>
      <c r="TKE75" s="2"/>
      <c r="TKF75" s="2"/>
      <c r="TKG75" s="2"/>
      <c r="TKH75" s="2"/>
      <c r="TKI75" s="2"/>
      <c r="TKJ75" s="2"/>
      <c r="TKK75" s="2"/>
      <c r="TKL75" s="2"/>
      <c r="TKM75" s="2"/>
      <c r="TKN75" s="2"/>
      <c r="TKO75" s="2"/>
      <c r="TKP75" s="2"/>
      <c r="TKQ75" s="2"/>
      <c r="TKR75" s="2"/>
      <c r="TKS75" s="2"/>
      <c r="TKT75" s="2"/>
      <c r="TKU75" s="2"/>
      <c r="TKV75" s="2"/>
      <c r="TKW75" s="2"/>
      <c r="TKX75" s="2"/>
      <c r="TKY75" s="2"/>
      <c r="TKZ75" s="2"/>
      <c r="TLA75" s="2"/>
      <c r="TLB75" s="2"/>
      <c r="TLC75" s="2"/>
      <c r="TLD75" s="2"/>
      <c r="TLE75" s="2"/>
      <c r="TLF75" s="2"/>
      <c r="TLG75" s="2"/>
      <c r="TLH75" s="2"/>
      <c r="TLI75" s="2"/>
      <c r="TLJ75" s="2"/>
      <c r="TLK75" s="2"/>
      <c r="TLL75" s="2"/>
      <c r="TLM75" s="2"/>
      <c r="TLN75" s="2"/>
      <c r="TLO75" s="2"/>
      <c r="TLP75" s="2"/>
      <c r="TLQ75" s="2"/>
      <c r="TLR75" s="2"/>
      <c r="TLS75" s="2"/>
      <c r="TLT75" s="2"/>
      <c r="TLU75" s="2"/>
      <c r="TLV75" s="2"/>
      <c r="TLW75" s="2"/>
      <c r="TLX75" s="2"/>
      <c r="TLY75" s="2"/>
      <c r="TLZ75" s="2"/>
      <c r="TMA75" s="2"/>
      <c r="TMB75" s="2"/>
      <c r="TMC75" s="2"/>
      <c r="TMD75" s="2"/>
      <c r="TME75" s="2"/>
      <c r="TMF75" s="2"/>
      <c r="TMG75" s="2"/>
      <c r="TMH75" s="2"/>
      <c r="TMI75" s="2"/>
      <c r="TMJ75" s="2"/>
      <c r="TMK75" s="2"/>
      <c r="TML75" s="2"/>
      <c r="TMM75" s="2"/>
      <c r="TMN75" s="2"/>
      <c r="TMO75" s="2"/>
      <c r="TMP75" s="2"/>
      <c r="TMQ75" s="2"/>
      <c r="TMR75" s="2"/>
      <c r="TMS75" s="2"/>
      <c r="TMT75" s="2"/>
      <c r="TMU75" s="2"/>
      <c r="TMV75" s="2"/>
      <c r="TMW75" s="2"/>
      <c r="TMX75" s="2"/>
      <c r="TMY75" s="2"/>
      <c r="TMZ75" s="2"/>
      <c r="TNA75" s="2"/>
      <c r="TNB75" s="2"/>
      <c r="TNC75" s="2"/>
      <c r="TND75" s="2"/>
      <c r="TNE75" s="2"/>
      <c r="TNF75" s="2"/>
      <c r="TNG75" s="2"/>
      <c r="TNH75" s="2"/>
      <c r="TNI75" s="2"/>
      <c r="TNJ75" s="2"/>
      <c r="TNK75" s="2"/>
      <c r="TNL75" s="2"/>
      <c r="TNM75" s="2"/>
      <c r="TNN75" s="2"/>
      <c r="TNO75" s="2"/>
      <c r="TNP75" s="2"/>
      <c r="TNQ75" s="2"/>
      <c r="TNR75" s="2"/>
      <c r="TNS75" s="2"/>
      <c r="TNT75" s="2"/>
      <c r="TNU75" s="2"/>
      <c r="TNV75" s="2"/>
      <c r="TNW75" s="2"/>
      <c r="TNX75" s="2"/>
      <c r="TNY75" s="2"/>
      <c r="TNZ75" s="2"/>
      <c r="TOA75" s="2"/>
      <c r="TOB75" s="2"/>
      <c r="TOC75" s="2"/>
      <c r="TOD75" s="2"/>
      <c r="TOE75" s="2"/>
      <c r="TOF75" s="2"/>
      <c r="TOG75" s="2"/>
      <c r="TOH75" s="2"/>
      <c r="TOI75" s="2"/>
      <c r="TOJ75" s="2"/>
      <c r="TOK75" s="2"/>
      <c r="TOL75" s="2"/>
      <c r="TOM75" s="2"/>
      <c r="TON75" s="2"/>
      <c r="TOO75" s="2"/>
      <c r="TOP75" s="2"/>
      <c r="TOQ75" s="2"/>
      <c r="TOR75" s="2"/>
      <c r="TOS75" s="2"/>
      <c r="TOT75" s="2"/>
      <c r="TOU75" s="2"/>
      <c r="TOV75" s="2"/>
      <c r="TOW75" s="2"/>
      <c r="TOX75" s="2"/>
      <c r="TOY75" s="2"/>
      <c r="TOZ75" s="2"/>
      <c r="TPA75" s="2"/>
      <c r="TPB75" s="2"/>
      <c r="TPC75" s="2"/>
      <c r="TPD75" s="2"/>
      <c r="TPE75" s="2"/>
      <c r="TPF75" s="2"/>
      <c r="TPG75" s="2"/>
      <c r="TPH75" s="2"/>
      <c r="TPI75" s="2"/>
      <c r="TPJ75" s="2"/>
      <c r="TPK75" s="2"/>
      <c r="TPL75" s="2"/>
      <c r="TPM75" s="2"/>
      <c r="TPN75" s="2"/>
      <c r="TPO75" s="2"/>
      <c r="TPP75" s="2"/>
      <c r="TPQ75" s="2"/>
      <c r="TPR75" s="2"/>
      <c r="TPS75" s="2"/>
      <c r="TPT75" s="2"/>
      <c r="TPU75" s="2"/>
      <c r="TPV75" s="2"/>
      <c r="TPW75" s="2"/>
      <c r="TPX75" s="2"/>
      <c r="TPY75" s="2"/>
      <c r="TPZ75" s="2"/>
      <c r="TQA75" s="2"/>
      <c r="TQB75" s="2"/>
      <c r="TQC75" s="2"/>
      <c r="TQD75" s="2"/>
      <c r="TQE75" s="2"/>
      <c r="TQF75" s="2"/>
      <c r="TQG75" s="2"/>
      <c r="TQH75" s="2"/>
      <c r="TQI75" s="2"/>
      <c r="TQJ75" s="2"/>
      <c r="TQK75" s="2"/>
      <c r="TQL75" s="2"/>
      <c r="TQM75" s="2"/>
      <c r="TQN75" s="2"/>
      <c r="TQO75" s="2"/>
      <c r="TQP75" s="2"/>
      <c r="TQQ75" s="2"/>
      <c r="TQR75" s="2"/>
      <c r="TQS75" s="2"/>
      <c r="TQT75" s="2"/>
      <c r="TQU75" s="2"/>
      <c r="TQV75" s="2"/>
      <c r="TQW75" s="2"/>
      <c r="TQX75" s="2"/>
      <c r="TQY75" s="2"/>
      <c r="TQZ75" s="2"/>
      <c r="TRA75" s="2"/>
      <c r="TRB75" s="2"/>
      <c r="TRC75" s="2"/>
      <c r="TRD75" s="2"/>
      <c r="TRE75" s="2"/>
      <c r="TRF75" s="2"/>
      <c r="TRG75" s="2"/>
      <c r="TRH75" s="2"/>
      <c r="TRI75" s="2"/>
      <c r="TRJ75" s="2"/>
      <c r="TRK75" s="2"/>
      <c r="TRL75" s="2"/>
      <c r="TRM75" s="2"/>
      <c r="TRN75" s="2"/>
      <c r="TRO75" s="2"/>
      <c r="TRP75" s="2"/>
      <c r="TRQ75" s="2"/>
      <c r="TRR75" s="2"/>
      <c r="TRS75" s="2"/>
      <c r="TRT75" s="2"/>
      <c r="TRU75" s="2"/>
      <c r="TRV75" s="2"/>
      <c r="TRW75" s="2"/>
      <c r="TRX75" s="2"/>
      <c r="TRY75" s="2"/>
      <c r="TRZ75" s="2"/>
      <c r="TSA75" s="2"/>
      <c r="TSB75" s="2"/>
      <c r="TSC75" s="2"/>
      <c r="TSD75" s="2"/>
      <c r="TSE75" s="2"/>
      <c r="TSF75" s="2"/>
      <c r="TSG75" s="2"/>
      <c r="TSH75" s="2"/>
      <c r="TSI75" s="2"/>
      <c r="TSJ75" s="2"/>
      <c r="TSK75" s="2"/>
      <c r="TSL75" s="2"/>
      <c r="TSM75" s="2"/>
      <c r="TSN75" s="2"/>
      <c r="TSO75" s="2"/>
      <c r="TSP75" s="2"/>
      <c r="TSQ75" s="2"/>
      <c r="TSR75" s="2"/>
      <c r="TSS75" s="2"/>
      <c r="TST75" s="2"/>
      <c r="TSU75" s="2"/>
      <c r="TSV75" s="2"/>
      <c r="TSW75" s="2"/>
      <c r="TSX75" s="2"/>
      <c r="TSY75" s="2"/>
      <c r="TSZ75" s="2"/>
      <c r="TTA75" s="2"/>
      <c r="TTB75" s="2"/>
      <c r="TTC75" s="2"/>
      <c r="TTD75" s="2"/>
      <c r="TTE75" s="2"/>
      <c r="TTF75" s="2"/>
      <c r="TTG75" s="2"/>
      <c r="TTH75" s="2"/>
      <c r="TTI75" s="2"/>
      <c r="TTJ75" s="2"/>
      <c r="TTK75" s="2"/>
      <c r="TTL75" s="2"/>
      <c r="TTM75" s="2"/>
      <c r="TTN75" s="2"/>
      <c r="TTO75" s="2"/>
      <c r="TTP75" s="2"/>
      <c r="TTQ75" s="2"/>
      <c r="TTR75" s="2"/>
      <c r="TTS75" s="2"/>
      <c r="TTT75" s="2"/>
      <c r="TTU75" s="2"/>
      <c r="TTV75" s="2"/>
      <c r="TTW75" s="2"/>
      <c r="TTX75" s="2"/>
      <c r="TTY75" s="2"/>
      <c r="TTZ75" s="2"/>
      <c r="TUA75" s="2"/>
      <c r="TUB75" s="2"/>
      <c r="TUC75" s="2"/>
      <c r="TUD75" s="2"/>
      <c r="TUE75" s="2"/>
      <c r="TUF75" s="2"/>
      <c r="TUG75" s="2"/>
      <c r="TUH75" s="2"/>
      <c r="TUI75" s="2"/>
      <c r="TUJ75" s="2"/>
      <c r="TUK75" s="2"/>
      <c r="TUL75" s="2"/>
      <c r="TUM75" s="2"/>
      <c r="TUN75" s="2"/>
      <c r="TUO75" s="2"/>
      <c r="TUP75" s="2"/>
      <c r="TUQ75" s="2"/>
      <c r="TUR75" s="2"/>
      <c r="TUS75" s="2"/>
      <c r="TUT75" s="2"/>
      <c r="TUU75" s="2"/>
      <c r="TUV75" s="2"/>
      <c r="TUW75" s="2"/>
      <c r="TUX75" s="2"/>
      <c r="TUY75" s="2"/>
      <c r="TUZ75" s="2"/>
      <c r="TVA75" s="2"/>
      <c r="TVB75" s="2"/>
      <c r="TVC75" s="2"/>
      <c r="TVD75" s="2"/>
      <c r="TVE75" s="2"/>
      <c r="TVF75" s="2"/>
      <c r="TVG75" s="2"/>
      <c r="TVH75" s="2"/>
      <c r="TVI75" s="2"/>
      <c r="TVJ75" s="2"/>
      <c r="TVK75" s="2"/>
      <c r="TVL75" s="2"/>
      <c r="TVM75" s="2"/>
      <c r="TVN75" s="2"/>
      <c r="TVO75" s="2"/>
      <c r="TVP75" s="2"/>
      <c r="TVQ75" s="2"/>
      <c r="TVR75" s="2"/>
      <c r="TVS75" s="2"/>
      <c r="TVT75" s="2"/>
      <c r="TVU75" s="2"/>
      <c r="TVV75" s="2"/>
      <c r="TVW75" s="2"/>
      <c r="TVX75" s="2"/>
      <c r="TVY75" s="2"/>
      <c r="TVZ75" s="2"/>
      <c r="TWA75" s="2"/>
      <c r="TWB75" s="2"/>
      <c r="TWC75" s="2"/>
      <c r="TWD75" s="2"/>
      <c r="TWE75" s="2"/>
      <c r="TWF75" s="2"/>
      <c r="TWG75" s="2"/>
      <c r="TWH75" s="2"/>
      <c r="TWI75" s="2"/>
      <c r="TWJ75" s="2"/>
      <c r="TWK75" s="2"/>
      <c r="TWL75" s="2"/>
      <c r="TWM75" s="2"/>
      <c r="TWN75" s="2"/>
      <c r="TWO75" s="2"/>
      <c r="TWP75" s="2"/>
      <c r="TWQ75" s="2"/>
      <c r="TWR75" s="2"/>
      <c r="TWS75" s="2"/>
      <c r="TWT75" s="2"/>
      <c r="TWU75" s="2"/>
      <c r="TWV75" s="2"/>
      <c r="TWW75" s="2"/>
      <c r="TWX75" s="2"/>
      <c r="TWY75" s="2"/>
      <c r="TWZ75" s="2"/>
      <c r="TXA75" s="2"/>
      <c r="TXB75" s="2"/>
      <c r="TXC75" s="2"/>
      <c r="TXD75" s="2"/>
      <c r="TXE75" s="2"/>
      <c r="TXF75" s="2"/>
      <c r="TXG75" s="2"/>
      <c r="TXH75" s="2"/>
      <c r="TXI75" s="2"/>
      <c r="TXJ75" s="2"/>
      <c r="TXK75" s="2"/>
      <c r="TXL75" s="2"/>
      <c r="TXM75" s="2"/>
      <c r="TXN75" s="2"/>
      <c r="TXO75" s="2"/>
      <c r="TXP75" s="2"/>
      <c r="TXQ75" s="2"/>
      <c r="TXR75" s="2"/>
      <c r="TXS75" s="2"/>
      <c r="TXT75" s="2"/>
      <c r="TXU75" s="2"/>
      <c r="TXV75" s="2"/>
      <c r="TXW75" s="2"/>
      <c r="TXX75" s="2"/>
      <c r="TXY75" s="2"/>
      <c r="TXZ75" s="2"/>
      <c r="TYA75" s="2"/>
      <c r="TYB75" s="2"/>
      <c r="TYC75" s="2"/>
      <c r="TYD75" s="2"/>
      <c r="TYE75" s="2"/>
      <c r="TYF75" s="2"/>
      <c r="TYG75" s="2"/>
      <c r="TYH75" s="2"/>
      <c r="TYI75" s="2"/>
      <c r="TYJ75" s="2"/>
      <c r="TYK75" s="2"/>
      <c r="TYL75" s="2"/>
      <c r="TYM75" s="2"/>
      <c r="TYN75" s="2"/>
      <c r="TYO75" s="2"/>
      <c r="TYP75" s="2"/>
      <c r="TYQ75" s="2"/>
      <c r="TYR75" s="2"/>
      <c r="TYS75" s="2"/>
      <c r="TYT75" s="2"/>
      <c r="TYU75" s="2"/>
      <c r="TYV75" s="2"/>
      <c r="TYW75" s="2"/>
      <c r="TYX75" s="2"/>
      <c r="TYY75" s="2"/>
      <c r="TYZ75" s="2"/>
      <c r="TZA75" s="2"/>
      <c r="TZB75" s="2"/>
      <c r="TZC75" s="2"/>
      <c r="TZD75" s="2"/>
      <c r="TZE75" s="2"/>
      <c r="TZF75" s="2"/>
      <c r="TZG75" s="2"/>
      <c r="TZH75" s="2"/>
      <c r="TZI75" s="2"/>
      <c r="TZJ75" s="2"/>
      <c r="TZK75" s="2"/>
      <c r="TZL75" s="2"/>
      <c r="TZM75" s="2"/>
      <c r="TZN75" s="2"/>
      <c r="TZO75" s="2"/>
      <c r="TZP75" s="2"/>
      <c r="TZQ75" s="2"/>
      <c r="TZR75" s="2"/>
      <c r="TZS75" s="2"/>
      <c r="TZT75" s="2"/>
      <c r="TZU75" s="2"/>
      <c r="TZV75" s="2"/>
      <c r="TZW75" s="2"/>
      <c r="TZX75" s="2"/>
      <c r="TZY75" s="2"/>
      <c r="TZZ75" s="2"/>
      <c r="UAA75" s="2"/>
      <c r="UAB75" s="2"/>
      <c r="UAC75" s="2"/>
      <c r="UAD75" s="2"/>
      <c r="UAE75" s="2"/>
      <c r="UAF75" s="2"/>
      <c r="UAG75" s="2"/>
      <c r="UAH75" s="2"/>
      <c r="UAI75" s="2"/>
      <c r="UAJ75" s="2"/>
      <c r="UAK75" s="2"/>
      <c r="UAL75" s="2"/>
      <c r="UAM75" s="2"/>
      <c r="UAN75" s="2"/>
      <c r="UAO75" s="2"/>
      <c r="UAP75" s="2"/>
      <c r="UAQ75" s="2"/>
      <c r="UAR75" s="2"/>
      <c r="UAS75" s="2"/>
      <c r="UAT75" s="2"/>
      <c r="UAU75" s="2"/>
      <c r="UAV75" s="2"/>
      <c r="UAW75" s="2"/>
      <c r="UAX75" s="2"/>
      <c r="UAY75" s="2"/>
      <c r="UAZ75" s="2"/>
      <c r="UBA75" s="2"/>
      <c r="UBB75" s="2"/>
      <c r="UBC75" s="2"/>
      <c r="UBD75" s="2"/>
      <c r="UBE75" s="2"/>
      <c r="UBF75" s="2"/>
      <c r="UBG75" s="2"/>
      <c r="UBH75" s="2"/>
      <c r="UBI75" s="2"/>
      <c r="UBJ75" s="2"/>
      <c r="UBK75" s="2"/>
      <c r="UBL75" s="2"/>
      <c r="UBM75" s="2"/>
      <c r="UBN75" s="2"/>
      <c r="UBO75" s="2"/>
      <c r="UBP75" s="2"/>
      <c r="UBQ75" s="2"/>
      <c r="UBR75" s="2"/>
      <c r="UBS75" s="2"/>
      <c r="UBT75" s="2"/>
      <c r="UBU75" s="2"/>
      <c r="UBV75" s="2"/>
      <c r="UBW75" s="2"/>
      <c r="UBX75" s="2"/>
      <c r="UBY75" s="2"/>
      <c r="UBZ75" s="2"/>
      <c r="UCA75" s="2"/>
      <c r="UCB75" s="2"/>
      <c r="UCC75" s="2"/>
      <c r="UCD75" s="2"/>
      <c r="UCE75" s="2"/>
      <c r="UCF75" s="2"/>
      <c r="UCG75" s="2"/>
      <c r="UCH75" s="2"/>
      <c r="UCI75" s="2"/>
      <c r="UCJ75" s="2"/>
      <c r="UCK75" s="2"/>
      <c r="UCL75" s="2"/>
      <c r="UCM75" s="2"/>
      <c r="UCN75" s="2"/>
      <c r="UCO75" s="2"/>
      <c r="UCP75" s="2"/>
      <c r="UCQ75" s="2"/>
      <c r="UCR75" s="2"/>
      <c r="UCS75" s="2"/>
      <c r="UCT75" s="2"/>
      <c r="UCU75" s="2"/>
      <c r="UCV75" s="2"/>
      <c r="UCW75" s="2"/>
      <c r="UCX75" s="2"/>
      <c r="UCY75" s="2"/>
      <c r="UCZ75" s="2"/>
      <c r="UDA75" s="2"/>
      <c r="UDB75" s="2"/>
      <c r="UDC75" s="2"/>
      <c r="UDD75" s="2"/>
      <c r="UDE75" s="2"/>
      <c r="UDF75" s="2"/>
      <c r="UDG75" s="2"/>
      <c r="UDH75" s="2"/>
      <c r="UDI75" s="2"/>
      <c r="UDJ75" s="2"/>
      <c r="UDK75" s="2"/>
      <c r="UDL75" s="2"/>
      <c r="UDM75" s="2"/>
      <c r="UDN75" s="2"/>
      <c r="UDO75" s="2"/>
      <c r="UDP75" s="2"/>
      <c r="UDQ75" s="2"/>
      <c r="UDR75" s="2"/>
      <c r="UDS75" s="2"/>
      <c r="UDT75" s="2"/>
      <c r="UDU75" s="2"/>
      <c r="UDV75" s="2"/>
      <c r="UDW75" s="2"/>
      <c r="UDX75" s="2"/>
      <c r="UDY75" s="2"/>
      <c r="UDZ75" s="2"/>
      <c r="UEA75" s="2"/>
      <c r="UEB75" s="2"/>
      <c r="UEC75" s="2"/>
      <c r="UED75" s="2"/>
      <c r="UEE75" s="2"/>
      <c r="UEF75" s="2"/>
      <c r="UEG75" s="2"/>
      <c r="UEH75" s="2"/>
      <c r="UEI75" s="2"/>
      <c r="UEJ75" s="2"/>
      <c r="UEK75" s="2"/>
      <c r="UEL75" s="2"/>
      <c r="UEM75" s="2"/>
      <c r="UEN75" s="2"/>
      <c r="UEO75" s="2"/>
      <c r="UEP75" s="2"/>
      <c r="UEQ75" s="2"/>
      <c r="UER75" s="2"/>
      <c r="UES75" s="2"/>
      <c r="UET75" s="2"/>
      <c r="UEU75" s="2"/>
      <c r="UEV75" s="2"/>
      <c r="UEW75" s="2"/>
      <c r="UEX75" s="2"/>
      <c r="UEY75" s="2"/>
      <c r="UEZ75" s="2"/>
      <c r="UFA75" s="2"/>
      <c r="UFB75" s="2"/>
      <c r="UFC75" s="2"/>
      <c r="UFD75" s="2"/>
      <c r="UFE75" s="2"/>
      <c r="UFF75" s="2"/>
      <c r="UFG75" s="2"/>
      <c r="UFH75" s="2"/>
      <c r="UFI75" s="2"/>
      <c r="UFJ75" s="2"/>
      <c r="UFK75" s="2"/>
      <c r="UFL75" s="2"/>
      <c r="UFM75" s="2"/>
      <c r="UFN75" s="2"/>
      <c r="UFO75" s="2"/>
      <c r="UFP75" s="2"/>
      <c r="UFQ75" s="2"/>
      <c r="UFR75" s="2"/>
      <c r="UFS75" s="2"/>
      <c r="UFT75" s="2"/>
      <c r="UFU75" s="2"/>
      <c r="UFV75" s="2"/>
      <c r="UFW75" s="2"/>
      <c r="UFX75" s="2"/>
      <c r="UFY75" s="2"/>
      <c r="UFZ75" s="2"/>
      <c r="UGA75" s="2"/>
      <c r="UGB75" s="2"/>
      <c r="UGC75" s="2"/>
      <c r="UGD75" s="2"/>
      <c r="UGE75" s="2"/>
      <c r="UGF75" s="2"/>
      <c r="UGG75" s="2"/>
      <c r="UGH75" s="2"/>
      <c r="UGI75" s="2"/>
      <c r="UGJ75" s="2"/>
      <c r="UGK75" s="2"/>
      <c r="UGL75" s="2"/>
      <c r="UGM75" s="2"/>
      <c r="UGN75" s="2"/>
      <c r="UGO75" s="2"/>
      <c r="UGP75" s="2"/>
      <c r="UGQ75" s="2"/>
      <c r="UGR75" s="2"/>
      <c r="UGS75" s="2"/>
      <c r="UGT75" s="2"/>
      <c r="UGU75" s="2"/>
      <c r="UGV75" s="2"/>
      <c r="UGW75" s="2"/>
      <c r="UGX75" s="2"/>
      <c r="UGY75" s="2"/>
      <c r="UGZ75" s="2"/>
      <c r="UHA75" s="2"/>
      <c r="UHB75" s="2"/>
      <c r="UHC75" s="2"/>
      <c r="UHD75" s="2"/>
      <c r="UHE75" s="2"/>
      <c r="UHF75" s="2"/>
      <c r="UHG75" s="2"/>
      <c r="UHH75" s="2"/>
      <c r="UHI75" s="2"/>
      <c r="UHJ75" s="2"/>
      <c r="UHK75" s="2"/>
      <c r="UHL75" s="2"/>
      <c r="UHM75" s="2"/>
      <c r="UHN75" s="2"/>
      <c r="UHO75" s="2"/>
      <c r="UHP75" s="2"/>
      <c r="UHQ75" s="2"/>
      <c r="UHR75" s="2"/>
      <c r="UHS75" s="2"/>
      <c r="UHT75" s="2"/>
      <c r="UHU75" s="2"/>
      <c r="UHV75" s="2"/>
      <c r="UHW75" s="2"/>
      <c r="UHX75" s="2"/>
      <c r="UHY75" s="2"/>
      <c r="UHZ75" s="2"/>
      <c r="UIA75" s="2"/>
      <c r="UIB75" s="2"/>
      <c r="UIC75" s="2"/>
      <c r="UID75" s="2"/>
      <c r="UIE75" s="2"/>
      <c r="UIF75" s="2"/>
      <c r="UIG75" s="2"/>
      <c r="UIH75" s="2"/>
      <c r="UII75" s="2"/>
      <c r="UIJ75" s="2"/>
      <c r="UIK75" s="2"/>
      <c r="UIL75" s="2"/>
      <c r="UIM75" s="2"/>
      <c r="UIN75" s="2"/>
      <c r="UIO75" s="2"/>
      <c r="UIP75" s="2"/>
      <c r="UIQ75" s="2"/>
      <c r="UIR75" s="2"/>
      <c r="UIS75" s="2"/>
      <c r="UIT75" s="2"/>
      <c r="UIU75" s="2"/>
      <c r="UIV75" s="2"/>
      <c r="UIW75" s="2"/>
      <c r="UIX75" s="2"/>
      <c r="UIY75" s="2"/>
      <c r="UIZ75" s="2"/>
      <c r="UJA75" s="2"/>
      <c r="UJB75" s="2"/>
      <c r="UJC75" s="2"/>
      <c r="UJD75" s="2"/>
      <c r="UJE75" s="2"/>
      <c r="UJF75" s="2"/>
      <c r="UJG75" s="2"/>
      <c r="UJH75" s="2"/>
      <c r="UJI75" s="2"/>
      <c r="UJJ75" s="2"/>
      <c r="UJK75" s="2"/>
      <c r="UJL75" s="2"/>
      <c r="UJM75" s="2"/>
      <c r="UJN75" s="2"/>
      <c r="UJO75" s="2"/>
      <c r="UJP75" s="2"/>
      <c r="UJQ75" s="2"/>
      <c r="UJR75" s="2"/>
      <c r="UJS75" s="2"/>
      <c r="UJT75" s="2"/>
      <c r="UJU75" s="2"/>
      <c r="UJV75" s="2"/>
      <c r="UJW75" s="2"/>
      <c r="UJX75" s="2"/>
      <c r="UJY75" s="2"/>
      <c r="UJZ75" s="2"/>
      <c r="UKA75" s="2"/>
      <c r="UKB75" s="2"/>
      <c r="UKC75" s="2"/>
      <c r="UKD75" s="2"/>
      <c r="UKE75" s="2"/>
      <c r="UKF75" s="2"/>
      <c r="UKG75" s="2"/>
      <c r="UKH75" s="2"/>
      <c r="UKI75" s="2"/>
      <c r="UKJ75" s="2"/>
      <c r="UKK75" s="2"/>
      <c r="UKL75" s="2"/>
      <c r="UKM75" s="2"/>
      <c r="UKN75" s="2"/>
      <c r="UKO75" s="2"/>
      <c r="UKP75" s="2"/>
      <c r="UKQ75" s="2"/>
      <c r="UKR75" s="2"/>
      <c r="UKS75" s="2"/>
      <c r="UKT75" s="2"/>
      <c r="UKU75" s="2"/>
      <c r="UKV75" s="2"/>
      <c r="UKW75" s="2"/>
      <c r="UKX75" s="2"/>
      <c r="UKY75" s="2"/>
      <c r="UKZ75" s="2"/>
      <c r="ULA75" s="2"/>
      <c r="ULB75" s="2"/>
      <c r="ULC75" s="2"/>
      <c r="ULD75" s="2"/>
      <c r="ULE75" s="2"/>
      <c r="ULF75" s="2"/>
      <c r="ULG75" s="2"/>
      <c r="ULH75" s="2"/>
      <c r="ULI75" s="2"/>
      <c r="ULJ75" s="2"/>
      <c r="ULK75" s="2"/>
      <c r="ULL75" s="2"/>
      <c r="ULM75" s="2"/>
      <c r="ULN75" s="2"/>
      <c r="ULO75" s="2"/>
      <c r="ULP75" s="2"/>
      <c r="ULQ75" s="2"/>
      <c r="ULR75" s="2"/>
      <c r="ULS75" s="2"/>
      <c r="ULT75" s="2"/>
      <c r="ULU75" s="2"/>
      <c r="ULV75" s="2"/>
      <c r="ULW75" s="2"/>
      <c r="ULX75" s="2"/>
      <c r="ULY75" s="2"/>
      <c r="ULZ75" s="2"/>
      <c r="UMA75" s="2"/>
      <c r="UMB75" s="2"/>
      <c r="UMC75" s="2"/>
      <c r="UMD75" s="2"/>
      <c r="UME75" s="2"/>
      <c r="UMF75" s="2"/>
      <c r="UMG75" s="2"/>
      <c r="UMH75" s="2"/>
      <c r="UMI75" s="2"/>
      <c r="UMJ75" s="2"/>
      <c r="UMK75" s="2"/>
      <c r="UML75" s="2"/>
      <c r="UMM75" s="2"/>
      <c r="UMN75" s="2"/>
      <c r="UMO75" s="2"/>
      <c r="UMP75" s="2"/>
      <c r="UMQ75" s="2"/>
      <c r="UMR75" s="2"/>
      <c r="UMS75" s="2"/>
      <c r="UMT75" s="2"/>
      <c r="UMU75" s="2"/>
      <c r="UMV75" s="2"/>
      <c r="UMW75" s="2"/>
      <c r="UMX75" s="2"/>
      <c r="UMY75" s="2"/>
      <c r="UMZ75" s="2"/>
      <c r="UNA75" s="2"/>
      <c r="UNB75" s="2"/>
      <c r="UNC75" s="2"/>
      <c r="UND75" s="2"/>
      <c r="UNE75" s="2"/>
      <c r="UNF75" s="2"/>
      <c r="UNG75" s="2"/>
      <c r="UNH75" s="2"/>
      <c r="UNI75" s="2"/>
      <c r="UNJ75" s="2"/>
      <c r="UNK75" s="2"/>
      <c r="UNL75" s="2"/>
      <c r="UNM75" s="2"/>
      <c r="UNN75" s="2"/>
      <c r="UNO75" s="2"/>
      <c r="UNP75" s="2"/>
      <c r="UNQ75" s="2"/>
      <c r="UNR75" s="2"/>
      <c r="UNS75" s="2"/>
      <c r="UNT75" s="2"/>
      <c r="UNU75" s="2"/>
      <c r="UNV75" s="2"/>
      <c r="UNW75" s="2"/>
      <c r="UNX75" s="2"/>
      <c r="UNY75" s="2"/>
      <c r="UNZ75" s="2"/>
      <c r="UOA75" s="2"/>
      <c r="UOB75" s="2"/>
      <c r="UOC75" s="2"/>
      <c r="UOD75" s="2"/>
      <c r="UOE75" s="2"/>
      <c r="UOF75" s="2"/>
      <c r="UOG75" s="2"/>
      <c r="UOH75" s="2"/>
      <c r="UOI75" s="2"/>
      <c r="UOJ75" s="2"/>
      <c r="UOK75" s="2"/>
      <c r="UOL75" s="2"/>
      <c r="UOM75" s="2"/>
      <c r="UON75" s="2"/>
      <c r="UOO75" s="2"/>
      <c r="UOP75" s="2"/>
      <c r="UOQ75" s="2"/>
      <c r="UOR75" s="2"/>
      <c r="UOS75" s="2"/>
      <c r="UOT75" s="2"/>
      <c r="UOU75" s="2"/>
      <c r="UOV75" s="2"/>
      <c r="UOW75" s="2"/>
      <c r="UOX75" s="2"/>
      <c r="UOY75" s="2"/>
      <c r="UOZ75" s="2"/>
      <c r="UPA75" s="2"/>
      <c r="UPB75" s="2"/>
      <c r="UPC75" s="2"/>
      <c r="UPD75" s="2"/>
      <c r="UPE75" s="2"/>
      <c r="UPF75" s="2"/>
      <c r="UPG75" s="2"/>
      <c r="UPH75" s="2"/>
      <c r="UPI75" s="2"/>
      <c r="UPJ75" s="2"/>
      <c r="UPK75" s="2"/>
      <c r="UPL75" s="2"/>
      <c r="UPM75" s="2"/>
      <c r="UPN75" s="2"/>
      <c r="UPO75" s="2"/>
      <c r="UPP75" s="2"/>
      <c r="UPQ75" s="2"/>
      <c r="UPR75" s="2"/>
      <c r="UPS75" s="2"/>
      <c r="UPT75" s="2"/>
      <c r="UPU75" s="2"/>
      <c r="UPV75" s="2"/>
      <c r="UPW75" s="2"/>
      <c r="UPX75" s="2"/>
      <c r="UPY75" s="2"/>
      <c r="UPZ75" s="2"/>
      <c r="UQA75" s="2"/>
      <c r="UQB75" s="2"/>
      <c r="UQC75" s="2"/>
      <c r="UQD75" s="2"/>
      <c r="UQE75" s="2"/>
      <c r="UQF75" s="2"/>
      <c r="UQG75" s="2"/>
      <c r="UQH75" s="2"/>
      <c r="UQI75" s="2"/>
      <c r="UQJ75" s="2"/>
      <c r="UQK75" s="2"/>
      <c r="UQL75" s="2"/>
      <c r="UQM75" s="2"/>
      <c r="UQN75" s="2"/>
      <c r="UQO75" s="2"/>
      <c r="UQP75" s="2"/>
      <c r="UQQ75" s="2"/>
      <c r="UQR75" s="2"/>
      <c r="UQS75" s="2"/>
      <c r="UQT75" s="2"/>
      <c r="UQU75" s="2"/>
      <c r="UQV75" s="2"/>
      <c r="UQW75" s="2"/>
      <c r="UQX75" s="2"/>
      <c r="UQY75" s="2"/>
      <c r="UQZ75" s="2"/>
      <c r="URA75" s="2"/>
      <c r="URB75" s="2"/>
      <c r="URC75" s="2"/>
      <c r="URD75" s="2"/>
      <c r="URE75" s="2"/>
      <c r="URF75" s="2"/>
      <c r="URG75" s="2"/>
      <c r="URH75" s="2"/>
      <c r="URI75" s="2"/>
      <c r="URJ75" s="2"/>
      <c r="URK75" s="2"/>
      <c r="URL75" s="2"/>
      <c r="URM75" s="2"/>
      <c r="URN75" s="2"/>
      <c r="URO75" s="2"/>
      <c r="URP75" s="2"/>
      <c r="URQ75" s="2"/>
      <c r="URR75" s="2"/>
      <c r="URS75" s="2"/>
      <c r="URT75" s="2"/>
      <c r="URU75" s="2"/>
      <c r="URV75" s="2"/>
      <c r="URW75" s="2"/>
      <c r="URX75" s="2"/>
      <c r="URY75" s="2"/>
      <c r="URZ75" s="2"/>
      <c r="USA75" s="2"/>
      <c r="USB75" s="2"/>
      <c r="USC75" s="2"/>
      <c r="USD75" s="2"/>
      <c r="USE75" s="2"/>
      <c r="USF75" s="2"/>
      <c r="USG75" s="2"/>
      <c r="USH75" s="2"/>
      <c r="USI75" s="2"/>
      <c r="USJ75" s="2"/>
      <c r="USK75" s="2"/>
      <c r="USL75" s="2"/>
      <c r="USM75" s="2"/>
      <c r="USN75" s="2"/>
      <c r="USO75" s="2"/>
      <c r="USP75" s="2"/>
      <c r="USQ75" s="2"/>
      <c r="USR75" s="2"/>
      <c r="USS75" s="2"/>
      <c r="UST75" s="2"/>
      <c r="USU75" s="2"/>
      <c r="USV75" s="2"/>
      <c r="USW75" s="2"/>
      <c r="USX75" s="2"/>
      <c r="USY75" s="2"/>
      <c r="USZ75" s="2"/>
      <c r="UTA75" s="2"/>
      <c r="UTB75" s="2"/>
      <c r="UTC75" s="2"/>
      <c r="UTD75" s="2"/>
      <c r="UTE75" s="2"/>
      <c r="UTF75" s="2"/>
      <c r="UTG75" s="2"/>
      <c r="UTH75" s="2"/>
      <c r="UTI75" s="2"/>
      <c r="UTJ75" s="2"/>
      <c r="UTK75" s="2"/>
      <c r="UTL75" s="2"/>
      <c r="UTM75" s="2"/>
      <c r="UTN75" s="2"/>
      <c r="UTO75" s="2"/>
      <c r="UTP75" s="2"/>
      <c r="UTQ75" s="2"/>
      <c r="UTR75" s="2"/>
      <c r="UTS75" s="2"/>
      <c r="UTT75" s="2"/>
      <c r="UTU75" s="2"/>
      <c r="UTV75" s="2"/>
      <c r="UTW75" s="2"/>
      <c r="UTX75" s="2"/>
      <c r="UTY75" s="2"/>
      <c r="UTZ75" s="2"/>
      <c r="UUA75" s="2"/>
      <c r="UUB75" s="2"/>
      <c r="UUC75" s="2"/>
      <c r="UUD75" s="2"/>
      <c r="UUE75" s="2"/>
      <c r="UUF75" s="2"/>
      <c r="UUG75" s="2"/>
      <c r="UUH75" s="2"/>
      <c r="UUI75" s="2"/>
      <c r="UUJ75" s="2"/>
      <c r="UUK75" s="2"/>
      <c r="UUL75" s="2"/>
      <c r="UUM75" s="2"/>
      <c r="UUN75" s="2"/>
      <c r="UUO75" s="2"/>
      <c r="UUP75" s="2"/>
      <c r="UUQ75" s="2"/>
      <c r="UUR75" s="2"/>
      <c r="UUS75" s="2"/>
      <c r="UUT75" s="2"/>
      <c r="UUU75" s="2"/>
      <c r="UUV75" s="2"/>
      <c r="UUW75" s="2"/>
      <c r="UUX75" s="2"/>
      <c r="UUY75" s="2"/>
      <c r="UUZ75" s="2"/>
      <c r="UVA75" s="2"/>
      <c r="UVB75" s="2"/>
      <c r="UVC75" s="2"/>
      <c r="UVD75" s="2"/>
      <c r="UVE75" s="2"/>
      <c r="UVF75" s="2"/>
      <c r="UVG75" s="2"/>
      <c r="UVH75" s="2"/>
      <c r="UVI75" s="2"/>
      <c r="UVJ75" s="2"/>
      <c r="UVK75" s="2"/>
      <c r="UVL75" s="2"/>
      <c r="UVM75" s="2"/>
      <c r="UVN75" s="2"/>
      <c r="UVO75" s="2"/>
      <c r="UVP75" s="2"/>
      <c r="UVQ75" s="2"/>
      <c r="UVR75" s="2"/>
      <c r="UVS75" s="2"/>
      <c r="UVT75" s="2"/>
      <c r="UVU75" s="2"/>
      <c r="UVV75" s="2"/>
      <c r="UVW75" s="2"/>
      <c r="UVX75" s="2"/>
      <c r="UVY75" s="2"/>
      <c r="UVZ75" s="2"/>
      <c r="UWA75" s="2"/>
      <c r="UWB75" s="2"/>
      <c r="UWC75" s="2"/>
      <c r="UWD75" s="2"/>
      <c r="UWE75" s="2"/>
      <c r="UWF75" s="2"/>
      <c r="UWG75" s="2"/>
      <c r="UWH75" s="2"/>
      <c r="UWI75" s="2"/>
      <c r="UWJ75" s="2"/>
      <c r="UWK75" s="2"/>
      <c r="UWL75" s="2"/>
      <c r="UWM75" s="2"/>
      <c r="UWN75" s="2"/>
      <c r="UWO75" s="2"/>
      <c r="UWP75" s="2"/>
      <c r="UWQ75" s="2"/>
      <c r="UWR75" s="2"/>
      <c r="UWS75" s="2"/>
      <c r="UWT75" s="2"/>
      <c r="UWU75" s="2"/>
      <c r="UWV75" s="2"/>
      <c r="UWW75" s="2"/>
      <c r="UWX75" s="2"/>
      <c r="UWY75" s="2"/>
      <c r="UWZ75" s="2"/>
      <c r="UXA75" s="2"/>
      <c r="UXB75" s="2"/>
      <c r="UXC75" s="2"/>
      <c r="UXD75" s="2"/>
      <c r="UXE75" s="2"/>
      <c r="UXF75" s="2"/>
      <c r="UXG75" s="2"/>
      <c r="UXH75" s="2"/>
      <c r="UXI75" s="2"/>
      <c r="UXJ75" s="2"/>
      <c r="UXK75" s="2"/>
      <c r="UXL75" s="2"/>
      <c r="UXM75" s="2"/>
      <c r="UXN75" s="2"/>
      <c r="UXO75" s="2"/>
      <c r="UXP75" s="2"/>
      <c r="UXQ75" s="2"/>
      <c r="UXR75" s="2"/>
      <c r="UXS75" s="2"/>
      <c r="UXT75" s="2"/>
      <c r="UXU75" s="2"/>
      <c r="UXV75" s="2"/>
      <c r="UXW75" s="2"/>
      <c r="UXX75" s="2"/>
      <c r="UXY75" s="2"/>
      <c r="UXZ75" s="2"/>
      <c r="UYA75" s="2"/>
      <c r="UYB75" s="2"/>
      <c r="UYC75" s="2"/>
      <c r="UYD75" s="2"/>
      <c r="UYE75" s="2"/>
      <c r="UYF75" s="2"/>
      <c r="UYG75" s="2"/>
      <c r="UYH75" s="2"/>
      <c r="UYI75" s="2"/>
      <c r="UYJ75" s="2"/>
      <c r="UYK75" s="2"/>
      <c r="UYL75" s="2"/>
      <c r="UYM75" s="2"/>
      <c r="UYN75" s="2"/>
      <c r="UYO75" s="2"/>
      <c r="UYP75" s="2"/>
      <c r="UYQ75" s="2"/>
      <c r="UYR75" s="2"/>
      <c r="UYS75" s="2"/>
      <c r="UYT75" s="2"/>
      <c r="UYU75" s="2"/>
      <c r="UYV75" s="2"/>
      <c r="UYW75" s="2"/>
      <c r="UYX75" s="2"/>
      <c r="UYY75" s="2"/>
      <c r="UYZ75" s="2"/>
      <c r="UZA75" s="2"/>
      <c r="UZB75" s="2"/>
      <c r="UZC75" s="2"/>
      <c r="UZD75" s="2"/>
      <c r="UZE75" s="2"/>
      <c r="UZF75" s="2"/>
      <c r="UZG75" s="2"/>
      <c r="UZH75" s="2"/>
      <c r="UZI75" s="2"/>
      <c r="UZJ75" s="2"/>
      <c r="UZK75" s="2"/>
      <c r="UZL75" s="2"/>
      <c r="UZM75" s="2"/>
      <c r="UZN75" s="2"/>
      <c r="UZO75" s="2"/>
      <c r="UZP75" s="2"/>
      <c r="UZQ75" s="2"/>
      <c r="UZR75" s="2"/>
      <c r="UZS75" s="2"/>
      <c r="UZT75" s="2"/>
      <c r="UZU75" s="2"/>
      <c r="UZV75" s="2"/>
      <c r="UZW75" s="2"/>
      <c r="UZX75" s="2"/>
      <c r="UZY75" s="2"/>
      <c r="UZZ75" s="2"/>
      <c r="VAA75" s="2"/>
      <c r="VAB75" s="2"/>
      <c r="VAC75" s="2"/>
      <c r="VAD75" s="2"/>
      <c r="VAE75" s="2"/>
      <c r="VAF75" s="2"/>
      <c r="VAG75" s="2"/>
      <c r="VAH75" s="2"/>
      <c r="VAI75" s="2"/>
      <c r="VAJ75" s="2"/>
      <c r="VAK75" s="2"/>
      <c r="VAL75" s="2"/>
      <c r="VAM75" s="2"/>
      <c r="VAN75" s="2"/>
      <c r="VAO75" s="2"/>
      <c r="VAP75" s="2"/>
      <c r="VAQ75" s="2"/>
      <c r="VAR75" s="2"/>
      <c r="VAS75" s="2"/>
      <c r="VAT75" s="2"/>
      <c r="VAU75" s="2"/>
      <c r="VAV75" s="2"/>
      <c r="VAW75" s="2"/>
      <c r="VAX75" s="2"/>
      <c r="VAY75" s="2"/>
      <c r="VAZ75" s="2"/>
      <c r="VBA75" s="2"/>
      <c r="VBB75" s="2"/>
      <c r="VBC75" s="2"/>
      <c r="VBD75" s="2"/>
      <c r="VBE75" s="2"/>
      <c r="VBF75" s="2"/>
      <c r="VBG75" s="2"/>
      <c r="VBH75" s="2"/>
      <c r="VBI75" s="2"/>
      <c r="VBJ75" s="2"/>
      <c r="VBK75" s="2"/>
      <c r="VBL75" s="2"/>
      <c r="VBM75" s="2"/>
      <c r="VBN75" s="2"/>
      <c r="VBO75" s="2"/>
      <c r="VBP75" s="2"/>
      <c r="VBQ75" s="2"/>
      <c r="VBR75" s="2"/>
      <c r="VBS75" s="2"/>
      <c r="VBT75" s="2"/>
      <c r="VBU75" s="2"/>
      <c r="VBV75" s="2"/>
      <c r="VBW75" s="2"/>
      <c r="VBX75" s="2"/>
      <c r="VBY75" s="2"/>
      <c r="VBZ75" s="2"/>
      <c r="VCA75" s="2"/>
      <c r="VCB75" s="2"/>
      <c r="VCC75" s="2"/>
      <c r="VCD75" s="2"/>
      <c r="VCE75" s="2"/>
      <c r="VCF75" s="2"/>
      <c r="VCG75" s="2"/>
      <c r="VCH75" s="2"/>
      <c r="VCI75" s="2"/>
      <c r="VCJ75" s="2"/>
      <c r="VCK75" s="2"/>
      <c r="VCL75" s="2"/>
      <c r="VCM75" s="2"/>
      <c r="VCN75" s="2"/>
      <c r="VCO75" s="2"/>
      <c r="VCP75" s="2"/>
      <c r="VCQ75" s="2"/>
      <c r="VCR75" s="2"/>
      <c r="VCS75" s="2"/>
      <c r="VCT75" s="2"/>
      <c r="VCU75" s="2"/>
      <c r="VCV75" s="2"/>
      <c r="VCW75" s="2"/>
      <c r="VCX75" s="2"/>
      <c r="VCY75" s="2"/>
      <c r="VCZ75" s="2"/>
      <c r="VDA75" s="2"/>
      <c r="VDB75" s="2"/>
      <c r="VDC75" s="2"/>
      <c r="VDD75" s="2"/>
      <c r="VDE75" s="2"/>
      <c r="VDF75" s="2"/>
      <c r="VDG75" s="2"/>
      <c r="VDH75" s="2"/>
      <c r="VDI75" s="2"/>
      <c r="VDJ75" s="2"/>
      <c r="VDK75" s="2"/>
      <c r="VDL75" s="2"/>
      <c r="VDM75" s="2"/>
      <c r="VDN75" s="2"/>
      <c r="VDO75" s="2"/>
      <c r="VDP75" s="2"/>
      <c r="VDQ75" s="2"/>
      <c r="VDR75" s="2"/>
      <c r="VDS75" s="2"/>
      <c r="VDT75" s="2"/>
      <c r="VDU75" s="2"/>
      <c r="VDV75" s="2"/>
      <c r="VDW75" s="2"/>
      <c r="VDX75" s="2"/>
      <c r="VDY75" s="2"/>
      <c r="VDZ75" s="2"/>
      <c r="VEA75" s="2"/>
      <c r="VEB75" s="2"/>
      <c r="VEC75" s="2"/>
      <c r="VED75" s="2"/>
      <c r="VEE75" s="2"/>
      <c r="VEF75" s="2"/>
      <c r="VEG75" s="2"/>
      <c r="VEH75" s="2"/>
      <c r="VEI75" s="2"/>
      <c r="VEJ75" s="2"/>
      <c r="VEK75" s="2"/>
      <c r="VEL75" s="2"/>
      <c r="VEM75" s="2"/>
      <c r="VEN75" s="2"/>
      <c r="VEO75" s="2"/>
      <c r="VEP75" s="2"/>
      <c r="VEQ75" s="2"/>
      <c r="VER75" s="2"/>
      <c r="VES75" s="2"/>
      <c r="VET75" s="2"/>
      <c r="VEU75" s="2"/>
      <c r="VEV75" s="2"/>
      <c r="VEW75" s="2"/>
      <c r="VEX75" s="2"/>
      <c r="VEY75" s="2"/>
      <c r="VEZ75" s="2"/>
      <c r="VFA75" s="2"/>
      <c r="VFB75" s="2"/>
      <c r="VFC75" s="2"/>
      <c r="VFD75" s="2"/>
      <c r="VFE75" s="2"/>
      <c r="VFF75" s="2"/>
      <c r="VFG75" s="2"/>
      <c r="VFH75" s="2"/>
      <c r="VFI75" s="2"/>
      <c r="VFJ75" s="2"/>
      <c r="VFK75" s="2"/>
      <c r="VFL75" s="2"/>
      <c r="VFM75" s="2"/>
      <c r="VFN75" s="2"/>
      <c r="VFO75" s="2"/>
      <c r="VFP75" s="2"/>
      <c r="VFQ75" s="2"/>
      <c r="VFR75" s="2"/>
      <c r="VFS75" s="2"/>
      <c r="VFT75" s="2"/>
      <c r="VFU75" s="2"/>
      <c r="VFV75" s="2"/>
      <c r="VFW75" s="2"/>
      <c r="VFX75" s="2"/>
      <c r="VFY75" s="2"/>
      <c r="VFZ75" s="2"/>
      <c r="VGA75" s="2"/>
      <c r="VGB75" s="2"/>
      <c r="VGC75" s="2"/>
      <c r="VGD75" s="2"/>
      <c r="VGE75" s="2"/>
      <c r="VGF75" s="2"/>
      <c r="VGG75" s="2"/>
      <c r="VGH75" s="2"/>
      <c r="VGI75" s="2"/>
      <c r="VGJ75" s="2"/>
      <c r="VGK75" s="2"/>
      <c r="VGL75" s="2"/>
      <c r="VGM75" s="2"/>
      <c r="VGN75" s="2"/>
      <c r="VGO75" s="2"/>
      <c r="VGP75" s="2"/>
      <c r="VGQ75" s="2"/>
      <c r="VGR75" s="2"/>
      <c r="VGS75" s="2"/>
      <c r="VGT75" s="2"/>
      <c r="VGU75" s="2"/>
      <c r="VGV75" s="2"/>
      <c r="VGW75" s="2"/>
      <c r="VGX75" s="2"/>
      <c r="VGY75" s="2"/>
      <c r="VGZ75" s="2"/>
      <c r="VHA75" s="2"/>
      <c r="VHB75" s="2"/>
      <c r="VHC75" s="2"/>
      <c r="VHD75" s="2"/>
      <c r="VHE75" s="2"/>
      <c r="VHF75" s="2"/>
      <c r="VHG75" s="2"/>
      <c r="VHH75" s="2"/>
      <c r="VHI75" s="2"/>
      <c r="VHJ75" s="2"/>
      <c r="VHK75" s="2"/>
      <c r="VHL75" s="2"/>
      <c r="VHM75" s="2"/>
      <c r="VHN75" s="2"/>
      <c r="VHO75" s="2"/>
      <c r="VHP75" s="2"/>
      <c r="VHQ75" s="2"/>
      <c r="VHR75" s="2"/>
      <c r="VHS75" s="2"/>
      <c r="VHT75" s="2"/>
      <c r="VHU75" s="2"/>
      <c r="VHV75" s="2"/>
      <c r="VHW75" s="2"/>
      <c r="VHX75" s="2"/>
      <c r="VHY75" s="2"/>
      <c r="VHZ75" s="2"/>
      <c r="VIA75" s="2"/>
      <c r="VIB75" s="2"/>
      <c r="VIC75" s="2"/>
      <c r="VID75" s="2"/>
      <c r="VIE75" s="2"/>
      <c r="VIF75" s="2"/>
      <c r="VIG75" s="2"/>
      <c r="VIH75" s="2"/>
      <c r="VII75" s="2"/>
      <c r="VIJ75" s="2"/>
      <c r="VIK75" s="2"/>
      <c r="VIL75" s="2"/>
      <c r="VIM75" s="2"/>
      <c r="VIN75" s="2"/>
      <c r="VIO75" s="2"/>
      <c r="VIP75" s="2"/>
      <c r="VIQ75" s="2"/>
      <c r="VIR75" s="2"/>
      <c r="VIS75" s="2"/>
      <c r="VIT75" s="2"/>
      <c r="VIU75" s="2"/>
      <c r="VIV75" s="2"/>
      <c r="VIW75" s="2"/>
      <c r="VIX75" s="2"/>
      <c r="VIY75" s="2"/>
      <c r="VIZ75" s="2"/>
      <c r="VJA75" s="2"/>
      <c r="VJB75" s="2"/>
      <c r="VJC75" s="2"/>
      <c r="VJD75" s="2"/>
      <c r="VJE75" s="2"/>
      <c r="VJF75" s="2"/>
      <c r="VJG75" s="2"/>
      <c r="VJH75" s="2"/>
      <c r="VJI75" s="2"/>
      <c r="VJJ75" s="2"/>
      <c r="VJK75" s="2"/>
      <c r="VJL75" s="2"/>
      <c r="VJM75" s="2"/>
      <c r="VJN75" s="2"/>
      <c r="VJO75" s="2"/>
      <c r="VJP75" s="2"/>
      <c r="VJQ75" s="2"/>
      <c r="VJR75" s="2"/>
      <c r="VJS75" s="2"/>
      <c r="VJT75" s="2"/>
      <c r="VJU75" s="2"/>
      <c r="VJV75" s="2"/>
      <c r="VJW75" s="2"/>
      <c r="VJX75" s="2"/>
      <c r="VJY75" s="2"/>
      <c r="VJZ75" s="2"/>
      <c r="VKA75" s="2"/>
      <c r="VKB75" s="2"/>
      <c r="VKC75" s="2"/>
      <c r="VKD75" s="2"/>
      <c r="VKE75" s="2"/>
      <c r="VKF75" s="2"/>
      <c r="VKG75" s="2"/>
      <c r="VKH75" s="2"/>
      <c r="VKI75" s="2"/>
      <c r="VKJ75" s="2"/>
      <c r="VKK75" s="2"/>
      <c r="VKL75" s="2"/>
      <c r="VKM75" s="2"/>
      <c r="VKN75" s="2"/>
      <c r="VKO75" s="2"/>
      <c r="VKP75" s="2"/>
      <c r="VKQ75" s="2"/>
      <c r="VKR75" s="2"/>
      <c r="VKS75" s="2"/>
      <c r="VKT75" s="2"/>
      <c r="VKU75" s="2"/>
      <c r="VKV75" s="2"/>
      <c r="VKW75" s="2"/>
      <c r="VKX75" s="2"/>
      <c r="VKY75" s="2"/>
      <c r="VKZ75" s="2"/>
      <c r="VLA75" s="2"/>
      <c r="VLB75" s="2"/>
      <c r="VLC75" s="2"/>
      <c r="VLD75" s="2"/>
      <c r="VLE75" s="2"/>
      <c r="VLF75" s="2"/>
      <c r="VLG75" s="2"/>
      <c r="VLH75" s="2"/>
      <c r="VLI75" s="2"/>
      <c r="VLJ75" s="2"/>
      <c r="VLK75" s="2"/>
      <c r="VLL75" s="2"/>
      <c r="VLM75" s="2"/>
      <c r="VLN75" s="2"/>
      <c r="VLO75" s="2"/>
      <c r="VLP75" s="2"/>
      <c r="VLQ75" s="2"/>
      <c r="VLR75" s="2"/>
      <c r="VLS75" s="2"/>
      <c r="VLT75" s="2"/>
      <c r="VLU75" s="2"/>
      <c r="VLV75" s="2"/>
      <c r="VLW75" s="2"/>
      <c r="VLX75" s="2"/>
      <c r="VLY75" s="2"/>
      <c r="VLZ75" s="2"/>
      <c r="VMA75" s="2"/>
      <c r="VMB75" s="2"/>
      <c r="VMC75" s="2"/>
      <c r="VMD75" s="2"/>
      <c r="VME75" s="2"/>
      <c r="VMF75" s="2"/>
      <c r="VMG75" s="2"/>
      <c r="VMH75" s="2"/>
      <c r="VMI75" s="2"/>
      <c r="VMJ75" s="2"/>
      <c r="VMK75" s="2"/>
      <c r="VML75" s="2"/>
      <c r="VMM75" s="2"/>
      <c r="VMN75" s="2"/>
      <c r="VMO75" s="2"/>
      <c r="VMP75" s="2"/>
      <c r="VMQ75" s="2"/>
      <c r="VMR75" s="2"/>
      <c r="VMS75" s="2"/>
      <c r="VMT75" s="2"/>
      <c r="VMU75" s="2"/>
      <c r="VMV75" s="2"/>
      <c r="VMW75" s="2"/>
      <c r="VMX75" s="2"/>
      <c r="VMY75" s="2"/>
      <c r="VMZ75" s="2"/>
      <c r="VNA75" s="2"/>
      <c r="VNB75" s="2"/>
      <c r="VNC75" s="2"/>
      <c r="VND75" s="2"/>
      <c r="VNE75" s="2"/>
      <c r="VNF75" s="2"/>
      <c r="VNG75" s="2"/>
      <c r="VNH75" s="2"/>
      <c r="VNI75" s="2"/>
      <c r="VNJ75" s="2"/>
      <c r="VNK75" s="2"/>
      <c r="VNL75" s="2"/>
      <c r="VNM75" s="2"/>
      <c r="VNN75" s="2"/>
      <c r="VNO75" s="2"/>
      <c r="VNP75" s="2"/>
      <c r="VNQ75" s="2"/>
      <c r="VNR75" s="2"/>
      <c r="VNS75" s="2"/>
      <c r="VNT75" s="2"/>
      <c r="VNU75" s="2"/>
      <c r="VNV75" s="2"/>
      <c r="VNW75" s="2"/>
      <c r="VNX75" s="2"/>
      <c r="VNY75" s="2"/>
      <c r="VNZ75" s="2"/>
      <c r="VOA75" s="2"/>
      <c r="VOB75" s="2"/>
      <c r="VOC75" s="2"/>
      <c r="VOD75" s="2"/>
      <c r="VOE75" s="2"/>
      <c r="VOF75" s="2"/>
      <c r="VOG75" s="2"/>
      <c r="VOH75" s="2"/>
      <c r="VOI75" s="2"/>
      <c r="VOJ75" s="2"/>
      <c r="VOK75" s="2"/>
      <c r="VOL75" s="2"/>
      <c r="VOM75" s="2"/>
      <c r="VON75" s="2"/>
      <c r="VOO75" s="2"/>
      <c r="VOP75" s="2"/>
      <c r="VOQ75" s="2"/>
      <c r="VOR75" s="2"/>
      <c r="VOS75" s="2"/>
      <c r="VOT75" s="2"/>
      <c r="VOU75" s="2"/>
      <c r="VOV75" s="2"/>
      <c r="VOW75" s="2"/>
      <c r="VOX75" s="2"/>
      <c r="VOY75" s="2"/>
      <c r="VOZ75" s="2"/>
      <c r="VPA75" s="2"/>
      <c r="VPB75" s="2"/>
      <c r="VPC75" s="2"/>
      <c r="VPD75" s="2"/>
      <c r="VPE75" s="2"/>
      <c r="VPF75" s="2"/>
      <c r="VPG75" s="2"/>
      <c r="VPH75" s="2"/>
      <c r="VPI75" s="2"/>
      <c r="VPJ75" s="2"/>
      <c r="VPK75" s="2"/>
      <c r="VPL75" s="2"/>
      <c r="VPM75" s="2"/>
      <c r="VPN75" s="2"/>
      <c r="VPO75" s="2"/>
      <c r="VPP75" s="2"/>
      <c r="VPQ75" s="2"/>
      <c r="VPR75" s="2"/>
      <c r="VPS75" s="2"/>
      <c r="VPT75" s="2"/>
      <c r="VPU75" s="2"/>
      <c r="VPV75" s="2"/>
      <c r="VPW75" s="2"/>
      <c r="VPX75" s="2"/>
      <c r="VPY75" s="2"/>
      <c r="VPZ75" s="2"/>
      <c r="VQA75" s="2"/>
      <c r="VQB75" s="2"/>
      <c r="VQC75" s="2"/>
      <c r="VQD75" s="2"/>
      <c r="VQE75" s="2"/>
      <c r="VQF75" s="2"/>
      <c r="VQG75" s="2"/>
      <c r="VQH75" s="2"/>
      <c r="VQI75" s="2"/>
      <c r="VQJ75" s="2"/>
      <c r="VQK75" s="2"/>
      <c r="VQL75" s="2"/>
      <c r="VQM75" s="2"/>
      <c r="VQN75" s="2"/>
      <c r="VQO75" s="2"/>
      <c r="VQP75" s="2"/>
      <c r="VQQ75" s="2"/>
      <c r="VQR75" s="2"/>
      <c r="VQS75" s="2"/>
      <c r="VQT75" s="2"/>
      <c r="VQU75" s="2"/>
      <c r="VQV75" s="2"/>
      <c r="VQW75" s="2"/>
      <c r="VQX75" s="2"/>
      <c r="VQY75" s="2"/>
      <c r="VQZ75" s="2"/>
      <c r="VRA75" s="2"/>
      <c r="VRB75" s="2"/>
      <c r="VRC75" s="2"/>
      <c r="VRD75" s="2"/>
      <c r="VRE75" s="2"/>
      <c r="VRF75" s="2"/>
      <c r="VRG75" s="2"/>
      <c r="VRH75" s="2"/>
      <c r="VRI75" s="2"/>
      <c r="VRJ75" s="2"/>
      <c r="VRK75" s="2"/>
      <c r="VRL75" s="2"/>
      <c r="VRM75" s="2"/>
      <c r="VRN75" s="2"/>
      <c r="VRO75" s="2"/>
      <c r="VRP75" s="2"/>
      <c r="VRQ75" s="2"/>
      <c r="VRR75" s="2"/>
      <c r="VRS75" s="2"/>
      <c r="VRT75" s="2"/>
      <c r="VRU75" s="2"/>
      <c r="VRV75" s="2"/>
      <c r="VRW75" s="2"/>
      <c r="VRX75" s="2"/>
      <c r="VRY75" s="2"/>
      <c r="VRZ75" s="2"/>
      <c r="VSA75" s="2"/>
      <c r="VSB75" s="2"/>
      <c r="VSC75" s="2"/>
      <c r="VSD75" s="2"/>
      <c r="VSE75" s="2"/>
      <c r="VSF75" s="2"/>
      <c r="VSG75" s="2"/>
      <c r="VSH75" s="2"/>
      <c r="VSI75" s="2"/>
      <c r="VSJ75" s="2"/>
      <c r="VSK75" s="2"/>
      <c r="VSL75" s="2"/>
      <c r="VSM75" s="2"/>
      <c r="VSN75" s="2"/>
      <c r="VSO75" s="2"/>
      <c r="VSP75" s="2"/>
      <c r="VSQ75" s="2"/>
      <c r="VSR75" s="2"/>
      <c r="VSS75" s="2"/>
      <c r="VST75" s="2"/>
      <c r="VSU75" s="2"/>
      <c r="VSV75" s="2"/>
      <c r="VSW75" s="2"/>
      <c r="VSX75" s="2"/>
      <c r="VSY75" s="2"/>
      <c r="VSZ75" s="2"/>
      <c r="VTA75" s="2"/>
      <c r="VTB75" s="2"/>
      <c r="VTC75" s="2"/>
      <c r="VTD75" s="2"/>
      <c r="VTE75" s="2"/>
      <c r="VTF75" s="2"/>
      <c r="VTG75" s="2"/>
      <c r="VTH75" s="2"/>
      <c r="VTI75" s="2"/>
      <c r="VTJ75" s="2"/>
      <c r="VTK75" s="2"/>
      <c r="VTL75" s="2"/>
      <c r="VTM75" s="2"/>
      <c r="VTN75" s="2"/>
      <c r="VTO75" s="2"/>
      <c r="VTP75" s="2"/>
      <c r="VTQ75" s="2"/>
      <c r="VTR75" s="2"/>
      <c r="VTS75" s="2"/>
      <c r="VTT75" s="2"/>
      <c r="VTU75" s="2"/>
      <c r="VTV75" s="2"/>
      <c r="VTW75" s="2"/>
      <c r="VTX75" s="2"/>
      <c r="VTY75" s="2"/>
      <c r="VTZ75" s="2"/>
      <c r="VUA75" s="2"/>
      <c r="VUB75" s="2"/>
      <c r="VUC75" s="2"/>
      <c r="VUD75" s="2"/>
      <c r="VUE75" s="2"/>
      <c r="VUF75" s="2"/>
      <c r="VUG75" s="2"/>
      <c r="VUH75" s="2"/>
      <c r="VUI75" s="2"/>
      <c r="VUJ75" s="2"/>
      <c r="VUK75" s="2"/>
      <c r="VUL75" s="2"/>
      <c r="VUM75" s="2"/>
      <c r="VUN75" s="2"/>
      <c r="VUO75" s="2"/>
      <c r="VUP75" s="2"/>
      <c r="VUQ75" s="2"/>
      <c r="VUR75" s="2"/>
      <c r="VUS75" s="2"/>
      <c r="VUT75" s="2"/>
      <c r="VUU75" s="2"/>
      <c r="VUV75" s="2"/>
      <c r="VUW75" s="2"/>
      <c r="VUX75" s="2"/>
      <c r="VUY75" s="2"/>
      <c r="VUZ75" s="2"/>
      <c r="VVA75" s="2"/>
      <c r="VVB75" s="2"/>
      <c r="VVC75" s="2"/>
      <c r="VVD75" s="2"/>
      <c r="VVE75" s="2"/>
      <c r="VVF75" s="2"/>
      <c r="VVG75" s="2"/>
      <c r="VVH75" s="2"/>
      <c r="VVI75" s="2"/>
      <c r="VVJ75" s="2"/>
      <c r="VVK75" s="2"/>
      <c r="VVL75" s="2"/>
      <c r="VVM75" s="2"/>
      <c r="VVN75" s="2"/>
      <c r="VVO75" s="2"/>
      <c r="VVP75" s="2"/>
      <c r="VVQ75" s="2"/>
      <c r="VVR75" s="2"/>
      <c r="VVS75" s="2"/>
      <c r="VVT75" s="2"/>
      <c r="VVU75" s="2"/>
      <c r="VVV75" s="2"/>
      <c r="VVW75" s="2"/>
      <c r="VVX75" s="2"/>
      <c r="VVY75" s="2"/>
      <c r="VVZ75" s="2"/>
      <c r="VWA75" s="2"/>
      <c r="VWB75" s="2"/>
      <c r="VWC75" s="2"/>
      <c r="VWD75" s="2"/>
      <c r="VWE75" s="2"/>
      <c r="VWF75" s="2"/>
      <c r="VWG75" s="2"/>
      <c r="VWH75" s="2"/>
      <c r="VWI75" s="2"/>
      <c r="VWJ75" s="2"/>
      <c r="VWK75" s="2"/>
      <c r="VWL75" s="2"/>
      <c r="VWM75" s="2"/>
      <c r="VWN75" s="2"/>
      <c r="VWO75" s="2"/>
      <c r="VWP75" s="2"/>
      <c r="VWQ75" s="2"/>
      <c r="VWR75" s="2"/>
      <c r="VWS75" s="2"/>
      <c r="VWT75" s="2"/>
      <c r="VWU75" s="2"/>
      <c r="VWV75" s="2"/>
      <c r="VWW75" s="2"/>
      <c r="VWX75" s="2"/>
      <c r="VWY75" s="2"/>
      <c r="VWZ75" s="2"/>
      <c r="VXA75" s="2"/>
      <c r="VXB75" s="2"/>
      <c r="VXC75" s="2"/>
      <c r="VXD75" s="2"/>
      <c r="VXE75" s="2"/>
      <c r="VXF75" s="2"/>
      <c r="VXG75" s="2"/>
      <c r="VXH75" s="2"/>
      <c r="VXI75" s="2"/>
      <c r="VXJ75" s="2"/>
      <c r="VXK75" s="2"/>
      <c r="VXL75" s="2"/>
      <c r="VXM75" s="2"/>
      <c r="VXN75" s="2"/>
      <c r="VXO75" s="2"/>
      <c r="VXP75" s="2"/>
      <c r="VXQ75" s="2"/>
      <c r="VXR75" s="2"/>
      <c r="VXS75" s="2"/>
      <c r="VXT75" s="2"/>
      <c r="VXU75" s="2"/>
      <c r="VXV75" s="2"/>
      <c r="VXW75" s="2"/>
      <c r="VXX75" s="2"/>
      <c r="VXY75" s="2"/>
      <c r="VXZ75" s="2"/>
      <c r="VYA75" s="2"/>
      <c r="VYB75" s="2"/>
      <c r="VYC75" s="2"/>
      <c r="VYD75" s="2"/>
      <c r="VYE75" s="2"/>
      <c r="VYF75" s="2"/>
      <c r="VYG75" s="2"/>
      <c r="VYH75" s="2"/>
      <c r="VYI75" s="2"/>
      <c r="VYJ75" s="2"/>
      <c r="VYK75" s="2"/>
      <c r="VYL75" s="2"/>
      <c r="VYM75" s="2"/>
      <c r="VYN75" s="2"/>
      <c r="VYO75" s="2"/>
      <c r="VYP75" s="2"/>
      <c r="VYQ75" s="2"/>
      <c r="VYR75" s="2"/>
      <c r="VYS75" s="2"/>
      <c r="VYT75" s="2"/>
      <c r="VYU75" s="2"/>
      <c r="VYV75" s="2"/>
      <c r="VYW75" s="2"/>
      <c r="VYX75" s="2"/>
      <c r="VYY75" s="2"/>
      <c r="VYZ75" s="2"/>
      <c r="VZA75" s="2"/>
      <c r="VZB75" s="2"/>
      <c r="VZC75" s="2"/>
      <c r="VZD75" s="2"/>
      <c r="VZE75" s="2"/>
      <c r="VZF75" s="2"/>
      <c r="VZG75" s="2"/>
      <c r="VZH75" s="2"/>
      <c r="VZI75" s="2"/>
      <c r="VZJ75" s="2"/>
      <c r="VZK75" s="2"/>
      <c r="VZL75" s="2"/>
      <c r="VZM75" s="2"/>
      <c r="VZN75" s="2"/>
      <c r="VZO75" s="2"/>
      <c r="VZP75" s="2"/>
      <c r="VZQ75" s="2"/>
      <c r="VZR75" s="2"/>
      <c r="VZS75" s="2"/>
      <c r="VZT75" s="2"/>
      <c r="VZU75" s="2"/>
      <c r="VZV75" s="2"/>
      <c r="VZW75" s="2"/>
      <c r="VZX75" s="2"/>
      <c r="VZY75" s="2"/>
      <c r="VZZ75" s="2"/>
      <c r="WAA75" s="2"/>
      <c r="WAB75" s="2"/>
      <c r="WAC75" s="2"/>
      <c r="WAD75" s="2"/>
      <c r="WAE75" s="2"/>
      <c r="WAF75" s="2"/>
      <c r="WAG75" s="2"/>
      <c r="WAH75" s="2"/>
      <c r="WAI75" s="2"/>
      <c r="WAJ75" s="2"/>
      <c r="WAK75" s="2"/>
      <c r="WAL75" s="2"/>
      <c r="WAM75" s="2"/>
      <c r="WAN75" s="2"/>
      <c r="WAO75" s="2"/>
      <c r="WAP75" s="2"/>
      <c r="WAQ75" s="2"/>
      <c r="WAR75" s="2"/>
      <c r="WAS75" s="2"/>
      <c r="WAT75" s="2"/>
      <c r="WAU75" s="2"/>
      <c r="WAV75" s="2"/>
      <c r="WAW75" s="2"/>
      <c r="WAX75" s="2"/>
      <c r="WAY75" s="2"/>
      <c r="WAZ75" s="2"/>
      <c r="WBA75" s="2"/>
      <c r="WBB75" s="2"/>
      <c r="WBC75" s="2"/>
      <c r="WBD75" s="2"/>
      <c r="WBE75" s="2"/>
      <c r="WBF75" s="2"/>
      <c r="WBG75" s="2"/>
      <c r="WBH75" s="2"/>
      <c r="WBI75" s="2"/>
      <c r="WBJ75" s="2"/>
      <c r="WBK75" s="2"/>
      <c r="WBL75" s="2"/>
      <c r="WBM75" s="2"/>
      <c r="WBN75" s="2"/>
      <c r="WBO75" s="2"/>
      <c r="WBP75" s="2"/>
      <c r="WBQ75" s="2"/>
      <c r="WBR75" s="2"/>
      <c r="WBS75" s="2"/>
      <c r="WBT75" s="2"/>
      <c r="WBU75" s="2"/>
      <c r="WBV75" s="2"/>
      <c r="WBW75" s="2"/>
      <c r="WBX75" s="2"/>
      <c r="WBY75" s="2"/>
      <c r="WBZ75" s="2"/>
      <c r="WCA75" s="2"/>
      <c r="WCB75" s="2"/>
      <c r="WCC75" s="2"/>
      <c r="WCD75" s="2"/>
      <c r="WCE75" s="2"/>
      <c r="WCF75" s="2"/>
      <c r="WCG75" s="2"/>
      <c r="WCH75" s="2"/>
      <c r="WCI75" s="2"/>
      <c r="WCJ75" s="2"/>
      <c r="WCK75" s="2"/>
      <c r="WCL75" s="2"/>
      <c r="WCM75" s="2"/>
      <c r="WCN75" s="2"/>
      <c r="WCO75" s="2"/>
      <c r="WCP75" s="2"/>
      <c r="WCQ75" s="2"/>
      <c r="WCR75" s="2"/>
      <c r="WCS75" s="2"/>
      <c r="WCT75" s="2"/>
      <c r="WCU75" s="2"/>
      <c r="WCV75" s="2"/>
      <c r="WCW75" s="2"/>
      <c r="WCX75" s="2"/>
      <c r="WCY75" s="2"/>
      <c r="WCZ75" s="2"/>
      <c r="WDA75" s="2"/>
      <c r="WDB75" s="2"/>
      <c r="WDC75" s="2"/>
      <c r="WDD75" s="2"/>
      <c r="WDE75" s="2"/>
      <c r="WDF75" s="2"/>
      <c r="WDG75" s="2"/>
      <c r="WDH75" s="2"/>
      <c r="WDI75" s="2"/>
      <c r="WDJ75" s="2"/>
      <c r="WDK75" s="2"/>
      <c r="WDL75" s="2"/>
      <c r="WDM75" s="2"/>
      <c r="WDN75" s="2"/>
      <c r="WDO75" s="2"/>
      <c r="WDP75" s="2"/>
      <c r="WDQ75" s="2"/>
      <c r="WDR75" s="2"/>
      <c r="WDS75" s="2"/>
      <c r="WDT75" s="2"/>
      <c r="WDU75" s="2"/>
      <c r="WDV75" s="2"/>
      <c r="WDW75" s="2"/>
      <c r="WDX75" s="2"/>
      <c r="WDY75" s="2"/>
      <c r="WDZ75" s="2"/>
      <c r="WEA75" s="2"/>
      <c r="WEB75" s="2"/>
      <c r="WEC75" s="2"/>
      <c r="WED75" s="2"/>
      <c r="WEE75" s="2"/>
      <c r="WEF75" s="2"/>
      <c r="WEG75" s="2"/>
      <c r="WEH75" s="2"/>
      <c r="WEI75" s="2"/>
      <c r="WEJ75" s="2"/>
      <c r="WEK75" s="2"/>
      <c r="WEL75" s="2"/>
      <c r="WEM75" s="2"/>
      <c r="WEN75" s="2"/>
      <c r="WEO75" s="2"/>
      <c r="WEP75" s="2"/>
      <c r="WEQ75" s="2"/>
      <c r="WER75" s="2"/>
      <c r="WES75" s="2"/>
      <c r="WET75" s="2"/>
      <c r="WEU75" s="2"/>
      <c r="WEV75" s="2"/>
      <c r="WEW75" s="2"/>
      <c r="WEX75" s="2"/>
      <c r="WEY75" s="2"/>
      <c r="WEZ75" s="2"/>
      <c r="WFA75" s="2"/>
      <c r="WFB75" s="2"/>
      <c r="WFC75" s="2"/>
      <c r="WFD75" s="2"/>
      <c r="WFE75" s="2"/>
      <c r="WFF75" s="2"/>
      <c r="WFG75" s="2"/>
      <c r="WFH75" s="2"/>
      <c r="WFI75" s="2"/>
      <c r="WFJ75" s="2"/>
      <c r="WFK75" s="2"/>
      <c r="WFL75" s="2"/>
      <c r="WFM75" s="2"/>
      <c r="WFN75" s="2"/>
      <c r="WFO75" s="2"/>
      <c r="WFP75" s="2"/>
      <c r="WFQ75" s="2"/>
      <c r="WFR75" s="2"/>
      <c r="WFS75" s="2"/>
      <c r="WFT75" s="2"/>
      <c r="WFU75" s="2"/>
      <c r="WFV75" s="2"/>
      <c r="WFW75" s="2"/>
      <c r="WFX75" s="2"/>
      <c r="WFY75" s="2"/>
      <c r="WFZ75" s="2"/>
      <c r="WGA75" s="2"/>
      <c r="WGB75" s="2"/>
      <c r="WGC75" s="2"/>
      <c r="WGD75" s="2"/>
      <c r="WGE75" s="2"/>
      <c r="WGF75" s="2"/>
      <c r="WGG75" s="2"/>
      <c r="WGH75" s="2"/>
      <c r="WGI75" s="2"/>
      <c r="WGJ75" s="2"/>
      <c r="WGK75" s="2"/>
      <c r="WGL75" s="2"/>
      <c r="WGM75" s="2"/>
      <c r="WGN75" s="2"/>
      <c r="WGO75" s="2"/>
      <c r="WGP75" s="2"/>
      <c r="WGQ75" s="2"/>
      <c r="WGR75" s="2"/>
      <c r="WGS75" s="2"/>
      <c r="WGT75" s="2"/>
      <c r="WGU75" s="2"/>
      <c r="WGV75" s="2"/>
      <c r="WGW75" s="2"/>
      <c r="WGX75" s="2"/>
      <c r="WGY75" s="2"/>
      <c r="WGZ75" s="2"/>
      <c r="WHA75" s="2"/>
      <c r="WHB75" s="2"/>
      <c r="WHC75" s="2"/>
      <c r="WHD75" s="2"/>
      <c r="WHE75" s="2"/>
      <c r="WHF75" s="2"/>
      <c r="WHG75" s="2"/>
      <c r="WHH75" s="2"/>
      <c r="WHI75" s="2"/>
      <c r="WHJ75" s="2"/>
      <c r="WHK75" s="2"/>
      <c r="WHL75" s="2"/>
      <c r="WHM75" s="2"/>
      <c r="WHN75" s="2"/>
      <c r="WHO75" s="2"/>
      <c r="WHP75" s="2"/>
      <c r="WHQ75" s="2"/>
      <c r="WHR75" s="2"/>
      <c r="WHS75" s="2"/>
      <c r="WHT75" s="2"/>
      <c r="WHU75" s="2"/>
      <c r="WHV75" s="2"/>
      <c r="WHW75" s="2"/>
      <c r="WHX75" s="2"/>
      <c r="WHY75" s="2"/>
      <c r="WHZ75" s="2"/>
      <c r="WIA75" s="2"/>
      <c r="WIB75" s="2"/>
      <c r="WIC75" s="2"/>
      <c r="WID75" s="2"/>
      <c r="WIE75" s="2"/>
      <c r="WIF75" s="2"/>
      <c r="WIG75" s="2"/>
      <c r="WIH75" s="2"/>
      <c r="WII75" s="2"/>
      <c r="WIJ75" s="2"/>
      <c r="WIK75" s="2"/>
      <c r="WIL75" s="2"/>
      <c r="WIM75" s="2"/>
      <c r="WIN75" s="2"/>
      <c r="WIO75" s="2"/>
      <c r="WIP75" s="2"/>
      <c r="WIQ75" s="2"/>
      <c r="WIR75" s="2"/>
      <c r="WIS75" s="2"/>
      <c r="WIT75" s="2"/>
      <c r="WIU75" s="2"/>
      <c r="WIV75" s="2"/>
      <c r="WIW75" s="2"/>
      <c r="WIX75" s="2"/>
      <c r="WIY75" s="2"/>
      <c r="WIZ75" s="2"/>
      <c r="WJA75" s="2"/>
      <c r="WJB75" s="2"/>
      <c r="WJC75" s="2"/>
      <c r="WJD75" s="2"/>
      <c r="WJE75" s="2"/>
      <c r="WJF75" s="2"/>
      <c r="WJG75" s="2"/>
      <c r="WJH75" s="2"/>
      <c r="WJI75" s="2"/>
      <c r="WJJ75" s="2"/>
      <c r="WJK75" s="2"/>
      <c r="WJL75" s="2"/>
      <c r="WJM75" s="2"/>
      <c r="WJN75" s="2"/>
      <c r="WJO75" s="2"/>
      <c r="WJP75" s="2"/>
      <c r="WJQ75" s="2"/>
      <c r="WJR75" s="2"/>
      <c r="WJS75" s="2"/>
      <c r="WJT75" s="2"/>
      <c r="WJU75" s="2"/>
      <c r="WJV75" s="2"/>
      <c r="WJW75" s="2"/>
      <c r="WJX75" s="2"/>
      <c r="WJY75" s="2"/>
      <c r="WJZ75" s="2"/>
      <c r="WKA75" s="2"/>
      <c r="WKB75" s="2"/>
      <c r="WKC75" s="2"/>
      <c r="WKD75" s="2"/>
      <c r="WKE75" s="2"/>
      <c r="WKF75" s="2"/>
      <c r="WKG75" s="2"/>
      <c r="WKH75" s="2"/>
      <c r="WKI75" s="2"/>
      <c r="WKJ75" s="2"/>
      <c r="WKK75" s="2"/>
      <c r="WKL75" s="2"/>
      <c r="WKM75" s="2"/>
      <c r="WKN75" s="2"/>
      <c r="WKO75" s="2"/>
      <c r="WKP75" s="2"/>
      <c r="WKQ75" s="2"/>
      <c r="WKR75" s="2"/>
      <c r="WKS75" s="2"/>
      <c r="WKT75" s="2"/>
      <c r="WKU75" s="2"/>
      <c r="WKV75" s="2"/>
      <c r="WKW75" s="2"/>
      <c r="WKX75" s="2"/>
      <c r="WKY75" s="2"/>
      <c r="WKZ75" s="2"/>
      <c r="WLA75" s="2"/>
      <c r="WLB75" s="2"/>
      <c r="WLC75" s="2"/>
      <c r="WLD75" s="2"/>
      <c r="WLE75" s="2"/>
      <c r="WLF75" s="2"/>
      <c r="WLG75" s="2"/>
      <c r="WLH75" s="2"/>
      <c r="WLI75" s="2"/>
      <c r="WLJ75" s="2"/>
      <c r="WLK75" s="2"/>
      <c r="WLL75" s="2"/>
      <c r="WLM75" s="2"/>
      <c r="WLN75" s="2"/>
      <c r="WLO75" s="2"/>
      <c r="WLP75" s="2"/>
      <c r="WLQ75" s="2"/>
      <c r="WLR75" s="2"/>
      <c r="WLS75" s="2"/>
      <c r="WLT75" s="2"/>
      <c r="WLU75" s="2"/>
      <c r="WLV75" s="2"/>
      <c r="WLW75" s="2"/>
      <c r="WLX75" s="2"/>
      <c r="WLY75" s="2"/>
      <c r="WLZ75" s="2"/>
      <c r="WMA75" s="2"/>
      <c r="WMB75" s="2"/>
      <c r="WMC75" s="2"/>
      <c r="WMD75" s="2"/>
      <c r="WME75" s="2"/>
      <c r="WMF75" s="2"/>
      <c r="WMG75" s="2"/>
      <c r="WMH75" s="2"/>
      <c r="WMI75" s="2"/>
      <c r="WMJ75" s="2"/>
      <c r="WMK75" s="2"/>
      <c r="WML75" s="2"/>
      <c r="WMM75" s="2"/>
      <c r="WMN75" s="2"/>
      <c r="WMO75" s="2"/>
      <c r="WMP75" s="2"/>
      <c r="WMQ75" s="2"/>
      <c r="WMR75" s="2"/>
      <c r="WMS75" s="2"/>
      <c r="WMT75" s="2"/>
      <c r="WMU75" s="2"/>
      <c r="WMV75" s="2"/>
      <c r="WMW75" s="2"/>
      <c r="WMX75" s="2"/>
      <c r="WMY75" s="2"/>
      <c r="WMZ75" s="2"/>
      <c r="WNA75" s="2"/>
      <c r="WNB75" s="2"/>
      <c r="WNC75" s="2"/>
      <c r="WND75" s="2"/>
      <c r="WNE75" s="2"/>
      <c r="WNF75" s="2"/>
      <c r="WNG75" s="2"/>
      <c r="WNH75" s="2"/>
      <c r="WNI75" s="2"/>
      <c r="WNJ75" s="2"/>
      <c r="WNK75" s="2"/>
      <c r="WNL75" s="2"/>
      <c r="WNM75" s="2"/>
      <c r="WNN75" s="2"/>
      <c r="WNO75" s="2"/>
      <c r="WNP75" s="2"/>
      <c r="WNQ75" s="2"/>
      <c r="WNR75" s="2"/>
      <c r="WNS75" s="2"/>
      <c r="WNT75" s="2"/>
      <c r="WNU75" s="2"/>
      <c r="WNV75" s="2"/>
      <c r="WNW75" s="2"/>
      <c r="WNX75" s="2"/>
      <c r="WNY75" s="2"/>
      <c r="WNZ75" s="2"/>
      <c r="WOA75" s="2"/>
      <c r="WOB75" s="2"/>
      <c r="WOC75" s="2"/>
      <c r="WOD75" s="2"/>
      <c r="WOE75" s="2"/>
      <c r="WOF75" s="2"/>
      <c r="WOG75" s="2"/>
      <c r="WOH75" s="2"/>
      <c r="WOI75" s="2"/>
      <c r="WOJ75" s="2"/>
      <c r="WOK75" s="2"/>
      <c r="WOL75" s="2"/>
      <c r="WOM75" s="2"/>
      <c r="WON75" s="2"/>
      <c r="WOO75" s="2"/>
      <c r="WOP75" s="2"/>
      <c r="WOQ75" s="2"/>
      <c r="WOR75" s="2"/>
      <c r="WOS75" s="2"/>
      <c r="WOT75" s="2"/>
      <c r="WOU75" s="2"/>
      <c r="WOV75" s="2"/>
      <c r="WOW75" s="2"/>
      <c r="WOX75" s="2"/>
      <c r="WOY75" s="2"/>
      <c r="WOZ75" s="2"/>
      <c r="WPA75" s="2"/>
      <c r="WPB75" s="2"/>
      <c r="WPC75" s="2"/>
      <c r="WPD75" s="2"/>
      <c r="WPE75" s="2"/>
      <c r="WPF75" s="2"/>
      <c r="WPG75" s="2"/>
      <c r="WPH75" s="2"/>
      <c r="WPI75" s="2"/>
      <c r="WPJ75" s="2"/>
      <c r="WPK75" s="2"/>
      <c r="WPL75" s="2"/>
      <c r="WPM75" s="2"/>
      <c r="WPN75" s="2"/>
      <c r="WPO75" s="2"/>
      <c r="WPP75" s="2"/>
      <c r="WPQ75" s="2"/>
      <c r="WPR75" s="2"/>
      <c r="WPS75" s="2"/>
      <c r="WPT75" s="2"/>
      <c r="WPU75" s="2"/>
      <c r="WPV75" s="2"/>
      <c r="WPW75" s="2"/>
      <c r="WPX75" s="2"/>
      <c r="WPY75" s="2"/>
      <c r="WPZ75" s="2"/>
      <c r="WQA75" s="2"/>
      <c r="WQB75" s="2"/>
      <c r="WQC75" s="2"/>
      <c r="WQD75" s="2"/>
      <c r="WQE75" s="2"/>
      <c r="WQF75" s="2"/>
      <c r="WQG75" s="2"/>
      <c r="WQH75" s="2"/>
      <c r="WQI75" s="2"/>
      <c r="WQJ75" s="2"/>
      <c r="WQK75" s="2"/>
      <c r="WQL75" s="2"/>
      <c r="WQM75" s="2"/>
      <c r="WQN75" s="2"/>
      <c r="WQO75" s="2"/>
      <c r="WQP75" s="2"/>
      <c r="WQQ75" s="2"/>
      <c r="WQR75" s="2"/>
      <c r="WQS75" s="2"/>
      <c r="WQT75" s="2"/>
      <c r="WQU75" s="2"/>
      <c r="WQV75" s="2"/>
      <c r="WQW75" s="2"/>
      <c r="WQX75" s="2"/>
      <c r="WQY75" s="2"/>
      <c r="WQZ75" s="2"/>
      <c r="WRA75" s="2"/>
      <c r="WRB75" s="2"/>
      <c r="WRC75" s="2"/>
      <c r="WRD75" s="2"/>
      <c r="WRE75" s="2"/>
      <c r="WRF75" s="2"/>
      <c r="WRG75" s="2"/>
      <c r="WRH75" s="2"/>
      <c r="WRI75" s="2"/>
      <c r="WRJ75" s="2"/>
      <c r="WRK75" s="2"/>
      <c r="WRL75" s="2"/>
      <c r="WRM75" s="2"/>
      <c r="WRN75" s="2"/>
      <c r="WRO75" s="2"/>
      <c r="WRP75" s="2"/>
      <c r="WRQ75" s="2"/>
      <c r="WRR75" s="2"/>
      <c r="WRS75" s="2"/>
      <c r="WRT75" s="2"/>
      <c r="WRU75" s="2"/>
      <c r="WRV75" s="2"/>
      <c r="WRW75" s="2"/>
      <c r="WRX75" s="2"/>
      <c r="WRY75" s="2"/>
      <c r="WRZ75" s="2"/>
      <c r="WSA75" s="2"/>
      <c r="WSB75" s="2"/>
      <c r="WSC75" s="2"/>
      <c r="WSD75" s="2"/>
      <c r="WSE75" s="2"/>
      <c r="WSF75" s="2"/>
      <c r="WSG75" s="2"/>
      <c r="WSH75" s="2"/>
      <c r="WSI75" s="2"/>
      <c r="WSJ75" s="2"/>
      <c r="WSK75" s="2"/>
      <c r="WSL75" s="2"/>
      <c r="WSM75" s="2"/>
      <c r="WSN75" s="2"/>
      <c r="WSO75" s="2"/>
      <c r="WSP75" s="2"/>
      <c r="WSQ75" s="2"/>
      <c r="WSR75" s="2"/>
      <c r="WSS75" s="2"/>
      <c r="WST75" s="2"/>
      <c r="WSU75" s="2"/>
      <c r="WSV75" s="2"/>
      <c r="WSW75" s="2"/>
      <c r="WSX75" s="2"/>
      <c r="WSY75" s="2"/>
      <c r="WSZ75" s="2"/>
      <c r="WTA75" s="2"/>
      <c r="WTB75" s="2"/>
      <c r="WTC75" s="2"/>
      <c r="WTD75" s="2"/>
      <c r="WTE75" s="2"/>
      <c r="WTF75" s="2"/>
      <c r="WTG75" s="2"/>
      <c r="WTH75" s="2"/>
      <c r="WTI75" s="2"/>
      <c r="WTJ75" s="2"/>
      <c r="WTK75" s="2"/>
      <c r="WTL75" s="2"/>
      <c r="WTM75" s="2"/>
      <c r="WTN75" s="2"/>
      <c r="WTO75" s="2"/>
      <c r="WTP75" s="2"/>
      <c r="WTQ75" s="2"/>
      <c r="WTR75" s="2"/>
      <c r="WTS75" s="2"/>
      <c r="WTT75" s="2"/>
      <c r="WTU75" s="2"/>
      <c r="WTV75" s="2"/>
      <c r="WTW75" s="2"/>
      <c r="WTX75" s="2"/>
      <c r="WTY75" s="2"/>
      <c r="WTZ75" s="2"/>
      <c r="WUA75" s="2"/>
      <c r="WUB75" s="2"/>
      <c r="WUC75" s="2"/>
      <c r="WUD75" s="2"/>
      <c r="WUE75" s="2"/>
      <c r="WUF75" s="2"/>
      <c r="WUG75" s="2"/>
      <c r="WUH75" s="2"/>
      <c r="WUI75" s="2"/>
      <c r="WUJ75" s="2"/>
      <c r="WUK75" s="2"/>
      <c r="WUL75" s="2"/>
      <c r="WUM75" s="2"/>
      <c r="WUN75" s="2"/>
      <c r="WUO75" s="2"/>
      <c r="WUP75" s="2"/>
      <c r="WUQ75" s="2"/>
      <c r="WUR75" s="2"/>
      <c r="WUS75" s="2"/>
      <c r="WUT75" s="2"/>
      <c r="WUU75" s="2"/>
      <c r="WUV75" s="2"/>
      <c r="WUW75" s="2"/>
      <c r="WUX75" s="2"/>
      <c r="WUY75" s="2"/>
      <c r="WUZ75" s="2"/>
      <c r="WVA75" s="2"/>
      <c r="WVB75" s="2"/>
      <c r="WVC75" s="2"/>
      <c r="WVD75" s="2"/>
      <c r="WVE75" s="2"/>
      <c r="WVF75" s="2"/>
      <c r="WVG75" s="2"/>
      <c r="WVH75" s="2"/>
      <c r="WVI75" s="2"/>
      <c r="WVJ75" s="2"/>
      <c r="WVK75" s="2"/>
      <c r="WVL75" s="2"/>
      <c r="WVM75" s="2"/>
      <c r="WVN75" s="2"/>
      <c r="WVO75" s="2"/>
      <c r="WVP75" s="2"/>
      <c r="WVQ75" s="2"/>
      <c r="WVR75" s="2"/>
      <c r="WVS75" s="2"/>
      <c r="WVT75" s="2"/>
      <c r="WVU75" s="2"/>
      <c r="WVV75" s="2"/>
      <c r="WVW75" s="2"/>
      <c r="WVX75" s="2"/>
      <c r="WVY75" s="2"/>
      <c r="WVZ75" s="2"/>
      <c r="WWA75" s="2"/>
      <c r="WWB75" s="2"/>
      <c r="WWC75" s="2"/>
      <c r="WWD75" s="2"/>
      <c r="WWE75" s="2"/>
      <c r="WWF75" s="2"/>
      <c r="WWG75" s="2"/>
      <c r="WWH75" s="2"/>
      <c r="WWI75" s="2"/>
      <c r="WWJ75" s="2"/>
      <c r="WWK75" s="2"/>
      <c r="WWL75" s="2"/>
      <c r="WWM75" s="2"/>
      <c r="WWN75" s="2"/>
      <c r="WWO75" s="2"/>
      <c r="WWP75" s="2"/>
      <c r="WWQ75" s="2"/>
      <c r="WWR75" s="2"/>
      <c r="WWS75" s="2"/>
      <c r="WWT75" s="2"/>
      <c r="WWU75" s="2"/>
      <c r="WWV75" s="2"/>
      <c r="WWW75" s="2"/>
      <c r="WWX75" s="2"/>
      <c r="WWY75" s="2"/>
      <c r="WWZ75" s="2"/>
      <c r="WXA75" s="2"/>
      <c r="WXB75" s="2"/>
      <c r="WXC75" s="2"/>
      <c r="WXD75" s="2"/>
      <c r="WXE75" s="2"/>
      <c r="WXF75" s="2"/>
      <c r="WXG75" s="2"/>
      <c r="WXH75" s="2"/>
      <c r="WXI75" s="2"/>
      <c r="WXJ75" s="2"/>
      <c r="WXK75" s="2"/>
      <c r="WXL75" s="2"/>
      <c r="WXM75" s="2"/>
      <c r="WXN75" s="2"/>
      <c r="WXO75" s="2"/>
      <c r="WXP75" s="2"/>
      <c r="WXQ75" s="2"/>
      <c r="WXR75" s="2"/>
      <c r="WXS75" s="2"/>
      <c r="WXT75" s="2"/>
      <c r="WXU75" s="2"/>
      <c r="WXV75" s="2"/>
      <c r="WXW75" s="2"/>
      <c r="WXX75" s="2"/>
      <c r="WXY75" s="2"/>
      <c r="WXZ75" s="2"/>
      <c r="WYA75" s="2"/>
      <c r="WYB75" s="2"/>
      <c r="WYC75" s="2"/>
      <c r="WYD75" s="2"/>
      <c r="WYE75" s="2"/>
      <c r="WYF75" s="2"/>
      <c r="WYG75" s="2"/>
      <c r="WYH75" s="2"/>
      <c r="WYI75" s="2"/>
      <c r="WYJ75" s="2"/>
      <c r="WYK75" s="2"/>
      <c r="WYL75" s="2"/>
      <c r="WYM75" s="2"/>
      <c r="WYN75" s="2"/>
      <c r="WYO75" s="2"/>
      <c r="WYP75" s="2"/>
      <c r="WYQ75" s="2"/>
      <c r="WYR75" s="2"/>
      <c r="WYS75" s="2"/>
      <c r="WYT75" s="2"/>
      <c r="WYU75" s="2"/>
      <c r="WYV75" s="2"/>
      <c r="WYW75" s="2"/>
      <c r="WYX75" s="2"/>
      <c r="WYY75" s="2"/>
      <c r="WYZ75" s="2"/>
      <c r="WZA75" s="2"/>
      <c r="WZB75" s="2"/>
      <c r="WZC75" s="2"/>
      <c r="WZD75" s="2"/>
      <c r="WZE75" s="2"/>
      <c r="WZF75" s="2"/>
      <c r="WZG75" s="2"/>
      <c r="WZH75" s="2"/>
      <c r="WZI75" s="2"/>
      <c r="WZJ75" s="2"/>
      <c r="WZK75" s="2"/>
      <c r="WZL75" s="2"/>
      <c r="WZM75" s="2"/>
      <c r="WZN75" s="2"/>
      <c r="WZO75" s="2"/>
      <c r="WZP75" s="2"/>
      <c r="WZQ75" s="2"/>
      <c r="WZR75" s="2"/>
      <c r="WZS75" s="2"/>
      <c r="WZT75" s="2"/>
      <c r="WZU75" s="2"/>
      <c r="WZV75" s="2"/>
      <c r="WZW75" s="2"/>
      <c r="WZX75" s="2"/>
      <c r="WZY75" s="2"/>
      <c r="WZZ75" s="2"/>
      <c r="XAA75" s="2"/>
      <c r="XAB75" s="2"/>
      <c r="XAC75" s="2"/>
      <c r="XAD75" s="2"/>
      <c r="XAE75" s="2"/>
      <c r="XAF75" s="2"/>
      <c r="XAG75" s="2"/>
      <c r="XAH75" s="2"/>
      <c r="XAI75" s="2"/>
      <c r="XAJ75" s="2"/>
      <c r="XAK75" s="2"/>
      <c r="XAL75" s="2"/>
      <c r="XAM75" s="2"/>
      <c r="XAN75" s="2"/>
      <c r="XAO75" s="2"/>
      <c r="XAP75" s="2"/>
      <c r="XAQ75" s="2"/>
      <c r="XAR75" s="2"/>
      <c r="XAS75" s="2"/>
      <c r="XAT75" s="2"/>
      <c r="XAU75" s="2"/>
      <c r="XAV75" s="2"/>
      <c r="XAW75" s="2"/>
      <c r="XAX75" s="2"/>
      <c r="XAY75" s="2"/>
      <c r="XAZ75" s="2"/>
      <c r="XBA75" s="2"/>
      <c r="XBB75" s="2"/>
      <c r="XBC75" s="2"/>
      <c r="XBD75" s="2"/>
      <c r="XBE75" s="2"/>
      <c r="XBF75" s="2"/>
      <c r="XBG75" s="2"/>
      <c r="XBH75" s="2"/>
      <c r="XBI75" s="2"/>
      <c r="XBJ75" s="2"/>
      <c r="XBK75" s="2"/>
      <c r="XBL75" s="2"/>
      <c r="XBM75" s="2"/>
      <c r="XBN75" s="2"/>
      <c r="XBO75" s="2"/>
      <c r="XBP75" s="2"/>
      <c r="XBQ75" s="2"/>
      <c r="XBR75" s="2"/>
      <c r="XBS75" s="2"/>
      <c r="XBT75" s="2"/>
      <c r="XBU75" s="2"/>
      <c r="XBV75" s="2"/>
      <c r="XBW75" s="2"/>
      <c r="XBX75" s="2"/>
      <c r="XBY75" s="2"/>
      <c r="XBZ75" s="2"/>
      <c r="XCA75" s="2"/>
      <c r="XCB75" s="2"/>
      <c r="XCC75" s="2"/>
      <c r="XCD75" s="2"/>
      <c r="XCE75" s="2"/>
      <c r="XCF75" s="2"/>
      <c r="XCG75" s="2"/>
      <c r="XCH75" s="2"/>
      <c r="XCI75" s="2"/>
      <c r="XCJ75" s="2"/>
      <c r="XCK75" s="2"/>
      <c r="XCL75" s="2"/>
      <c r="XCM75" s="2"/>
      <c r="XCN75" s="2"/>
      <c r="XCO75" s="2"/>
      <c r="XCP75" s="2"/>
      <c r="XCQ75" s="2"/>
      <c r="XCR75" s="2"/>
      <c r="XCS75" s="2"/>
      <c r="XCT75" s="2"/>
      <c r="XCU75" s="2"/>
      <c r="XCV75" s="2"/>
      <c r="XCW75" s="2"/>
      <c r="XCX75" s="2"/>
      <c r="XCY75" s="2"/>
      <c r="XCZ75" s="2"/>
      <c r="XDA75" s="2"/>
      <c r="XDB75" s="2"/>
      <c r="XDC75" s="2"/>
      <c r="XDD75" s="2"/>
      <c r="XDE75" s="2"/>
      <c r="XDF75" s="2"/>
      <c r="XDG75" s="2"/>
      <c r="XDH75" s="2"/>
      <c r="XDI75" s="2"/>
      <c r="XDJ75" s="2"/>
      <c r="XDK75" s="2"/>
      <c r="XDL75" s="2"/>
      <c r="XDM75" s="2"/>
      <c r="XDN75" s="2"/>
      <c r="XDO75" s="2"/>
      <c r="XDP75" s="2"/>
      <c r="XDQ75" s="2"/>
      <c r="XDR75" s="2"/>
      <c r="XDS75" s="2"/>
      <c r="XDT75" s="2"/>
      <c r="XDU75" s="2"/>
      <c r="XDV75" s="2"/>
      <c r="XDW75" s="2"/>
      <c r="XDX75" s="2"/>
      <c r="XDY75" s="2"/>
      <c r="XDZ75" s="2"/>
      <c r="XEA75" s="2"/>
      <c r="XEB75" s="2"/>
      <c r="XEC75" s="2"/>
      <c r="XED75" s="2"/>
      <c r="XEE75" s="2"/>
      <c r="XEF75" s="2"/>
      <c r="XEG75" s="2"/>
      <c r="XEH75" s="2"/>
      <c r="XEI75" s="2"/>
      <c r="XEJ75" s="2"/>
      <c r="XEK75" s="2"/>
      <c r="XEL75" s="2"/>
      <c r="XEM75" s="2"/>
      <c r="XEN75" s="2"/>
      <c r="XEO75" s="2"/>
      <c r="XEP75" s="2"/>
      <c r="XEQ75" s="2"/>
      <c r="XER75" s="2"/>
      <c r="XES75" s="2"/>
      <c r="XET75" s="2"/>
      <c r="XEU75" s="2"/>
      <c r="XEV75" s="2"/>
      <c r="XEW75" s="2"/>
      <c r="XEX75" s="2"/>
      <c r="XEY75" s="2"/>
      <c r="XEZ75" s="2"/>
      <c r="XFA75" s="2"/>
      <c r="XFB75" s="2"/>
      <c r="XFC75" s="2"/>
    </row>
    <row r="76" spans="1:16383" x14ac:dyDescent="0.2">
      <c r="A76" s="2" t="s">
        <v>71</v>
      </c>
      <c r="B76" s="2" t="s">
        <v>465</v>
      </c>
      <c r="C76" s="167">
        <v>20</v>
      </c>
      <c r="D76" s="167"/>
      <c r="E76" s="167"/>
      <c r="F76" s="167"/>
      <c r="G76" s="167"/>
      <c r="H76" s="167"/>
      <c r="I76" s="167"/>
      <c r="J76" s="167"/>
      <c r="K76" s="167"/>
      <c r="L76" s="167"/>
      <c r="M76" s="167"/>
      <c r="N76" s="167"/>
      <c r="O76" s="167"/>
      <c r="P76" s="167"/>
      <c r="Q76" s="167"/>
      <c r="R76" s="167"/>
      <c r="S76" s="167"/>
      <c r="T76" s="167"/>
      <c r="U76" s="167"/>
      <c r="V76" s="167"/>
      <c r="W76" s="167"/>
      <c r="X76" s="167"/>
      <c r="Y76" s="167"/>
      <c r="Z76" s="167"/>
      <c r="AA76" s="167"/>
      <c r="AB76" s="167"/>
      <c r="AC76" s="167"/>
      <c r="AD76" s="167"/>
      <c r="AE76" s="167"/>
      <c r="AF76" s="167"/>
      <c r="AG76" s="167"/>
      <c r="AH76" s="167"/>
      <c r="AI76" s="167"/>
      <c r="AJ76" s="2" t="s">
        <v>4</v>
      </c>
      <c r="AK76" s="2" t="s">
        <v>533</v>
      </c>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c r="AQK76" s="2"/>
      <c r="AQL76" s="2"/>
      <c r="AQM76" s="2"/>
      <c r="AQN76" s="2"/>
      <c r="AQO76" s="2"/>
      <c r="AQP76" s="2"/>
      <c r="AQQ76" s="2"/>
      <c r="AQR76" s="2"/>
      <c r="AQS76" s="2"/>
      <c r="AQT76" s="2"/>
      <c r="AQU76" s="2"/>
      <c r="AQV76" s="2"/>
      <c r="AQW76" s="2"/>
      <c r="AQX76" s="2"/>
      <c r="AQY76" s="2"/>
      <c r="AQZ76" s="2"/>
      <c r="ARA76" s="2"/>
      <c r="ARB76" s="2"/>
      <c r="ARC76" s="2"/>
      <c r="ARD76" s="2"/>
      <c r="ARE76" s="2"/>
      <c r="ARF76" s="2"/>
      <c r="ARG76" s="2"/>
      <c r="ARH76" s="2"/>
      <c r="ARI76" s="2"/>
      <c r="ARJ76" s="2"/>
      <c r="ARK76" s="2"/>
      <c r="ARL76" s="2"/>
      <c r="ARM76" s="2"/>
      <c r="ARN76" s="2"/>
      <c r="ARO76" s="2"/>
      <c r="ARP76" s="2"/>
      <c r="ARQ76" s="2"/>
      <c r="ARR76" s="2"/>
      <c r="ARS76" s="2"/>
      <c r="ART76" s="2"/>
      <c r="ARU76" s="2"/>
      <c r="ARV76" s="2"/>
      <c r="ARW76" s="2"/>
      <c r="ARX76" s="2"/>
      <c r="ARY76" s="2"/>
      <c r="ARZ76" s="2"/>
      <c r="ASA76" s="2"/>
      <c r="ASB76" s="2"/>
      <c r="ASC76" s="2"/>
      <c r="ASD76" s="2"/>
      <c r="ASE76" s="2"/>
      <c r="ASF76" s="2"/>
      <c r="ASG76" s="2"/>
      <c r="ASH76" s="2"/>
      <c r="ASI76" s="2"/>
      <c r="ASJ76" s="2"/>
      <c r="ASK76" s="2"/>
      <c r="ASL76" s="2"/>
      <c r="ASM76" s="2"/>
      <c r="ASN76" s="2"/>
      <c r="ASO76" s="2"/>
      <c r="ASP76" s="2"/>
      <c r="ASQ76" s="2"/>
      <c r="ASR76" s="2"/>
      <c r="ASS76" s="2"/>
      <c r="AST76" s="2"/>
      <c r="ASU76" s="2"/>
      <c r="ASV76" s="2"/>
      <c r="ASW76" s="2"/>
      <c r="ASX76" s="2"/>
      <c r="ASY76" s="2"/>
      <c r="ASZ76" s="2"/>
      <c r="ATA76" s="2"/>
      <c r="ATB76" s="2"/>
      <c r="ATC76" s="2"/>
      <c r="ATD76" s="2"/>
      <c r="ATE76" s="2"/>
      <c r="ATF76" s="2"/>
      <c r="ATG76" s="2"/>
      <c r="ATH76" s="2"/>
      <c r="ATI76" s="2"/>
      <c r="ATJ76" s="2"/>
      <c r="ATK76" s="2"/>
      <c r="ATL76" s="2"/>
      <c r="ATM76" s="2"/>
      <c r="ATN76" s="2"/>
      <c r="ATO76" s="2"/>
      <c r="ATP76" s="2"/>
      <c r="ATQ76" s="2"/>
      <c r="ATR76" s="2"/>
      <c r="ATS76" s="2"/>
      <c r="ATT76" s="2"/>
      <c r="ATU76" s="2"/>
      <c r="ATV76" s="2"/>
      <c r="ATW76" s="2"/>
      <c r="ATX76" s="2"/>
      <c r="ATY76" s="2"/>
      <c r="ATZ76" s="2"/>
      <c r="AUA76" s="2"/>
      <c r="AUB76" s="2"/>
      <c r="AUC76" s="2"/>
      <c r="AUD76" s="2"/>
      <c r="AUE76" s="2"/>
      <c r="AUF76" s="2"/>
      <c r="AUG76" s="2"/>
      <c r="AUH76" s="2"/>
      <c r="AUI76" s="2"/>
      <c r="AUJ76" s="2"/>
      <c r="AUK76" s="2"/>
      <c r="AUL76" s="2"/>
      <c r="AUM76" s="2"/>
      <c r="AUN76" s="2"/>
      <c r="AUO76" s="2"/>
      <c r="AUP76" s="2"/>
      <c r="AUQ76" s="2"/>
      <c r="AUR76" s="2"/>
      <c r="AUS76" s="2"/>
      <c r="AUT76" s="2"/>
      <c r="AUU76" s="2"/>
      <c r="AUV76" s="2"/>
      <c r="AUW76" s="2"/>
      <c r="AUX76" s="2"/>
      <c r="AUY76" s="2"/>
      <c r="AUZ76" s="2"/>
      <c r="AVA76" s="2"/>
      <c r="AVB76" s="2"/>
      <c r="AVC76" s="2"/>
      <c r="AVD76" s="2"/>
      <c r="AVE76" s="2"/>
      <c r="AVF76" s="2"/>
      <c r="AVG76" s="2"/>
      <c r="AVH76" s="2"/>
      <c r="AVI76" s="2"/>
      <c r="AVJ76" s="2"/>
      <c r="AVK76" s="2"/>
      <c r="AVL76" s="2"/>
      <c r="AVM76" s="2"/>
      <c r="AVN76" s="2"/>
      <c r="AVO76" s="2"/>
      <c r="AVP76" s="2"/>
      <c r="AVQ76" s="2"/>
      <c r="AVR76" s="2"/>
      <c r="AVS76" s="2"/>
      <c r="AVT76" s="2"/>
      <c r="AVU76" s="2"/>
      <c r="AVV76" s="2"/>
      <c r="AVW76" s="2"/>
      <c r="AVX76" s="2"/>
      <c r="AVY76" s="2"/>
      <c r="AVZ76" s="2"/>
      <c r="AWA76" s="2"/>
      <c r="AWB76" s="2"/>
      <c r="AWC76" s="2"/>
      <c r="AWD76" s="2"/>
      <c r="AWE76" s="2"/>
      <c r="AWF76" s="2"/>
      <c r="AWG76" s="2"/>
      <c r="AWH76" s="2"/>
      <c r="AWI76" s="2"/>
      <c r="AWJ76" s="2"/>
      <c r="AWK76" s="2"/>
      <c r="AWL76" s="2"/>
      <c r="AWM76" s="2"/>
      <c r="AWN76" s="2"/>
      <c r="AWO76" s="2"/>
      <c r="AWP76" s="2"/>
      <c r="AWQ76" s="2"/>
      <c r="AWR76" s="2"/>
      <c r="AWS76" s="2"/>
      <c r="AWT76" s="2"/>
      <c r="AWU76" s="2"/>
      <c r="AWV76" s="2"/>
      <c r="AWW76" s="2"/>
      <c r="AWX76" s="2"/>
      <c r="AWY76" s="2"/>
      <c r="AWZ76" s="2"/>
      <c r="AXA76" s="2"/>
      <c r="AXB76" s="2"/>
      <c r="AXC76" s="2"/>
      <c r="AXD76" s="2"/>
      <c r="AXE76" s="2"/>
      <c r="AXF76" s="2"/>
      <c r="AXG76" s="2"/>
      <c r="AXH76" s="2"/>
      <c r="AXI76" s="2"/>
      <c r="AXJ76" s="2"/>
      <c r="AXK76" s="2"/>
      <c r="AXL76" s="2"/>
      <c r="AXM76" s="2"/>
      <c r="AXN76" s="2"/>
      <c r="AXO76" s="2"/>
      <c r="AXP76" s="2"/>
      <c r="AXQ76" s="2"/>
      <c r="AXR76" s="2"/>
      <c r="AXS76" s="2"/>
      <c r="AXT76" s="2"/>
      <c r="AXU76" s="2"/>
      <c r="AXV76" s="2"/>
      <c r="AXW76" s="2"/>
      <c r="AXX76" s="2"/>
      <c r="AXY76" s="2"/>
      <c r="AXZ76" s="2"/>
      <c r="AYA76" s="2"/>
      <c r="AYB76" s="2"/>
      <c r="AYC76" s="2"/>
      <c r="AYD76" s="2"/>
      <c r="AYE76" s="2"/>
      <c r="AYF76" s="2"/>
      <c r="AYG76" s="2"/>
      <c r="AYH76" s="2"/>
      <c r="AYI76" s="2"/>
      <c r="AYJ76" s="2"/>
      <c r="AYK76" s="2"/>
      <c r="AYL76" s="2"/>
      <c r="AYM76" s="2"/>
      <c r="AYN76" s="2"/>
      <c r="AYO76" s="2"/>
      <c r="AYP76" s="2"/>
      <c r="AYQ76" s="2"/>
      <c r="AYR76" s="2"/>
      <c r="AYS76" s="2"/>
      <c r="AYT76" s="2"/>
      <c r="AYU76" s="2"/>
      <c r="AYV76" s="2"/>
      <c r="AYW76" s="2"/>
      <c r="AYX76" s="2"/>
      <c r="AYY76" s="2"/>
      <c r="AYZ76" s="2"/>
      <c r="AZA76" s="2"/>
      <c r="AZB76" s="2"/>
      <c r="AZC76" s="2"/>
      <c r="AZD76" s="2"/>
      <c r="AZE76" s="2"/>
      <c r="AZF76" s="2"/>
      <c r="AZG76" s="2"/>
      <c r="AZH76" s="2"/>
      <c r="AZI76" s="2"/>
      <c r="AZJ76" s="2"/>
      <c r="AZK76" s="2"/>
      <c r="AZL76" s="2"/>
      <c r="AZM76" s="2"/>
      <c r="AZN76" s="2"/>
      <c r="AZO76" s="2"/>
      <c r="AZP76" s="2"/>
      <c r="AZQ76" s="2"/>
      <c r="AZR76" s="2"/>
      <c r="AZS76" s="2"/>
      <c r="AZT76" s="2"/>
      <c r="AZU76" s="2"/>
      <c r="AZV76" s="2"/>
      <c r="AZW76" s="2"/>
      <c r="AZX76" s="2"/>
      <c r="AZY76" s="2"/>
      <c r="AZZ76" s="2"/>
      <c r="BAA76" s="2"/>
      <c r="BAB76" s="2"/>
      <c r="BAC76" s="2"/>
      <c r="BAD76" s="2"/>
      <c r="BAE76" s="2"/>
      <c r="BAF76" s="2"/>
      <c r="BAG76" s="2"/>
      <c r="BAH76" s="2"/>
      <c r="BAI76" s="2"/>
      <c r="BAJ76" s="2"/>
      <c r="BAK76" s="2"/>
      <c r="BAL76" s="2"/>
      <c r="BAM76" s="2"/>
      <c r="BAN76" s="2"/>
      <c r="BAO76" s="2"/>
      <c r="BAP76" s="2"/>
      <c r="BAQ76" s="2"/>
      <c r="BAR76" s="2"/>
      <c r="BAS76" s="2"/>
      <c r="BAT76" s="2"/>
      <c r="BAU76" s="2"/>
      <c r="BAV76" s="2"/>
      <c r="BAW76" s="2"/>
      <c r="BAX76" s="2"/>
      <c r="BAY76" s="2"/>
      <c r="BAZ76" s="2"/>
      <c r="BBA76" s="2"/>
      <c r="BBB76" s="2"/>
      <c r="BBC76" s="2"/>
      <c r="BBD76" s="2"/>
      <c r="BBE76" s="2"/>
      <c r="BBF76" s="2"/>
      <c r="BBG76" s="2"/>
      <c r="BBH76" s="2"/>
      <c r="BBI76" s="2"/>
      <c r="BBJ76" s="2"/>
      <c r="BBK76" s="2"/>
      <c r="BBL76" s="2"/>
      <c r="BBM76" s="2"/>
      <c r="BBN76" s="2"/>
      <c r="BBO76" s="2"/>
      <c r="BBP76" s="2"/>
      <c r="BBQ76" s="2"/>
      <c r="BBR76" s="2"/>
      <c r="BBS76" s="2"/>
      <c r="BBT76" s="2"/>
      <c r="BBU76" s="2"/>
      <c r="BBV76" s="2"/>
      <c r="BBW76" s="2"/>
      <c r="BBX76" s="2"/>
      <c r="BBY76" s="2"/>
      <c r="BBZ76" s="2"/>
      <c r="BCA76" s="2"/>
      <c r="BCB76" s="2"/>
      <c r="BCC76" s="2"/>
      <c r="BCD76" s="2"/>
      <c r="BCE76" s="2"/>
      <c r="BCF76" s="2"/>
      <c r="BCG76" s="2"/>
      <c r="BCH76" s="2"/>
      <c r="BCI76" s="2"/>
      <c r="BCJ76" s="2"/>
      <c r="BCK76" s="2"/>
      <c r="BCL76" s="2"/>
      <c r="BCM76" s="2"/>
      <c r="BCN76" s="2"/>
      <c r="BCO76" s="2"/>
      <c r="BCP76" s="2"/>
      <c r="BCQ76" s="2"/>
      <c r="BCR76" s="2"/>
      <c r="BCS76" s="2"/>
      <c r="BCT76" s="2"/>
      <c r="BCU76" s="2"/>
      <c r="BCV76" s="2"/>
      <c r="BCW76" s="2"/>
      <c r="BCX76" s="2"/>
      <c r="BCY76" s="2"/>
      <c r="BCZ76" s="2"/>
      <c r="BDA76" s="2"/>
      <c r="BDB76" s="2"/>
      <c r="BDC76" s="2"/>
      <c r="BDD76" s="2"/>
      <c r="BDE76" s="2"/>
      <c r="BDF76" s="2"/>
      <c r="BDG76" s="2"/>
      <c r="BDH76" s="2"/>
      <c r="BDI76" s="2"/>
      <c r="BDJ76" s="2"/>
      <c r="BDK76" s="2"/>
      <c r="BDL76" s="2"/>
      <c r="BDM76" s="2"/>
      <c r="BDN76" s="2"/>
      <c r="BDO76" s="2"/>
      <c r="BDP76" s="2"/>
      <c r="BDQ76" s="2"/>
      <c r="BDR76" s="2"/>
      <c r="BDS76" s="2"/>
      <c r="BDT76" s="2"/>
      <c r="BDU76" s="2"/>
      <c r="BDV76" s="2"/>
      <c r="BDW76" s="2"/>
      <c r="BDX76" s="2"/>
      <c r="BDY76" s="2"/>
      <c r="BDZ76" s="2"/>
      <c r="BEA76" s="2"/>
      <c r="BEB76" s="2"/>
      <c r="BEC76" s="2"/>
      <c r="BED76" s="2"/>
      <c r="BEE76" s="2"/>
      <c r="BEF76" s="2"/>
      <c r="BEG76" s="2"/>
      <c r="BEH76" s="2"/>
      <c r="BEI76" s="2"/>
      <c r="BEJ76" s="2"/>
      <c r="BEK76" s="2"/>
      <c r="BEL76" s="2"/>
      <c r="BEM76" s="2"/>
      <c r="BEN76" s="2"/>
      <c r="BEO76" s="2"/>
      <c r="BEP76" s="2"/>
      <c r="BEQ76" s="2"/>
      <c r="BER76" s="2"/>
      <c r="BES76" s="2"/>
      <c r="BET76" s="2"/>
      <c r="BEU76" s="2"/>
      <c r="BEV76" s="2"/>
      <c r="BEW76" s="2"/>
      <c r="BEX76" s="2"/>
      <c r="BEY76" s="2"/>
      <c r="BEZ76" s="2"/>
      <c r="BFA76" s="2"/>
      <c r="BFB76" s="2"/>
      <c r="BFC76" s="2"/>
      <c r="BFD76" s="2"/>
      <c r="BFE76" s="2"/>
      <c r="BFF76" s="2"/>
      <c r="BFG76" s="2"/>
      <c r="BFH76" s="2"/>
      <c r="BFI76" s="2"/>
      <c r="BFJ76" s="2"/>
      <c r="BFK76" s="2"/>
      <c r="BFL76" s="2"/>
      <c r="BFM76" s="2"/>
      <c r="BFN76" s="2"/>
      <c r="BFO76" s="2"/>
      <c r="BFP76" s="2"/>
      <c r="BFQ76" s="2"/>
      <c r="BFR76" s="2"/>
      <c r="BFS76" s="2"/>
      <c r="BFT76" s="2"/>
      <c r="BFU76" s="2"/>
      <c r="BFV76" s="2"/>
      <c r="BFW76" s="2"/>
      <c r="BFX76" s="2"/>
      <c r="BFY76" s="2"/>
      <c r="BFZ76" s="2"/>
      <c r="BGA76" s="2"/>
      <c r="BGB76" s="2"/>
      <c r="BGC76" s="2"/>
      <c r="BGD76" s="2"/>
      <c r="BGE76" s="2"/>
      <c r="BGF76" s="2"/>
      <c r="BGG76" s="2"/>
      <c r="BGH76" s="2"/>
      <c r="BGI76" s="2"/>
      <c r="BGJ76" s="2"/>
      <c r="BGK76" s="2"/>
      <c r="BGL76" s="2"/>
      <c r="BGM76" s="2"/>
      <c r="BGN76" s="2"/>
      <c r="BGO76" s="2"/>
      <c r="BGP76" s="2"/>
      <c r="BGQ76" s="2"/>
      <c r="BGR76" s="2"/>
      <c r="BGS76" s="2"/>
      <c r="BGT76" s="2"/>
      <c r="BGU76" s="2"/>
      <c r="BGV76" s="2"/>
      <c r="BGW76" s="2"/>
      <c r="BGX76" s="2"/>
      <c r="BGY76" s="2"/>
      <c r="BGZ76" s="2"/>
      <c r="BHA76" s="2"/>
      <c r="BHB76" s="2"/>
      <c r="BHC76" s="2"/>
      <c r="BHD76" s="2"/>
      <c r="BHE76" s="2"/>
      <c r="BHF76" s="2"/>
      <c r="BHG76" s="2"/>
      <c r="BHH76" s="2"/>
      <c r="BHI76" s="2"/>
      <c r="BHJ76" s="2"/>
      <c r="BHK76" s="2"/>
      <c r="BHL76" s="2"/>
      <c r="BHM76" s="2"/>
      <c r="BHN76" s="2"/>
      <c r="BHO76" s="2"/>
      <c r="BHP76" s="2"/>
      <c r="BHQ76" s="2"/>
      <c r="BHR76" s="2"/>
      <c r="BHS76" s="2"/>
      <c r="BHT76" s="2"/>
      <c r="BHU76" s="2"/>
      <c r="BHV76" s="2"/>
      <c r="BHW76" s="2"/>
      <c r="BHX76" s="2"/>
      <c r="BHY76" s="2"/>
      <c r="BHZ76" s="2"/>
      <c r="BIA76" s="2"/>
      <c r="BIB76" s="2"/>
      <c r="BIC76" s="2"/>
      <c r="BID76" s="2"/>
      <c r="BIE76" s="2"/>
      <c r="BIF76" s="2"/>
      <c r="BIG76" s="2"/>
      <c r="BIH76" s="2"/>
      <c r="BII76" s="2"/>
      <c r="BIJ76" s="2"/>
      <c r="BIK76" s="2"/>
      <c r="BIL76" s="2"/>
      <c r="BIM76" s="2"/>
      <c r="BIN76" s="2"/>
      <c r="BIO76" s="2"/>
      <c r="BIP76" s="2"/>
      <c r="BIQ76" s="2"/>
      <c r="BIR76" s="2"/>
      <c r="BIS76" s="2"/>
      <c r="BIT76" s="2"/>
      <c r="BIU76" s="2"/>
      <c r="BIV76" s="2"/>
      <c r="BIW76" s="2"/>
      <c r="BIX76" s="2"/>
      <c r="BIY76" s="2"/>
      <c r="BIZ76" s="2"/>
      <c r="BJA76" s="2"/>
      <c r="BJB76" s="2"/>
      <c r="BJC76" s="2"/>
      <c r="BJD76" s="2"/>
      <c r="BJE76" s="2"/>
      <c r="BJF76" s="2"/>
      <c r="BJG76" s="2"/>
      <c r="BJH76" s="2"/>
      <c r="BJI76" s="2"/>
      <c r="BJJ76" s="2"/>
      <c r="BJK76" s="2"/>
      <c r="BJL76" s="2"/>
      <c r="BJM76" s="2"/>
      <c r="BJN76" s="2"/>
      <c r="BJO76" s="2"/>
      <c r="BJP76" s="2"/>
      <c r="BJQ76" s="2"/>
      <c r="BJR76" s="2"/>
      <c r="BJS76" s="2"/>
      <c r="BJT76" s="2"/>
      <c r="BJU76" s="2"/>
      <c r="BJV76" s="2"/>
      <c r="BJW76" s="2"/>
      <c r="BJX76" s="2"/>
      <c r="BJY76" s="2"/>
      <c r="BJZ76" s="2"/>
      <c r="BKA76" s="2"/>
      <c r="BKB76" s="2"/>
      <c r="BKC76" s="2"/>
      <c r="BKD76" s="2"/>
      <c r="BKE76" s="2"/>
      <c r="BKF76" s="2"/>
      <c r="BKG76" s="2"/>
      <c r="BKH76" s="2"/>
      <c r="BKI76" s="2"/>
      <c r="BKJ76" s="2"/>
      <c r="BKK76" s="2"/>
      <c r="BKL76" s="2"/>
      <c r="BKM76" s="2"/>
      <c r="BKN76" s="2"/>
      <c r="BKO76" s="2"/>
      <c r="BKP76" s="2"/>
      <c r="BKQ76" s="2"/>
      <c r="BKR76" s="2"/>
      <c r="BKS76" s="2"/>
      <c r="BKT76" s="2"/>
      <c r="BKU76" s="2"/>
      <c r="BKV76" s="2"/>
      <c r="BKW76" s="2"/>
      <c r="BKX76" s="2"/>
      <c r="BKY76" s="2"/>
      <c r="BKZ76" s="2"/>
      <c r="BLA76" s="2"/>
      <c r="BLB76" s="2"/>
      <c r="BLC76" s="2"/>
      <c r="BLD76" s="2"/>
      <c r="BLE76" s="2"/>
      <c r="BLF76" s="2"/>
      <c r="BLG76" s="2"/>
      <c r="BLH76" s="2"/>
      <c r="BLI76" s="2"/>
      <c r="BLJ76" s="2"/>
      <c r="BLK76" s="2"/>
      <c r="BLL76" s="2"/>
      <c r="BLM76" s="2"/>
      <c r="BLN76" s="2"/>
      <c r="BLO76" s="2"/>
      <c r="BLP76" s="2"/>
      <c r="BLQ76" s="2"/>
      <c r="BLR76" s="2"/>
      <c r="BLS76" s="2"/>
      <c r="BLT76" s="2"/>
      <c r="BLU76" s="2"/>
      <c r="BLV76" s="2"/>
      <c r="BLW76" s="2"/>
      <c r="BLX76" s="2"/>
      <c r="BLY76" s="2"/>
      <c r="BLZ76" s="2"/>
      <c r="BMA76" s="2"/>
      <c r="BMB76" s="2"/>
      <c r="BMC76" s="2"/>
      <c r="BMD76" s="2"/>
      <c r="BME76" s="2"/>
      <c r="BMF76" s="2"/>
      <c r="BMG76" s="2"/>
      <c r="BMH76" s="2"/>
      <c r="BMI76" s="2"/>
      <c r="BMJ76" s="2"/>
      <c r="BMK76" s="2"/>
      <c r="BML76" s="2"/>
      <c r="BMM76" s="2"/>
      <c r="BMN76" s="2"/>
      <c r="BMO76" s="2"/>
      <c r="BMP76" s="2"/>
      <c r="BMQ76" s="2"/>
      <c r="BMR76" s="2"/>
      <c r="BMS76" s="2"/>
      <c r="BMT76" s="2"/>
      <c r="BMU76" s="2"/>
      <c r="BMV76" s="2"/>
      <c r="BMW76" s="2"/>
      <c r="BMX76" s="2"/>
      <c r="BMY76" s="2"/>
      <c r="BMZ76" s="2"/>
      <c r="BNA76" s="2"/>
      <c r="BNB76" s="2"/>
      <c r="BNC76" s="2"/>
      <c r="BND76" s="2"/>
      <c r="BNE76" s="2"/>
      <c r="BNF76" s="2"/>
      <c r="BNG76" s="2"/>
      <c r="BNH76" s="2"/>
      <c r="BNI76" s="2"/>
      <c r="BNJ76" s="2"/>
      <c r="BNK76" s="2"/>
      <c r="BNL76" s="2"/>
      <c r="BNM76" s="2"/>
      <c r="BNN76" s="2"/>
      <c r="BNO76" s="2"/>
      <c r="BNP76" s="2"/>
      <c r="BNQ76" s="2"/>
      <c r="BNR76" s="2"/>
      <c r="BNS76" s="2"/>
      <c r="BNT76" s="2"/>
      <c r="BNU76" s="2"/>
      <c r="BNV76" s="2"/>
      <c r="BNW76" s="2"/>
      <c r="BNX76" s="2"/>
      <c r="BNY76" s="2"/>
      <c r="BNZ76" s="2"/>
      <c r="BOA76" s="2"/>
      <c r="BOB76" s="2"/>
      <c r="BOC76" s="2"/>
      <c r="BOD76" s="2"/>
      <c r="BOE76" s="2"/>
      <c r="BOF76" s="2"/>
      <c r="BOG76" s="2"/>
      <c r="BOH76" s="2"/>
      <c r="BOI76" s="2"/>
      <c r="BOJ76" s="2"/>
      <c r="BOK76" s="2"/>
      <c r="BOL76" s="2"/>
      <c r="BOM76" s="2"/>
      <c r="BON76" s="2"/>
      <c r="BOO76" s="2"/>
      <c r="BOP76" s="2"/>
      <c r="BOQ76" s="2"/>
      <c r="BOR76" s="2"/>
      <c r="BOS76" s="2"/>
      <c r="BOT76" s="2"/>
      <c r="BOU76" s="2"/>
      <c r="BOV76" s="2"/>
      <c r="BOW76" s="2"/>
      <c r="BOX76" s="2"/>
      <c r="BOY76" s="2"/>
      <c r="BOZ76" s="2"/>
      <c r="BPA76" s="2"/>
      <c r="BPB76" s="2"/>
      <c r="BPC76" s="2"/>
      <c r="BPD76" s="2"/>
      <c r="BPE76" s="2"/>
      <c r="BPF76" s="2"/>
      <c r="BPG76" s="2"/>
      <c r="BPH76" s="2"/>
      <c r="BPI76" s="2"/>
      <c r="BPJ76" s="2"/>
      <c r="BPK76" s="2"/>
      <c r="BPL76" s="2"/>
      <c r="BPM76" s="2"/>
      <c r="BPN76" s="2"/>
      <c r="BPO76" s="2"/>
      <c r="BPP76" s="2"/>
      <c r="BPQ76" s="2"/>
      <c r="BPR76" s="2"/>
      <c r="BPS76" s="2"/>
      <c r="BPT76" s="2"/>
      <c r="BPU76" s="2"/>
      <c r="BPV76" s="2"/>
      <c r="BPW76" s="2"/>
      <c r="BPX76" s="2"/>
      <c r="BPY76" s="2"/>
      <c r="BPZ76" s="2"/>
      <c r="BQA76" s="2"/>
      <c r="BQB76" s="2"/>
      <c r="BQC76" s="2"/>
      <c r="BQD76" s="2"/>
      <c r="BQE76" s="2"/>
      <c r="BQF76" s="2"/>
      <c r="BQG76" s="2"/>
      <c r="BQH76" s="2"/>
      <c r="BQI76" s="2"/>
      <c r="BQJ76" s="2"/>
      <c r="BQK76" s="2"/>
      <c r="BQL76" s="2"/>
      <c r="BQM76" s="2"/>
      <c r="BQN76" s="2"/>
      <c r="BQO76" s="2"/>
      <c r="BQP76" s="2"/>
      <c r="BQQ76" s="2"/>
      <c r="BQR76" s="2"/>
      <c r="BQS76" s="2"/>
      <c r="BQT76" s="2"/>
      <c r="BQU76" s="2"/>
      <c r="BQV76" s="2"/>
      <c r="BQW76" s="2"/>
      <c r="BQX76" s="2"/>
      <c r="BQY76" s="2"/>
      <c r="BQZ76" s="2"/>
      <c r="BRA76" s="2"/>
      <c r="BRB76" s="2"/>
      <c r="BRC76" s="2"/>
      <c r="BRD76" s="2"/>
      <c r="BRE76" s="2"/>
      <c r="BRF76" s="2"/>
      <c r="BRG76" s="2"/>
      <c r="BRH76" s="2"/>
      <c r="BRI76" s="2"/>
      <c r="BRJ76" s="2"/>
      <c r="BRK76" s="2"/>
      <c r="BRL76" s="2"/>
      <c r="BRM76" s="2"/>
      <c r="BRN76" s="2"/>
      <c r="BRO76" s="2"/>
      <c r="BRP76" s="2"/>
      <c r="BRQ76" s="2"/>
      <c r="BRR76" s="2"/>
      <c r="BRS76" s="2"/>
      <c r="BRT76" s="2"/>
      <c r="BRU76" s="2"/>
      <c r="BRV76" s="2"/>
      <c r="BRW76" s="2"/>
      <c r="BRX76" s="2"/>
      <c r="BRY76" s="2"/>
      <c r="BRZ76" s="2"/>
      <c r="BSA76" s="2"/>
      <c r="BSB76" s="2"/>
      <c r="BSC76" s="2"/>
      <c r="BSD76" s="2"/>
      <c r="BSE76" s="2"/>
      <c r="BSF76" s="2"/>
      <c r="BSG76" s="2"/>
      <c r="BSH76" s="2"/>
      <c r="BSI76" s="2"/>
      <c r="BSJ76" s="2"/>
      <c r="BSK76" s="2"/>
      <c r="BSL76" s="2"/>
      <c r="BSM76" s="2"/>
      <c r="BSN76" s="2"/>
      <c r="BSO76" s="2"/>
      <c r="BSP76" s="2"/>
      <c r="BSQ76" s="2"/>
      <c r="BSR76" s="2"/>
      <c r="BSS76" s="2"/>
      <c r="BST76" s="2"/>
      <c r="BSU76" s="2"/>
      <c r="BSV76" s="2"/>
      <c r="BSW76" s="2"/>
      <c r="BSX76" s="2"/>
      <c r="BSY76" s="2"/>
      <c r="BSZ76" s="2"/>
      <c r="BTA76" s="2"/>
      <c r="BTB76" s="2"/>
      <c r="BTC76" s="2"/>
      <c r="BTD76" s="2"/>
      <c r="BTE76" s="2"/>
      <c r="BTF76" s="2"/>
      <c r="BTG76" s="2"/>
      <c r="BTH76" s="2"/>
      <c r="BTI76" s="2"/>
      <c r="BTJ76" s="2"/>
      <c r="BTK76" s="2"/>
      <c r="BTL76" s="2"/>
      <c r="BTM76" s="2"/>
      <c r="BTN76" s="2"/>
      <c r="BTO76" s="2"/>
      <c r="BTP76" s="2"/>
      <c r="BTQ76" s="2"/>
      <c r="BTR76" s="2"/>
      <c r="BTS76" s="2"/>
      <c r="BTT76" s="2"/>
      <c r="BTU76" s="2"/>
      <c r="BTV76" s="2"/>
      <c r="BTW76" s="2"/>
      <c r="BTX76" s="2"/>
      <c r="BTY76" s="2"/>
      <c r="BTZ76" s="2"/>
      <c r="BUA76" s="2"/>
      <c r="BUB76" s="2"/>
      <c r="BUC76" s="2"/>
      <c r="BUD76" s="2"/>
      <c r="BUE76" s="2"/>
      <c r="BUF76" s="2"/>
      <c r="BUG76" s="2"/>
      <c r="BUH76" s="2"/>
      <c r="BUI76" s="2"/>
      <c r="BUJ76" s="2"/>
      <c r="BUK76" s="2"/>
      <c r="BUL76" s="2"/>
      <c r="BUM76" s="2"/>
      <c r="BUN76" s="2"/>
      <c r="BUO76" s="2"/>
      <c r="BUP76" s="2"/>
      <c r="BUQ76" s="2"/>
      <c r="BUR76" s="2"/>
      <c r="BUS76" s="2"/>
      <c r="BUT76" s="2"/>
      <c r="BUU76" s="2"/>
      <c r="BUV76" s="2"/>
      <c r="BUW76" s="2"/>
      <c r="BUX76" s="2"/>
      <c r="BUY76" s="2"/>
      <c r="BUZ76" s="2"/>
      <c r="BVA76" s="2"/>
      <c r="BVB76" s="2"/>
      <c r="BVC76" s="2"/>
      <c r="BVD76" s="2"/>
      <c r="BVE76" s="2"/>
      <c r="BVF76" s="2"/>
      <c r="BVG76" s="2"/>
      <c r="BVH76" s="2"/>
      <c r="BVI76" s="2"/>
      <c r="BVJ76" s="2"/>
      <c r="BVK76" s="2"/>
      <c r="BVL76" s="2"/>
      <c r="BVM76" s="2"/>
      <c r="BVN76" s="2"/>
      <c r="BVO76" s="2"/>
      <c r="BVP76" s="2"/>
      <c r="BVQ76" s="2"/>
      <c r="BVR76" s="2"/>
      <c r="BVS76" s="2"/>
      <c r="BVT76" s="2"/>
      <c r="BVU76" s="2"/>
      <c r="BVV76" s="2"/>
      <c r="BVW76" s="2"/>
      <c r="BVX76" s="2"/>
      <c r="BVY76" s="2"/>
      <c r="BVZ76" s="2"/>
      <c r="BWA76" s="2"/>
      <c r="BWB76" s="2"/>
      <c r="BWC76" s="2"/>
      <c r="BWD76" s="2"/>
      <c r="BWE76" s="2"/>
      <c r="BWF76" s="2"/>
      <c r="BWG76" s="2"/>
      <c r="BWH76" s="2"/>
      <c r="BWI76" s="2"/>
      <c r="BWJ76" s="2"/>
      <c r="BWK76" s="2"/>
      <c r="BWL76" s="2"/>
      <c r="BWM76" s="2"/>
      <c r="BWN76" s="2"/>
      <c r="BWO76" s="2"/>
      <c r="BWP76" s="2"/>
      <c r="BWQ76" s="2"/>
      <c r="BWR76" s="2"/>
      <c r="BWS76" s="2"/>
      <c r="BWT76" s="2"/>
      <c r="BWU76" s="2"/>
      <c r="BWV76" s="2"/>
      <c r="BWW76" s="2"/>
      <c r="BWX76" s="2"/>
      <c r="BWY76" s="2"/>
      <c r="BWZ76" s="2"/>
      <c r="BXA76" s="2"/>
      <c r="BXB76" s="2"/>
      <c r="BXC76" s="2"/>
      <c r="BXD76" s="2"/>
      <c r="BXE76" s="2"/>
      <c r="BXF76" s="2"/>
      <c r="BXG76" s="2"/>
      <c r="BXH76" s="2"/>
      <c r="BXI76" s="2"/>
      <c r="BXJ76" s="2"/>
      <c r="BXK76" s="2"/>
      <c r="BXL76" s="2"/>
      <c r="BXM76" s="2"/>
      <c r="BXN76" s="2"/>
      <c r="BXO76" s="2"/>
      <c r="BXP76" s="2"/>
      <c r="BXQ76" s="2"/>
      <c r="BXR76" s="2"/>
      <c r="BXS76" s="2"/>
      <c r="BXT76" s="2"/>
      <c r="BXU76" s="2"/>
      <c r="BXV76" s="2"/>
      <c r="BXW76" s="2"/>
      <c r="BXX76" s="2"/>
      <c r="BXY76" s="2"/>
      <c r="BXZ76" s="2"/>
      <c r="BYA76" s="2"/>
      <c r="BYB76" s="2"/>
      <c r="BYC76" s="2"/>
      <c r="BYD76" s="2"/>
      <c r="BYE76" s="2"/>
      <c r="BYF76" s="2"/>
      <c r="BYG76" s="2"/>
      <c r="BYH76" s="2"/>
      <c r="BYI76" s="2"/>
      <c r="BYJ76" s="2"/>
      <c r="BYK76" s="2"/>
      <c r="BYL76" s="2"/>
      <c r="BYM76" s="2"/>
      <c r="BYN76" s="2"/>
      <c r="BYO76" s="2"/>
      <c r="BYP76" s="2"/>
      <c r="BYQ76" s="2"/>
      <c r="BYR76" s="2"/>
      <c r="BYS76" s="2"/>
      <c r="BYT76" s="2"/>
      <c r="BYU76" s="2"/>
      <c r="BYV76" s="2"/>
      <c r="BYW76" s="2"/>
      <c r="BYX76" s="2"/>
      <c r="BYY76" s="2"/>
      <c r="BYZ76" s="2"/>
      <c r="BZA76" s="2"/>
      <c r="BZB76" s="2"/>
      <c r="BZC76" s="2"/>
      <c r="BZD76" s="2"/>
      <c r="BZE76" s="2"/>
      <c r="BZF76" s="2"/>
      <c r="BZG76" s="2"/>
      <c r="BZH76" s="2"/>
      <c r="BZI76" s="2"/>
      <c r="BZJ76" s="2"/>
      <c r="BZK76" s="2"/>
      <c r="BZL76" s="2"/>
      <c r="BZM76" s="2"/>
      <c r="BZN76" s="2"/>
      <c r="BZO76" s="2"/>
      <c r="BZP76" s="2"/>
      <c r="BZQ76" s="2"/>
      <c r="BZR76" s="2"/>
      <c r="BZS76" s="2"/>
      <c r="BZT76" s="2"/>
      <c r="BZU76" s="2"/>
      <c r="BZV76" s="2"/>
      <c r="BZW76" s="2"/>
      <c r="BZX76" s="2"/>
      <c r="BZY76" s="2"/>
      <c r="BZZ76" s="2"/>
      <c r="CAA76" s="2"/>
      <c r="CAB76" s="2"/>
      <c r="CAC76" s="2"/>
      <c r="CAD76" s="2"/>
      <c r="CAE76" s="2"/>
      <c r="CAF76" s="2"/>
      <c r="CAG76" s="2"/>
      <c r="CAH76" s="2"/>
      <c r="CAI76" s="2"/>
      <c r="CAJ76" s="2"/>
      <c r="CAK76" s="2"/>
      <c r="CAL76" s="2"/>
      <c r="CAM76" s="2"/>
      <c r="CAN76" s="2"/>
      <c r="CAO76" s="2"/>
      <c r="CAP76" s="2"/>
      <c r="CAQ76" s="2"/>
      <c r="CAR76" s="2"/>
      <c r="CAS76" s="2"/>
      <c r="CAT76" s="2"/>
      <c r="CAU76" s="2"/>
      <c r="CAV76" s="2"/>
      <c r="CAW76" s="2"/>
      <c r="CAX76" s="2"/>
      <c r="CAY76" s="2"/>
      <c r="CAZ76" s="2"/>
      <c r="CBA76" s="2"/>
      <c r="CBB76" s="2"/>
      <c r="CBC76" s="2"/>
      <c r="CBD76" s="2"/>
      <c r="CBE76" s="2"/>
      <c r="CBF76" s="2"/>
      <c r="CBG76" s="2"/>
      <c r="CBH76" s="2"/>
      <c r="CBI76" s="2"/>
      <c r="CBJ76" s="2"/>
      <c r="CBK76" s="2"/>
      <c r="CBL76" s="2"/>
      <c r="CBM76" s="2"/>
      <c r="CBN76" s="2"/>
      <c r="CBO76" s="2"/>
      <c r="CBP76" s="2"/>
      <c r="CBQ76" s="2"/>
      <c r="CBR76" s="2"/>
      <c r="CBS76" s="2"/>
      <c r="CBT76" s="2"/>
      <c r="CBU76" s="2"/>
      <c r="CBV76" s="2"/>
      <c r="CBW76" s="2"/>
      <c r="CBX76" s="2"/>
      <c r="CBY76" s="2"/>
      <c r="CBZ76" s="2"/>
      <c r="CCA76" s="2"/>
      <c r="CCB76" s="2"/>
      <c r="CCC76" s="2"/>
      <c r="CCD76" s="2"/>
      <c r="CCE76" s="2"/>
      <c r="CCF76" s="2"/>
      <c r="CCG76" s="2"/>
      <c r="CCH76" s="2"/>
      <c r="CCI76" s="2"/>
      <c r="CCJ76" s="2"/>
      <c r="CCK76" s="2"/>
      <c r="CCL76" s="2"/>
      <c r="CCM76" s="2"/>
      <c r="CCN76" s="2"/>
      <c r="CCO76" s="2"/>
      <c r="CCP76" s="2"/>
      <c r="CCQ76" s="2"/>
      <c r="CCR76" s="2"/>
      <c r="CCS76" s="2"/>
      <c r="CCT76" s="2"/>
      <c r="CCU76" s="2"/>
      <c r="CCV76" s="2"/>
      <c r="CCW76" s="2"/>
      <c r="CCX76" s="2"/>
      <c r="CCY76" s="2"/>
      <c r="CCZ76" s="2"/>
      <c r="CDA76" s="2"/>
      <c r="CDB76" s="2"/>
      <c r="CDC76" s="2"/>
      <c r="CDD76" s="2"/>
      <c r="CDE76" s="2"/>
      <c r="CDF76" s="2"/>
      <c r="CDG76" s="2"/>
      <c r="CDH76" s="2"/>
      <c r="CDI76" s="2"/>
      <c r="CDJ76" s="2"/>
      <c r="CDK76" s="2"/>
      <c r="CDL76" s="2"/>
      <c r="CDM76" s="2"/>
      <c r="CDN76" s="2"/>
      <c r="CDO76" s="2"/>
      <c r="CDP76" s="2"/>
      <c r="CDQ76" s="2"/>
      <c r="CDR76" s="2"/>
      <c r="CDS76" s="2"/>
      <c r="CDT76" s="2"/>
      <c r="CDU76" s="2"/>
      <c r="CDV76" s="2"/>
      <c r="CDW76" s="2"/>
      <c r="CDX76" s="2"/>
      <c r="CDY76" s="2"/>
      <c r="CDZ76" s="2"/>
      <c r="CEA76" s="2"/>
      <c r="CEB76" s="2"/>
      <c r="CEC76" s="2"/>
      <c r="CED76" s="2"/>
      <c r="CEE76" s="2"/>
      <c r="CEF76" s="2"/>
      <c r="CEG76" s="2"/>
      <c r="CEH76" s="2"/>
      <c r="CEI76" s="2"/>
      <c r="CEJ76" s="2"/>
      <c r="CEK76" s="2"/>
      <c r="CEL76" s="2"/>
      <c r="CEM76" s="2"/>
      <c r="CEN76" s="2"/>
      <c r="CEO76" s="2"/>
      <c r="CEP76" s="2"/>
      <c r="CEQ76" s="2"/>
      <c r="CER76" s="2"/>
      <c r="CES76" s="2"/>
      <c r="CET76" s="2"/>
      <c r="CEU76" s="2"/>
      <c r="CEV76" s="2"/>
      <c r="CEW76" s="2"/>
      <c r="CEX76" s="2"/>
      <c r="CEY76" s="2"/>
      <c r="CEZ76" s="2"/>
      <c r="CFA76" s="2"/>
      <c r="CFB76" s="2"/>
      <c r="CFC76" s="2"/>
      <c r="CFD76" s="2"/>
      <c r="CFE76" s="2"/>
      <c r="CFF76" s="2"/>
      <c r="CFG76" s="2"/>
      <c r="CFH76" s="2"/>
      <c r="CFI76" s="2"/>
      <c r="CFJ76" s="2"/>
      <c r="CFK76" s="2"/>
      <c r="CFL76" s="2"/>
      <c r="CFM76" s="2"/>
      <c r="CFN76" s="2"/>
      <c r="CFO76" s="2"/>
      <c r="CFP76" s="2"/>
      <c r="CFQ76" s="2"/>
      <c r="CFR76" s="2"/>
      <c r="CFS76" s="2"/>
      <c r="CFT76" s="2"/>
      <c r="CFU76" s="2"/>
      <c r="CFV76" s="2"/>
      <c r="CFW76" s="2"/>
      <c r="CFX76" s="2"/>
      <c r="CFY76" s="2"/>
      <c r="CFZ76" s="2"/>
      <c r="CGA76" s="2"/>
      <c r="CGB76" s="2"/>
      <c r="CGC76" s="2"/>
      <c r="CGD76" s="2"/>
      <c r="CGE76" s="2"/>
      <c r="CGF76" s="2"/>
      <c r="CGG76" s="2"/>
      <c r="CGH76" s="2"/>
      <c r="CGI76" s="2"/>
      <c r="CGJ76" s="2"/>
      <c r="CGK76" s="2"/>
      <c r="CGL76" s="2"/>
      <c r="CGM76" s="2"/>
      <c r="CGN76" s="2"/>
      <c r="CGO76" s="2"/>
      <c r="CGP76" s="2"/>
      <c r="CGQ76" s="2"/>
      <c r="CGR76" s="2"/>
      <c r="CGS76" s="2"/>
      <c r="CGT76" s="2"/>
      <c r="CGU76" s="2"/>
      <c r="CGV76" s="2"/>
      <c r="CGW76" s="2"/>
      <c r="CGX76" s="2"/>
      <c r="CGY76" s="2"/>
      <c r="CGZ76" s="2"/>
      <c r="CHA76" s="2"/>
      <c r="CHB76" s="2"/>
      <c r="CHC76" s="2"/>
      <c r="CHD76" s="2"/>
      <c r="CHE76" s="2"/>
      <c r="CHF76" s="2"/>
      <c r="CHG76" s="2"/>
      <c r="CHH76" s="2"/>
      <c r="CHI76" s="2"/>
      <c r="CHJ76" s="2"/>
      <c r="CHK76" s="2"/>
      <c r="CHL76" s="2"/>
      <c r="CHM76" s="2"/>
      <c r="CHN76" s="2"/>
      <c r="CHO76" s="2"/>
      <c r="CHP76" s="2"/>
      <c r="CHQ76" s="2"/>
      <c r="CHR76" s="2"/>
      <c r="CHS76" s="2"/>
      <c r="CHT76" s="2"/>
      <c r="CHU76" s="2"/>
      <c r="CHV76" s="2"/>
      <c r="CHW76" s="2"/>
      <c r="CHX76" s="2"/>
      <c r="CHY76" s="2"/>
      <c r="CHZ76" s="2"/>
      <c r="CIA76" s="2"/>
      <c r="CIB76" s="2"/>
      <c r="CIC76" s="2"/>
      <c r="CID76" s="2"/>
      <c r="CIE76" s="2"/>
      <c r="CIF76" s="2"/>
      <c r="CIG76" s="2"/>
      <c r="CIH76" s="2"/>
      <c r="CII76" s="2"/>
      <c r="CIJ76" s="2"/>
      <c r="CIK76" s="2"/>
      <c r="CIL76" s="2"/>
      <c r="CIM76" s="2"/>
      <c r="CIN76" s="2"/>
      <c r="CIO76" s="2"/>
      <c r="CIP76" s="2"/>
      <c r="CIQ76" s="2"/>
      <c r="CIR76" s="2"/>
      <c r="CIS76" s="2"/>
      <c r="CIT76" s="2"/>
      <c r="CIU76" s="2"/>
      <c r="CIV76" s="2"/>
      <c r="CIW76" s="2"/>
      <c r="CIX76" s="2"/>
      <c r="CIY76" s="2"/>
      <c r="CIZ76" s="2"/>
      <c r="CJA76" s="2"/>
      <c r="CJB76" s="2"/>
      <c r="CJC76" s="2"/>
      <c r="CJD76" s="2"/>
      <c r="CJE76" s="2"/>
      <c r="CJF76" s="2"/>
      <c r="CJG76" s="2"/>
      <c r="CJH76" s="2"/>
      <c r="CJI76" s="2"/>
      <c r="CJJ76" s="2"/>
      <c r="CJK76" s="2"/>
      <c r="CJL76" s="2"/>
      <c r="CJM76" s="2"/>
      <c r="CJN76" s="2"/>
      <c r="CJO76" s="2"/>
      <c r="CJP76" s="2"/>
      <c r="CJQ76" s="2"/>
      <c r="CJR76" s="2"/>
      <c r="CJS76" s="2"/>
      <c r="CJT76" s="2"/>
      <c r="CJU76" s="2"/>
      <c r="CJV76" s="2"/>
      <c r="CJW76" s="2"/>
      <c r="CJX76" s="2"/>
      <c r="CJY76" s="2"/>
      <c r="CJZ76" s="2"/>
      <c r="CKA76" s="2"/>
      <c r="CKB76" s="2"/>
      <c r="CKC76" s="2"/>
      <c r="CKD76" s="2"/>
      <c r="CKE76" s="2"/>
      <c r="CKF76" s="2"/>
      <c r="CKG76" s="2"/>
      <c r="CKH76" s="2"/>
      <c r="CKI76" s="2"/>
      <c r="CKJ76" s="2"/>
      <c r="CKK76" s="2"/>
      <c r="CKL76" s="2"/>
      <c r="CKM76" s="2"/>
      <c r="CKN76" s="2"/>
      <c r="CKO76" s="2"/>
      <c r="CKP76" s="2"/>
      <c r="CKQ76" s="2"/>
      <c r="CKR76" s="2"/>
      <c r="CKS76" s="2"/>
      <c r="CKT76" s="2"/>
      <c r="CKU76" s="2"/>
      <c r="CKV76" s="2"/>
      <c r="CKW76" s="2"/>
      <c r="CKX76" s="2"/>
      <c r="CKY76" s="2"/>
      <c r="CKZ76" s="2"/>
      <c r="CLA76" s="2"/>
      <c r="CLB76" s="2"/>
      <c r="CLC76" s="2"/>
      <c r="CLD76" s="2"/>
      <c r="CLE76" s="2"/>
      <c r="CLF76" s="2"/>
      <c r="CLG76" s="2"/>
      <c r="CLH76" s="2"/>
      <c r="CLI76" s="2"/>
      <c r="CLJ76" s="2"/>
      <c r="CLK76" s="2"/>
      <c r="CLL76" s="2"/>
      <c r="CLM76" s="2"/>
      <c r="CLN76" s="2"/>
      <c r="CLO76" s="2"/>
      <c r="CLP76" s="2"/>
      <c r="CLQ76" s="2"/>
      <c r="CLR76" s="2"/>
      <c r="CLS76" s="2"/>
      <c r="CLT76" s="2"/>
      <c r="CLU76" s="2"/>
      <c r="CLV76" s="2"/>
      <c r="CLW76" s="2"/>
      <c r="CLX76" s="2"/>
      <c r="CLY76" s="2"/>
      <c r="CLZ76" s="2"/>
      <c r="CMA76" s="2"/>
      <c r="CMB76" s="2"/>
      <c r="CMC76" s="2"/>
      <c r="CMD76" s="2"/>
      <c r="CME76" s="2"/>
      <c r="CMF76" s="2"/>
      <c r="CMG76" s="2"/>
      <c r="CMH76" s="2"/>
      <c r="CMI76" s="2"/>
      <c r="CMJ76" s="2"/>
      <c r="CMK76" s="2"/>
      <c r="CML76" s="2"/>
      <c r="CMM76" s="2"/>
      <c r="CMN76" s="2"/>
      <c r="CMO76" s="2"/>
      <c r="CMP76" s="2"/>
      <c r="CMQ76" s="2"/>
      <c r="CMR76" s="2"/>
      <c r="CMS76" s="2"/>
      <c r="CMT76" s="2"/>
      <c r="CMU76" s="2"/>
      <c r="CMV76" s="2"/>
      <c r="CMW76" s="2"/>
      <c r="CMX76" s="2"/>
      <c r="CMY76" s="2"/>
      <c r="CMZ76" s="2"/>
      <c r="CNA76" s="2"/>
      <c r="CNB76" s="2"/>
      <c r="CNC76" s="2"/>
      <c r="CND76" s="2"/>
      <c r="CNE76" s="2"/>
      <c r="CNF76" s="2"/>
      <c r="CNG76" s="2"/>
      <c r="CNH76" s="2"/>
      <c r="CNI76" s="2"/>
      <c r="CNJ76" s="2"/>
      <c r="CNK76" s="2"/>
      <c r="CNL76" s="2"/>
      <c r="CNM76" s="2"/>
      <c r="CNN76" s="2"/>
      <c r="CNO76" s="2"/>
      <c r="CNP76" s="2"/>
      <c r="CNQ76" s="2"/>
      <c r="CNR76" s="2"/>
      <c r="CNS76" s="2"/>
      <c r="CNT76" s="2"/>
      <c r="CNU76" s="2"/>
      <c r="CNV76" s="2"/>
      <c r="CNW76" s="2"/>
      <c r="CNX76" s="2"/>
      <c r="CNY76" s="2"/>
      <c r="CNZ76" s="2"/>
      <c r="COA76" s="2"/>
      <c r="COB76" s="2"/>
      <c r="COC76" s="2"/>
      <c r="COD76" s="2"/>
      <c r="COE76" s="2"/>
      <c r="COF76" s="2"/>
      <c r="COG76" s="2"/>
      <c r="COH76" s="2"/>
      <c r="COI76" s="2"/>
      <c r="COJ76" s="2"/>
      <c r="COK76" s="2"/>
      <c r="COL76" s="2"/>
      <c r="COM76" s="2"/>
      <c r="CON76" s="2"/>
      <c r="COO76" s="2"/>
      <c r="COP76" s="2"/>
      <c r="COQ76" s="2"/>
      <c r="COR76" s="2"/>
      <c r="COS76" s="2"/>
      <c r="COT76" s="2"/>
      <c r="COU76" s="2"/>
      <c r="COV76" s="2"/>
      <c r="COW76" s="2"/>
      <c r="COX76" s="2"/>
      <c r="COY76" s="2"/>
      <c r="COZ76" s="2"/>
      <c r="CPA76" s="2"/>
      <c r="CPB76" s="2"/>
      <c r="CPC76" s="2"/>
      <c r="CPD76" s="2"/>
      <c r="CPE76" s="2"/>
      <c r="CPF76" s="2"/>
      <c r="CPG76" s="2"/>
      <c r="CPH76" s="2"/>
      <c r="CPI76" s="2"/>
      <c r="CPJ76" s="2"/>
      <c r="CPK76" s="2"/>
      <c r="CPL76" s="2"/>
      <c r="CPM76" s="2"/>
      <c r="CPN76" s="2"/>
      <c r="CPO76" s="2"/>
      <c r="CPP76" s="2"/>
      <c r="CPQ76" s="2"/>
      <c r="CPR76" s="2"/>
      <c r="CPS76" s="2"/>
      <c r="CPT76" s="2"/>
      <c r="CPU76" s="2"/>
      <c r="CPV76" s="2"/>
      <c r="CPW76" s="2"/>
      <c r="CPX76" s="2"/>
      <c r="CPY76" s="2"/>
      <c r="CPZ76" s="2"/>
      <c r="CQA76" s="2"/>
      <c r="CQB76" s="2"/>
      <c r="CQC76" s="2"/>
      <c r="CQD76" s="2"/>
      <c r="CQE76" s="2"/>
      <c r="CQF76" s="2"/>
      <c r="CQG76" s="2"/>
      <c r="CQH76" s="2"/>
      <c r="CQI76" s="2"/>
      <c r="CQJ76" s="2"/>
      <c r="CQK76" s="2"/>
      <c r="CQL76" s="2"/>
      <c r="CQM76" s="2"/>
      <c r="CQN76" s="2"/>
      <c r="CQO76" s="2"/>
      <c r="CQP76" s="2"/>
      <c r="CQQ76" s="2"/>
      <c r="CQR76" s="2"/>
      <c r="CQS76" s="2"/>
      <c r="CQT76" s="2"/>
      <c r="CQU76" s="2"/>
      <c r="CQV76" s="2"/>
      <c r="CQW76" s="2"/>
      <c r="CQX76" s="2"/>
      <c r="CQY76" s="2"/>
      <c r="CQZ76" s="2"/>
      <c r="CRA76" s="2"/>
      <c r="CRB76" s="2"/>
      <c r="CRC76" s="2"/>
      <c r="CRD76" s="2"/>
      <c r="CRE76" s="2"/>
      <c r="CRF76" s="2"/>
      <c r="CRG76" s="2"/>
      <c r="CRH76" s="2"/>
      <c r="CRI76" s="2"/>
      <c r="CRJ76" s="2"/>
      <c r="CRK76" s="2"/>
      <c r="CRL76" s="2"/>
      <c r="CRM76" s="2"/>
      <c r="CRN76" s="2"/>
      <c r="CRO76" s="2"/>
      <c r="CRP76" s="2"/>
      <c r="CRQ76" s="2"/>
      <c r="CRR76" s="2"/>
      <c r="CRS76" s="2"/>
      <c r="CRT76" s="2"/>
      <c r="CRU76" s="2"/>
      <c r="CRV76" s="2"/>
      <c r="CRW76" s="2"/>
      <c r="CRX76" s="2"/>
      <c r="CRY76" s="2"/>
      <c r="CRZ76" s="2"/>
      <c r="CSA76" s="2"/>
      <c r="CSB76" s="2"/>
      <c r="CSC76" s="2"/>
      <c r="CSD76" s="2"/>
      <c r="CSE76" s="2"/>
      <c r="CSF76" s="2"/>
      <c r="CSG76" s="2"/>
      <c r="CSH76" s="2"/>
      <c r="CSI76" s="2"/>
      <c r="CSJ76" s="2"/>
      <c r="CSK76" s="2"/>
      <c r="CSL76" s="2"/>
      <c r="CSM76" s="2"/>
      <c r="CSN76" s="2"/>
      <c r="CSO76" s="2"/>
      <c r="CSP76" s="2"/>
      <c r="CSQ76" s="2"/>
      <c r="CSR76" s="2"/>
      <c r="CSS76" s="2"/>
      <c r="CST76" s="2"/>
      <c r="CSU76" s="2"/>
      <c r="CSV76" s="2"/>
      <c r="CSW76" s="2"/>
      <c r="CSX76" s="2"/>
      <c r="CSY76" s="2"/>
      <c r="CSZ76" s="2"/>
      <c r="CTA76" s="2"/>
      <c r="CTB76" s="2"/>
      <c r="CTC76" s="2"/>
      <c r="CTD76" s="2"/>
      <c r="CTE76" s="2"/>
      <c r="CTF76" s="2"/>
      <c r="CTG76" s="2"/>
      <c r="CTH76" s="2"/>
      <c r="CTI76" s="2"/>
      <c r="CTJ76" s="2"/>
      <c r="CTK76" s="2"/>
      <c r="CTL76" s="2"/>
      <c r="CTM76" s="2"/>
      <c r="CTN76" s="2"/>
      <c r="CTO76" s="2"/>
      <c r="CTP76" s="2"/>
      <c r="CTQ76" s="2"/>
      <c r="CTR76" s="2"/>
      <c r="CTS76" s="2"/>
      <c r="CTT76" s="2"/>
      <c r="CTU76" s="2"/>
      <c r="CTV76" s="2"/>
      <c r="CTW76" s="2"/>
      <c r="CTX76" s="2"/>
      <c r="CTY76" s="2"/>
      <c r="CTZ76" s="2"/>
      <c r="CUA76" s="2"/>
      <c r="CUB76" s="2"/>
      <c r="CUC76" s="2"/>
      <c r="CUD76" s="2"/>
      <c r="CUE76" s="2"/>
      <c r="CUF76" s="2"/>
      <c r="CUG76" s="2"/>
      <c r="CUH76" s="2"/>
      <c r="CUI76" s="2"/>
      <c r="CUJ76" s="2"/>
      <c r="CUK76" s="2"/>
      <c r="CUL76" s="2"/>
      <c r="CUM76" s="2"/>
      <c r="CUN76" s="2"/>
      <c r="CUO76" s="2"/>
      <c r="CUP76" s="2"/>
      <c r="CUQ76" s="2"/>
      <c r="CUR76" s="2"/>
      <c r="CUS76" s="2"/>
      <c r="CUT76" s="2"/>
      <c r="CUU76" s="2"/>
      <c r="CUV76" s="2"/>
      <c r="CUW76" s="2"/>
      <c r="CUX76" s="2"/>
      <c r="CUY76" s="2"/>
      <c r="CUZ76" s="2"/>
      <c r="CVA76" s="2"/>
      <c r="CVB76" s="2"/>
      <c r="CVC76" s="2"/>
      <c r="CVD76" s="2"/>
      <c r="CVE76" s="2"/>
      <c r="CVF76" s="2"/>
      <c r="CVG76" s="2"/>
      <c r="CVH76" s="2"/>
      <c r="CVI76" s="2"/>
      <c r="CVJ76" s="2"/>
      <c r="CVK76" s="2"/>
      <c r="CVL76" s="2"/>
      <c r="CVM76" s="2"/>
      <c r="CVN76" s="2"/>
      <c r="CVO76" s="2"/>
      <c r="CVP76" s="2"/>
      <c r="CVQ76" s="2"/>
      <c r="CVR76" s="2"/>
      <c r="CVS76" s="2"/>
      <c r="CVT76" s="2"/>
      <c r="CVU76" s="2"/>
      <c r="CVV76" s="2"/>
      <c r="CVW76" s="2"/>
      <c r="CVX76" s="2"/>
      <c r="CVY76" s="2"/>
      <c r="CVZ76" s="2"/>
      <c r="CWA76" s="2"/>
      <c r="CWB76" s="2"/>
      <c r="CWC76" s="2"/>
      <c r="CWD76" s="2"/>
      <c r="CWE76" s="2"/>
      <c r="CWF76" s="2"/>
      <c r="CWG76" s="2"/>
      <c r="CWH76" s="2"/>
      <c r="CWI76" s="2"/>
      <c r="CWJ76" s="2"/>
      <c r="CWK76" s="2"/>
      <c r="CWL76" s="2"/>
      <c r="CWM76" s="2"/>
      <c r="CWN76" s="2"/>
      <c r="CWO76" s="2"/>
      <c r="CWP76" s="2"/>
      <c r="CWQ76" s="2"/>
      <c r="CWR76" s="2"/>
      <c r="CWS76" s="2"/>
      <c r="CWT76" s="2"/>
      <c r="CWU76" s="2"/>
      <c r="CWV76" s="2"/>
      <c r="CWW76" s="2"/>
      <c r="CWX76" s="2"/>
      <c r="CWY76" s="2"/>
      <c r="CWZ76" s="2"/>
      <c r="CXA76" s="2"/>
      <c r="CXB76" s="2"/>
      <c r="CXC76" s="2"/>
      <c r="CXD76" s="2"/>
      <c r="CXE76" s="2"/>
      <c r="CXF76" s="2"/>
      <c r="CXG76" s="2"/>
      <c r="CXH76" s="2"/>
      <c r="CXI76" s="2"/>
      <c r="CXJ76" s="2"/>
      <c r="CXK76" s="2"/>
      <c r="CXL76" s="2"/>
      <c r="CXM76" s="2"/>
      <c r="CXN76" s="2"/>
      <c r="CXO76" s="2"/>
      <c r="CXP76" s="2"/>
      <c r="CXQ76" s="2"/>
      <c r="CXR76" s="2"/>
      <c r="CXS76" s="2"/>
      <c r="CXT76" s="2"/>
      <c r="CXU76" s="2"/>
      <c r="CXV76" s="2"/>
      <c r="CXW76" s="2"/>
      <c r="CXX76" s="2"/>
      <c r="CXY76" s="2"/>
      <c r="CXZ76" s="2"/>
      <c r="CYA76" s="2"/>
      <c r="CYB76" s="2"/>
      <c r="CYC76" s="2"/>
      <c r="CYD76" s="2"/>
      <c r="CYE76" s="2"/>
      <c r="CYF76" s="2"/>
      <c r="CYG76" s="2"/>
      <c r="CYH76" s="2"/>
      <c r="CYI76" s="2"/>
      <c r="CYJ76" s="2"/>
      <c r="CYK76" s="2"/>
      <c r="CYL76" s="2"/>
      <c r="CYM76" s="2"/>
      <c r="CYN76" s="2"/>
      <c r="CYO76" s="2"/>
      <c r="CYP76" s="2"/>
      <c r="CYQ76" s="2"/>
      <c r="CYR76" s="2"/>
      <c r="CYS76" s="2"/>
      <c r="CYT76" s="2"/>
      <c r="CYU76" s="2"/>
      <c r="CYV76" s="2"/>
      <c r="CYW76" s="2"/>
      <c r="CYX76" s="2"/>
      <c r="CYY76" s="2"/>
      <c r="CYZ76" s="2"/>
      <c r="CZA76" s="2"/>
      <c r="CZB76" s="2"/>
      <c r="CZC76" s="2"/>
      <c r="CZD76" s="2"/>
      <c r="CZE76" s="2"/>
      <c r="CZF76" s="2"/>
      <c r="CZG76" s="2"/>
      <c r="CZH76" s="2"/>
      <c r="CZI76" s="2"/>
      <c r="CZJ76" s="2"/>
      <c r="CZK76" s="2"/>
      <c r="CZL76" s="2"/>
      <c r="CZM76" s="2"/>
      <c r="CZN76" s="2"/>
      <c r="CZO76" s="2"/>
      <c r="CZP76" s="2"/>
      <c r="CZQ76" s="2"/>
      <c r="CZR76" s="2"/>
      <c r="CZS76" s="2"/>
      <c r="CZT76" s="2"/>
      <c r="CZU76" s="2"/>
      <c r="CZV76" s="2"/>
      <c r="CZW76" s="2"/>
      <c r="CZX76" s="2"/>
      <c r="CZY76" s="2"/>
      <c r="CZZ76" s="2"/>
      <c r="DAA76" s="2"/>
      <c r="DAB76" s="2"/>
      <c r="DAC76" s="2"/>
      <c r="DAD76" s="2"/>
      <c r="DAE76" s="2"/>
      <c r="DAF76" s="2"/>
      <c r="DAG76" s="2"/>
      <c r="DAH76" s="2"/>
      <c r="DAI76" s="2"/>
      <c r="DAJ76" s="2"/>
      <c r="DAK76" s="2"/>
      <c r="DAL76" s="2"/>
      <c r="DAM76" s="2"/>
      <c r="DAN76" s="2"/>
      <c r="DAO76" s="2"/>
      <c r="DAP76" s="2"/>
      <c r="DAQ76" s="2"/>
      <c r="DAR76" s="2"/>
      <c r="DAS76" s="2"/>
      <c r="DAT76" s="2"/>
      <c r="DAU76" s="2"/>
      <c r="DAV76" s="2"/>
      <c r="DAW76" s="2"/>
      <c r="DAX76" s="2"/>
      <c r="DAY76" s="2"/>
      <c r="DAZ76" s="2"/>
      <c r="DBA76" s="2"/>
      <c r="DBB76" s="2"/>
      <c r="DBC76" s="2"/>
      <c r="DBD76" s="2"/>
      <c r="DBE76" s="2"/>
      <c r="DBF76" s="2"/>
      <c r="DBG76" s="2"/>
      <c r="DBH76" s="2"/>
      <c r="DBI76" s="2"/>
      <c r="DBJ76" s="2"/>
      <c r="DBK76" s="2"/>
      <c r="DBL76" s="2"/>
      <c r="DBM76" s="2"/>
      <c r="DBN76" s="2"/>
      <c r="DBO76" s="2"/>
      <c r="DBP76" s="2"/>
      <c r="DBQ76" s="2"/>
      <c r="DBR76" s="2"/>
      <c r="DBS76" s="2"/>
      <c r="DBT76" s="2"/>
      <c r="DBU76" s="2"/>
      <c r="DBV76" s="2"/>
      <c r="DBW76" s="2"/>
      <c r="DBX76" s="2"/>
      <c r="DBY76" s="2"/>
      <c r="DBZ76" s="2"/>
      <c r="DCA76" s="2"/>
      <c r="DCB76" s="2"/>
      <c r="DCC76" s="2"/>
      <c r="DCD76" s="2"/>
      <c r="DCE76" s="2"/>
      <c r="DCF76" s="2"/>
      <c r="DCG76" s="2"/>
      <c r="DCH76" s="2"/>
      <c r="DCI76" s="2"/>
      <c r="DCJ76" s="2"/>
      <c r="DCK76" s="2"/>
      <c r="DCL76" s="2"/>
      <c r="DCM76" s="2"/>
      <c r="DCN76" s="2"/>
      <c r="DCO76" s="2"/>
      <c r="DCP76" s="2"/>
      <c r="DCQ76" s="2"/>
      <c r="DCR76" s="2"/>
      <c r="DCS76" s="2"/>
      <c r="DCT76" s="2"/>
      <c r="DCU76" s="2"/>
      <c r="DCV76" s="2"/>
      <c r="DCW76" s="2"/>
      <c r="DCX76" s="2"/>
      <c r="DCY76" s="2"/>
      <c r="DCZ76" s="2"/>
      <c r="DDA76" s="2"/>
      <c r="DDB76" s="2"/>
      <c r="DDC76" s="2"/>
      <c r="DDD76" s="2"/>
      <c r="DDE76" s="2"/>
      <c r="DDF76" s="2"/>
      <c r="DDG76" s="2"/>
      <c r="DDH76" s="2"/>
      <c r="DDI76" s="2"/>
      <c r="DDJ76" s="2"/>
      <c r="DDK76" s="2"/>
      <c r="DDL76" s="2"/>
      <c r="DDM76" s="2"/>
      <c r="DDN76" s="2"/>
      <c r="DDO76" s="2"/>
      <c r="DDP76" s="2"/>
      <c r="DDQ76" s="2"/>
      <c r="DDR76" s="2"/>
      <c r="DDS76" s="2"/>
      <c r="DDT76" s="2"/>
      <c r="DDU76" s="2"/>
      <c r="DDV76" s="2"/>
      <c r="DDW76" s="2"/>
      <c r="DDX76" s="2"/>
      <c r="DDY76" s="2"/>
      <c r="DDZ76" s="2"/>
      <c r="DEA76" s="2"/>
      <c r="DEB76" s="2"/>
      <c r="DEC76" s="2"/>
      <c r="DED76" s="2"/>
      <c r="DEE76" s="2"/>
      <c r="DEF76" s="2"/>
      <c r="DEG76" s="2"/>
      <c r="DEH76" s="2"/>
      <c r="DEI76" s="2"/>
      <c r="DEJ76" s="2"/>
      <c r="DEK76" s="2"/>
      <c r="DEL76" s="2"/>
      <c r="DEM76" s="2"/>
      <c r="DEN76" s="2"/>
      <c r="DEO76" s="2"/>
      <c r="DEP76" s="2"/>
      <c r="DEQ76" s="2"/>
      <c r="DER76" s="2"/>
      <c r="DES76" s="2"/>
      <c r="DET76" s="2"/>
      <c r="DEU76" s="2"/>
      <c r="DEV76" s="2"/>
      <c r="DEW76" s="2"/>
      <c r="DEX76" s="2"/>
      <c r="DEY76" s="2"/>
      <c r="DEZ76" s="2"/>
      <c r="DFA76" s="2"/>
      <c r="DFB76" s="2"/>
      <c r="DFC76" s="2"/>
      <c r="DFD76" s="2"/>
      <c r="DFE76" s="2"/>
      <c r="DFF76" s="2"/>
      <c r="DFG76" s="2"/>
      <c r="DFH76" s="2"/>
      <c r="DFI76" s="2"/>
      <c r="DFJ76" s="2"/>
      <c r="DFK76" s="2"/>
      <c r="DFL76" s="2"/>
      <c r="DFM76" s="2"/>
      <c r="DFN76" s="2"/>
      <c r="DFO76" s="2"/>
      <c r="DFP76" s="2"/>
      <c r="DFQ76" s="2"/>
      <c r="DFR76" s="2"/>
      <c r="DFS76" s="2"/>
      <c r="DFT76" s="2"/>
      <c r="DFU76" s="2"/>
      <c r="DFV76" s="2"/>
      <c r="DFW76" s="2"/>
      <c r="DFX76" s="2"/>
      <c r="DFY76" s="2"/>
      <c r="DFZ76" s="2"/>
      <c r="DGA76" s="2"/>
      <c r="DGB76" s="2"/>
      <c r="DGC76" s="2"/>
      <c r="DGD76" s="2"/>
      <c r="DGE76" s="2"/>
      <c r="DGF76" s="2"/>
      <c r="DGG76" s="2"/>
      <c r="DGH76" s="2"/>
      <c r="DGI76" s="2"/>
      <c r="DGJ76" s="2"/>
      <c r="DGK76" s="2"/>
      <c r="DGL76" s="2"/>
      <c r="DGM76" s="2"/>
      <c r="DGN76" s="2"/>
      <c r="DGO76" s="2"/>
      <c r="DGP76" s="2"/>
      <c r="DGQ76" s="2"/>
      <c r="DGR76" s="2"/>
      <c r="DGS76" s="2"/>
      <c r="DGT76" s="2"/>
      <c r="DGU76" s="2"/>
      <c r="DGV76" s="2"/>
      <c r="DGW76" s="2"/>
      <c r="DGX76" s="2"/>
      <c r="DGY76" s="2"/>
      <c r="DGZ76" s="2"/>
      <c r="DHA76" s="2"/>
      <c r="DHB76" s="2"/>
      <c r="DHC76" s="2"/>
      <c r="DHD76" s="2"/>
      <c r="DHE76" s="2"/>
      <c r="DHF76" s="2"/>
      <c r="DHG76" s="2"/>
      <c r="DHH76" s="2"/>
      <c r="DHI76" s="2"/>
      <c r="DHJ76" s="2"/>
      <c r="DHK76" s="2"/>
      <c r="DHL76" s="2"/>
      <c r="DHM76" s="2"/>
      <c r="DHN76" s="2"/>
      <c r="DHO76" s="2"/>
      <c r="DHP76" s="2"/>
      <c r="DHQ76" s="2"/>
      <c r="DHR76" s="2"/>
      <c r="DHS76" s="2"/>
      <c r="DHT76" s="2"/>
      <c r="DHU76" s="2"/>
      <c r="DHV76" s="2"/>
      <c r="DHW76" s="2"/>
      <c r="DHX76" s="2"/>
      <c r="DHY76" s="2"/>
      <c r="DHZ76" s="2"/>
      <c r="DIA76" s="2"/>
      <c r="DIB76" s="2"/>
      <c r="DIC76" s="2"/>
      <c r="DID76" s="2"/>
      <c r="DIE76" s="2"/>
      <c r="DIF76" s="2"/>
      <c r="DIG76" s="2"/>
      <c r="DIH76" s="2"/>
      <c r="DII76" s="2"/>
      <c r="DIJ76" s="2"/>
      <c r="DIK76" s="2"/>
      <c r="DIL76" s="2"/>
      <c r="DIM76" s="2"/>
      <c r="DIN76" s="2"/>
      <c r="DIO76" s="2"/>
      <c r="DIP76" s="2"/>
      <c r="DIQ76" s="2"/>
      <c r="DIR76" s="2"/>
      <c r="DIS76" s="2"/>
      <c r="DIT76" s="2"/>
      <c r="DIU76" s="2"/>
      <c r="DIV76" s="2"/>
      <c r="DIW76" s="2"/>
      <c r="DIX76" s="2"/>
      <c r="DIY76" s="2"/>
      <c r="DIZ76" s="2"/>
      <c r="DJA76" s="2"/>
      <c r="DJB76" s="2"/>
      <c r="DJC76" s="2"/>
      <c r="DJD76" s="2"/>
      <c r="DJE76" s="2"/>
      <c r="DJF76" s="2"/>
      <c r="DJG76" s="2"/>
      <c r="DJH76" s="2"/>
      <c r="DJI76" s="2"/>
      <c r="DJJ76" s="2"/>
      <c r="DJK76" s="2"/>
      <c r="DJL76" s="2"/>
      <c r="DJM76" s="2"/>
      <c r="DJN76" s="2"/>
      <c r="DJO76" s="2"/>
      <c r="DJP76" s="2"/>
      <c r="DJQ76" s="2"/>
      <c r="DJR76" s="2"/>
      <c r="DJS76" s="2"/>
      <c r="DJT76" s="2"/>
      <c r="DJU76" s="2"/>
      <c r="DJV76" s="2"/>
      <c r="DJW76" s="2"/>
      <c r="DJX76" s="2"/>
      <c r="DJY76" s="2"/>
      <c r="DJZ76" s="2"/>
      <c r="DKA76" s="2"/>
      <c r="DKB76" s="2"/>
      <c r="DKC76" s="2"/>
      <c r="DKD76" s="2"/>
      <c r="DKE76" s="2"/>
      <c r="DKF76" s="2"/>
      <c r="DKG76" s="2"/>
      <c r="DKH76" s="2"/>
      <c r="DKI76" s="2"/>
      <c r="DKJ76" s="2"/>
      <c r="DKK76" s="2"/>
      <c r="DKL76" s="2"/>
      <c r="DKM76" s="2"/>
      <c r="DKN76" s="2"/>
      <c r="DKO76" s="2"/>
      <c r="DKP76" s="2"/>
      <c r="DKQ76" s="2"/>
      <c r="DKR76" s="2"/>
      <c r="DKS76" s="2"/>
      <c r="DKT76" s="2"/>
      <c r="DKU76" s="2"/>
      <c r="DKV76" s="2"/>
      <c r="DKW76" s="2"/>
      <c r="DKX76" s="2"/>
      <c r="DKY76" s="2"/>
      <c r="DKZ76" s="2"/>
      <c r="DLA76" s="2"/>
      <c r="DLB76" s="2"/>
      <c r="DLC76" s="2"/>
      <c r="DLD76" s="2"/>
      <c r="DLE76" s="2"/>
      <c r="DLF76" s="2"/>
      <c r="DLG76" s="2"/>
      <c r="DLH76" s="2"/>
      <c r="DLI76" s="2"/>
      <c r="DLJ76" s="2"/>
      <c r="DLK76" s="2"/>
      <c r="DLL76" s="2"/>
      <c r="DLM76" s="2"/>
      <c r="DLN76" s="2"/>
      <c r="DLO76" s="2"/>
      <c r="DLP76" s="2"/>
      <c r="DLQ76" s="2"/>
      <c r="DLR76" s="2"/>
      <c r="DLS76" s="2"/>
      <c r="DLT76" s="2"/>
      <c r="DLU76" s="2"/>
      <c r="DLV76" s="2"/>
      <c r="DLW76" s="2"/>
      <c r="DLX76" s="2"/>
      <c r="DLY76" s="2"/>
      <c r="DLZ76" s="2"/>
      <c r="DMA76" s="2"/>
      <c r="DMB76" s="2"/>
      <c r="DMC76" s="2"/>
      <c r="DMD76" s="2"/>
      <c r="DME76" s="2"/>
      <c r="DMF76" s="2"/>
      <c r="DMG76" s="2"/>
      <c r="DMH76" s="2"/>
      <c r="DMI76" s="2"/>
      <c r="DMJ76" s="2"/>
      <c r="DMK76" s="2"/>
      <c r="DML76" s="2"/>
      <c r="DMM76" s="2"/>
      <c r="DMN76" s="2"/>
      <c r="DMO76" s="2"/>
      <c r="DMP76" s="2"/>
      <c r="DMQ76" s="2"/>
      <c r="DMR76" s="2"/>
      <c r="DMS76" s="2"/>
      <c r="DMT76" s="2"/>
      <c r="DMU76" s="2"/>
      <c r="DMV76" s="2"/>
      <c r="DMW76" s="2"/>
      <c r="DMX76" s="2"/>
      <c r="DMY76" s="2"/>
      <c r="DMZ76" s="2"/>
      <c r="DNA76" s="2"/>
      <c r="DNB76" s="2"/>
      <c r="DNC76" s="2"/>
      <c r="DND76" s="2"/>
      <c r="DNE76" s="2"/>
      <c r="DNF76" s="2"/>
      <c r="DNG76" s="2"/>
      <c r="DNH76" s="2"/>
      <c r="DNI76" s="2"/>
      <c r="DNJ76" s="2"/>
      <c r="DNK76" s="2"/>
      <c r="DNL76" s="2"/>
      <c r="DNM76" s="2"/>
      <c r="DNN76" s="2"/>
      <c r="DNO76" s="2"/>
      <c r="DNP76" s="2"/>
      <c r="DNQ76" s="2"/>
      <c r="DNR76" s="2"/>
      <c r="DNS76" s="2"/>
      <c r="DNT76" s="2"/>
      <c r="DNU76" s="2"/>
      <c r="DNV76" s="2"/>
      <c r="DNW76" s="2"/>
      <c r="DNX76" s="2"/>
      <c r="DNY76" s="2"/>
      <c r="DNZ76" s="2"/>
      <c r="DOA76" s="2"/>
      <c r="DOB76" s="2"/>
      <c r="DOC76" s="2"/>
      <c r="DOD76" s="2"/>
      <c r="DOE76" s="2"/>
      <c r="DOF76" s="2"/>
      <c r="DOG76" s="2"/>
      <c r="DOH76" s="2"/>
      <c r="DOI76" s="2"/>
      <c r="DOJ76" s="2"/>
      <c r="DOK76" s="2"/>
      <c r="DOL76" s="2"/>
      <c r="DOM76" s="2"/>
      <c r="DON76" s="2"/>
      <c r="DOO76" s="2"/>
      <c r="DOP76" s="2"/>
      <c r="DOQ76" s="2"/>
      <c r="DOR76" s="2"/>
      <c r="DOS76" s="2"/>
      <c r="DOT76" s="2"/>
      <c r="DOU76" s="2"/>
      <c r="DOV76" s="2"/>
      <c r="DOW76" s="2"/>
      <c r="DOX76" s="2"/>
      <c r="DOY76" s="2"/>
      <c r="DOZ76" s="2"/>
      <c r="DPA76" s="2"/>
      <c r="DPB76" s="2"/>
      <c r="DPC76" s="2"/>
      <c r="DPD76" s="2"/>
      <c r="DPE76" s="2"/>
      <c r="DPF76" s="2"/>
      <c r="DPG76" s="2"/>
      <c r="DPH76" s="2"/>
      <c r="DPI76" s="2"/>
      <c r="DPJ76" s="2"/>
      <c r="DPK76" s="2"/>
      <c r="DPL76" s="2"/>
      <c r="DPM76" s="2"/>
      <c r="DPN76" s="2"/>
      <c r="DPO76" s="2"/>
      <c r="DPP76" s="2"/>
      <c r="DPQ76" s="2"/>
      <c r="DPR76" s="2"/>
      <c r="DPS76" s="2"/>
      <c r="DPT76" s="2"/>
      <c r="DPU76" s="2"/>
      <c r="DPV76" s="2"/>
      <c r="DPW76" s="2"/>
      <c r="DPX76" s="2"/>
      <c r="DPY76" s="2"/>
      <c r="DPZ76" s="2"/>
      <c r="DQA76" s="2"/>
      <c r="DQB76" s="2"/>
      <c r="DQC76" s="2"/>
      <c r="DQD76" s="2"/>
      <c r="DQE76" s="2"/>
      <c r="DQF76" s="2"/>
      <c r="DQG76" s="2"/>
      <c r="DQH76" s="2"/>
      <c r="DQI76" s="2"/>
      <c r="DQJ76" s="2"/>
      <c r="DQK76" s="2"/>
      <c r="DQL76" s="2"/>
      <c r="DQM76" s="2"/>
      <c r="DQN76" s="2"/>
      <c r="DQO76" s="2"/>
      <c r="DQP76" s="2"/>
      <c r="DQQ76" s="2"/>
      <c r="DQR76" s="2"/>
      <c r="DQS76" s="2"/>
      <c r="DQT76" s="2"/>
      <c r="DQU76" s="2"/>
      <c r="DQV76" s="2"/>
      <c r="DQW76" s="2"/>
      <c r="DQX76" s="2"/>
      <c r="DQY76" s="2"/>
      <c r="DQZ76" s="2"/>
      <c r="DRA76" s="2"/>
      <c r="DRB76" s="2"/>
      <c r="DRC76" s="2"/>
      <c r="DRD76" s="2"/>
      <c r="DRE76" s="2"/>
      <c r="DRF76" s="2"/>
      <c r="DRG76" s="2"/>
      <c r="DRH76" s="2"/>
      <c r="DRI76" s="2"/>
      <c r="DRJ76" s="2"/>
      <c r="DRK76" s="2"/>
      <c r="DRL76" s="2"/>
      <c r="DRM76" s="2"/>
      <c r="DRN76" s="2"/>
      <c r="DRO76" s="2"/>
      <c r="DRP76" s="2"/>
      <c r="DRQ76" s="2"/>
      <c r="DRR76" s="2"/>
      <c r="DRS76" s="2"/>
      <c r="DRT76" s="2"/>
      <c r="DRU76" s="2"/>
      <c r="DRV76" s="2"/>
      <c r="DRW76" s="2"/>
      <c r="DRX76" s="2"/>
      <c r="DRY76" s="2"/>
      <c r="DRZ76" s="2"/>
      <c r="DSA76" s="2"/>
      <c r="DSB76" s="2"/>
      <c r="DSC76" s="2"/>
      <c r="DSD76" s="2"/>
      <c r="DSE76" s="2"/>
      <c r="DSF76" s="2"/>
      <c r="DSG76" s="2"/>
      <c r="DSH76" s="2"/>
      <c r="DSI76" s="2"/>
      <c r="DSJ76" s="2"/>
      <c r="DSK76" s="2"/>
      <c r="DSL76" s="2"/>
      <c r="DSM76" s="2"/>
      <c r="DSN76" s="2"/>
      <c r="DSO76" s="2"/>
      <c r="DSP76" s="2"/>
      <c r="DSQ76" s="2"/>
      <c r="DSR76" s="2"/>
      <c r="DSS76" s="2"/>
      <c r="DST76" s="2"/>
      <c r="DSU76" s="2"/>
      <c r="DSV76" s="2"/>
      <c r="DSW76" s="2"/>
      <c r="DSX76" s="2"/>
      <c r="DSY76" s="2"/>
      <c r="DSZ76" s="2"/>
      <c r="DTA76" s="2"/>
      <c r="DTB76" s="2"/>
      <c r="DTC76" s="2"/>
      <c r="DTD76" s="2"/>
      <c r="DTE76" s="2"/>
      <c r="DTF76" s="2"/>
      <c r="DTG76" s="2"/>
      <c r="DTH76" s="2"/>
      <c r="DTI76" s="2"/>
      <c r="DTJ76" s="2"/>
      <c r="DTK76" s="2"/>
      <c r="DTL76" s="2"/>
      <c r="DTM76" s="2"/>
      <c r="DTN76" s="2"/>
      <c r="DTO76" s="2"/>
      <c r="DTP76" s="2"/>
      <c r="DTQ76" s="2"/>
      <c r="DTR76" s="2"/>
      <c r="DTS76" s="2"/>
      <c r="DTT76" s="2"/>
      <c r="DTU76" s="2"/>
      <c r="DTV76" s="2"/>
      <c r="DTW76" s="2"/>
      <c r="DTX76" s="2"/>
      <c r="DTY76" s="2"/>
      <c r="DTZ76" s="2"/>
      <c r="DUA76" s="2"/>
      <c r="DUB76" s="2"/>
      <c r="DUC76" s="2"/>
      <c r="DUD76" s="2"/>
      <c r="DUE76" s="2"/>
      <c r="DUF76" s="2"/>
      <c r="DUG76" s="2"/>
      <c r="DUH76" s="2"/>
      <c r="DUI76" s="2"/>
      <c r="DUJ76" s="2"/>
      <c r="DUK76" s="2"/>
      <c r="DUL76" s="2"/>
      <c r="DUM76" s="2"/>
      <c r="DUN76" s="2"/>
      <c r="DUO76" s="2"/>
      <c r="DUP76" s="2"/>
      <c r="DUQ76" s="2"/>
      <c r="DUR76" s="2"/>
      <c r="DUS76" s="2"/>
      <c r="DUT76" s="2"/>
      <c r="DUU76" s="2"/>
      <c r="DUV76" s="2"/>
      <c r="DUW76" s="2"/>
      <c r="DUX76" s="2"/>
      <c r="DUY76" s="2"/>
      <c r="DUZ76" s="2"/>
      <c r="DVA76" s="2"/>
      <c r="DVB76" s="2"/>
      <c r="DVC76" s="2"/>
      <c r="DVD76" s="2"/>
      <c r="DVE76" s="2"/>
      <c r="DVF76" s="2"/>
      <c r="DVG76" s="2"/>
      <c r="DVH76" s="2"/>
      <c r="DVI76" s="2"/>
      <c r="DVJ76" s="2"/>
      <c r="DVK76" s="2"/>
      <c r="DVL76" s="2"/>
      <c r="DVM76" s="2"/>
      <c r="DVN76" s="2"/>
      <c r="DVO76" s="2"/>
      <c r="DVP76" s="2"/>
      <c r="DVQ76" s="2"/>
      <c r="DVR76" s="2"/>
      <c r="DVS76" s="2"/>
      <c r="DVT76" s="2"/>
      <c r="DVU76" s="2"/>
      <c r="DVV76" s="2"/>
      <c r="DVW76" s="2"/>
      <c r="DVX76" s="2"/>
      <c r="DVY76" s="2"/>
      <c r="DVZ76" s="2"/>
      <c r="DWA76" s="2"/>
      <c r="DWB76" s="2"/>
      <c r="DWC76" s="2"/>
      <c r="DWD76" s="2"/>
      <c r="DWE76" s="2"/>
      <c r="DWF76" s="2"/>
      <c r="DWG76" s="2"/>
      <c r="DWH76" s="2"/>
      <c r="DWI76" s="2"/>
      <c r="DWJ76" s="2"/>
      <c r="DWK76" s="2"/>
      <c r="DWL76" s="2"/>
      <c r="DWM76" s="2"/>
      <c r="DWN76" s="2"/>
      <c r="DWO76" s="2"/>
      <c r="DWP76" s="2"/>
      <c r="DWQ76" s="2"/>
      <c r="DWR76" s="2"/>
      <c r="DWS76" s="2"/>
      <c r="DWT76" s="2"/>
      <c r="DWU76" s="2"/>
      <c r="DWV76" s="2"/>
      <c r="DWW76" s="2"/>
      <c r="DWX76" s="2"/>
      <c r="DWY76" s="2"/>
      <c r="DWZ76" s="2"/>
      <c r="DXA76" s="2"/>
      <c r="DXB76" s="2"/>
      <c r="DXC76" s="2"/>
      <c r="DXD76" s="2"/>
      <c r="DXE76" s="2"/>
      <c r="DXF76" s="2"/>
      <c r="DXG76" s="2"/>
      <c r="DXH76" s="2"/>
      <c r="DXI76" s="2"/>
      <c r="DXJ76" s="2"/>
      <c r="DXK76" s="2"/>
      <c r="DXL76" s="2"/>
      <c r="DXM76" s="2"/>
      <c r="DXN76" s="2"/>
      <c r="DXO76" s="2"/>
      <c r="DXP76" s="2"/>
      <c r="DXQ76" s="2"/>
      <c r="DXR76" s="2"/>
      <c r="DXS76" s="2"/>
      <c r="DXT76" s="2"/>
      <c r="DXU76" s="2"/>
      <c r="DXV76" s="2"/>
      <c r="DXW76" s="2"/>
      <c r="DXX76" s="2"/>
      <c r="DXY76" s="2"/>
      <c r="DXZ76" s="2"/>
      <c r="DYA76" s="2"/>
      <c r="DYB76" s="2"/>
      <c r="DYC76" s="2"/>
      <c r="DYD76" s="2"/>
      <c r="DYE76" s="2"/>
      <c r="DYF76" s="2"/>
      <c r="DYG76" s="2"/>
      <c r="DYH76" s="2"/>
      <c r="DYI76" s="2"/>
      <c r="DYJ76" s="2"/>
      <c r="DYK76" s="2"/>
      <c r="DYL76" s="2"/>
      <c r="DYM76" s="2"/>
      <c r="DYN76" s="2"/>
      <c r="DYO76" s="2"/>
      <c r="DYP76" s="2"/>
      <c r="DYQ76" s="2"/>
      <c r="DYR76" s="2"/>
      <c r="DYS76" s="2"/>
      <c r="DYT76" s="2"/>
      <c r="DYU76" s="2"/>
      <c r="DYV76" s="2"/>
      <c r="DYW76" s="2"/>
      <c r="DYX76" s="2"/>
      <c r="DYY76" s="2"/>
      <c r="DYZ76" s="2"/>
      <c r="DZA76" s="2"/>
      <c r="DZB76" s="2"/>
      <c r="DZC76" s="2"/>
      <c r="DZD76" s="2"/>
      <c r="DZE76" s="2"/>
      <c r="DZF76" s="2"/>
      <c r="DZG76" s="2"/>
      <c r="DZH76" s="2"/>
      <c r="DZI76" s="2"/>
      <c r="DZJ76" s="2"/>
      <c r="DZK76" s="2"/>
      <c r="DZL76" s="2"/>
      <c r="DZM76" s="2"/>
      <c r="DZN76" s="2"/>
      <c r="DZO76" s="2"/>
      <c r="DZP76" s="2"/>
      <c r="DZQ76" s="2"/>
      <c r="DZR76" s="2"/>
      <c r="DZS76" s="2"/>
      <c r="DZT76" s="2"/>
      <c r="DZU76" s="2"/>
      <c r="DZV76" s="2"/>
      <c r="DZW76" s="2"/>
      <c r="DZX76" s="2"/>
      <c r="DZY76" s="2"/>
      <c r="DZZ76" s="2"/>
      <c r="EAA76" s="2"/>
      <c r="EAB76" s="2"/>
      <c r="EAC76" s="2"/>
      <c r="EAD76" s="2"/>
      <c r="EAE76" s="2"/>
      <c r="EAF76" s="2"/>
      <c r="EAG76" s="2"/>
      <c r="EAH76" s="2"/>
      <c r="EAI76" s="2"/>
      <c r="EAJ76" s="2"/>
      <c r="EAK76" s="2"/>
      <c r="EAL76" s="2"/>
      <c r="EAM76" s="2"/>
      <c r="EAN76" s="2"/>
      <c r="EAO76" s="2"/>
      <c r="EAP76" s="2"/>
      <c r="EAQ76" s="2"/>
      <c r="EAR76" s="2"/>
      <c r="EAS76" s="2"/>
      <c r="EAT76" s="2"/>
      <c r="EAU76" s="2"/>
      <c r="EAV76" s="2"/>
      <c r="EAW76" s="2"/>
      <c r="EAX76" s="2"/>
      <c r="EAY76" s="2"/>
      <c r="EAZ76" s="2"/>
      <c r="EBA76" s="2"/>
      <c r="EBB76" s="2"/>
      <c r="EBC76" s="2"/>
      <c r="EBD76" s="2"/>
      <c r="EBE76" s="2"/>
      <c r="EBF76" s="2"/>
      <c r="EBG76" s="2"/>
      <c r="EBH76" s="2"/>
      <c r="EBI76" s="2"/>
      <c r="EBJ76" s="2"/>
      <c r="EBK76" s="2"/>
      <c r="EBL76" s="2"/>
      <c r="EBM76" s="2"/>
      <c r="EBN76" s="2"/>
      <c r="EBO76" s="2"/>
      <c r="EBP76" s="2"/>
      <c r="EBQ76" s="2"/>
      <c r="EBR76" s="2"/>
      <c r="EBS76" s="2"/>
      <c r="EBT76" s="2"/>
      <c r="EBU76" s="2"/>
      <c r="EBV76" s="2"/>
      <c r="EBW76" s="2"/>
      <c r="EBX76" s="2"/>
      <c r="EBY76" s="2"/>
      <c r="EBZ76" s="2"/>
      <c r="ECA76" s="2"/>
      <c r="ECB76" s="2"/>
      <c r="ECC76" s="2"/>
      <c r="ECD76" s="2"/>
      <c r="ECE76" s="2"/>
      <c r="ECF76" s="2"/>
      <c r="ECG76" s="2"/>
      <c r="ECH76" s="2"/>
      <c r="ECI76" s="2"/>
      <c r="ECJ76" s="2"/>
      <c r="ECK76" s="2"/>
      <c r="ECL76" s="2"/>
      <c r="ECM76" s="2"/>
      <c r="ECN76" s="2"/>
      <c r="ECO76" s="2"/>
      <c r="ECP76" s="2"/>
      <c r="ECQ76" s="2"/>
      <c r="ECR76" s="2"/>
      <c r="ECS76" s="2"/>
      <c r="ECT76" s="2"/>
      <c r="ECU76" s="2"/>
      <c r="ECV76" s="2"/>
      <c r="ECW76" s="2"/>
      <c r="ECX76" s="2"/>
      <c r="ECY76" s="2"/>
      <c r="ECZ76" s="2"/>
      <c r="EDA76" s="2"/>
      <c r="EDB76" s="2"/>
      <c r="EDC76" s="2"/>
      <c r="EDD76" s="2"/>
      <c r="EDE76" s="2"/>
      <c r="EDF76" s="2"/>
      <c r="EDG76" s="2"/>
      <c r="EDH76" s="2"/>
      <c r="EDI76" s="2"/>
      <c r="EDJ76" s="2"/>
      <c r="EDK76" s="2"/>
      <c r="EDL76" s="2"/>
      <c r="EDM76" s="2"/>
      <c r="EDN76" s="2"/>
      <c r="EDO76" s="2"/>
      <c r="EDP76" s="2"/>
      <c r="EDQ76" s="2"/>
      <c r="EDR76" s="2"/>
      <c r="EDS76" s="2"/>
      <c r="EDT76" s="2"/>
      <c r="EDU76" s="2"/>
      <c r="EDV76" s="2"/>
      <c r="EDW76" s="2"/>
      <c r="EDX76" s="2"/>
      <c r="EDY76" s="2"/>
      <c r="EDZ76" s="2"/>
      <c r="EEA76" s="2"/>
      <c r="EEB76" s="2"/>
      <c r="EEC76" s="2"/>
      <c r="EED76" s="2"/>
      <c r="EEE76" s="2"/>
      <c r="EEF76" s="2"/>
      <c r="EEG76" s="2"/>
      <c r="EEH76" s="2"/>
      <c r="EEI76" s="2"/>
      <c r="EEJ76" s="2"/>
      <c r="EEK76" s="2"/>
      <c r="EEL76" s="2"/>
      <c r="EEM76" s="2"/>
      <c r="EEN76" s="2"/>
      <c r="EEO76" s="2"/>
      <c r="EEP76" s="2"/>
      <c r="EEQ76" s="2"/>
      <c r="EER76" s="2"/>
      <c r="EES76" s="2"/>
      <c r="EET76" s="2"/>
      <c r="EEU76" s="2"/>
      <c r="EEV76" s="2"/>
      <c r="EEW76" s="2"/>
      <c r="EEX76" s="2"/>
      <c r="EEY76" s="2"/>
      <c r="EEZ76" s="2"/>
      <c r="EFA76" s="2"/>
      <c r="EFB76" s="2"/>
      <c r="EFC76" s="2"/>
      <c r="EFD76" s="2"/>
      <c r="EFE76" s="2"/>
      <c r="EFF76" s="2"/>
      <c r="EFG76" s="2"/>
      <c r="EFH76" s="2"/>
      <c r="EFI76" s="2"/>
      <c r="EFJ76" s="2"/>
      <c r="EFK76" s="2"/>
      <c r="EFL76" s="2"/>
      <c r="EFM76" s="2"/>
      <c r="EFN76" s="2"/>
      <c r="EFO76" s="2"/>
      <c r="EFP76" s="2"/>
      <c r="EFQ76" s="2"/>
      <c r="EFR76" s="2"/>
      <c r="EFS76" s="2"/>
      <c r="EFT76" s="2"/>
      <c r="EFU76" s="2"/>
      <c r="EFV76" s="2"/>
      <c r="EFW76" s="2"/>
      <c r="EFX76" s="2"/>
      <c r="EFY76" s="2"/>
      <c r="EFZ76" s="2"/>
      <c r="EGA76" s="2"/>
      <c r="EGB76" s="2"/>
      <c r="EGC76" s="2"/>
      <c r="EGD76" s="2"/>
      <c r="EGE76" s="2"/>
      <c r="EGF76" s="2"/>
      <c r="EGG76" s="2"/>
      <c r="EGH76" s="2"/>
      <c r="EGI76" s="2"/>
      <c r="EGJ76" s="2"/>
      <c r="EGK76" s="2"/>
      <c r="EGL76" s="2"/>
      <c r="EGM76" s="2"/>
      <c r="EGN76" s="2"/>
      <c r="EGO76" s="2"/>
      <c r="EGP76" s="2"/>
      <c r="EGQ76" s="2"/>
      <c r="EGR76" s="2"/>
      <c r="EGS76" s="2"/>
      <c r="EGT76" s="2"/>
      <c r="EGU76" s="2"/>
      <c r="EGV76" s="2"/>
      <c r="EGW76" s="2"/>
      <c r="EGX76" s="2"/>
      <c r="EGY76" s="2"/>
      <c r="EGZ76" s="2"/>
      <c r="EHA76" s="2"/>
      <c r="EHB76" s="2"/>
      <c r="EHC76" s="2"/>
      <c r="EHD76" s="2"/>
      <c r="EHE76" s="2"/>
      <c r="EHF76" s="2"/>
      <c r="EHG76" s="2"/>
      <c r="EHH76" s="2"/>
      <c r="EHI76" s="2"/>
      <c r="EHJ76" s="2"/>
      <c r="EHK76" s="2"/>
      <c r="EHL76" s="2"/>
      <c r="EHM76" s="2"/>
      <c r="EHN76" s="2"/>
      <c r="EHO76" s="2"/>
      <c r="EHP76" s="2"/>
      <c r="EHQ76" s="2"/>
      <c r="EHR76" s="2"/>
      <c r="EHS76" s="2"/>
      <c r="EHT76" s="2"/>
      <c r="EHU76" s="2"/>
      <c r="EHV76" s="2"/>
      <c r="EHW76" s="2"/>
      <c r="EHX76" s="2"/>
      <c r="EHY76" s="2"/>
      <c r="EHZ76" s="2"/>
      <c r="EIA76" s="2"/>
      <c r="EIB76" s="2"/>
      <c r="EIC76" s="2"/>
      <c r="EID76" s="2"/>
      <c r="EIE76" s="2"/>
      <c r="EIF76" s="2"/>
      <c r="EIG76" s="2"/>
      <c r="EIH76" s="2"/>
      <c r="EII76" s="2"/>
      <c r="EIJ76" s="2"/>
      <c r="EIK76" s="2"/>
      <c r="EIL76" s="2"/>
      <c r="EIM76" s="2"/>
      <c r="EIN76" s="2"/>
      <c r="EIO76" s="2"/>
      <c r="EIP76" s="2"/>
      <c r="EIQ76" s="2"/>
      <c r="EIR76" s="2"/>
      <c r="EIS76" s="2"/>
      <c r="EIT76" s="2"/>
      <c r="EIU76" s="2"/>
      <c r="EIV76" s="2"/>
      <c r="EIW76" s="2"/>
      <c r="EIX76" s="2"/>
      <c r="EIY76" s="2"/>
      <c r="EIZ76" s="2"/>
      <c r="EJA76" s="2"/>
      <c r="EJB76" s="2"/>
      <c r="EJC76" s="2"/>
      <c r="EJD76" s="2"/>
      <c r="EJE76" s="2"/>
      <c r="EJF76" s="2"/>
      <c r="EJG76" s="2"/>
      <c r="EJH76" s="2"/>
      <c r="EJI76" s="2"/>
      <c r="EJJ76" s="2"/>
      <c r="EJK76" s="2"/>
      <c r="EJL76" s="2"/>
      <c r="EJM76" s="2"/>
      <c r="EJN76" s="2"/>
      <c r="EJO76" s="2"/>
      <c r="EJP76" s="2"/>
      <c r="EJQ76" s="2"/>
      <c r="EJR76" s="2"/>
      <c r="EJS76" s="2"/>
      <c r="EJT76" s="2"/>
      <c r="EJU76" s="2"/>
      <c r="EJV76" s="2"/>
      <c r="EJW76" s="2"/>
      <c r="EJX76" s="2"/>
      <c r="EJY76" s="2"/>
      <c r="EJZ76" s="2"/>
      <c r="EKA76" s="2"/>
      <c r="EKB76" s="2"/>
      <c r="EKC76" s="2"/>
      <c r="EKD76" s="2"/>
      <c r="EKE76" s="2"/>
      <c r="EKF76" s="2"/>
      <c r="EKG76" s="2"/>
      <c r="EKH76" s="2"/>
      <c r="EKI76" s="2"/>
      <c r="EKJ76" s="2"/>
      <c r="EKK76" s="2"/>
      <c r="EKL76" s="2"/>
      <c r="EKM76" s="2"/>
      <c r="EKN76" s="2"/>
      <c r="EKO76" s="2"/>
      <c r="EKP76" s="2"/>
      <c r="EKQ76" s="2"/>
      <c r="EKR76" s="2"/>
      <c r="EKS76" s="2"/>
      <c r="EKT76" s="2"/>
      <c r="EKU76" s="2"/>
      <c r="EKV76" s="2"/>
      <c r="EKW76" s="2"/>
      <c r="EKX76" s="2"/>
      <c r="EKY76" s="2"/>
      <c r="EKZ76" s="2"/>
      <c r="ELA76" s="2"/>
      <c r="ELB76" s="2"/>
      <c r="ELC76" s="2"/>
      <c r="ELD76" s="2"/>
      <c r="ELE76" s="2"/>
      <c r="ELF76" s="2"/>
      <c r="ELG76" s="2"/>
      <c r="ELH76" s="2"/>
      <c r="ELI76" s="2"/>
      <c r="ELJ76" s="2"/>
      <c r="ELK76" s="2"/>
      <c r="ELL76" s="2"/>
      <c r="ELM76" s="2"/>
      <c r="ELN76" s="2"/>
      <c r="ELO76" s="2"/>
      <c r="ELP76" s="2"/>
      <c r="ELQ76" s="2"/>
      <c r="ELR76" s="2"/>
      <c r="ELS76" s="2"/>
      <c r="ELT76" s="2"/>
      <c r="ELU76" s="2"/>
      <c r="ELV76" s="2"/>
      <c r="ELW76" s="2"/>
      <c r="ELX76" s="2"/>
      <c r="ELY76" s="2"/>
      <c r="ELZ76" s="2"/>
      <c r="EMA76" s="2"/>
      <c r="EMB76" s="2"/>
      <c r="EMC76" s="2"/>
      <c r="EMD76" s="2"/>
      <c r="EME76" s="2"/>
      <c r="EMF76" s="2"/>
      <c r="EMG76" s="2"/>
      <c r="EMH76" s="2"/>
      <c r="EMI76" s="2"/>
      <c r="EMJ76" s="2"/>
      <c r="EMK76" s="2"/>
      <c r="EML76" s="2"/>
      <c r="EMM76" s="2"/>
      <c r="EMN76" s="2"/>
      <c r="EMO76" s="2"/>
      <c r="EMP76" s="2"/>
      <c r="EMQ76" s="2"/>
      <c r="EMR76" s="2"/>
      <c r="EMS76" s="2"/>
      <c r="EMT76" s="2"/>
      <c r="EMU76" s="2"/>
      <c r="EMV76" s="2"/>
      <c r="EMW76" s="2"/>
      <c r="EMX76" s="2"/>
      <c r="EMY76" s="2"/>
      <c r="EMZ76" s="2"/>
      <c r="ENA76" s="2"/>
      <c r="ENB76" s="2"/>
      <c r="ENC76" s="2"/>
      <c r="END76" s="2"/>
      <c r="ENE76" s="2"/>
      <c r="ENF76" s="2"/>
      <c r="ENG76" s="2"/>
      <c r="ENH76" s="2"/>
      <c r="ENI76" s="2"/>
      <c r="ENJ76" s="2"/>
      <c r="ENK76" s="2"/>
      <c r="ENL76" s="2"/>
      <c r="ENM76" s="2"/>
      <c r="ENN76" s="2"/>
      <c r="ENO76" s="2"/>
      <c r="ENP76" s="2"/>
      <c r="ENQ76" s="2"/>
      <c r="ENR76" s="2"/>
      <c r="ENS76" s="2"/>
      <c r="ENT76" s="2"/>
      <c r="ENU76" s="2"/>
      <c r="ENV76" s="2"/>
      <c r="ENW76" s="2"/>
      <c r="ENX76" s="2"/>
      <c r="ENY76" s="2"/>
      <c r="ENZ76" s="2"/>
      <c r="EOA76" s="2"/>
      <c r="EOB76" s="2"/>
      <c r="EOC76" s="2"/>
      <c r="EOD76" s="2"/>
      <c r="EOE76" s="2"/>
      <c r="EOF76" s="2"/>
      <c r="EOG76" s="2"/>
      <c r="EOH76" s="2"/>
      <c r="EOI76" s="2"/>
      <c r="EOJ76" s="2"/>
      <c r="EOK76" s="2"/>
      <c r="EOL76" s="2"/>
      <c r="EOM76" s="2"/>
      <c r="EON76" s="2"/>
      <c r="EOO76" s="2"/>
      <c r="EOP76" s="2"/>
      <c r="EOQ76" s="2"/>
      <c r="EOR76" s="2"/>
      <c r="EOS76" s="2"/>
      <c r="EOT76" s="2"/>
      <c r="EOU76" s="2"/>
      <c r="EOV76" s="2"/>
      <c r="EOW76" s="2"/>
      <c r="EOX76" s="2"/>
      <c r="EOY76" s="2"/>
      <c r="EOZ76" s="2"/>
      <c r="EPA76" s="2"/>
      <c r="EPB76" s="2"/>
      <c r="EPC76" s="2"/>
      <c r="EPD76" s="2"/>
      <c r="EPE76" s="2"/>
      <c r="EPF76" s="2"/>
      <c r="EPG76" s="2"/>
      <c r="EPH76" s="2"/>
      <c r="EPI76" s="2"/>
      <c r="EPJ76" s="2"/>
      <c r="EPK76" s="2"/>
      <c r="EPL76" s="2"/>
      <c r="EPM76" s="2"/>
      <c r="EPN76" s="2"/>
      <c r="EPO76" s="2"/>
      <c r="EPP76" s="2"/>
      <c r="EPQ76" s="2"/>
      <c r="EPR76" s="2"/>
      <c r="EPS76" s="2"/>
      <c r="EPT76" s="2"/>
      <c r="EPU76" s="2"/>
      <c r="EPV76" s="2"/>
      <c r="EPW76" s="2"/>
      <c r="EPX76" s="2"/>
      <c r="EPY76" s="2"/>
      <c r="EPZ76" s="2"/>
      <c r="EQA76" s="2"/>
      <c r="EQB76" s="2"/>
      <c r="EQC76" s="2"/>
      <c r="EQD76" s="2"/>
      <c r="EQE76" s="2"/>
      <c r="EQF76" s="2"/>
      <c r="EQG76" s="2"/>
      <c r="EQH76" s="2"/>
      <c r="EQI76" s="2"/>
      <c r="EQJ76" s="2"/>
      <c r="EQK76" s="2"/>
      <c r="EQL76" s="2"/>
      <c r="EQM76" s="2"/>
      <c r="EQN76" s="2"/>
      <c r="EQO76" s="2"/>
      <c r="EQP76" s="2"/>
      <c r="EQQ76" s="2"/>
      <c r="EQR76" s="2"/>
      <c r="EQS76" s="2"/>
      <c r="EQT76" s="2"/>
      <c r="EQU76" s="2"/>
      <c r="EQV76" s="2"/>
      <c r="EQW76" s="2"/>
      <c r="EQX76" s="2"/>
      <c r="EQY76" s="2"/>
      <c r="EQZ76" s="2"/>
      <c r="ERA76" s="2"/>
      <c r="ERB76" s="2"/>
      <c r="ERC76" s="2"/>
      <c r="ERD76" s="2"/>
      <c r="ERE76" s="2"/>
      <c r="ERF76" s="2"/>
      <c r="ERG76" s="2"/>
      <c r="ERH76" s="2"/>
      <c r="ERI76" s="2"/>
      <c r="ERJ76" s="2"/>
      <c r="ERK76" s="2"/>
      <c r="ERL76" s="2"/>
      <c r="ERM76" s="2"/>
      <c r="ERN76" s="2"/>
      <c r="ERO76" s="2"/>
      <c r="ERP76" s="2"/>
      <c r="ERQ76" s="2"/>
      <c r="ERR76" s="2"/>
      <c r="ERS76" s="2"/>
      <c r="ERT76" s="2"/>
      <c r="ERU76" s="2"/>
      <c r="ERV76" s="2"/>
      <c r="ERW76" s="2"/>
      <c r="ERX76" s="2"/>
      <c r="ERY76" s="2"/>
      <c r="ERZ76" s="2"/>
      <c r="ESA76" s="2"/>
      <c r="ESB76" s="2"/>
      <c r="ESC76" s="2"/>
      <c r="ESD76" s="2"/>
      <c r="ESE76" s="2"/>
      <c r="ESF76" s="2"/>
      <c r="ESG76" s="2"/>
      <c r="ESH76" s="2"/>
      <c r="ESI76" s="2"/>
      <c r="ESJ76" s="2"/>
      <c r="ESK76" s="2"/>
      <c r="ESL76" s="2"/>
      <c r="ESM76" s="2"/>
      <c r="ESN76" s="2"/>
      <c r="ESO76" s="2"/>
      <c r="ESP76" s="2"/>
      <c r="ESQ76" s="2"/>
      <c r="ESR76" s="2"/>
      <c r="ESS76" s="2"/>
      <c r="EST76" s="2"/>
      <c r="ESU76" s="2"/>
      <c r="ESV76" s="2"/>
      <c r="ESW76" s="2"/>
      <c r="ESX76" s="2"/>
      <c r="ESY76" s="2"/>
      <c r="ESZ76" s="2"/>
      <c r="ETA76" s="2"/>
      <c r="ETB76" s="2"/>
      <c r="ETC76" s="2"/>
      <c r="ETD76" s="2"/>
      <c r="ETE76" s="2"/>
      <c r="ETF76" s="2"/>
      <c r="ETG76" s="2"/>
      <c r="ETH76" s="2"/>
      <c r="ETI76" s="2"/>
      <c r="ETJ76" s="2"/>
      <c r="ETK76" s="2"/>
      <c r="ETL76" s="2"/>
      <c r="ETM76" s="2"/>
      <c r="ETN76" s="2"/>
      <c r="ETO76" s="2"/>
      <c r="ETP76" s="2"/>
      <c r="ETQ76" s="2"/>
      <c r="ETR76" s="2"/>
      <c r="ETS76" s="2"/>
      <c r="ETT76" s="2"/>
      <c r="ETU76" s="2"/>
      <c r="ETV76" s="2"/>
      <c r="ETW76" s="2"/>
      <c r="ETX76" s="2"/>
      <c r="ETY76" s="2"/>
      <c r="ETZ76" s="2"/>
      <c r="EUA76" s="2"/>
      <c r="EUB76" s="2"/>
      <c r="EUC76" s="2"/>
      <c r="EUD76" s="2"/>
      <c r="EUE76" s="2"/>
      <c r="EUF76" s="2"/>
      <c r="EUG76" s="2"/>
      <c r="EUH76" s="2"/>
      <c r="EUI76" s="2"/>
      <c r="EUJ76" s="2"/>
      <c r="EUK76" s="2"/>
      <c r="EUL76" s="2"/>
      <c r="EUM76" s="2"/>
      <c r="EUN76" s="2"/>
      <c r="EUO76" s="2"/>
      <c r="EUP76" s="2"/>
      <c r="EUQ76" s="2"/>
      <c r="EUR76" s="2"/>
      <c r="EUS76" s="2"/>
      <c r="EUT76" s="2"/>
      <c r="EUU76" s="2"/>
      <c r="EUV76" s="2"/>
      <c r="EUW76" s="2"/>
      <c r="EUX76" s="2"/>
      <c r="EUY76" s="2"/>
      <c r="EUZ76" s="2"/>
      <c r="EVA76" s="2"/>
      <c r="EVB76" s="2"/>
      <c r="EVC76" s="2"/>
      <c r="EVD76" s="2"/>
      <c r="EVE76" s="2"/>
      <c r="EVF76" s="2"/>
      <c r="EVG76" s="2"/>
      <c r="EVH76" s="2"/>
      <c r="EVI76" s="2"/>
      <c r="EVJ76" s="2"/>
      <c r="EVK76" s="2"/>
      <c r="EVL76" s="2"/>
      <c r="EVM76" s="2"/>
      <c r="EVN76" s="2"/>
      <c r="EVO76" s="2"/>
      <c r="EVP76" s="2"/>
      <c r="EVQ76" s="2"/>
      <c r="EVR76" s="2"/>
      <c r="EVS76" s="2"/>
      <c r="EVT76" s="2"/>
      <c r="EVU76" s="2"/>
      <c r="EVV76" s="2"/>
      <c r="EVW76" s="2"/>
      <c r="EVX76" s="2"/>
      <c r="EVY76" s="2"/>
      <c r="EVZ76" s="2"/>
      <c r="EWA76" s="2"/>
      <c r="EWB76" s="2"/>
      <c r="EWC76" s="2"/>
      <c r="EWD76" s="2"/>
      <c r="EWE76" s="2"/>
      <c r="EWF76" s="2"/>
      <c r="EWG76" s="2"/>
      <c r="EWH76" s="2"/>
      <c r="EWI76" s="2"/>
      <c r="EWJ76" s="2"/>
      <c r="EWK76" s="2"/>
      <c r="EWL76" s="2"/>
      <c r="EWM76" s="2"/>
      <c r="EWN76" s="2"/>
      <c r="EWO76" s="2"/>
      <c r="EWP76" s="2"/>
      <c r="EWQ76" s="2"/>
      <c r="EWR76" s="2"/>
      <c r="EWS76" s="2"/>
      <c r="EWT76" s="2"/>
      <c r="EWU76" s="2"/>
      <c r="EWV76" s="2"/>
      <c r="EWW76" s="2"/>
      <c r="EWX76" s="2"/>
      <c r="EWY76" s="2"/>
      <c r="EWZ76" s="2"/>
      <c r="EXA76" s="2"/>
      <c r="EXB76" s="2"/>
      <c r="EXC76" s="2"/>
      <c r="EXD76" s="2"/>
      <c r="EXE76" s="2"/>
      <c r="EXF76" s="2"/>
      <c r="EXG76" s="2"/>
      <c r="EXH76" s="2"/>
      <c r="EXI76" s="2"/>
      <c r="EXJ76" s="2"/>
      <c r="EXK76" s="2"/>
      <c r="EXL76" s="2"/>
      <c r="EXM76" s="2"/>
      <c r="EXN76" s="2"/>
      <c r="EXO76" s="2"/>
      <c r="EXP76" s="2"/>
      <c r="EXQ76" s="2"/>
      <c r="EXR76" s="2"/>
      <c r="EXS76" s="2"/>
      <c r="EXT76" s="2"/>
      <c r="EXU76" s="2"/>
      <c r="EXV76" s="2"/>
      <c r="EXW76" s="2"/>
      <c r="EXX76" s="2"/>
      <c r="EXY76" s="2"/>
      <c r="EXZ76" s="2"/>
      <c r="EYA76" s="2"/>
      <c r="EYB76" s="2"/>
      <c r="EYC76" s="2"/>
      <c r="EYD76" s="2"/>
      <c r="EYE76" s="2"/>
      <c r="EYF76" s="2"/>
      <c r="EYG76" s="2"/>
      <c r="EYH76" s="2"/>
      <c r="EYI76" s="2"/>
      <c r="EYJ76" s="2"/>
      <c r="EYK76" s="2"/>
      <c r="EYL76" s="2"/>
      <c r="EYM76" s="2"/>
      <c r="EYN76" s="2"/>
      <c r="EYO76" s="2"/>
      <c r="EYP76" s="2"/>
      <c r="EYQ76" s="2"/>
      <c r="EYR76" s="2"/>
      <c r="EYS76" s="2"/>
      <c r="EYT76" s="2"/>
      <c r="EYU76" s="2"/>
      <c r="EYV76" s="2"/>
      <c r="EYW76" s="2"/>
      <c r="EYX76" s="2"/>
      <c r="EYY76" s="2"/>
      <c r="EYZ76" s="2"/>
      <c r="EZA76" s="2"/>
      <c r="EZB76" s="2"/>
      <c r="EZC76" s="2"/>
      <c r="EZD76" s="2"/>
      <c r="EZE76" s="2"/>
      <c r="EZF76" s="2"/>
      <c r="EZG76" s="2"/>
      <c r="EZH76" s="2"/>
      <c r="EZI76" s="2"/>
      <c r="EZJ76" s="2"/>
      <c r="EZK76" s="2"/>
      <c r="EZL76" s="2"/>
      <c r="EZM76" s="2"/>
      <c r="EZN76" s="2"/>
      <c r="EZO76" s="2"/>
      <c r="EZP76" s="2"/>
      <c r="EZQ76" s="2"/>
      <c r="EZR76" s="2"/>
      <c r="EZS76" s="2"/>
      <c r="EZT76" s="2"/>
      <c r="EZU76" s="2"/>
      <c r="EZV76" s="2"/>
      <c r="EZW76" s="2"/>
      <c r="EZX76" s="2"/>
      <c r="EZY76" s="2"/>
      <c r="EZZ76" s="2"/>
      <c r="FAA76" s="2"/>
      <c r="FAB76" s="2"/>
      <c r="FAC76" s="2"/>
      <c r="FAD76" s="2"/>
      <c r="FAE76" s="2"/>
      <c r="FAF76" s="2"/>
      <c r="FAG76" s="2"/>
      <c r="FAH76" s="2"/>
      <c r="FAI76" s="2"/>
      <c r="FAJ76" s="2"/>
      <c r="FAK76" s="2"/>
      <c r="FAL76" s="2"/>
      <c r="FAM76" s="2"/>
      <c r="FAN76" s="2"/>
      <c r="FAO76" s="2"/>
      <c r="FAP76" s="2"/>
      <c r="FAQ76" s="2"/>
      <c r="FAR76" s="2"/>
      <c r="FAS76" s="2"/>
      <c r="FAT76" s="2"/>
      <c r="FAU76" s="2"/>
      <c r="FAV76" s="2"/>
      <c r="FAW76" s="2"/>
      <c r="FAX76" s="2"/>
      <c r="FAY76" s="2"/>
      <c r="FAZ76" s="2"/>
      <c r="FBA76" s="2"/>
      <c r="FBB76" s="2"/>
      <c r="FBC76" s="2"/>
      <c r="FBD76" s="2"/>
      <c r="FBE76" s="2"/>
      <c r="FBF76" s="2"/>
      <c r="FBG76" s="2"/>
      <c r="FBH76" s="2"/>
      <c r="FBI76" s="2"/>
      <c r="FBJ76" s="2"/>
      <c r="FBK76" s="2"/>
      <c r="FBL76" s="2"/>
      <c r="FBM76" s="2"/>
      <c r="FBN76" s="2"/>
      <c r="FBO76" s="2"/>
      <c r="FBP76" s="2"/>
      <c r="FBQ76" s="2"/>
      <c r="FBR76" s="2"/>
      <c r="FBS76" s="2"/>
      <c r="FBT76" s="2"/>
      <c r="FBU76" s="2"/>
      <c r="FBV76" s="2"/>
      <c r="FBW76" s="2"/>
      <c r="FBX76" s="2"/>
      <c r="FBY76" s="2"/>
      <c r="FBZ76" s="2"/>
      <c r="FCA76" s="2"/>
      <c r="FCB76" s="2"/>
      <c r="FCC76" s="2"/>
      <c r="FCD76" s="2"/>
      <c r="FCE76" s="2"/>
      <c r="FCF76" s="2"/>
      <c r="FCG76" s="2"/>
      <c r="FCH76" s="2"/>
      <c r="FCI76" s="2"/>
      <c r="FCJ76" s="2"/>
      <c r="FCK76" s="2"/>
      <c r="FCL76" s="2"/>
      <c r="FCM76" s="2"/>
      <c r="FCN76" s="2"/>
      <c r="FCO76" s="2"/>
      <c r="FCP76" s="2"/>
      <c r="FCQ76" s="2"/>
      <c r="FCR76" s="2"/>
      <c r="FCS76" s="2"/>
      <c r="FCT76" s="2"/>
      <c r="FCU76" s="2"/>
      <c r="FCV76" s="2"/>
      <c r="FCW76" s="2"/>
      <c r="FCX76" s="2"/>
      <c r="FCY76" s="2"/>
      <c r="FCZ76" s="2"/>
      <c r="FDA76" s="2"/>
      <c r="FDB76" s="2"/>
      <c r="FDC76" s="2"/>
      <c r="FDD76" s="2"/>
      <c r="FDE76" s="2"/>
      <c r="FDF76" s="2"/>
      <c r="FDG76" s="2"/>
      <c r="FDH76" s="2"/>
      <c r="FDI76" s="2"/>
      <c r="FDJ76" s="2"/>
      <c r="FDK76" s="2"/>
      <c r="FDL76" s="2"/>
      <c r="FDM76" s="2"/>
      <c r="FDN76" s="2"/>
      <c r="FDO76" s="2"/>
      <c r="FDP76" s="2"/>
      <c r="FDQ76" s="2"/>
      <c r="FDR76" s="2"/>
      <c r="FDS76" s="2"/>
      <c r="FDT76" s="2"/>
      <c r="FDU76" s="2"/>
      <c r="FDV76" s="2"/>
      <c r="FDW76" s="2"/>
      <c r="FDX76" s="2"/>
      <c r="FDY76" s="2"/>
      <c r="FDZ76" s="2"/>
      <c r="FEA76" s="2"/>
      <c r="FEB76" s="2"/>
      <c r="FEC76" s="2"/>
      <c r="FED76" s="2"/>
      <c r="FEE76" s="2"/>
      <c r="FEF76" s="2"/>
      <c r="FEG76" s="2"/>
      <c r="FEH76" s="2"/>
      <c r="FEI76" s="2"/>
      <c r="FEJ76" s="2"/>
      <c r="FEK76" s="2"/>
      <c r="FEL76" s="2"/>
      <c r="FEM76" s="2"/>
      <c r="FEN76" s="2"/>
      <c r="FEO76" s="2"/>
      <c r="FEP76" s="2"/>
      <c r="FEQ76" s="2"/>
      <c r="FER76" s="2"/>
      <c r="FES76" s="2"/>
      <c r="FET76" s="2"/>
      <c r="FEU76" s="2"/>
      <c r="FEV76" s="2"/>
      <c r="FEW76" s="2"/>
      <c r="FEX76" s="2"/>
      <c r="FEY76" s="2"/>
      <c r="FEZ76" s="2"/>
      <c r="FFA76" s="2"/>
      <c r="FFB76" s="2"/>
      <c r="FFC76" s="2"/>
      <c r="FFD76" s="2"/>
      <c r="FFE76" s="2"/>
      <c r="FFF76" s="2"/>
      <c r="FFG76" s="2"/>
      <c r="FFH76" s="2"/>
      <c r="FFI76" s="2"/>
      <c r="FFJ76" s="2"/>
      <c r="FFK76" s="2"/>
      <c r="FFL76" s="2"/>
      <c r="FFM76" s="2"/>
      <c r="FFN76" s="2"/>
      <c r="FFO76" s="2"/>
      <c r="FFP76" s="2"/>
      <c r="FFQ76" s="2"/>
      <c r="FFR76" s="2"/>
      <c r="FFS76" s="2"/>
      <c r="FFT76" s="2"/>
      <c r="FFU76" s="2"/>
      <c r="FFV76" s="2"/>
      <c r="FFW76" s="2"/>
      <c r="FFX76" s="2"/>
      <c r="FFY76" s="2"/>
      <c r="FFZ76" s="2"/>
      <c r="FGA76" s="2"/>
      <c r="FGB76" s="2"/>
      <c r="FGC76" s="2"/>
      <c r="FGD76" s="2"/>
      <c r="FGE76" s="2"/>
      <c r="FGF76" s="2"/>
      <c r="FGG76" s="2"/>
      <c r="FGH76" s="2"/>
      <c r="FGI76" s="2"/>
      <c r="FGJ76" s="2"/>
      <c r="FGK76" s="2"/>
      <c r="FGL76" s="2"/>
      <c r="FGM76" s="2"/>
      <c r="FGN76" s="2"/>
      <c r="FGO76" s="2"/>
      <c r="FGP76" s="2"/>
      <c r="FGQ76" s="2"/>
      <c r="FGR76" s="2"/>
      <c r="FGS76" s="2"/>
      <c r="FGT76" s="2"/>
      <c r="FGU76" s="2"/>
      <c r="FGV76" s="2"/>
      <c r="FGW76" s="2"/>
      <c r="FGX76" s="2"/>
      <c r="FGY76" s="2"/>
      <c r="FGZ76" s="2"/>
      <c r="FHA76" s="2"/>
      <c r="FHB76" s="2"/>
      <c r="FHC76" s="2"/>
      <c r="FHD76" s="2"/>
      <c r="FHE76" s="2"/>
      <c r="FHF76" s="2"/>
      <c r="FHG76" s="2"/>
      <c r="FHH76" s="2"/>
      <c r="FHI76" s="2"/>
      <c r="FHJ76" s="2"/>
      <c r="FHK76" s="2"/>
      <c r="FHL76" s="2"/>
      <c r="FHM76" s="2"/>
      <c r="FHN76" s="2"/>
      <c r="FHO76" s="2"/>
      <c r="FHP76" s="2"/>
      <c r="FHQ76" s="2"/>
      <c r="FHR76" s="2"/>
      <c r="FHS76" s="2"/>
      <c r="FHT76" s="2"/>
      <c r="FHU76" s="2"/>
      <c r="FHV76" s="2"/>
      <c r="FHW76" s="2"/>
      <c r="FHX76" s="2"/>
      <c r="FHY76" s="2"/>
      <c r="FHZ76" s="2"/>
      <c r="FIA76" s="2"/>
      <c r="FIB76" s="2"/>
      <c r="FIC76" s="2"/>
      <c r="FID76" s="2"/>
      <c r="FIE76" s="2"/>
      <c r="FIF76" s="2"/>
      <c r="FIG76" s="2"/>
      <c r="FIH76" s="2"/>
      <c r="FII76" s="2"/>
      <c r="FIJ76" s="2"/>
      <c r="FIK76" s="2"/>
      <c r="FIL76" s="2"/>
      <c r="FIM76" s="2"/>
      <c r="FIN76" s="2"/>
      <c r="FIO76" s="2"/>
      <c r="FIP76" s="2"/>
      <c r="FIQ76" s="2"/>
      <c r="FIR76" s="2"/>
      <c r="FIS76" s="2"/>
      <c r="FIT76" s="2"/>
      <c r="FIU76" s="2"/>
      <c r="FIV76" s="2"/>
      <c r="FIW76" s="2"/>
      <c r="FIX76" s="2"/>
      <c r="FIY76" s="2"/>
      <c r="FIZ76" s="2"/>
      <c r="FJA76" s="2"/>
      <c r="FJB76" s="2"/>
      <c r="FJC76" s="2"/>
      <c r="FJD76" s="2"/>
      <c r="FJE76" s="2"/>
      <c r="FJF76" s="2"/>
      <c r="FJG76" s="2"/>
      <c r="FJH76" s="2"/>
      <c r="FJI76" s="2"/>
      <c r="FJJ76" s="2"/>
      <c r="FJK76" s="2"/>
      <c r="FJL76" s="2"/>
      <c r="FJM76" s="2"/>
      <c r="FJN76" s="2"/>
      <c r="FJO76" s="2"/>
      <c r="FJP76" s="2"/>
      <c r="FJQ76" s="2"/>
      <c r="FJR76" s="2"/>
      <c r="FJS76" s="2"/>
      <c r="FJT76" s="2"/>
      <c r="FJU76" s="2"/>
      <c r="FJV76" s="2"/>
      <c r="FJW76" s="2"/>
      <c r="FJX76" s="2"/>
      <c r="FJY76" s="2"/>
      <c r="FJZ76" s="2"/>
      <c r="FKA76" s="2"/>
      <c r="FKB76" s="2"/>
      <c r="FKC76" s="2"/>
      <c r="FKD76" s="2"/>
      <c r="FKE76" s="2"/>
      <c r="FKF76" s="2"/>
      <c r="FKG76" s="2"/>
      <c r="FKH76" s="2"/>
      <c r="FKI76" s="2"/>
      <c r="FKJ76" s="2"/>
      <c r="FKK76" s="2"/>
      <c r="FKL76" s="2"/>
      <c r="FKM76" s="2"/>
      <c r="FKN76" s="2"/>
      <c r="FKO76" s="2"/>
      <c r="FKP76" s="2"/>
      <c r="FKQ76" s="2"/>
      <c r="FKR76" s="2"/>
      <c r="FKS76" s="2"/>
      <c r="FKT76" s="2"/>
      <c r="FKU76" s="2"/>
      <c r="FKV76" s="2"/>
      <c r="FKW76" s="2"/>
      <c r="FKX76" s="2"/>
      <c r="FKY76" s="2"/>
      <c r="FKZ76" s="2"/>
      <c r="FLA76" s="2"/>
      <c r="FLB76" s="2"/>
      <c r="FLC76" s="2"/>
      <c r="FLD76" s="2"/>
      <c r="FLE76" s="2"/>
      <c r="FLF76" s="2"/>
      <c r="FLG76" s="2"/>
      <c r="FLH76" s="2"/>
      <c r="FLI76" s="2"/>
      <c r="FLJ76" s="2"/>
      <c r="FLK76" s="2"/>
      <c r="FLL76" s="2"/>
      <c r="FLM76" s="2"/>
      <c r="FLN76" s="2"/>
      <c r="FLO76" s="2"/>
      <c r="FLP76" s="2"/>
      <c r="FLQ76" s="2"/>
      <c r="FLR76" s="2"/>
      <c r="FLS76" s="2"/>
      <c r="FLT76" s="2"/>
      <c r="FLU76" s="2"/>
      <c r="FLV76" s="2"/>
      <c r="FLW76" s="2"/>
      <c r="FLX76" s="2"/>
      <c r="FLY76" s="2"/>
      <c r="FLZ76" s="2"/>
      <c r="FMA76" s="2"/>
      <c r="FMB76" s="2"/>
      <c r="FMC76" s="2"/>
      <c r="FMD76" s="2"/>
      <c r="FME76" s="2"/>
      <c r="FMF76" s="2"/>
      <c r="FMG76" s="2"/>
      <c r="FMH76" s="2"/>
      <c r="FMI76" s="2"/>
      <c r="FMJ76" s="2"/>
      <c r="FMK76" s="2"/>
      <c r="FML76" s="2"/>
      <c r="FMM76" s="2"/>
      <c r="FMN76" s="2"/>
      <c r="FMO76" s="2"/>
      <c r="FMP76" s="2"/>
      <c r="FMQ76" s="2"/>
      <c r="FMR76" s="2"/>
      <c r="FMS76" s="2"/>
      <c r="FMT76" s="2"/>
      <c r="FMU76" s="2"/>
      <c r="FMV76" s="2"/>
      <c r="FMW76" s="2"/>
      <c r="FMX76" s="2"/>
      <c r="FMY76" s="2"/>
      <c r="FMZ76" s="2"/>
      <c r="FNA76" s="2"/>
      <c r="FNB76" s="2"/>
      <c r="FNC76" s="2"/>
      <c r="FND76" s="2"/>
      <c r="FNE76" s="2"/>
      <c r="FNF76" s="2"/>
      <c r="FNG76" s="2"/>
      <c r="FNH76" s="2"/>
      <c r="FNI76" s="2"/>
      <c r="FNJ76" s="2"/>
      <c r="FNK76" s="2"/>
      <c r="FNL76" s="2"/>
      <c r="FNM76" s="2"/>
      <c r="FNN76" s="2"/>
      <c r="FNO76" s="2"/>
      <c r="FNP76" s="2"/>
      <c r="FNQ76" s="2"/>
      <c r="FNR76" s="2"/>
      <c r="FNS76" s="2"/>
      <c r="FNT76" s="2"/>
      <c r="FNU76" s="2"/>
      <c r="FNV76" s="2"/>
      <c r="FNW76" s="2"/>
      <c r="FNX76" s="2"/>
      <c r="FNY76" s="2"/>
      <c r="FNZ76" s="2"/>
      <c r="FOA76" s="2"/>
      <c r="FOB76" s="2"/>
      <c r="FOC76" s="2"/>
      <c r="FOD76" s="2"/>
      <c r="FOE76" s="2"/>
      <c r="FOF76" s="2"/>
      <c r="FOG76" s="2"/>
      <c r="FOH76" s="2"/>
      <c r="FOI76" s="2"/>
      <c r="FOJ76" s="2"/>
      <c r="FOK76" s="2"/>
      <c r="FOL76" s="2"/>
      <c r="FOM76" s="2"/>
      <c r="FON76" s="2"/>
      <c r="FOO76" s="2"/>
      <c r="FOP76" s="2"/>
      <c r="FOQ76" s="2"/>
      <c r="FOR76" s="2"/>
      <c r="FOS76" s="2"/>
      <c r="FOT76" s="2"/>
      <c r="FOU76" s="2"/>
      <c r="FOV76" s="2"/>
      <c r="FOW76" s="2"/>
      <c r="FOX76" s="2"/>
      <c r="FOY76" s="2"/>
      <c r="FOZ76" s="2"/>
      <c r="FPA76" s="2"/>
      <c r="FPB76" s="2"/>
      <c r="FPC76" s="2"/>
      <c r="FPD76" s="2"/>
      <c r="FPE76" s="2"/>
      <c r="FPF76" s="2"/>
      <c r="FPG76" s="2"/>
      <c r="FPH76" s="2"/>
      <c r="FPI76" s="2"/>
      <c r="FPJ76" s="2"/>
      <c r="FPK76" s="2"/>
      <c r="FPL76" s="2"/>
      <c r="FPM76" s="2"/>
      <c r="FPN76" s="2"/>
      <c r="FPO76" s="2"/>
      <c r="FPP76" s="2"/>
      <c r="FPQ76" s="2"/>
      <c r="FPR76" s="2"/>
      <c r="FPS76" s="2"/>
      <c r="FPT76" s="2"/>
      <c r="FPU76" s="2"/>
      <c r="FPV76" s="2"/>
      <c r="FPW76" s="2"/>
      <c r="FPX76" s="2"/>
      <c r="FPY76" s="2"/>
      <c r="FPZ76" s="2"/>
      <c r="FQA76" s="2"/>
      <c r="FQB76" s="2"/>
      <c r="FQC76" s="2"/>
      <c r="FQD76" s="2"/>
      <c r="FQE76" s="2"/>
      <c r="FQF76" s="2"/>
      <c r="FQG76" s="2"/>
      <c r="FQH76" s="2"/>
      <c r="FQI76" s="2"/>
      <c r="FQJ76" s="2"/>
      <c r="FQK76" s="2"/>
      <c r="FQL76" s="2"/>
      <c r="FQM76" s="2"/>
      <c r="FQN76" s="2"/>
      <c r="FQO76" s="2"/>
      <c r="FQP76" s="2"/>
      <c r="FQQ76" s="2"/>
      <c r="FQR76" s="2"/>
      <c r="FQS76" s="2"/>
      <c r="FQT76" s="2"/>
      <c r="FQU76" s="2"/>
      <c r="FQV76" s="2"/>
      <c r="FQW76" s="2"/>
      <c r="FQX76" s="2"/>
      <c r="FQY76" s="2"/>
      <c r="FQZ76" s="2"/>
      <c r="FRA76" s="2"/>
      <c r="FRB76" s="2"/>
      <c r="FRC76" s="2"/>
      <c r="FRD76" s="2"/>
      <c r="FRE76" s="2"/>
      <c r="FRF76" s="2"/>
      <c r="FRG76" s="2"/>
      <c r="FRH76" s="2"/>
      <c r="FRI76" s="2"/>
      <c r="FRJ76" s="2"/>
      <c r="FRK76" s="2"/>
      <c r="FRL76" s="2"/>
      <c r="FRM76" s="2"/>
      <c r="FRN76" s="2"/>
      <c r="FRO76" s="2"/>
      <c r="FRP76" s="2"/>
      <c r="FRQ76" s="2"/>
      <c r="FRR76" s="2"/>
      <c r="FRS76" s="2"/>
      <c r="FRT76" s="2"/>
      <c r="FRU76" s="2"/>
      <c r="FRV76" s="2"/>
      <c r="FRW76" s="2"/>
      <c r="FRX76" s="2"/>
      <c r="FRY76" s="2"/>
      <c r="FRZ76" s="2"/>
      <c r="FSA76" s="2"/>
      <c r="FSB76" s="2"/>
      <c r="FSC76" s="2"/>
      <c r="FSD76" s="2"/>
      <c r="FSE76" s="2"/>
      <c r="FSF76" s="2"/>
      <c r="FSG76" s="2"/>
      <c r="FSH76" s="2"/>
      <c r="FSI76" s="2"/>
      <c r="FSJ76" s="2"/>
      <c r="FSK76" s="2"/>
      <c r="FSL76" s="2"/>
      <c r="FSM76" s="2"/>
      <c r="FSN76" s="2"/>
      <c r="FSO76" s="2"/>
      <c r="FSP76" s="2"/>
      <c r="FSQ76" s="2"/>
      <c r="FSR76" s="2"/>
      <c r="FSS76" s="2"/>
      <c r="FST76" s="2"/>
      <c r="FSU76" s="2"/>
      <c r="FSV76" s="2"/>
      <c r="FSW76" s="2"/>
      <c r="FSX76" s="2"/>
      <c r="FSY76" s="2"/>
      <c r="FSZ76" s="2"/>
      <c r="FTA76" s="2"/>
      <c r="FTB76" s="2"/>
      <c r="FTC76" s="2"/>
      <c r="FTD76" s="2"/>
      <c r="FTE76" s="2"/>
      <c r="FTF76" s="2"/>
      <c r="FTG76" s="2"/>
      <c r="FTH76" s="2"/>
      <c r="FTI76" s="2"/>
      <c r="FTJ76" s="2"/>
      <c r="FTK76" s="2"/>
      <c r="FTL76" s="2"/>
      <c r="FTM76" s="2"/>
      <c r="FTN76" s="2"/>
      <c r="FTO76" s="2"/>
      <c r="FTP76" s="2"/>
      <c r="FTQ76" s="2"/>
      <c r="FTR76" s="2"/>
      <c r="FTS76" s="2"/>
      <c r="FTT76" s="2"/>
      <c r="FTU76" s="2"/>
      <c r="FTV76" s="2"/>
      <c r="FTW76" s="2"/>
      <c r="FTX76" s="2"/>
      <c r="FTY76" s="2"/>
      <c r="FTZ76" s="2"/>
      <c r="FUA76" s="2"/>
      <c r="FUB76" s="2"/>
      <c r="FUC76" s="2"/>
      <c r="FUD76" s="2"/>
      <c r="FUE76" s="2"/>
      <c r="FUF76" s="2"/>
      <c r="FUG76" s="2"/>
      <c r="FUH76" s="2"/>
      <c r="FUI76" s="2"/>
      <c r="FUJ76" s="2"/>
      <c r="FUK76" s="2"/>
      <c r="FUL76" s="2"/>
      <c r="FUM76" s="2"/>
      <c r="FUN76" s="2"/>
      <c r="FUO76" s="2"/>
      <c r="FUP76" s="2"/>
      <c r="FUQ76" s="2"/>
      <c r="FUR76" s="2"/>
      <c r="FUS76" s="2"/>
      <c r="FUT76" s="2"/>
      <c r="FUU76" s="2"/>
      <c r="FUV76" s="2"/>
      <c r="FUW76" s="2"/>
      <c r="FUX76" s="2"/>
      <c r="FUY76" s="2"/>
      <c r="FUZ76" s="2"/>
      <c r="FVA76" s="2"/>
      <c r="FVB76" s="2"/>
      <c r="FVC76" s="2"/>
      <c r="FVD76" s="2"/>
      <c r="FVE76" s="2"/>
      <c r="FVF76" s="2"/>
      <c r="FVG76" s="2"/>
      <c r="FVH76" s="2"/>
      <c r="FVI76" s="2"/>
      <c r="FVJ76" s="2"/>
      <c r="FVK76" s="2"/>
      <c r="FVL76" s="2"/>
      <c r="FVM76" s="2"/>
      <c r="FVN76" s="2"/>
      <c r="FVO76" s="2"/>
      <c r="FVP76" s="2"/>
      <c r="FVQ76" s="2"/>
      <c r="FVR76" s="2"/>
      <c r="FVS76" s="2"/>
      <c r="FVT76" s="2"/>
      <c r="FVU76" s="2"/>
      <c r="FVV76" s="2"/>
      <c r="FVW76" s="2"/>
      <c r="FVX76" s="2"/>
      <c r="FVY76" s="2"/>
      <c r="FVZ76" s="2"/>
      <c r="FWA76" s="2"/>
      <c r="FWB76" s="2"/>
      <c r="FWC76" s="2"/>
      <c r="FWD76" s="2"/>
      <c r="FWE76" s="2"/>
      <c r="FWF76" s="2"/>
      <c r="FWG76" s="2"/>
      <c r="FWH76" s="2"/>
      <c r="FWI76" s="2"/>
      <c r="FWJ76" s="2"/>
      <c r="FWK76" s="2"/>
      <c r="FWL76" s="2"/>
      <c r="FWM76" s="2"/>
      <c r="FWN76" s="2"/>
      <c r="FWO76" s="2"/>
      <c r="FWP76" s="2"/>
      <c r="FWQ76" s="2"/>
      <c r="FWR76" s="2"/>
      <c r="FWS76" s="2"/>
      <c r="FWT76" s="2"/>
      <c r="FWU76" s="2"/>
      <c r="FWV76" s="2"/>
      <c r="FWW76" s="2"/>
      <c r="FWX76" s="2"/>
      <c r="FWY76" s="2"/>
      <c r="FWZ76" s="2"/>
      <c r="FXA76" s="2"/>
      <c r="FXB76" s="2"/>
      <c r="FXC76" s="2"/>
      <c r="FXD76" s="2"/>
      <c r="FXE76" s="2"/>
      <c r="FXF76" s="2"/>
      <c r="FXG76" s="2"/>
      <c r="FXH76" s="2"/>
      <c r="FXI76" s="2"/>
      <c r="FXJ76" s="2"/>
      <c r="FXK76" s="2"/>
      <c r="FXL76" s="2"/>
      <c r="FXM76" s="2"/>
      <c r="FXN76" s="2"/>
      <c r="FXO76" s="2"/>
      <c r="FXP76" s="2"/>
      <c r="FXQ76" s="2"/>
      <c r="FXR76" s="2"/>
      <c r="FXS76" s="2"/>
      <c r="FXT76" s="2"/>
      <c r="FXU76" s="2"/>
      <c r="FXV76" s="2"/>
      <c r="FXW76" s="2"/>
      <c r="FXX76" s="2"/>
      <c r="FXY76" s="2"/>
      <c r="FXZ76" s="2"/>
      <c r="FYA76" s="2"/>
      <c r="FYB76" s="2"/>
      <c r="FYC76" s="2"/>
      <c r="FYD76" s="2"/>
      <c r="FYE76" s="2"/>
      <c r="FYF76" s="2"/>
      <c r="FYG76" s="2"/>
      <c r="FYH76" s="2"/>
      <c r="FYI76" s="2"/>
      <c r="FYJ76" s="2"/>
      <c r="FYK76" s="2"/>
      <c r="FYL76" s="2"/>
      <c r="FYM76" s="2"/>
      <c r="FYN76" s="2"/>
      <c r="FYO76" s="2"/>
      <c r="FYP76" s="2"/>
      <c r="FYQ76" s="2"/>
      <c r="FYR76" s="2"/>
      <c r="FYS76" s="2"/>
      <c r="FYT76" s="2"/>
      <c r="FYU76" s="2"/>
      <c r="FYV76" s="2"/>
      <c r="FYW76" s="2"/>
      <c r="FYX76" s="2"/>
      <c r="FYY76" s="2"/>
      <c r="FYZ76" s="2"/>
      <c r="FZA76" s="2"/>
      <c r="FZB76" s="2"/>
      <c r="FZC76" s="2"/>
      <c r="FZD76" s="2"/>
      <c r="FZE76" s="2"/>
      <c r="FZF76" s="2"/>
      <c r="FZG76" s="2"/>
      <c r="FZH76" s="2"/>
      <c r="FZI76" s="2"/>
      <c r="FZJ76" s="2"/>
      <c r="FZK76" s="2"/>
      <c r="FZL76" s="2"/>
      <c r="FZM76" s="2"/>
      <c r="FZN76" s="2"/>
      <c r="FZO76" s="2"/>
      <c r="FZP76" s="2"/>
      <c r="FZQ76" s="2"/>
      <c r="FZR76" s="2"/>
      <c r="FZS76" s="2"/>
      <c r="FZT76" s="2"/>
      <c r="FZU76" s="2"/>
      <c r="FZV76" s="2"/>
      <c r="FZW76" s="2"/>
      <c r="FZX76" s="2"/>
      <c r="FZY76" s="2"/>
      <c r="FZZ76" s="2"/>
      <c r="GAA76" s="2"/>
      <c r="GAB76" s="2"/>
      <c r="GAC76" s="2"/>
      <c r="GAD76" s="2"/>
      <c r="GAE76" s="2"/>
      <c r="GAF76" s="2"/>
      <c r="GAG76" s="2"/>
      <c r="GAH76" s="2"/>
      <c r="GAI76" s="2"/>
      <c r="GAJ76" s="2"/>
      <c r="GAK76" s="2"/>
      <c r="GAL76" s="2"/>
      <c r="GAM76" s="2"/>
      <c r="GAN76" s="2"/>
      <c r="GAO76" s="2"/>
      <c r="GAP76" s="2"/>
      <c r="GAQ76" s="2"/>
      <c r="GAR76" s="2"/>
      <c r="GAS76" s="2"/>
      <c r="GAT76" s="2"/>
      <c r="GAU76" s="2"/>
      <c r="GAV76" s="2"/>
      <c r="GAW76" s="2"/>
      <c r="GAX76" s="2"/>
      <c r="GAY76" s="2"/>
      <c r="GAZ76" s="2"/>
      <c r="GBA76" s="2"/>
      <c r="GBB76" s="2"/>
      <c r="GBC76" s="2"/>
      <c r="GBD76" s="2"/>
      <c r="GBE76" s="2"/>
      <c r="GBF76" s="2"/>
      <c r="GBG76" s="2"/>
      <c r="GBH76" s="2"/>
      <c r="GBI76" s="2"/>
      <c r="GBJ76" s="2"/>
      <c r="GBK76" s="2"/>
      <c r="GBL76" s="2"/>
      <c r="GBM76" s="2"/>
      <c r="GBN76" s="2"/>
      <c r="GBO76" s="2"/>
      <c r="GBP76" s="2"/>
      <c r="GBQ76" s="2"/>
      <c r="GBR76" s="2"/>
      <c r="GBS76" s="2"/>
      <c r="GBT76" s="2"/>
      <c r="GBU76" s="2"/>
      <c r="GBV76" s="2"/>
      <c r="GBW76" s="2"/>
      <c r="GBX76" s="2"/>
      <c r="GBY76" s="2"/>
      <c r="GBZ76" s="2"/>
      <c r="GCA76" s="2"/>
      <c r="GCB76" s="2"/>
      <c r="GCC76" s="2"/>
      <c r="GCD76" s="2"/>
      <c r="GCE76" s="2"/>
      <c r="GCF76" s="2"/>
      <c r="GCG76" s="2"/>
      <c r="GCH76" s="2"/>
      <c r="GCI76" s="2"/>
      <c r="GCJ76" s="2"/>
      <c r="GCK76" s="2"/>
      <c r="GCL76" s="2"/>
      <c r="GCM76" s="2"/>
      <c r="GCN76" s="2"/>
      <c r="GCO76" s="2"/>
      <c r="GCP76" s="2"/>
      <c r="GCQ76" s="2"/>
      <c r="GCR76" s="2"/>
      <c r="GCS76" s="2"/>
      <c r="GCT76" s="2"/>
      <c r="GCU76" s="2"/>
      <c r="GCV76" s="2"/>
      <c r="GCW76" s="2"/>
      <c r="GCX76" s="2"/>
      <c r="GCY76" s="2"/>
      <c r="GCZ76" s="2"/>
      <c r="GDA76" s="2"/>
      <c r="GDB76" s="2"/>
      <c r="GDC76" s="2"/>
      <c r="GDD76" s="2"/>
      <c r="GDE76" s="2"/>
      <c r="GDF76" s="2"/>
      <c r="GDG76" s="2"/>
      <c r="GDH76" s="2"/>
      <c r="GDI76" s="2"/>
      <c r="GDJ76" s="2"/>
      <c r="GDK76" s="2"/>
      <c r="GDL76" s="2"/>
      <c r="GDM76" s="2"/>
      <c r="GDN76" s="2"/>
      <c r="GDO76" s="2"/>
      <c r="GDP76" s="2"/>
      <c r="GDQ76" s="2"/>
      <c r="GDR76" s="2"/>
      <c r="GDS76" s="2"/>
      <c r="GDT76" s="2"/>
      <c r="GDU76" s="2"/>
      <c r="GDV76" s="2"/>
      <c r="GDW76" s="2"/>
      <c r="GDX76" s="2"/>
      <c r="GDY76" s="2"/>
      <c r="GDZ76" s="2"/>
      <c r="GEA76" s="2"/>
      <c r="GEB76" s="2"/>
      <c r="GEC76" s="2"/>
      <c r="GED76" s="2"/>
      <c r="GEE76" s="2"/>
      <c r="GEF76" s="2"/>
      <c r="GEG76" s="2"/>
      <c r="GEH76" s="2"/>
      <c r="GEI76" s="2"/>
      <c r="GEJ76" s="2"/>
      <c r="GEK76" s="2"/>
      <c r="GEL76" s="2"/>
      <c r="GEM76" s="2"/>
      <c r="GEN76" s="2"/>
      <c r="GEO76" s="2"/>
      <c r="GEP76" s="2"/>
      <c r="GEQ76" s="2"/>
      <c r="GER76" s="2"/>
      <c r="GES76" s="2"/>
      <c r="GET76" s="2"/>
      <c r="GEU76" s="2"/>
      <c r="GEV76" s="2"/>
      <c r="GEW76" s="2"/>
      <c r="GEX76" s="2"/>
      <c r="GEY76" s="2"/>
      <c r="GEZ76" s="2"/>
      <c r="GFA76" s="2"/>
      <c r="GFB76" s="2"/>
      <c r="GFC76" s="2"/>
      <c r="GFD76" s="2"/>
      <c r="GFE76" s="2"/>
      <c r="GFF76" s="2"/>
      <c r="GFG76" s="2"/>
      <c r="GFH76" s="2"/>
      <c r="GFI76" s="2"/>
      <c r="GFJ76" s="2"/>
      <c r="GFK76" s="2"/>
      <c r="GFL76" s="2"/>
      <c r="GFM76" s="2"/>
      <c r="GFN76" s="2"/>
      <c r="GFO76" s="2"/>
      <c r="GFP76" s="2"/>
      <c r="GFQ76" s="2"/>
      <c r="GFR76" s="2"/>
      <c r="GFS76" s="2"/>
      <c r="GFT76" s="2"/>
      <c r="GFU76" s="2"/>
      <c r="GFV76" s="2"/>
      <c r="GFW76" s="2"/>
      <c r="GFX76" s="2"/>
      <c r="GFY76" s="2"/>
      <c r="GFZ76" s="2"/>
      <c r="GGA76" s="2"/>
      <c r="GGB76" s="2"/>
      <c r="GGC76" s="2"/>
      <c r="GGD76" s="2"/>
      <c r="GGE76" s="2"/>
      <c r="GGF76" s="2"/>
      <c r="GGG76" s="2"/>
      <c r="GGH76" s="2"/>
      <c r="GGI76" s="2"/>
      <c r="GGJ76" s="2"/>
      <c r="GGK76" s="2"/>
      <c r="GGL76" s="2"/>
      <c r="GGM76" s="2"/>
      <c r="GGN76" s="2"/>
      <c r="GGO76" s="2"/>
      <c r="GGP76" s="2"/>
      <c r="GGQ76" s="2"/>
      <c r="GGR76" s="2"/>
      <c r="GGS76" s="2"/>
      <c r="GGT76" s="2"/>
      <c r="GGU76" s="2"/>
      <c r="GGV76" s="2"/>
      <c r="GGW76" s="2"/>
      <c r="GGX76" s="2"/>
      <c r="GGY76" s="2"/>
      <c r="GGZ76" s="2"/>
      <c r="GHA76" s="2"/>
      <c r="GHB76" s="2"/>
      <c r="GHC76" s="2"/>
      <c r="GHD76" s="2"/>
      <c r="GHE76" s="2"/>
      <c r="GHF76" s="2"/>
      <c r="GHG76" s="2"/>
      <c r="GHH76" s="2"/>
      <c r="GHI76" s="2"/>
      <c r="GHJ76" s="2"/>
      <c r="GHK76" s="2"/>
      <c r="GHL76" s="2"/>
      <c r="GHM76" s="2"/>
      <c r="GHN76" s="2"/>
      <c r="GHO76" s="2"/>
      <c r="GHP76" s="2"/>
      <c r="GHQ76" s="2"/>
      <c r="GHR76" s="2"/>
      <c r="GHS76" s="2"/>
      <c r="GHT76" s="2"/>
      <c r="GHU76" s="2"/>
      <c r="GHV76" s="2"/>
      <c r="GHW76" s="2"/>
      <c r="GHX76" s="2"/>
      <c r="GHY76" s="2"/>
      <c r="GHZ76" s="2"/>
      <c r="GIA76" s="2"/>
      <c r="GIB76" s="2"/>
      <c r="GIC76" s="2"/>
      <c r="GID76" s="2"/>
      <c r="GIE76" s="2"/>
      <c r="GIF76" s="2"/>
      <c r="GIG76" s="2"/>
      <c r="GIH76" s="2"/>
      <c r="GII76" s="2"/>
      <c r="GIJ76" s="2"/>
      <c r="GIK76" s="2"/>
      <c r="GIL76" s="2"/>
      <c r="GIM76" s="2"/>
      <c r="GIN76" s="2"/>
      <c r="GIO76" s="2"/>
      <c r="GIP76" s="2"/>
      <c r="GIQ76" s="2"/>
      <c r="GIR76" s="2"/>
      <c r="GIS76" s="2"/>
      <c r="GIT76" s="2"/>
      <c r="GIU76" s="2"/>
      <c r="GIV76" s="2"/>
      <c r="GIW76" s="2"/>
      <c r="GIX76" s="2"/>
      <c r="GIY76" s="2"/>
      <c r="GIZ76" s="2"/>
      <c r="GJA76" s="2"/>
      <c r="GJB76" s="2"/>
      <c r="GJC76" s="2"/>
      <c r="GJD76" s="2"/>
      <c r="GJE76" s="2"/>
      <c r="GJF76" s="2"/>
      <c r="GJG76" s="2"/>
      <c r="GJH76" s="2"/>
      <c r="GJI76" s="2"/>
      <c r="GJJ76" s="2"/>
      <c r="GJK76" s="2"/>
      <c r="GJL76" s="2"/>
      <c r="GJM76" s="2"/>
      <c r="GJN76" s="2"/>
      <c r="GJO76" s="2"/>
      <c r="GJP76" s="2"/>
      <c r="GJQ76" s="2"/>
      <c r="GJR76" s="2"/>
      <c r="GJS76" s="2"/>
      <c r="GJT76" s="2"/>
      <c r="GJU76" s="2"/>
      <c r="GJV76" s="2"/>
      <c r="GJW76" s="2"/>
      <c r="GJX76" s="2"/>
      <c r="GJY76" s="2"/>
      <c r="GJZ76" s="2"/>
      <c r="GKA76" s="2"/>
      <c r="GKB76" s="2"/>
      <c r="GKC76" s="2"/>
      <c r="GKD76" s="2"/>
      <c r="GKE76" s="2"/>
      <c r="GKF76" s="2"/>
      <c r="GKG76" s="2"/>
      <c r="GKH76" s="2"/>
      <c r="GKI76" s="2"/>
      <c r="GKJ76" s="2"/>
      <c r="GKK76" s="2"/>
      <c r="GKL76" s="2"/>
      <c r="GKM76" s="2"/>
      <c r="GKN76" s="2"/>
      <c r="GKO76" s="2"/>
      <c r="GKP76" s="2"/>
      <c r="GKQ76" s="2"/>
      <c r="GKR76" s="2"/>
      <c r="GKS76" s="2"/>
      <c r="GKT76" s="2"/>
      <c r="GKU76" s="2"/>
      <c r="GKV76" s="2"/>
      <c r="GKW76" s="2"/>
      <c r="GKX76" s="2"/>
      <c r="GKY76" s="2"/>
      <c r="GKZ76" s="2"/>
      <c r="GLA76" s="2"/>
      <c r="GLB76" s="2"/>
      <c r="GLC76" s="2"/>
      <c r="GLD76" s="2"/>
      <c r="GLE76" s="2"/>
      <c r="GLF76" s="2"/>
      <c r="GLG76" s="2"/>
      <c r="GLH76" s="2"/>
      <c r="GLI76" s="2"/>
      <c r="GLJ76" s="2"/>
      <c r="GLK76" s="2"/>
      <c r="GLL76" s="2"/>
      <c r="GLM76" s="2"/>
      <c r="GLN76" s="2"/>
      <c r="GLO76" s="2"/>
      <c r="GLP76" s="2"/>
      <c r="GLQ76" s="2"/>
      <c r="GLR76" s="2"/>
      <c r="GLS76" s="2"/>
      <c r="GLT76" s="2"/>
      <c r="GLU76" s="2"/>
      <c r="GLV76" s="2"/>
      <c r="GLW76" s="2"/>
      <c r="GLX76" s="2"/>
      <c r="GLY76" s="2"/>
      <c r="GLZ76" s="2"/>
      <c r="GMA76" s="2"/>
      <c r="GMB76" s="2"/>
      <c r="GMC76" s="2"/>
      <c r="GMD76" s="2"/>
      <c r="GME76" s="2"/>
      <c r="GMF76" s="2"/>
      <c r="GMG76" s="2"/>
      <c r="GMH76" s="2"/>
      <c r="GMI76" s="2"/>
      <c r="GMJ76" s="2"/>
      <c r="GMK76" s="2"/>
      <c r="GML76" s="2"/>
      <c r="GMM76" s="2"/>
      <c r="GMN76" s="2"/>
      <c r="GMO76" s="2"/>
      <c r="GMP76" s="2"/>
      <c r="GMQ76" s="2"/>
      <c r="GMR76" s="2"/>
      <c r="GMS76" s="2"/>
      <c r="GMT76" s="2"/>
      <c r="GMU76" s="2"/>
      <c r="GMV76" s="2"/>
      <c r="GMW76" s="2"/>
      <c r="GMX76" s="2"/>
      <c r="GMY76" s="2"/>
      <c r="GMZ76" s="2"/>
      <c r="GNA76" s="2"/>
      <c r="GNB76" s="2"/>
      <c r="GNC76" s="2"/>
      <c r="GND76" s="2"/>
      <c r="GNE76" s="2"/>
      <c r="GNF76" s="2"/>
      <c r="GNG76" s="2"/>
      <c r="GNH76" s="2"/>
      <c r="GNI76" s="2"/>
      <c r="GNJ76" s="2"/>
      <c r="GNK76" s="2"/>
      <c r="GNL76" s="2"/>
      <c r="GNM76" s="2"/>
      <c r="GNN76" s="2"/>
      <c r="GNO76" s="2"/>
      <c r="GNP76" s="2"/>
      <c r="GNQ76" s="2"/>
      <c r="GNR76" s="2"/>
      <c r="GNS76" s="2"/>
      <c r="GNT76" s="2"/>
      <c r="GNU76" s="2"/>
      <c r="GNV76" s="2"/>
      <c r="GNW76" s="2"/>
      <c r="GNX76" s="2"/>
      <c r="GNY76" s="2"/>
      <c r="GNZ76" s="2"/>
      <c r="GOA76" s="2"/>
      <c r="GOB76" s="2"/>
      <c r="GOC76" s="2"/>
      <c r="GOD76" s="2"/>
      <c r="GOE76" s="2"/>
      <c r="GOF76" s="2"/>
      <c r="GOG76" s="2"/>
      <c r="GOH76" s="2"/>
      <c r="GOI76" s="2"/>
      <c r="GOJ76" s="2"/>
      <c r="GOK76" s="2"/>
      <c r="GOL76" s="2"/>
      <c r="GOM76" s="2"/>
      <c r="GON76" s="2"/>
      <c r="GOO76" s="2"/>
      <c r="GOP76" s="2"/>
      <c r="GOQ76" s="2"/>
      <c r="GOR76" s="2"/>
      <c r="GOS76" s="2"/>
      <c r="GOT76" s="2"/>
      <c r="GOU76" s="2"/>
      <c r="GOV76" s="2"/>
      <c r="GOW76" s="2"/>
      <c r="GOX76" s="2"/>
      <c r="GOY76" s="2"/>
      <c r="GOZ76" s="2"/>
      <c r="GPA76" s="2"/>
      <c r="GPB76" s="2"/>
      <c r="GPC76" s="2"/>
      <c r="GPD76" s="2"/>
      <c r="GPE76" s="2"/>
      <c r="GPF76" s="2"/>
      <c r="GPG76" s="2"/>
      <c r="GPH76" s="2"/>
      <c r="GPI76" s="2"/>
      <c r="GPJ76" s="2"/>
      <c r="GPK76" s="2"/>
      <c r="GPL76" s="2"/>
      <c r="GPM76" s="2"/>
      <c r="GPN76" s="2"/>
      <c r="GPO76" s="2"/>
      <c r="GPP76" s="2"/>
      <c r="GPQ76" s="2"/>
      <c r="GPR76" s="2"/>
      <c r="GPS76" s="2"/>
      <c r="GPT76" s="2"/>
      <c r="GPU76" s="2"/>
      <c r="GPV76" s="2"/>
      <c r="GPW76" s="2"/>
      <c r="GPX76" s="2"/>
      <c r="GPY76" s="2"/>
      <c r="GPZ76" s="2"/>
      <c r="GQA76" s="2"/>
      <c r="GQB76" s="2"/>
      <c r="GQC76" s="2"/>
      <c r="GQD76" s="2"/>
      <c r="GQE76" s="2"/>
      <c r="GQF76" s="2"/>
      <c r="GQG76" s="2"/>
      <c r="GQH76" s="2"/>
      <c r="GQI76" s="2"/>
      <c r="GQJ76" s="2"/>
      <c r="GQK76" s="2"/>
      <c r="GQL76" s="2"/>
      <c r="GQM76" s="2"/>
      <c r="GQN76" s="2"/>
      <c r="GQO76" s="2"/>
      <c r="GQP76" s="2"/>
      <c r="GQQ76" s="2"/>
      <c r="GQR76" s="2"/>
      <c r="GQS76" s="2"/>
      <c r="GQT76" s="2"/>
      <c r="GQU76" s="2"/>
      <c r="GQV76" s="2"/>
      <c r="GQW76" s="2"/>
      <c r="GQX76" s="2"/>
      <c r="GQY76" s="2"/>
      <c r="GQZ76" s="2"/>
      <c r="GRA76" s="2"/>
      <c r="GRB76" s="2"/>
      <c r="GRC76" s="2"/>
      <c r="GRD76" s="2"/>
      <c r="GRE76" s="2"/>
      <c r="GRF76" s="2"/>
      <c r="GRG76" s="2"/>
      <c r="GRH76" s="2"/>
      <c r="GRI76" s="2"/>
      <c r="GRJ76" s="2"/>
      <c r="GRK76" s="2"/>
      <c r="GRL76" s="2"/>
      <c r="GRM76" s="2"/>
      <c r="GRN76" s="2"/>
      <c r="GRO76" s="2"/>
      <c r="GRP76" s="2"/>
      <c r="GRQ76" s="2"/>
      <c r="GRR76" s="2"/>
      <c r="GRS76" s="2"/>
      <c r="GRT76" s="2"/>
      <c r="GRU76" s="2"/>
      <c r="GRV76" s="2"/>
      <c r="GRW76" s="2"/>
      <c r="GRX76" s="2"/>
      <c r="GRY76" s="2"/>
      <c r="GRZ76" s="2"/>
      <c r="GSA76" s="2"/>
      <c r="GSB76" s="2"/>
      <c r="GSC76" s="2"/>
      <c r="GSD76" s="2"/>
      <c r="GSE76" s="2"/>
      <c r="GSF76" s="2"/>
      <c r="GSG76" s="2"/>
      <c r="GSH76" s="2"/>
      <c r="GSI76" s="2"/>
      <c r="GSJ76" s="2"/>
      <c r="GSK76" s="2"/>
      <c r="GSL76" s="2"/>
      <c r="GSM76" s="2"/>
      <c r="GSN76" s="2"/>
      <c r="GSO76" s="2"/>
      <c r="GSP76" s="2"/>
      <c r="GSQ76" s="2"/>
      <c r="GSR76" s="2"/>
      <c r="GSS76" s="2"/>
      <c r="GST76" s="2"/>
      <c r="GSU76" s="2"/>
      <c r="GSV76" s="2"/>
      <c r="GSW76" s="2"/>
      <c r="GSX76" s="2"/>
      <c r="GSY76" s="2"/>
      <c r="GSZ76" s="2"/>
      <c r="GTA76" s="2"/>
      <c r="GTB76" s="2"/>
      <c r="GTC76" s="2"/>
      <c r="GTD76" s="2"/>
      <c r="GTE76" s="2"/>
      <c r="GTF76" s="2"/>
      <c r="GTG76" s="2"/>
      <c r="GTH76" s="2"/>
      <c r="GTI76" s="2"/>
      <c r="GTJ76" s="2"/>
      <c r="GTK76" s="2"/>
      <c r="GTL76" s="2"/>
      <c r="GTM76" s="2"/>
      <c r="GTN76" s="2"/>
      <c r="GTO76" s="2"/>
      <c r="GTP76" s="2"/>
      <c r="GTQ76" s="2"/>
      <c r="GTR76" s="2"/>
      <c r="GTS76" s="2"/>
      <c r="GTT76" s="2"/>
      <c r="GTU76" s="2"/>
      <c r="GTV76" s="2"/>
      <c r="GTW76" s="2"/>
      <c r="GTX76" s="2"/>
      <c r="GTY76" s="2"/>
      <c r="GTZ76" s="2"/>
      <c r="GUA76" s="2"/>
      <c r="GUB76" s="2"/>
      <c r="GUC76" s="2"/>
      <c r="GUD76" s="2"/>
      <c r="GUE76" s="2"/>
      <c r="GUF76" s="2"/>
      <c r="GUG76" s="2"/>
      <c r="GUH76" s="2"/>
      <c r="GUI76" s="2"/>
      <c r="GUJ76" s="2"/>
      <c r="GUK76" s="2"/>
      <c r="GUL76" s="2"/>
      <c r="GUM76" s="2"/>
      <c r="GUN76" s="2"/>
      <c r="GUO76" s="2"/>
      <c r="GUP76" s="2"/>
      <c r="GUQ76" s="2"/>
      <c r="GUR76" s="2"/>
      <c r="GUS76" s="2"/>
      <c r="GUT76" s="2"/>
      <c r="GUU76" s="2"/>
      <c r="GUV76" s="2"/>
      <c r="GUW76" s="2"/>
      <c r="GUX76" s="2"/>
      <c r="GUY76" s="2"/>
      <c r="GUZ76" s="2"/>
      <c r="GVA76" s="2"/>
      <c r="GVB76" s="2"/>
      <c r="GVC76" s="2"/>
      <c r="GVD76" s="2"/>
      <c r="GVE76" s="2"/>
      <c r="GVF76" s="2"/>
      <c r="GVG76" s="2"/>
      <c r="GVH76" s="2"/>
      <c r="GVI76" s="2"/>
      <c r="GVJ76" s="2"/>
      <c r="GVK76" s="2"/>
      <c r="GVL76" s="2"/>
      <c r="GVM76" s="2"/>
      <c r="GVN76" s="2"/>
      <c r="GVO76" s="2"/>
      <c r="GVP76" s="2"/>
      <c r="GVQ76" s="2"/>
      <c r="GVR76" s="2"/>
      <c r="GVS76" s="2"/>
      <c r="GVT76" s="2"/>
      <c r="GVU76" s="2"/>
      <c r="GVV76" s="2"/>
      <c r="GVW76" s="2"/>
      <c r="GVX76" s="2"/>
      <c r="GVY76" s="2"/>
      <c r="GVZ76" s="2"/>
      <c r="GWA76" s="2"/>
      <c r="GWB76" s="2"/>
      <c r="GWC76" s="2"/>
      <c r="GWD76" s="2"/>
      <c r="GWE76" s="2"/>
      <c r="GWF76" s="2"/>
      <c r="GWG76" s="2"/>
      <c r="GWH76" s="2"/>
      <c r="GWI76" s="2"/>
      <c r="GWJ76" s="2"/>
      <c r="GWK76" s="2"/>
      <c r="GWL76" s="2"/>
      <c r="GWM76" s="2"/>
      <c r="GWN76" s="2"/>
      <c r="GWO76" s="2"/>
      <c r="GWP76" s="2"/>
      <c r="GWQ76" s="2"/>
      <c r="GWR76" s="2"/>
      <c r="GWS76" s="2"/>
      <c r="GWT76" s="2"/>
      <c r="GWU76" s="2"/>
      <c r="GWV76" s="2"/>
      <c r="GWW76" s="2"/>
      <c r="GWX76" s="2"/>
      <c r="GWY76" s="2"/>
      <c r="GWZ76" s="2"/>
      <c r="GXA76" s="2"/>
      <c r="GXB76" s="2"/>
      <c r="GXC76" s="2"/>
      <c r="GXD76" s="2"/>
      <c r="GXE76" s="2"/>
      <c r="GXF76" s="2"/>
      <c r="GXG76" s="2"/>
      <c r="GXH76" s="2"/>
      <c r="GXI76" s="2"/>
      <c r="GXJ76" s="2"/>
      <c r="GXK76" s="2"/>
      <c r="GXL76" s="2"/>
      <c r="GXM76" s="2"/>
      <c r="GXN76" s="2"/>
      <c r="GXO76" s="2"/>
      <c r="GXP76" s="2"/>
      <c r="GXQ76" s="2"/>
      <c r="GXR76" s="2"/>
      <c r="GXS76" s="2"/>
      <c r="GXT76" s="2"/>
      <c r="GXU76" s="2"/>
      <c r="GXV76" s="2"/>
      <c r="GXW76" s="2"/>
      <c r="GXX76" s="2"/>
      <c r="GXY76" s="2"/>
      <c r="GXZ76" s="2"/>
      <c r="GYA76" s="2"/>
      <c r="GYB76" s="2"/>
      <c r="GYC76" s="2"/>
      <c r="GYD76" s="2"/>
      <c r="GYE76" s="2"/>
      <c r="GYF76" s="2"/>
      <c r="GYG76" s="2"/>
      <c r="GYH76" s="2"/>
      <c r="GYI76" s="2"/>
      <c r="GYJ76" s="2"/>
      <c r="GYK76" s="2"/>
      <c r="GYL76" s="2"/>
      <c r="GYM76" s="2"/>
      <c r="GYN76" s="2"/>
      <c r="GYO76" s="2"/>
      <c r="GYP76" s="2"/>
      <c r="GYQ76" s="2"/>
      <c r="GYR76" s="2"/>
      <c r="GYS76" s="2"/>
      <c r="GYT76" s="2"/>
      <c r="GYU76" s="2"/>
      <c r="GYV76" s="2"/>
      <c r="GYW76" s="2"/>
      <c r="GYX76" s="2"/>
      <c r="GYY76" s="2"/>
      <c r="GYZ76" s="2"/>
      <c r="GZA76" s="2"/>
      <c r="GZB76" s="2"/>
      <c r="GZC76" s="2"/>
      <c r="GZD76" s="2"/>
      <c r="GZE76" s="2"/>
      <c r="GZF76" s="2"/>
      <c r="GZG76" s="2"/>
      <c r="GZH76" s="2"/>
      <c r="GZI76" s="2"/>
      <c r="GZJ76" s="2"/>
      <c r="GZK76" s="2"/>
      <c r="GZL76" s="2"/>
      <c r="GZM76" s="2"/>
      <c r="GZN76" s="2"/>
      <c r="GZO76" s="2"/>
      <c r="GZP76" s="2"/>
      <c r="GZQ76" s="2"/>
      <c r="GZR76" s="2"/>
      <c r="GZS76" s="2"/>
      <c r="GZT76" s="2"/>
      <c r="GZU76" s="2"/>
      <c r="GZV76" s="2"/>
      <c r="GZW76" s="2"/>
      <c r="GZX76" s="2"/>
      <c r="GZY76" s="2"/>
      <c r="GZZ76" s="2"/>
      <c r="HAA76" s="2"/>
      <c r="HAB76" s="2"/>
      <c r="HAC76" s="2"/>
      <c r="HAD76" s="2"/>
      <c r="HAE76" s="2"/>
      <c r="HAF76" s="2"/>
      <c r="HAG76" s="2"/>
      <c r="HAH76" s="2"/>
      <c r="HAI76" s="2"/>
      <c r="HAJ76" s="2"/>
      <c r="HAK76" s="2"/>
      <c r="HAL76" s="2"/>
      <c r="HAM76" s="2"/>
      <c r="HAN76" s="2"/>
      <c r="HAO76" s="2"/>
      <c r="HAP76" s="2"/>
      <c r="HAQ76" s="2"/>
      <c r="HAR76" s="2"/>
      <c r="HAS76" s="2"/>
      <c r="HAT76" s="2"/>
      <c r="HAU76" s="2"/>
      <c r="HAV76" s="2"/>
      <c r="HAW76" s="2"/>
      <c r="HAX76" s="2"/>
      <c r="HAY76" s="2"/>
      <c r="HAZ76" s="2"/>
      <c r="HBA76" s="2"/>
      <c r="HBB76" s="2"/>
      <c r="HBC76" s="2"/>
      <c r="HBD76" s="2"/>
      <c r="HBE76" s="2"/>
      <c r="HBF76" s="2"/>
      <c r="HBG76" s="2"/>
      <c r="HBH76" s="2"/>
      <c r="HBI76" s="2"/>
      <c r="HBJ76" s="2"/>
      <c r="HBK76" s="2"/>
      <c r="HBL76" s="2"/>
      <c r="HBM76" s="2"/>
      <c r="HBN76" s="2"/>
      <c r="HBO76" s="2"/>
      <c r="HBP76" s="2"/>
      <c r="HBQ76" s="2"/>
      <c r="HBR76" s="2"/>
      <c r="HBS76" s="2"/>
      <c r="HBT76" s="2"/>
      <c r="HBU76" s="2"/>
      <c r="HBV76" s="2"/>
      <c r="HBW76" s="2"/>
      <c r="HBX76" s="2"/>
      <c r="HBY76" s="2"/>
      <c r="HBZ76" s="2"/>
      <c r="HCA76" s="2"/>
      <c r="HCB76" s="2"/>
      <c r="HCC76" s="2"/>
      <c r="HCD76" s="2"/>
      <c r="HCE76" s="2"/>
      <c r="HCF76" s="2"/>
      <c r="HCG76" s="2"/>
      <c r="HCH76" s="2"/>
      <c r="HCI76" s="2"/>
      <c r="HCJ76" s="2"/>
      <c r="HCK76" s="2"/>
      <c r="HCL76" s="2"/>
      <c r="HCM76" s="2"/>
      <c r="HCN76" s="2"/>
      <c r="HCO76" s="2"/>
      <c r="HCP76" s="2"/>
      <c r="HCQ76" s="2"/>
      <c r="HCR76" s="2"/>
      <c r="HCS76" s="2"/>
      <c r="HCT76" s="2"/>
      <c r="HCU76" s="2"/>
      <c r="HCV76" s="2"/>
      <c r="HCW76" s="2"/>
      <c r="HCX76" s="2"/>
      <c r="HCY76" s="2"/>
      <c r="HCZ76" s="2"/>
      <c r="HDA76" s="2"/>
      <c r="HDB76" s="2"/>
      <c r="HDC76" s="2"/>
      <c r="HDD76" s="2"/>
      <c r="HDE76" s="2"/>
      <c r="HDF76" s="2"/>
      <c r="HDG76" s="2"/>
      <c r="HDH76" s="2"/>
      <c r="HDI76" s="2"/>
      <c r="HDJ76" s="2"/>
      <c r="HDK76" s="2"/>
      <c r="HDL76" s="2"/>
      <c r="HDM76" s="2"/>
      <c r="HDN76" s="2"/>
      <c r="HDO76" s="2"/>
      <c r="HDP76" s="2"/>
      <c r="HDQ76" s="2"/>
      <c r="HDR76" s="2"/>
      <c r="HDS76" s="2"/>
      <c r="HDT76" s="2"/>
      <c r="HDU76" s="2"/>
      <c r="HDV76" s="2"/>
      <c r="HDW76" s="2"/>
      <c r="HDX76" s="2"/>
      <c r="HDY76" s="2"/>
      <c r="HDZ76" s="2"/>
      <c r="HEA76" s="2"/>
      <c r="HEB76" s="2"/>
      <c r="HEC76" s="2"/>
      <c r="HED76" s="2"/>
      <c r="HEE76" s="2"/>
      <c r="HEF76" s="2"/>
      <c r="HEG76" s="2"/>
      <c r="HEH76" s="2"/>
      <c r="HEI76" s="2"/>
      <c r="HEJ76" s="2"/>
      <c r="HEK76" s="2"/>
      <c r="HEL76" s="2"/>
      <c r="HEM76" s="2"/>
      <c r="HEN76" s="2"/>
      <c r="HEO76" s="2"/>
      <c r="HEP76" s="2"/>
      <c r="HEQ76" s="2"/>
      <c r="HER76" s="2"/>
      <c r="HES76" s="2"/>
      <c r="HET76" s="2"/>
      <c r="HEU76" s="2"/>
      <c r="HEV76" s="2"/>
      <c r="HEW76" s="2"/>
      <c r="HEX76" s="2"/>
      <c r="HEY76" s="2"/>
      <c r="HEZ76" s="2"/>
      <c r="HFA76" s="2"/>
      <c r="HFB76" s="2"/>
      <c r="HFC76" s="2"/>
      <c r="HFD76" s="2"/>
      <c r="HFE76" s="2"/>
      <c r="HFF76" s="2"/>
      <c r="HFG76" s="2"/>
      <c r="HFH76" s="2"/>
      <c r="HFI76" s="2"/>
      <c r="HFJ76" s="2"/>
      <c r="HFK76" s="2"/>
      <c r="HFL76" s="2"/>
      <c r="HFM76" s="2"/>
      <c r="HFN76" s="2"/>
      <c r="HFO76" s="2"/>
      <c r="HFP76" s="2"/>
      <c r="HFQ76" s="2"/>
      <c r="HFR76" s="2"/>
      <c r="HFS76" s="2"/>
      <c r="HFT76" s="2"/>
      <c r="HFU76" s="2"/>
      <c r="HFV76" s="2"/>
      <c r="HFW76" s="2"/>
      <c r="HFX76" s="2"/>
      <c r="HFY76" s="2"/>
      <c r="HFZ76" s="2"/>
      <c r="HGA76" s="2"/>
      <c r="HGB76" s="2"/>
      <c r="HGC76" s="2"/>
      <c r="HGD76" s="2"/>
      <c r="HGE76" s="2"/>
      <c r="HGF76" s="2"/>
      <c r="HGG76" s="2"/>
      <c r="HGH76" s="2"/>
      <c r="HGI76" s="2"/>
      <c r="HGJ76" s="2"/>
      <c r="HGK76" s="2"/>
      <c r="HGL76" s="2"/>
      <c r="HGM76" s="2"/>
      <c r="HGN76" s="2"/>
      <c r="HGO76" s="2"/>
      <c r="HGP76" s="2"/>
      <c r="HGQ76" s="2"/>
      <c r="HGR76" s="2"/>
      <c r="HGS76" s="2"/>
      <c r="HGT76" s="2"/>
      <c r="HGU76" s="2"/>
      <c r="HGV76" s="2"/>
      <c r="HGW76" s="2"/>
      <c r="HGX76" s="2"/>
      <c r="HGY76" s="2"/>
      <c r="HGZ76" s="2"/>
      <c r="HHA76" s="2"/>
      <c r="HHB76" s="2"/>
      <c r="HHC76" s="2"/>
      <c r="HHD76" s="2"/>
      <c r="HHE76" s="2"/>
      <c r="HHF76" s="2"/>
      <c r="HHG76" s="2"/>
      <c r="HHH76" s="2"/>
      <c r="HHI76" s="2"/>
      <c r="HHJ76" s="2"/>
      <c r="HHK76" s="2"/>
      <c r="HHL76" s="2"/>
      <c r="HHM76" s="2"/>
      <c r="HHN76" s="2"/>
      <c r="HHO76" s="2"/>
      <c r="HHP76" s="2"/>
      <c r="HHQ76" s="2"/>
      <c r="HHR76" s="2"/>
      <c r="HHS76" s="2"/>
      <c r="HHT76" s="2"/>
      <c r="HHU76" s="2"/>
      <c r="HHV76" s="2"/>
      <c r="HHW76" s="2"/>
      <c r="HHX76" s="2"/>
      <c r="HHY76" s="2"/>
      <c r="HHZ76" s="2"/>
      <c r="HIA76" s="2"/>
      <c r="HIB76" s="2"/>
      <c r="HIC76" s="2"/>
      <c r="HID76" s="2"/>
      <c r="HIE76" s="2"/>
      <c r="HIF76" s="2"/>
      <c r="HIG76" s="2"/>
      <c r="HIH76" s="2"/>
      <c r="HII76" s="2"/>
      <c r="HIJ76" s="2"/>
      <c r="HIK76" s="2"/>
      <c r="HIL76" s="2"/>
      <c r="HIM76" s="2"/>
      <c r="HIN76" s="2"/>
      <c r="HIO76" s="2"/>
      <c r="HIP76" s="2"/>
      <c r="HIQ76" s="2"/>
      <c r="HIR76" s="2"/>
      <c r="HIS76" s="2"/>
      <c r="HIT76" s="2"/>
      <c r="HIU76" s="2"/>
      <c r="HIV76" s="2"/>
      <c r="HIW76" s="2"/>
      <c r="HIX76" s="2"/>
      <c r="HIY76" s="2"/>
      <c r="HIZ76" s="2"/>
      <c r="HJA76" s="2"/>
      <c r="HJB76" s="2"/>
      <c r="HJC76" s="2"/>
      <c r="HJD76" s="2"/>
      <c r="HJE76" s="2"/>
      <c r="HJF76" s="2"/>
      <c r="HJG76" s="2"/>
      <c r="HJH76" s="2"/>
      <c r="HJI76" s="2"/>
      <c r="HJJ76" s="2"/>
      <c r="HJK76" s="2"/>
      <c r="HJL76" s="2"/>
      <c r="HJM76" s="2"/>
      <c r="HJN76" s="2"/>
      <c r="HJO76" s="2"/>
      <c r="HJP76" s="2"/>
      <c r="HJQ76" s="2"/>
      <c r="HJR76" s="2"/>
      <c r="HJS76" s="2"/>
      <c r="HJT76" s="2"/>
      <c r="HJU76" s="2"/>
      <c r="HJV76" s="2"/>
      <c r="HJW76" s="2"/>
      <c r="HJX76" s="2"/>
      <c r="HJY76" s="2"/>
      <c r="HJZ76" s="2"/>
      <c r="HKA76" s="2"/>
      <c r="HKB76" s="2"/>
      <c r="HKC76" s="2"/>
      <c r="HKD76" s="2"/>
      <c r="HKE76" s="2"/>
      <c r="HKF76" s="2"/>
      <c r="HKG76" s="2"/>
      <c r="HKH76" s="2"/>
      <c r="HKI76" s="2"/>
      <c r="HKJ76" s="2"/>
      <c r="HKK76" s="2"/>
      <c r="HKL76" s="2"/>
      <c r="HKM76" s="2"/>
      <c r="HKN76" s="2"/>
      <c r="HKO76" s="2"/>
      <c r="HKP76" s="2"/>
      <c r="HKQ76" s="2"/>
      <c r="HKR76" s="2"/>
      <c r="HKS76" s="2"/>
      <c r="HKT76" s="2"/>
      <c r="HKU76" s="2"/>
      <c r="HKV76" s="2"/>
      <c r="HKW76" s="2"/>
      <c r="HKX76" s="2"/>
      <c r="HKY76" s="2"/>
      <c r="HKZ76" s="2"/>
      <c r="HLA76" s="2"/>
      <c r="HLB76" s="2"/>
      <c r="HLC76" s="2"/>
      <c r="HLD76" s="2"/>
      <c r="HLE76" s="2"/>
      <c r="HLF76" s="2"/>
      <c r="HLG76" s="2"/>
      <c r="HLH76" s="2"/>
      <c r="HLI76" s="2"/>
      <c r="HLJ76" s="2"/>
      <c r="HLK76" s="2"/>
      <c r="HLL76" s="2"/>
      <c r="HLM76" s="2"/>
      <c r="HLN76" s="2"/>
      <c r="HLO76" s="2"/>
      <c r="HLP76" s="2"/>
      <c r="HLQ76" s="2"/>
      <c r="HLR76" s="2"/>
      <c r="HLS76" s="2"/>
      <c r="HLT76" s="2"/>
      <c r="HLU76" s="2"/>
      <c r="HLV76" s="2"/>
      <c r="HLW76" s="2"/>
      <c r="HLX76" s="2"/>
      <c r="HLY76" s="2"/>
      <c r="HLZ76" s="2"/>
      <c r="HMA76" s="2"/>
      <c r="HMB76" s="2"/>
      <c r="HMC76" s="2"/>
      <c r="HMD76" s="2"/>
      <c r="HME76" s="2"/>
      <c r="HMF76" s="2"/>
      <c r="HMG76" s="2"/>
      <c r="HMH76" s="2"/>
      <c r="HMI76" s="2"/>
      <c r="HMJ76" s="2"/>
      <c r="HMK76" s="2"/>
      <c r="HML76" s="2"/>
      <c r="HMM76" s="2"/>
      <c r="HMN76" s="2"/>
      <c r="HMO76" s="2"/>
      <c r="HMP76" s="2"/>
      <c r="HMQ76" s="2"/>
      <c r="HMR76" s="2"/>
      <c r="HMS76" s="2"/>
      <c r="HMT76" s="2"/>
      <c r="HMU76" s="2"/>
      <c r="HMV76" s="2"/>
      <c r="HMW76" s="2"/>
      <c r="HMX76" s="2"/>
      <c r="HMY76" s="2"/>
      <c r="HMZ76" s="2"/>
      <c r="HNA76" s="2"/>
      <c r="HNB76" s="2"/>
      <c r="HNC76" s="2"/>
      <c r="HND76" s="2"/>
      <c r="HNE76" s="2"/>
      <c r="HNF76" s="2"/>
      <c r="HNG76" s="2"/>
      <c r="HNH76" s="2"/>
      <c r="HNI76" s="2"/>
      <c r="HNJ76" s="2"/>
      <c r="HNK76" s="2"/>
      <c r="HNL76" s="2"/>
      <c r="HNM76" s="2"/>
      <c r="HNN76" s="2"/>
      <c r="HNO76" s="2"/>
      <c r="HNP76" s="2"/>
      <c r="HNQ76" s="2"/>
      <c r="HNR76" s="2"/>
      <c r="HNS76" s="2"/>
      <c r="HNT76" s="2"/>
      <c r="HNU76" s="2"/>
      <c r="HNV76" s="2"/>
      <c r="HNW76" s="2"/>
      <c r="HNX76" s="2"/>
      <c r="HNY76" s="2"/>
      <c r="HNZ76" s="2"/>
      <c r="HOA76" s="2"/>
      <c r="HOB76" s="2"/>
      <c r="HOC76" s="2"/>
      <c r="HOD76" s="2"/>
      <c r="HOE76" s="2"/>
      <c r="HOF76" s="2"/>
      <c r="HOG76" s="2"/>
      <c r="HOH76" s="2"/>
      <c r="HOI76" s="2"/>
      <c r="HOJ76" s="2"/>
      <c r="HOK76" s="2"/>
      <c r="HOL76" s="2"/>
      <c r="HOM76" s="2"/>
      <c r="HON76" s="2"/>
      <c r="HOO76" s="2"/>
      <c r="HOP76" s="2"/>
      <c r="HOQ76" s="2"/>
      <c r="HOR76" s="2"/>
      <c r="HOS76" s="2"/>
      <c r="HOT76" s="2"/>
      <c r="HOU76" s="2"/>
      <c r="HOV76" s="2"/>
      <c r="HOW76" s="2"/>
      <c r="HOX76" s="2"/>
      <c r="HOY76" s="2"/>
      <c r="HOZ76" s="2"/>
      <c r="HPA76" s="2"/>
      <c r="HPB76" s="2"/>
      <c r="HPC76" s="2"/>
      <c r="HPD76" s="2"/>
      <c r="HPE76" s="2"/>
      <c r="HPF76" s="2"/>
      <c r="HPG76" s="2"/>
      <c r="HPH76" s="2"/>
      <c r="HPI76" s="2"/>
      <c r="HPJ76" s="2"/>
      <c r="HPK76" s="2"/>
      <c r="HPL76" s="2"/>
      <c r="HPM76" s="2"/>
      <c r="HPN76" s="2"/>
      <c r="HPO76" s="2"/>
      <c r="HPP76" s="2"/>
      <c r="HPQ76" s="2"/>
      <c r="HPR76" s="2"/>
      <c r="HPS76" s="2"/>
      <c r="HPT76" s="2"/>
      <c r="HPU76" s="2"/>
      <c r="HPV76" s="2"/>
      <c r="HPW76" s="2"/>
      <c r="HPX76" s="2"/>
      <c r="HPY76" s="2"/>
      <c r="HPZ76" s="2"/>
      <c r="HQA76" s="2"/>
      <c r="HQB76" s="2"/>
      <c r="HQC76" s="2"/>
      <c r="HQD76" s="2"/>
      <c r="HQE76" s="2"/>
      <c r="HQF76" s="2"/>
      <c r="HQG76" s="2"/>
      <c r="HQH76" s="2"/>
      <c r="HQI76" s="2"/>
      <c r="HQJ76" s="2"/>
      <c r="HQK76" s="2"/>
      <c r="HQL76" s="2"/>
      <c r="HQM76" s="2"/>
      <c r="HQN76" s="2"/>
      <c r="HQO76" s="2"/>
      <c r="HQP76" s="2"/>
      <c r="HQQ76" s="2"/>
      <c r="HQR76" s="2"/>
      <c r="HQS76" s="2"/>
      <c r="HQT76" s="2"/>
      <c r="HQU76" s="2"/>
      <c r="HQV76" s="2"/>
      <c r="HQW76" s="2"/>
      <c r="HQX76" s="2"/>
      <c r="HQY76" s="2"/>
      <c r="HQZ76" s="2"/>
      <c r="HRA76" s="2"/>
      <c r="HRB76" s="2"/>
      <c r="HRC76" s="2"/>
      <c r="HRD76" s="2"/>
      <c r="HRE76" s="2"/>
      <c r="HRF76" s="2"/>
      <c r="HRG76" s="2"/>
      <c r="HRH76" s="2"/>
      <c r="HRI76" s="2"/>
      <c r="HRJ76" s="2"/>
      <c r="HRK76" s="2"/>
      <c r="HRL76" s="2"/>
      <c r="HRM76" s="2"/>
      <c r="HRN76" s="2"/>
      <c r="HRO76" s="2"/>
      <c r="HRP76" s="2"/>
      <c r="HRQ76" s="2"/>
      <c r="HRR76" s="2"/>
      <c r="HRS76" s="2"/>
      <c r="HRT76" s="2"/>
      <c r="HRU76" s="2"/>
      <c r="HRV76" s="2"/>
      <c r="HRW76" s="2"/>
      <c r="HRX76" s="2"/>
      <c r="HRY76" s="2"/>
      <c r="HRZ76" s="2"/>
      <c r="HSA76" s="2"/>
      <c r="HSB76" s="2"/>
      <c r="HSC76" s="2"/>
      <c r="HSD76" s="2"/>
      <c r="HSE76" s="2"/>
      <c r="HSF76" s="2"/>
      <c r="HSG76" s="2"/>
      <c r="HSH76" s="2"/>
      <c r="HSI76" s="2"/>
      <c r="HSJ76" s="2"/>
      <c r="HSK76" s="2"/>
      <c r="HSL76" s="2"/>
      <c r="HSM76" s="2"/>
      <c r="HSN76" s="2"/>
      <c r="HSO76" s="2"/>
      <c r="HSP76" s="2"/>
      <c r="HSQ76" s="2"/>
      <c r="HSR76" s="2"/>
      <c r="HSS76" s="2"/>
      <c r="HST76" s="2"/>
      <c r="HSU76" s="2"/>
      <c r="HSV76" s="2"/>
      <c r="HSW76" s="2"/>
      <c r="HSX76" s="2"/>
      <c r="HSY76" s="2"/>
      <c r="HSZ76" s="2"/>
      <c r="HTA76" s="2"/>
      <c r="HTB76" s="2"/>
      <c r="HTC76" s="2"/>
      <c r="HTD76" s="2"/>
      <c r="HTE76" s="2"/>
      <c r="HTF76" s="2"/>
      <c r="HTG76" s="2"/>
      <c r="HTH76" s="2"/>
      <c r="HTI76" s="2"/>
      <c r="HTJ76" s="2"/>
      <c r="HTK76" s="2"/>
      <c r="HTL76" s="2"/>
      <c r="HTM76" s="2"/>
      <c r="HTN76" s="2"/>
      <c r="HTO76" s="2"/>
      <c r="HTP76" s="2"/>
      <c r="HTQ76" s="2"/>
      <c r="HTR76" s="2"/>
      <c r="HTS76" s="2"/>
      <c r="HTT76" s="2"/>
      <c r="HTU76" s="2"/>
      <c r="HTV76" s="2"/>
      <c r="HTW76" s="2"/>
      <c r="HTX76" s="2"/>
      <c r="HTY76" s="2"/>
      <c r="HTZ76" s="2"/>
      <c r="HUA76" s="2"/>
      <c r="HUB76" s="2"/>
      <c r="HUC76" s="2"/>
      <c r="HUD76" s="2"/>
      <c r="HUE76" s="2"/>
      <c r="HUF76" s="2"/>
      <c r="HUG76" s="2"/>
      <c r="HUH76" s="2"/>
      <c r="HUI76" s="2"/>
      <c r="HUJ76" s="2"/>
      <c r="HUK76" s="2"/>
      <c r="HUL76" s="2"/>
      <c r="HUM76" s="2"/>
      <c r="HUN76" s="2"/>
      <c r="HUO76" s="2"/>
      <c r="HUP76" s="2"/>
      <c r="HUQ76" s="2"/>
      <c r="HUR76" s="2"/>
      <c r="HUS76" s="2"/>
      <c r="HUT76" s="2"/>
      <c r="HUU76" s="2"/>
      <c r="HUV76" s="2"/>
      <c r="HUW76" s="2"/>
      <c r="HUX76" s="2"/>
      <c r="HUY76" s="2"/>
      <c r="HUZ76" s="2"/>
      <c r="HVA76" s="2"/>
      <c r="HVB76" s="2"/>
      <c r="HVC76" s="2"/>
      <c r="HVD76" s="2"/>
      <c r="HVE76" s="2"/>
      <c r="HVF76" s="2"/>
      <c r="HVG76" s="2"/>
      <c r="HVH76" s="2"/>
      <c r="HVI76" s="2"/>
      <c r="HVJ76" s="2"/>
      <c r="HVK76" s="2"/>
      <c r="HVL76" s="2"/>
      <c r="HVM76" s="2"/>
      <c r="HVN76" s="2"/>
      <c r="HVO76" s="2"/>
      <c r="HVP76" s="2"/>
      <c r="HVQ76" s="2"/>
      <c r="HVR76" s="2"/>
      <c r="HVS76" s="2"/>
      <c r="HVT76" s="2"/>
      <c r="HVU76" s="2"/>
      <c r="HVV76" s="2"/>
      <c r="HVW76" s="2"/>
      <c r="HVX76" s="2"/>
      <c r="HVY76" s="2"/>
      <c r="HVZ76" s="2"/>
      <c r="HWA76" s="2"/>
      <c r="HWB76" s="2"/>
      <c r="HWC76" s="2"/>
      <c r="HWD76" s="2"/>
      <c r="HWE76" s="2"/>
      <c r="HWF76" s="2"/>
      <c r="HWG76" s="2"/>
      <c r="HWH76" s="2"/>
      <c r="HWI76" s="2"/>
      <c r="HWJ76" s="2"/>
      <c r="HWK76" s="2"/>
      <c r="HWL76" s="2"/>
      <c r="HWM76" s="2"/>
      <c r="HWN76" s="2"/>
      <c r="HWO76" s="2"/>
      <c r="HWP76" s="2"/>
      <c r="HWQ76" s="2"/>
      <c r="HWR76" s="2"/>
      <c r="HWS76" s="2"/>
      <c r="HWT76" s="2"/>
      <c r="HWU76" s="2"/>
      <c r="HWV76" s="2"/>
      <c r="HWW76" s="2"/>
      <c r="HWX76" s="2"/>
      <c r="HWY76" s="2"/>
      <c r="HWZ76" s="2"/>
      <c r="HXA76" s="2"/>
      <c r="HXB76" s="2"/>
      <c r="HXC76" s="2"/>
      <c r="HXD76" s="2"/>
      <c r="HXE76" s="2"/>
      <c r="HXF76" s="2"/>
      <c r="HXG76" s="2"/>
      <c r="HXH76" s="2"/>
      <c r="HXI76" s="2"/>
      <c r="HXJ76" s="2"/>
      <c r="HXK76" s="2"/>
      <c r="HXL76" s="2"/>
      <c r="HXM76" s="2"/>
      <c r="HXN76" s="2"/>
      <c r="HXO76" s="2"/>
      <c r="HXP76" s="2"/>
      <c r="HXQ76" s="2"/>
      <c r="HXR76" s="2"/>
      <c r="HXS76" s="2"/>
      <c r="HXT76" s="2"/>
      <c r="HXU76" s="2"/>
      <c r="HXV76" s="2"/>
      <c r="HXW76" s="2"/>
      <c r="HXX76" s="2"/>
      <c r="HXY76" s="2"/>
      <c r="HXZ76" s="2"/>
      <c r="HYA76" s="2"/>
      <c r="HYB76" s="2"/>
      <c r="HYC76" s="2"/>
      <c r="HYD76" s="2"/>
      <c r="HYE76" s="2"/>
      <c r="HYF76" s="2"/>
      <c r="HYG76" s="2"/>
      <c r="HYH76" s="2"/>
      <c r="HYI76" s="2"/>
      <c r="HYJ76" s="2"/>
      <c r="HYK76" s="2"/>
      <c r="HYL76" s="2"/>
      <c r="HYM76" s="2"/>
      <c r="HYN76" s="2"/>
      <c r="HYO76" s="2"/>
      <c r="HYP76" s="2"/>
      <c r="HYQ76" s="2"/>
      <c r="HYR76" s="2"/>
      <c r="HYS76" s="2"/>
      <c r="HYT76" s="2"/>
      <c r="HYU76" s="2"/>
      <c r="HYV76" s="2"/>
      <c r="HYW76" s="2"/>
      <c r="HYX76" s="2"/>
      <c r="HYY76" s="2"/>
      <c r="HYZ76" s="2"/>
      <c r="HZA76" s="2"/>
      <c r="HZB76" s="2"/>
      <c r="HZC76" s="2"/>
      <c r="HZD76" s="2"/>
      <c r="HZE76" s="2"/>
      <c r="HZF76" s="2"/>
      <c r="HZG76" s="2"/>
      <c r="HZH76" s="2"/>
      <c r="HZI76" s="2"/>
      <c r="HZJ76" s="2"/>
      <c r="HZK76" s="2"/>
      <c r="HZL76" s="2"/>
      <c r="HZM76" s="2"/>
      <c r="HZN76" s="2"/>
      <c r="HZO76" s="2"/>
      <c r="HZP76" s="2"/>
      <c r="HZQ76" s="2"/>
      <c r="HZR76" s="2"/>
      <c r="HZS76" s="2"/>
      <c r="HZT76" s="2"/>
      <c r="HZU76" s="2"/>
      <c r="HZV76" s="2"/>
      <c r="HZW76" s="2"/>
      <c r="HZX76" s="2"/>
      <c r="HZY76" s="2"/>
      <c r="HZZ76" s="2"/>
      <c r="IAA76" s="2"/>
      <c r="IAB76" s="2"/>
      <c r="IAC76" s="2"/>
      <c r="IAD76" s="2"/>
      <c r="IAE76" s="2"/>
      <c r="IAF76" s="2"/>
      <c r="IAG76" s="2"/>
      <c r="IAH76" s="2"/>
      <c r="IAI76" s="2"/>
      <c r="IAJ76" s="2"/>
      <c r="IAK76" s="2"/>
      <c r="IAL76" s="2"/>
      <c r="IAM76" s="2"/>
      <c r="IAN76" s="2"/>
      <c r="IAO76" s="2"/>
      <c r="IAP76" s="2"/>
      <c r="IAQ76" s="2"/>
      <c r="IAR76" s="2"/>
      <c r="IAS76" s="2"/>
      <c r="IAT76" s="2"/>
      <c r="IAU76" s="2"/>
      <c r="IAV76" s="2"/>
      <c r="IAW76" s="2"/>
      <c r="IAX76" s="2"/>
      <c r="IAY76" s="2"/>
      <c r="IAZ76" s="2"/>
      <c r="IBA76" s="2"/>
      <c r="IBB76" s="2"/>
      <c r="IBC76" s="2"/>
      <c r="IBD76" s="2"/>
      <c r="IBE76" s="2"/>
      <c r="IBF76" s="2"/>
      <c r="IBG76" s="2"/>
      <c r="IBH76" s="2"/>
      <c r="IBI76" s="2"/>
      <c r="IBJ76" s="2"/>
      <c r="IBK76" s="2"/>
      <c r="IBL76" s="2"/>
      <c r="IBM76" s="2"/>
      <c r="IBN76" s="2"/>
      <c r="IBO76" s="2"/>
      <c r="IBP76" s="2"/>
      <c r="IBQ76" s="2"/>
      <c r="IBR76" s="2"/>
      <c r="IBS76" s="2"/>
      <c r="IBT76" s="2"/>
      <c r="IBU76" s="2"/>
      <c r="IBV76" s="2"/>
      <c r="IBW76" s="2"/>
      <c r="IBX76" s="2"/>
      <c r="IBY76" s="2"/>
      <c r="IBZ76" s="2"/>
      <c r="ICA76" s="2"/>
      <c r="ICB76" s="2"/>
      <c r="ICC76" s="2"/>
      <c r="ICD76" s="2"/>
      <c r="ICE76" s="2"/>
      <c r="ICF76" s="2"/>
      <c r="ICG76" s="2"/>
      <c r="ICH76" s="2"/>
      <c r="ICI76" s="2"/>
      <c r="ICJ76" s="2"/>
      <c r="ICK76" s="2"/>
      <c r="ICL76" s="2"/>
      <c r="ICM76" s="2"/>
      <c r="ICN76" s="2"/>
      <c r="ICO76" s="2"/>
      <c r="ICP76" s="2"/>
      <c r="ICQ76" s="2"/>
      <c r="ICR76" s="2"/>
      <c r="ICS76" s="2"/>
      <c r="ICT76" s="2"/>
      <c r="ICU76" s="2"/>
      <c r="ICV76" s="2"/>
      <c r="ICW76" s="2"/>
      <c r="ICX76" s="2"/>
      <c r="ICY76" s="2"/>
      <c r="ICZ76" s="2"/>
      <c r="IDA76" s="2"/>
      <c r="IDB76" s="2"/>
      <c r="IDC76" s="2"/>
      <c r="IDD76" s="2"/>
      <c r="IDE76" s="2"/>
      <c r="IDF76" s="2"/>
      <c r="IDG76" s="2"/>
      <c r="IDH76" s="2"/>
      <c r="IDI76" s="2"/>
      <c r="IDJ76" s="2"/>
      <c r="IDK76" s="2"/>
      <c r="IDL76" s="2"/>
      <c r="IDM76" s="2"/>
      <c r="IDN76" s="2"/>
      <c r="IDO76" s="2"/>
      <c r="IDP76" s="2"/>
      <c r="IDQ76" s="2"/>
      <c r="IDR76" s="2"/>
      <c r="IDS76" s="2"/>
      <c r="IDT76" s="2"/>
      <c r="IDU76" s="2"/>
      <c r="IDV76" s="2"/>
      <c r="IDW76" s="2"/>
      <c r="IDX76" s="2"/>
      <c r="IDY76" s="2"/>
      <c r="IDZ76" s="2"/>
      <c r="IEA76" s="2"/>
      <c r="IEB76" s="2"/>
      <c r="IEC76" s="2"/>
      <c r="IED76" s="2"/>
      <c r="IEE76" s="2"/>
      <c r="IEF76" s="2"/>
      <c r="IEG76" s="2"/>
      <c r="IEH76" s="2"/>
      <c r="IEI76" s="2"/>
      <c r="IEJ76" s="2"/>
      <c r="IEK76" s="2"/>
      <c r="IEL76" s="2"/>
      <c r="IEM76" s="2"/>
      <c r="IEN76" s="2"/>
      <c r="IEO76" s="2"/>
      <c r="IEP76" s="2"/>
      <c r="IEQ76" s="2"/>
      <c r="IER76" s="2"/>
      <c r="IES76" s="2"/>
      <c r="IET76" s="2"/>
      <c r="IEU76" s="2"/>
      <c r="IEV76" s="2"/>
      <c r="IEW76" s="2"/>
      <c r="IEX76" s="2"/>
      <c r="IEY76" s="2"/>
      <c r="IEZ76" s="2"/>
      <c r="IFA76" s="2"/>
      <c r="IFB76" s="2"/>
      <c r="IFC76" s="2"/>
      <c r="IFD76" s="2"/>
      <c r="IFE76" s="2"/>
      <c r="IFF76" s="2"/>
      <c r="IFG76" s="2"/>
      <c r="IFH76" s="2"/>
      <c r="IFI76" s="2"/>
      <c r="IFJ76" s="2"/>
      <c r="IFK76" s="2"/>
      <c r="IFL76" s="2"/>
      <c r="IFM76" s="2"/>
      <c r="IFN76" s="2"/>
      <c r="IFO76" s="2"/>
      <c r="IFP76" s="2"/>
      <c r="IFQ76" s="2"/>
      <c r="IFR76" s="2"/>
      <c r="IFS76" s="2"/>
      <c r="IFT76" s="2"/>
      <c r="IFU76" s="2"/>
      <c r="IFV76" s="2"/>
      <c r="IFW76" s="2"/>
      <c r="IFX76" s="2"/>
      <c r="IFY76" s="2"/>
      <c r="IFZ76" s="2"/>
      <c r="IGA76" s="2"/>
      <c r="IGB76" s="2"/>
      <c r="IGC76" s="2"/>
      <c r="IGD76" s="2"/>
      <c r="IGE76" s="2"/>
      <c r="IGF76" s="2"/>
      <c r="IGG76" s="2"/>
      <c r="IGH76" s="2"/>
      <c r="IGI76" s="2"/>
      <c r="IGJ76" s="2"/>
      <c r="IGK76" s="2"/>
      <c r="IGL76" s="2"/>
      <c r="IGM76" s="2"/>
      <c r="IGN76" s="2"/>
      <c r="IGO76" s="2"/>
      <c r="IGP76" s="2"/>
      <c r="IGQ76" s="2"/>
      <c r="IGR76" s="2"/>
      <c r="IGS76" s="2"/>
      <c r="IGT76" s="2"/>
      <c r="IGU76" s="2"/>
      <c r="IGV76" s="2"/>
      <c r="IGW76" s="2"/>
      <c r="IGX76" s="2"/>
      <c r="IGY76" s="2"/>
      <c r="IGZ76" s="2"/>
      <c r="IHA76" s="2"/>
      <c r="IHB76" s="2"/>
      <c r="IHC76" s="2"/>
      <c r="IHD76" s="2"/>
      <c r="IHE76" s="2"/>
      <c r="IHF76" s="2"/>
      <c r="IHG76" s="2"/>
      <c r="IHH76" s="2"/>
      <c r="IHI76" s="2"/>
      <c r="IHJ76" s="2"/>
      <c r="IHK76" s="2"/>
      <c r="IHL76" s="2"/>
      <c r="IHM76" s="2"/>
      <c r="IHN76" s="2"/>
      <c r="IHO76" s="2"/>
      <c r="IHP76" s="2"/>
      <c r="IHQ76" s="2"/>
      <c r="IHR76" s="2"/>
      <c r="IHS76" s="2"/>
      <c r="IHT76" s="2"/>
      <c r="IHU76" s="2"/>
      <c r="IHV76" s="2"/>
      <c r="IHW76" s="2"/>
      <c r="IHX76" s="2"/>
      <c r="IHY76" s="2"/>
      <c r="IHZ76" s="2"/>
      <c r="IIA76" s="2"/>
      <c r="IIB76" s="2"/>
      <c r="IIC76" s="2"/>
      <c r="IID76" s="2"/>
      <c r="IIE76" s="2"/>
      <c r="IIF76" s="2"/>
      <c r="IIG76" s="2"/>
      <c r="IIH76" s="2"/>
      <c r="III76" s="2"/>
      <c r="IIJ76" s="2"/>
      <c r="IIK76" s="2"/>
      <c r="IIL76" s="2"/>
      <c r="IIM76" s="2"/>
      <c r="IIN76" s="2"/>
      <c r="IIO76" s="2"/>
      <c r="IIP76" s="2"/>
      <c r="IIQ76" s="2"/>
      <c r="IIR76" s="2"/>
      <c r="IIS76" s="2"/>
      <c r="IIT76" s="2"/>
      <c r="IIU76" s="2"/>
      <c r="IIV76" s="2"/>
      <c r="IIW76" s="2"/>
      <c r="IIX76" s="2"/>
      <c r="IIY76" s="2"/>
      <c r="IIZ76" s="2"/>
      <c r="IJA76" s="2"/>
      <c r="IJB76" s="2"/>
      <c r="IJC76" s="2"/>
      <c r="IJD76" s="2"/>
      <c r="IJE76" s="2"/>
      <c r="IJF76" s="2"/>
      <c r="IJG76" s="2"/>
      <c r="IJH76" s="2"/>
      <c r="IJI76" s="2"/>
      <c r="IJJ76" s="2"/>
      <c r="IJK76" s="2"/>
      <c r="IJL76" s="2"/>
      <c r="IJM76" s="2"/>
      <c r="IJN76" s="2"/>
      <c r="IJO76" s="2"/>
      <c r="IJP76" s="2"/>
      <c r="IJQ76" s="2"/>
      <c r="IJR76" s="2"/>
      <c r="IJS76" s="2"/>
      <c r="IJT76" s="2"/>
      <c r="IJU76" s="2"/>
      <c r="IJV76" s="2"/>
      <c r="IJW76" s="2"/>
      <c r="IJX76" s="2"/>
      <c r="IJY76" s="2"/>
      <c r="IJZ76" s="2"/>
      <c r="IKA76" s="2"/>
      <c r="IKB76" s="2"/>
      <c r="IKC76" s="2"/>
      <c r="IKD76" s="2"/>
      <c r="IKE76" s="2"/>
      <c r="IKF76" s="2"/>
      <c r="IKG76" s="2"/>
      <c r="IKH76" s="2"/>
      <c r="IKI76" s="2"/>
      <c r="IKJ76" s="2"/>
      <c r="IKK76" s="2"/>
      <c r="IKL76" s="2"/>
      <c r="IKM76" s="2"/>
      <c r="IKN76" s="2"/>
      <c r="IKO76" s="2"/>
      <c r="IKP76" s="2"/>
      <c r="IKQ76" s="2"/>
      <c r="IKR76" s="2"/>
      <c r="IKS76" s="2"/>
      <c r="IKT76" s="2"/>
      <c r="IKU76" s="2"/>
      <c r="IKV76" s="2"/>
      <c r="IKW76" s="2"/>
      <c r="IKX76" s="2"/>
      <c r="IKY76" s="2"/>
      <c r="IKZ76" s="2"/>
      <c r="ILA76" s="2"/>
      <c r="ILB76" s="2"/>
      <c r="ILC76" s="2"/>
      <c r="ILD76" s="2"/>
      <c r="ILE76" s="2"/>
      <c r="ILF76" s="2"/>
      <c r="ILG76" s="2"/>
      <c r="ILH76" s="2"/>
      <c r="ILI76" s="2"/>
      <c r="ILJ76" s="2"/>
      <c r="ILK76" s="2"/>
      <c r="ILL76" s="2"/>
      <c r="ILM76" s="2"/>
      <c r="ILN76" s="2"/>
      <c r="ILO76" s="2"/>
      <c r="ILP76" s="2"/>
      <c r="ILQ76" s="2"/>
      <c r="ILR76" s="2"/>
      <c r="ILS76" s="2"/>
      <c r="ILT76" s="2"/>
      <c r="ILU76" s="2"/>
      <c r="ILV76" s="2"/>
      <c r="ILW76" s="2"/>
      <c r="ILX76" s="2"/>
      <c r="ILY76" s="2"/>
      <c r="ILZ76" s="2"/>
      <c r="IMA76" s="2"/>
      <c r="IMB76" s="2"/>
      <c r="IMC76" s="2"/>
      <c r="IMD76" s="2"/>
      <c r="IME76" s="2"/>
      <c r="IMF76" s="2"/>
      <c r="IMG76" s="2"/>
      <c r="IMH76" s="2"/>
      <c r="IMI76" s="2"/>
      <c r="IMJ76" s="2"/>
      <c r="IMK76" s="2"/>
      <c r="IML76" s="2"/>
      <c r="IMM76" s="2"/>
      <c r="IMN76" s="2"/>
      <c r="IMO76" s="2"/>
      <c r="IMP76" s="2"/>
      <c r="IMQ76" s="2"/>
      <c r="IMR76" s="2"/>
      <c r="IMS76" s="2"/>
      <c r="IMT76" s="2"/>
      <c r="IMU76" s="2"/>
      <c r="IMV76" s="2"/>
      <c r="IMW76" s="2"/>
      <c r="IMX76" s="2"/>
      <c r="IMY76" s="2"/>
      <c r="IMZ76" s="2"/>
      <c r="INA76" s="2"/>
      <c r="INB76" s="2"/>
      <c r="INC76" s="2"/>
      <c r="IND76" s="2"/>
      <c r="INE76" s="2"/>
      <c r="INF76" s="2"/>
      <c r="ING76" s="2"/>
      <c r="INH76" s="2"/>
      <c r="INI76" s="2"/>
      <c r="INJ76" s="2"/>
      <c r="INK76" s="2"/>
      <c r="INL76" s="2"/>
      <c r="INM76" s="2"/>
      <c r="INN76" s="2"/>
      <c r="INO76" s="2"/>
      <c r="INP76" s="2"/>
      <c r="INQ76" s="2"/>
      <c r="INR76" s="2"/>
      <c r="INS76" s="2"/>
      <c r="INT76" s="2"/>
      <c r="INU76" s="2"/>
      <c r="INV76" s="2"/>
      <c r="INW76" s="2"/>
      <c r="INX76" s="2"/>
      <c r="INY76" s="2"/>
      <c r="INZ76" s="2"/>
      <c r="IOA76" s="2"/>
      <c r="IOB76" s="2"/>
      <c r="IOC76" s="2"/>
      <c r="IOD76" s="2"/>
      <c r="IOE76" s="2"/>
      <c r="IOF76" s="2"/>
      <c r="IOG76" s="2"/>
      <c r="IOH76" s="2"/>
      <c r="IOI76" s="2"/>
      <c r="IOJ76" s="2"/>
      <c r="IOK76" s="2"/>
      <c r="IOL76" s="2"/>
      <c r="IOM76" s="2"/>
      <c r="ION76" s="2"/>
      <c r="IOO76" s="2"/>
      <c r="IOP76" s="2"/>
      <c r="IOQ76" s="2"/>
      <c r="IOR76" s="2"/>
      <c r="IOS76" s="2"/>
      <c r="IOT76" s="2"/>
      <c r="IOU76" s="2"/>
      <c r="IOV76" s="2"/>
      <c r="IOW76" s="2"/>
      <c r="IOX76" s="2"/>
      <c r="IOY76" s="2"/>
      <c r="IOZ76" s="2"/>
      <c r="IPA76" s="2"/>
      <c r="IPB76" s="2"/>
      <c r="IPC76" s="2"/>
      <c r="IPD76" s="2"/>
      <c r="IPE76" s="2"/>
      <c r="IPF76" s="2"/>
      <c r="IPG76" s="2"/>
      <c r="IPH76" s="2"/>
      <c r="IPI76" s="2"/>
      <c r="IPJ76" s="2"/>
      <c r="IPK76" s="2"/>
      <c r="IPL76" s="2"/>
      <c r="IPM76" s="2"/>
      <c r="IPN76" s="2"/>
      <c r="IPO76" s="2"/>
      <c r="IPP76" s="2"/>
      <c r="IPQ76" s="2"/>
      <c r="IPR76" s="2"/>
      <c r="IPS76" s="2"/>
      <c r="IPT76" s="2"/>
      <c r="IPU76" s="2"/>
      <c r="IPV76" s="2"/>
      <c r="IPW76" s="2"/>
      <c r="IPX76" s="2"/>
      <c r="IPY76" s="2"/>
      <c r="IPZ76" s="2"/>
      <c r="IQA76" s="2"/>
      <c r="IQB76" s="2"/>
      <c r="IQC76" s="2"/>
      <c r="IQD76" s="2"/>
      <c r="IQE76" s="2"/>
      <c r="IQF76" s="2"/>
      <c r="IQG76" s="2"/>
      <c r="IQH76" s="2"/>
      <c r="IQI76" s="2"/>
      <c r="IQJ76" s="2"/>
      <c r="IQK76" s="2"/>
      <c r="IQL76" s="2"/>
      <c r="IQM76" s="2"/>
      <c r="IQN76" s="2"/>
      <c r="IQO76" s="2"/>
      <c r="IQP76" s="2"/>
      <c r="IQQ76" s="2"/>
      <c r="IQR76" s="2"/>
      <c r="IQS76" s="2"/>
      <c r="IQT76" s="2"/>
      <c r="IQU76" s="2"/>
      <c r="IQV76" s="2"/>
      <c r="IQW76" s="2"/>
      <c r="IQX76" s="2"/>
      <c r="IQY76" s="2"/>
      <c r="IQZ76" s="2"/>
      <c r="IRA76" s="2"/>
      <c r="IRB76" s="2"/>
      <c r="IRC76" s="2"/>
      <c r="IRD76" s="2"/>
      <c r="IRE76" s="2"/>
      <c r="IRF76" s="2"/>
      <c r="IRG76" s="2"/>
      <c r="IRH76" s="2"/>
      <c r="IRI76" s="2"/>
      <c r="IRJ76" s="2"/>
      <c r="IRK76" s="2"/>
      <c r="IRL76" s="2"/>
      <c r="IRM76" s="2"/>
      <c r="IRN76" s="2"/>
      <c r="IRO76" s="2"/>
      <c r="IRP76" s="2"/>
      <c r="IRQ76" s="2"/>
      <c r="IRR76" s="2"/>
      <c r="IRS76" s="2"/>
      <c r="IRT76" s="2"/>
      <c r="IRU76" s="2"/>
      <c r="IRV76" s="2"/>
      <c r="IRW76" s="2"/>
      <c r="IRX76" s="2"/>
      <c r="IRY76" s="2"/>
      <c r="IRZ76" s="2"/>
      <c r="ISA76" s="2"/>
      <c r="ISB76" s="2"/>
      <c r="ISC76" s="2"/>
      <c r="ISD76" s="2"/>
      <c r="ISE76" s="2"/>
      <c r="ISF76" s="2"/>
      <c r="ISG76" s="2"/>
      <c r="ISH76" s="2"/>
      <c r="ISI76" s="2"/>
      <c r="ISJ76" s="2"/>
      <c r="ISK76" s="2"/>
      <c r="ISL76" s="2"/>
      <c r="ISM76" s="2"/>
      <c r="ISN76" s="2"/>
      <c r="ISO76" s="2"/>
      <c r="ISP76" s="2"/>
      <c r="ISQ76" s="2"/>
      <c r="ISR76" s="2"/>
      <c r="ISS76" s="2"/>
      <c r="IST76" s="2"/>
      <c r="ISU76" s="2"/>
      <c r="ISV76" s="2"/>
      <c r="ISW76" s="2"/>
      <c r="ISX76" s="2"/>
      <c r="ISY76" s="2"/>
      <c r="ISZ76" s="2"/>
      <c r="ITA76" s="2"/>
      <c r="ITB76" s="2"/>
      <c r="ITC76" s="2"/>
      <c r="ITD76" s="2"/>
      <c r="ITE76" s="2"/>
      <c r="ITF76" s="2"/>
      <c r="ITG76" s="2"/>
      <c r="ITH76" s="2"/>
      <c r="ITI76" s="2"/>
      <c r="ITJ76" s="2"/>
      <c r="ITK76" s="2"/>
      <c r="ITL76" s="2"/>
      <c r="ITM76" s="2"/>
      <c r="ITN76" s="2"/>
      <c r="ITO76" s="2"/>
      <c r="ITP76" s="2"/>
      <c r="ITQ76" s="2"/>
      <c r="ITR76" s="2"/>
      <c r="ITS76" s="2"/>
      <c r="ITT76" s="2"/>
      <c r="ITU76" s="2"/>
      <c r="ITV76" s="2"/>
      <c r="ITW76" s="2"/>
      <c r="ITX76" s="2"/>
      <c r="ITY76" s="2"/>
      <c r="ITZ76" s="2"/>
      <c r="IUA76" s="2"/>
      <c r="IUB76" s="2"/>
      <c r="IUC76" s="2"/>
      <c r="IUD76" s="2"/>
      <c r="IUE76" s="2"/>
      <c r="IUF76" s="2"/>
      <c r="IUG76" s="2"/>
      <c r="IUH76" s="2"/>
      <c r="IUI76" s="2"/>
      <c r="IUJ76" s="2"/>
      <c r="IUK76" s="2"/>
      <c r="IUL76" s="2"/>
      <c r="IUM76" s="2"/>
      <c r="IUN76" s="2"/>
      <c r="IUO76" s="2"/>
      <c r="IUP76" s="2"/>
      <c r="IUQ76" s="2"/>
      <c r="IUR76" s="2"/>
      <c r="IUS76" s="2"/>
      <c r="IUT76" s="2"/>
      <c r="IUU76" s="2"/>
      <c r="IUV76" s="2"/>
      <c r="IUW76" s="2"/>
      <c r="IUX76" s="2"/>
      <c r="IUY76" s="2"/>
      <c r="IUZ76" s="2"/>
      <c r="IVA76" s="2"/>
      <c r="IVB76" s="2"/>
      <c r="IVC76" s="2"/>
      <c r="IVD76" s="2"/>
      <c r="IVE76" s="2"/>
      <c r="IVF76" s="2"/>
      <c r="IVG76" s="2"/>
      <c r="IVH76" s="2"/>
      <c r="IVI76" s="2"/>
      <c r="IVJ76" s="2"/>
      <c r="IVK76" s="2"/>
      <c r="IVL76" s="2"/>
      <c r="IVM76" s="2"/>
      <c r="IVN76" s="2"/>
      <c r="IVO76" s="2"/>
      <c r="IVP76" s="2"/>
      <c r="IVQ76" s="2"/>
      <c r="IVR76" s="2"/>
      <c r="IVS76" s="2"/>
      <c r="IVT76" s="2"/>
      <c r="IVU76" s="2"/>
      <c r="IVV76" s="2"/>
      <c r="IVW76" s="2"/>
      <c r="IVX76" s="2"/>
      <c r="IVY76" s="2"/>
      <c r="IVZ76" s="2"/>
      <c r="IWA76" s="2"/>
      <c r="IWB76" s="2"/>
      <c r="IWC76" s="2"/>
      <c r="IWD76" s="2"/>
      <c r="IWE76" s="2"/>
      <c r="IWF76" s="2"/>
      <c r="IWG76" s="2"/>
      <c r="IWH76" s="2"/>
      <c r="IWI76" s="2"/>
      <c r="IWJ76" s="2"/>
      <c r="IWK76" s="2"/>
      <c r="IWL76" s="2"/>
      <c r="IWM76" s="2"/>
      <c r="IWN76" s="2"/>
      <c r="IWO76" s="2"/>
      <c r="IWP76" s="2"/>
      <c r="IWQ76" s="2"/>
      <c r="IWR76" s="2"/>
      <c r="IWS76" s="2"/>
      <c r="IWT76" s="2"/>
      <c r="IWU76" s="2"/>
      <c r="IWV76" s="2"/>
      <c r="IWW76" s="2"/>
      <c r="IWX76" s="2"/>
      <c r="IWY76" s="2"/>
      <c r="IWZ76" s="2"/>
      <c r="IXA76" s="2"/>
      <c r="IXB76" s="2"/>
      <c r="IXC76" s="2"/>
      <c r="IXD76" s="2"/>
      <c r="IXE76" s="2"/>
      <c r="IXF76" s="2"/>
      <c r="IXG76" s="2"/>
      <c r="IXH76" s="2"/>
      <c r="IXI76" s="2"/>
      <c r="IXJ76" s="2"/>
      <c r="IXK76" s="2"/>
      <c r="IXL76" s="2"/>
      <c r="IXM76" s="2"/>
      <c r="IXN76" s="2"/>
      <c r="IXO76" s="2"/>
      <c r="IXP76" s="2"/>
      <c r="IXQ76" s="2"/>
      <c r="IXR76" s="2"/>
      <c r="IXS76" s="2"/>
      <c r="IXT76" s="2"/>
      <c r="IXU76" s="2"/>
      <c r="IXV76" s="2"/>
      <c r="IXW76" s="2"/>
      <c r="IXX76" s="2"/>
      <c r="IXY76" s="2"/>
      <c r="IXZ76" s="2"/>
      <c r="IYA76" s="2"/>
      <c r="IYB76" s="2"/>
      <c r="IYC76" s="2"/>
      <c r="IYD76" s="2"/>
      <c r="IYE76" s="2"/>
      <c r="IYF76" s="2"/>
      <c r="IYG76" s="2"/>
      <c r="IYH76" s="2"/>
      <c r="IYI76" s="2"/>
      <c r="IYJ76" s="2"/>
      <c r="IYK76" s="2"/>
      <c r="IYL76" s="2"/>
      <c r="IYM76" s="2"/>
      <c r="IYN76" s="2"/>
      <c r="IYO76" s="2"/>
      <c r="IYP76" s="2"/>
      <c r="IYQ76" s="2"/>
      <c r="IYR76" s="2"/>
      <c r="IYS76" s="2"/>
      <c r="IYT76" s="2"/>
      <c r="IYU76" s="2"/>
      <c r="IYV76" s="2"/>
      <c r="IYW76" s="2"/>
      <c r="IYX76" s="2"/>
      <c r="IYY76" s="2"/>
      <c r="IYZ76" s="2"/>
      <c r="IZA76" s="2"/>
      <c r="IZB76" s="2"/>
      <c r="IZC76" s="2"/>
      <c r="IZD76" s="2"/>
      <c r="IZE76" s="2"/>
      <c r="IZF76" s="2"/>
      <c r="IZG76" s="2"/>
      <c r="IZH76" s="2"/>
      <c r="IZI76" s="2"/>
      <c r="IZJ76" s="2"/>
      <c r="IZK76" s="2"/>
      <c r="IZL76" s="2"/>
      <c r="IZM76" s="2"/>
      <c r="IZN76" s="2"/>
      <c r="IZO76" s="2"/>
      <c r="IZP76" s="2"/>
      <c r="IZQ76" s="2"/>
      <c r="IZR76" s="2"/>
      <c r="IZS76" s="2"/>
      <c r="IZT76" s="2"/>
      <c r="IZU76" s="2"/>
      <c r="IZV76" s="2"/>
      <c r="IZW76" s="2"/>
      <c r="IZX76" s="2"/>
      <c r="IZY76" s="2"/>
      <c r="IZZ76" s="2"/>
      <c r="JAA76" s="2"/>
      <c r="JAB76" s="2"/>
      <c r="JAC76" s="2"/>
      <c r="JAD76" s="2"/>
      <c r="JAE76" s="2"/>
      <c r="JAF76" s="2"/>
      <c r="JAG76" s="2"/>
      <c r="JAH76" s="2"/>
      <c r="JAI76" s="2"/>
      <c r="JAJ76" s="2"/>
      <c r="JAK76" s="2"/>
      <c r="JAL76" s="2"/>
      <c r="JAM76" s="2"/>
      <c r="JAN76" s="2"/>
      <c r="JAO76" s="2"/>
      <c r="JAP76" s="2"/>
      <c r="JAQ76" s="2"/>
      <c r="JAR76" s="2"/>
      <c r="JAS76" s="2"/>
      <c r="JAT76" s="2"/>
      <c r="JAU76" s="2"/>
      <c r="JAV76" s="2"/>
      <c r="JAW76" s="2"/>
      <c r="JAX76" s="2"/>
      <c r="JAY76" s="2"/>
      <c r="JAZ76" s="2"/>
      <c r="JBA76" s="2"/>
      <c r="JBB76" s="2"/>
      <c r="JBC76" s="2"/>
      <c r="JBD76" s="2"/>
      <c r="JBE76" s="2"/>
      <c r="JBF76" s="2"/>
      <c r="JBG76" s="2"/>
      <c r="JBH76" s="2"/>
      <c r="JBI76" s="2"/>
      <c r="JBJ76" s="2"/>
      <c r="JBK76" s="2"/>
      <c r="JBL76" s="2"/>
      <c r="JBM76" s="2"/>
      <c r="JBN76" s="2"/>
      <c r="JBO76" s="2"/>
      <c r="JBP76" s="2"/>
      <c r="JBQ76" s="2"/>
      <c r="JBR76" s="2"/>
      <c r="JBS76" s="2"/>
      <c r="JBT76" s="2"/>
      <c r="JBU76" s="2"/>
      <c r="JBV76" s="2"/>
      <c r="JBW76" s="2"/>
      <c r="JBX76" s="2"/>
      <c r="JBY76" s="2"/>
      <c r="JBZ76" s="2"/>
      <c r="JCA76" s="2"/>
      <c r="JCB76" s="2"/>
      <c r="JCC76" s="2"/>
      <c r="JCD76" s="2"/>
      <c r="JCE76" s="2"/>
      <c r="JCF76" s="2"/>
      <c r="JCG76" s="2"/>
      <c r="JCH76" s="2"/>
      <c r="JCI76" s="2"/>
      <c r="JCJ76" s="2"/>
      <c r="JCK76" s="2"/>
      <c r="JCL76" s="2"/>
      <c r="JCM76" s="2"/>
      <c r="JCN76" s="2"/>
      <c r="JCO76" s="2"/>
      <c r="JCP76" s="2"/>
      <c r="JCQ76" s="2"/>
      <c r="JCR76" s="2"/>
      <c r="JCS76" s="2"/>
      <c r="JCT76" s="2"/>
      <c r="JCU76" s="2"/>
      <c r="JCV76" s="2"/>
      <c r="JCW76" s="2"/>
      <c r="JCX76" s="2"/>
      <c r="JCY76" s="2"/>
      <c r="JCZ76" s="2"/>
      <c r="JDA76" s="2"/>
      <c r="JDB76" s="2"/>
      <c r="JDC76" s="2"/>
      <c r="JDD76" s="2"/>
      <c r="JDE76" s="2"/>
      <c r="JDF76" s="2"/>
      <c r="JDG76" s="2"/>
      <c r="JDH76" s="2"/>
      <c r="JDI76" s="2"/>
      <c r="JDJ76" s="2"/>
      <c r="JDK76" s="2"/>
      <c r="JDL76" s="2"/>
      <c r="JDM76" s="2"/>
      <c r="JDN76" s="2"/>
      <c r="JDO76" s="2"/>
      <c r="JDP76" s="2"/>
      <c r="JDQ76" s="2"/>
      <c r="JDR76" s="2"/>
      <c r="JDS76" s="2"/>
      <c r="JDT76" s="2"/>
      <c r="JDU76" s="2"/>
      <c r="JDV76" s="2"/>
      <c r="JDW76" s="2"/>
      <c r="JDX76" s="2"/>
      <c r="JDY76" s="2"/>
      <c r="JDZ76" s="2"/>
      <c r="JEA76" s="2"/>
      <c r="JEB76" s="2"/>
      <c r="JEC76" s="2"/>
      <c r="JED76" s="2"/>
      <c r="JEE76" s="2"/>
      <c r="JEF76" s="2"/>
      <c r="JEG76" s="2"/>
      <c r="JEH76" s="2"/>
      <c r="JEI76" s="2"/>
      <c r="JEJ76" s="2"/>
      <c r="JEK76" s="2"/>
      <c r="JEL76" s="2"/>
      <c r="JEM76" s="2"/>
      <c r="JEN76" s="2"/>
      <c r="JEO76" s="2"/>
      <c r="JEP76" s="2"/>
      <c r="JEQ76" s="2"/>
      <c r="JER76" s="2"/>
      <c r="JES76" s="2"/>
      <c r="JET76" s="2"/>
      <c r="JEU76" s="2"/>
      <c r="JEV76" s="2"/>
      <c r="JEW76" s="2"/>
      <c r="JEX76" s="2"/>
      <c r="JEY76" s="2"/>
      <c r="JEZ76" s="2"/>
      <c r="JFA76" s="2"/>
      <c r="JFB76" s="2"/>
      <c r="JFC76" s="2"/>
      <c r="JFD76" s="2"/>
      <c r="JFE76" s="2"/>
      <c r="JFF76" s="2"/>
      <c r="JFG76" s="2"/>
      <c r="JFH76" s="2"/>
      <c r="JFI76" s="2"/>
      <c r="JFJ76" s="2"/>
      <c r="JFK76" s="2"/>
      <c r="JFL76" s="2"/>
      <c r="JFM76" s="2"/>
      <c r="JFN76" s="2"/>
      <c r="JFO76" s="2"/>
      <c r="JFP76" s="2"/>
      <c r="JFQ76" s="2"/>
      <c r="JFR76" s="2"/>
      <c r="JFS76" s="2"/>
      <c r="JFT76" s="2"/>
      <c r="JFU76" s="2"/>
      <c r="JFV76" s="2"/>
      <c r="JFW76" s="2"/>
      <c r="JFX76" s="2"/>
      <c r="JFY76" s="2"/>
      <c r="JFZ76" s="2"/>
      <c r="JGA76" s="2"/>
      <c r="JGB76" s="2"/>
      <c r="JGC76" s="2"/>
      <c r="JGD76" s="2"/>
      <c r="JGE76" s="2"/>
      <c r="JGF76" s="2"/>
      <c r="JGG76" s="2"/>
      <c r="JGH76" s="2"/>
      <c r="JGI76" s="2"/>
      <c r="JGJ76" s="2"/>
      <c r="JGK76" s="2"/>
      <c r="JGL76" s="2"/>
      <c r="JGM76" s="2"/>
      <c r="JGN76" s="2"/>
      <c r="JGO76" s="2"/>
      <c r="JGP76" s="2"/>
      <c r="JGQ76" s="2"/>
      <c r="JGR76" s="2"/>
      <c r="JGS76" s="2"/>
      <c r="JGT76" s="2"/>
      <c r="JGU76" s="2"/>
      <c r="JGV76" s="2"/>
      <c r="JGW76" s="2"/>
      <c r="JGX76" s="2"/>
      <c r="JGY76" s="2"/>
      <c r="JGZ76" s="2"/>
      <c r="JHA76" s="2"/>
      <c r="JHB76" s="2"/>
      <c r="JHC76" s="2"/>
      <c r="JHD76" s="2"/>
      <c r="JHE76" s="2"/>
      <c r="JHF76" s="2"/>
      <c r="JHG76" s="2"/>
      <c r="JHH76" s="2"/>
      <c r="JHI76" s="2"/>
      <c r="JHJ76" s="2"/>
      <c r="JHK76" s="2"/>
      <c r="JHL76" s="2"/>
      <c r="JHM76" s="2"/>
      <c r="JHN76" s="2"/>
      <c r="JHO76" s="2"/>
      <c r="JHP76" s="2"/>
      <c r="JHQ76" s="2"/>
      <c r="JHR76" s="2"/>
      <c r="JHS76" s="2"/>
      <c r="JHT76" s="2"/>
      <c r="JHU76" s="2"/>
      <c r="JHV76" s="2"/>
      <c r="JHW76" s="2"/>
      <c r="JHX76" s="2"/>
      <c r="JHY76" s="2"/>
      <c r="JHZ76" s="2"/>
      <c r="JIA76" s="2"/>
      <c r="JIB76" s="2"/>
      <c r="JIC76" s="2"/>
      <c r="JID76" s="2"/>
      <c r="JIE76" s="2"/>
      <c r="JIF76" s="2"/>
      <c r="JIG76" s="2"/>
      <c r="JIH76" s="2"/>
      <c r="JII76" s="2"/>
      <c r="JIJ76" s="2"/>
      <c r="JIK76" s="2"/>
      <c r="JIL76" s="2"/>
      <c r="JIM76" s="2"/>
      <c r="JIN76" s="2"/>
      <c r="JIO76" s="2"/>
      <c r="JIP76" s="2"/>
      <c r="JIQ76" s="2"/>
      <c r="JIR76" s="2"/>
      <c r="JIS76" s="2"/>
      <c r="JIT76" s="2"/>
      <c r="JIU76" s="2"/>
      <c r="JIV76" s="2"/>
      <c r="JIW76" s="2"/>
      <c r="JIX76" s="2"/>
      <c r="JIY76" s="2"/>
      <c r="JIZ76" s="2"/>
      <c r="JJA76" s="2"/>
      <c r="JJB76" s="2"/>
      <c r="JJC76" s="2"/>
      <c r="JJD76" s="2"/>
      <c r="JJE76" s="2"/>
      <c r="JJF76" s="2"/>
      <c r="JJG76" s="2"/>
      <c r="JJH76" s="2"/>
      <c r="JJI76" s="2"/>
      <c r="JJJ76" s="2"/>
      <c r="JJK76" s="2"/>
      <c r="JJL76" s="2"/>
      <c r="JJM76" s="2"/>
      <c r="JJN76" s="2"/>
      <c r="JJO76" s="2"/>
      <c r="JJP76" s="2"/>
      <c r="JJQ76" s="2"/>
      <c r="JJR76" s="2"/>
      <c r="JJS76" s="2"/>
      <c r="JJT76" s="2"/>
      <c r="JJU76" s="2"/>
      <c r="JJV76" s="2"/>
      <c r="JJW76" s="2"/>
      <c r="JJX76" s="2"/>
      <c r="JJY76" s="2"/>
      <c r="JJZ76" s="2"/>
      <c r="JKA76" s="2"/>
      <c r="JKB76" s="2"/>
      <c r="JKC76" s="2"/>
      <c r="JKD76" s="2"/>
      <c r="JKE76" s="2"/>
      <c r="JKF76" s="2"/>
      <c r="JKG76" s="2"/>
      <c r="JKH76" s="2"/>
      <c r="JKI76" s="2"/>
      <c r="JKJ76" s="2"/>
      <c r="JKK76" s="2"/>
      <c r="JKL76" s="2"/>
      <c r="JKM76" s="2"/>
      <c r="JKN76" s="2"/>
      <c r="JKO76" s="2"/>
      <c r="JKP76" s="2"/>
      <c r="JKQ76" s="2"/>
      <c r="JKR76" s="2"/>
      <c r="JKS76" s="2"/>
      <c r="JKT76" s="2"/>
      <c r="JKU76" s="2"/>
      <c r="JKV76" s="2"/>
      <c r="JKW76" s="2"/>
      <c r="JKX76" s="2"/>
      <c r="JKY76" s="2"/>
      <c r="JKZ76" s="2"/>
      <c r="JLA76" s="2"/>
      <c r="JLB76" s="2"/>
      <c r="JLC76" s="2"/>
      <c r="JLD76" s="2"/>
      <c r="JLE76" s="2"/>
      <c r="JLF76" s="2"/>
      <c r="JLG76" s="2"/>
      <c r="JLH76" s="2"/>
      <c r="JLI76" s="2"/>
      <c r="JLJ76" s="2"/>
      <c r="JLK76" s="2"/>
      <c r="JLL76" s="2"/>
      <c r="JLM76" s="2"/>
      <c r="JLN76" s="2"/>
      <c r="JLO76" s="2"/>
      <c r="JLP76" s="2"/>
      <c r="JLQ76" s="2"/>
      <c r="JLR76" s="2"/>
      <c r="JLS76" s="2"/>
      <c r="JLT76" s="2"/>
      <c r="JLU76" s="2"/>
      <c r="JLV76" s="2"/>
      <c r="JLW76" s="2"/>
      <c r="JLX76" s="2"/>
      <c r="JLY76" s="2"/>
      <c r="JLZ76" s="2"/>
      <c r="JMA76" s="2"/>
      <c r="JMB76" s="2"/>
      <c r="JMC76" s="2"/>
      <c r="JMD76" s="2"/>
      <c r="JME76" s="2"/>
      <c r="JMF76" s="2"/>
      <c r="JMG76" s="2"/>
      <c r="JMH76" s="2"/>
      <c r="JMI76" s="2"/>
      <c r="JMJ76" s="2"/>
      <c r="JMK76" s="2"/>
      <c r="JML76" s="2"/>
      <c r="JMM76" s="2"/>
      <c r="JMN76" s="2"/>
      <c r="JMO76" s="2"/>
      <c r="JMP76" s="2"/>
      <c r="JMQ76" s="2"/>
      <c r="JMR76" s="2"/>
      <c r="JMS76" s="2"/>
      <c r="JMT76" s="2"/>
      <c r="JMU76" s="2"/>
      <c r="JMV76" s="2"/>
      <c r="JMW76" s="2"/>
      <c r="JMX76" s="2"/>
      <c r="JMY76" s="2"/>
      <c r="JMZ76" s="2"/>
      <c r="JNA76" s="2"/>
      <c r="JNB76" s="2"/>
      <c r="JNC76" s="2"/>
      <c r="JND76" s="2"/>
      <c r="JNE76" s="2"/>
      <c r="JNF76" s="2"/>
      <c r="JNG76" s="2"/>
      <c r="JNH76" s="2"/>
      <c r="JNI76" s="2"/>
      <c r="JNJ76" s="2"/>
      <c r="JNK76" s="2"/>
      <c r="JNL76" s="2"/>
      <c r="JNM76" s="2"/>
      <c r="JNN76" s="2"/>
      <c r="JNO76" s="2"/>
      <c r="JNP76" s="2"/>
      <c r="JNQ76" s="2"/>
      <c r="JNR76" s="2"/>
      <c r="JNS76" s="2"/>
      <c r="JNT76" s="2"/>
      <c r="JNU76" s="2"/>
      <c r="JNV76" s="2"/>
      <c r="JNW76" s="2"/>
      <c r="JNX76" s="2"/>
      <c r="JNY76" s="2"/>
      <c r="JNZ76" s="2"/>
      <c r="JOA76" s="2"/>
      <c r="JOB76" s="2"/>
      <c r="JOC76" s="2"/>
      <c r="JOD76" s="2"/>
      <c r="JOE76" s="2"/>
      <c r="JOF76" s="2"/>
      <c r="JOG76" s="2"/>
      <c r="JOH76" s="2"/>
      <c r="JOI76" s="2"/>
      <c r="JOJ76" s="2"/>
      <c r="JOK76" s="2"/>
      <c r="JOL76" s="2"/>
      <c r="JOM76" s="2"/>
      <c r="JON76" s="2"/>
      <c r="JOO76" s="2"/>
      <c r="JOP76" s="2"/>
      <c r="JOQ76" s="2"/>
      <c r="JOR76" s="2"/>
      <c r="JOS76" s="2"/>
      <c r="JOT76" s="2"/>
      <c r="JOU76" s="2"/>
      <c r="JOV76" s="2"/>
      <c r="JOW76" s="2"/>
      <c r="JOX76" s="2"/>
      <c r="JOY76" s="2"/>
      <c r="JOZ76" s="2"/>
      <c r="JPA76" s="2"/>
      <c r="JPB76" s="2"/>
      <c r="JPC76" s="2"/>
      <c r="JPD76" s="2"/>
      <c r="JPE76" s="2"/>
      <c r="JPF76" s="2"/>
      <c r="JPG76" s="2"/>
      <c r="JPH76" s="2"/>
      <c r="JPI76" s="2"/>
      <c r="JPJ76" s="2"/>
      <c r="JPK76" s="2"/>
      <c r="JPL76" s="2"/>
      <c r="JPM76" s="2"/>
      <c r="JPN76" s="2"/>
      <c r="JPO76" s="2"/>
      <c r="JPP76" s="2"/>
      <c r="JPQ76" s="2"/>
      <c r="JPR76" s="2"/>
      <c r="JPS76" s="2"/>
      <c r="JPT76" s="2"/>
      <c r="JPU76" s="2"/>
      <c r="JPV76" s="2"/>
      <c r="JPW76" s="2"/>
      <c r="JPX76" s="2"/>
      <c r="JPY76" s="2"/>
      <c r="JPZ76" s="2"/>
      <c r="JQA76" s="2"/>
      <c r="JQB76" s="2"/>
      <c r="JQC76" s="2"/>
      <c r="JQD76" s="2"/>
      <c r="JQE76" s="2"/>
      <c r="JQF76" s="2"/>
      <c r="JQG76" s="2"/>
      <c r="JQH76" s="2"/>
      <c r="JQI76" s="2"/>
      <c r="JQJ76" s="2"/>
      <c r="JQK76" s="2"/>
      <c r="JQL76" s="2"/>
      <c r="JQM76" s="2"/>
      <c r="JQN76" s="2"/>
      <c r="JQO76" s="2"/>
      <c r="JQP76" s="2"/>
      <c r="JQQ76" s="2"/>
      <c r="JQR76" s="2"/>
      <c r="JQS76" s="2"/>
      <c r="JQT76" s="2"/>
      <c r="JQU76" s="2"/>
      <c r="JQV76" s="2"/>
      <c r="JQW76" s="2"/>
      <c r="JQX76" s="2"/>
      <c r="JQY76" s="2"/>
      <c r="JQZ76" s="2"/>
      <c r="JRA76" s="2"/>
      <c r="JRB76" s="2"/>
      <c r="JRC76" s="2"/>
      <c r="JRD76" s="2"/>
      <c r="JRE76" s="2"/>
      <c r="JRF76" s="2"/>
      <c r="JRG76" s="2"/>
      <c r="JRH76" s="2"/>
      <c r="JRI76" s="2"/>
      <c r="JRJ76" s="2"/>
      <c r="JRK76" s="2"/>
      <c r="JRL76" s="2"/>
      <c r="JRM76" s="2"/>
      <c r="JRN76" s="2"/>
      <c r="JRO76" s="2"/>
      <c r="JRP76" s="2"/>
      <c r="JRQ76" s="2"/>
      <c r="JRR76" s="2"/>
      <c r="JRS76" s="2"/>
      <c r="JRT76" s="2"/>
      <c r="JRU76" s="2"/>
      <c r="JRV76" s="2"/>
      <c r="JRW76" s="2"/>
      <c r="JRX76" s="2"/>
      <c r="JRY76" s="2"/>
      <c r="JRZ76" s="2"/>
      <c r="JSA76" s="2"/>
      <c r="JSB76" s="2"/>
      <c r="JSC76" s="2"/>
      <c r="JSD76" s="2"/>
      <c r="JSE76" s="2"/>
      <c r="JSF76" s="2"/>
      <c r="JSG76" s="2"/>
      <c r="JSH76" s="2"/>
      <c r="JSI76" s="2"/>
      <c r="JSJ76" s="2"/>
      <c r="JSK76" s="2"/>
      <c r="JSL76" s="2"/>
      <c r="JSM76" s="2"/>
      <c r="JSN76" s="2"/>
      <c r="JSO76" s="2"/>
      <c r="JSP76" s="2"/>
      <c r="JSQ76" s="2"/>
      <c r="JSR76" s="2"/>
      <c r="JSS76" s="2"/>
      <c r="JST76" s="2"/>
      <c r="JSU76" s="2"/>
      <c r="JSV76" s="2"/>
      <c r="JSW76" s="2"/>
      <c r="JSX76" s="2"/>
      <c r="JSY76" s="2"/>
      <c r="JSZ76" s="2"/>
      <c r="JTA76" s="2"/>
      <c r="JTB76" s="2"/>
      <c r="JTC76" s="2"/>
      <c r="JTD76" s="2"/>
      <c r="JTE76" s="2"/>
      <c r="JTF76" s="2"/>
      <c r="JTG76" s="2"/>
      <c r="JTH76" s="2"/>
      <c r="JTI76" s="2"/>
      <c r="JTJ76" s="2"/>
      <c r="JTK76" s="2"/>
      <c r="JTL76" s="2"/>
      <c r="JTM76" s="2"/>
      <c r="JTN76" s="2"/>
      <c r="JTO76" s="2"/>
      <c r="JTP76" s="2"/>
      <c r="JTQ76" s="2"/>
      <c r="JTR76" s="2"/>
      <c r="JTS76" s="2"/>
      <c r="JTT76" s="2"/>
      <c r="JTU76" s="2"/>
      <c r="JTV76" s="2"/>
      <c r="JTW76" s="2"/>
      <c r="JTX76" s="2"/>
      <c r="JTY76" s="2"/>
      <c r="JTZ76" s="2"/>
      <c r="JUA76" s="2"/>
      <c r="JUB76" s="2"/>
      <c r="JUC76" s="2"/>
      <c r="JUD76" s="2"/>
      <c r="JUE76" s="2"/>
      <c r="JUF76" s="2"/>
      <c r="JUG76" s="2"/>
      <c r="JUH76" s="2"/>
      <c r="JUI76" s="2"/>
      <c r="JUJ76" s="2"/>
      <c r="JUK76" s="2"/>
      <c r="JUL76" s="2"/>
      <c r="JUM76" s="2"/>
      <c r="JUN76" s="2"/>
      <c r="JUO76" s="2"/>
      <c r="JUP76" s="2"/>
      <c r="JUQ76" s="2"/>
      <c r="JUR76" s="2"/>
      <c r="JUS76" s="2"/>
      <c r="JUT76" s="2"/>
      <c r="JUU76" s="2"/>
      <c r="JUV76" s="2"/>
      <c r="JUW76" s="2"/>
      <c r="JUX76" s="2"/>
      <c r="JUY76" s="2"/>
      <c r="JUZ76" s="2"/>
      <c r="JVA76" s="2"/>
      <c r="JVB76" s="2"/>
      <c r="JVC76" s="2"/>
      <c r="JVD76" s="2"/>
      <c r="JVE76" s="2"/>
      <c r="JVF76" s="2"/>
      <c r="JVG76" s="2"/>
      <c r="JVH76" s="2"/>
      <c r="JVI76" s="2"/>
      <c r="JVJ76" s="2"/>
      <c r="JVK76" s="2"/>
      <c r="JVL76" s="2"/>
      <c r="JVM76" s="2"/>
      <c r="JVN76" s="2"/>
      <c r="JVO76" s="2"/>
      <c r="JVP76" s="2"/>
      <c r="JVQ76" s="2"/>
      <c r="JVR76" s="2"/>
      <c r="JVS76" s="2"/>
      <c r="JVT76" s="2"/>
      <c r="JVU76" s="2"/>
      <c r="JVV76" s="2"/>
      <c r="JVW76" s="2"/>
      <c r="JVX76" s="2"/>
      <c r="JVY76" s="2"/>
      <c r="JVZ76" s="2"/>
      <c r="JWA76" s="2"/>
      <c r="JWB76" s="2"/>
      <c r="JWC76" s="2"/>
      <c r="JWD76" s="2"/>
      <c r="JWE76" s="2"/>
      <c r="JWF76" s="2"/>
      <c r="JWG76" s="2"/>
      <c r="JWH76" s="2"/>
      <c r="JWI76" s="2"/>
      <c r="JWJ76" s="2"/>
      <c r="JWK76" s="2"/>
      <c r="JWL76" s="2"/>
      <c r="JWM76" s="2"/>
      <c r="JWN76" s="2"/>
      <c r="JWO76" s="2"/>
      <c r="JWP76" s="2"/>
      <c r="JWQ76" s="2"/>
      <c r="JWR76" s="2"/>
      <c r="JWS76" s="2"/>
      <c r="JWT76" s="2"/>
      <c r="JWU76" s="2"/>
      <c r="JWV76" s="2"/>
      <c r="JWW76" s="2"/>
      <c r="JWX76" s="2"/>
      <c r="JWY76" s="2"/>
      <c r="JWZ76" s="2"/>
      <c r="JXA76" s="2"/>
      <c r="JXB76" s="2"/>
      <c r="JXC76" s="2"/>
      <c r="JXD76" s="2"/>
      <c r="JXE76" s="2"/>
      <c r="JXF76" s="2"/>
      <c r="JXG76" s="2"/>
      <c r="JXH76" s="2"/>
      <c r="JXI76" s="2"/>
      <c r="JXJ76" s="2"/>
      <c r="JXK76" s="2"/>
      <c r="JXL76" s="2"/>
      <c r="JXM76" s="2"/>
      <c r="JXN76" s="2"/>
      <c r="JXO76" s="2"/>
      <c r="JXP76" s="2"/>
      <c r="JXQ76" s="2"/>
      <c r="JXR76" s="2"/>
      <c r="JXS76" s="2"/>
      <c r="JXT76" s="2"/>
      <c r="JXU76" s="2"/>
      <c r="JXV76" s="2"/>
      <c r="JXW76" s="2"/>
      <c r="JXX76" s="2"/>
      <c r="JXY76" s="2"/>
      <c r="JXZ76" s="2"/>
      <c r="JYA76" s="2"/>
      <c r="JYB76" s="2"/>
      <c r="JYC76" s="2"/>
      <c r="JYD76" s="2"/>
      <c r="JYE76" s="2"/>
      <c r="JYF76" s="2"/>
      <c r="JYG76" s="2"/>
      <c r="JYH76" s="2"/>
      <c r="JYI76" s="2"/>
      <c r="JYJ76" s="2"/>
      <c r="JYK76" s="2"/>
      <c r="JYL76" s="2"/>
      <c r="JYM76" s="2"/>
      <c r="JYN76" s="2"/>
      <c r="JYO76" s="2"/>
      <c r="JYP76" s="2"/>
      <c r="JYQ76" s="2"/>
      <c r="JYR76" s="2"/>
      <c r="JYS76" s="2"/>
      <c r="JYT76" s="2"/>
      <c r="JYU76" s="2"/>
      <c r="JYV76" s="2"/>
      <c r="JYW76" s="2"/>
      <c r="JYX76" s="2"/>
      <c r="JYY76" s="2"/>
      <c r="JYZ76" s="2"/>
      <c r="JZA76" s="2"/>
      <c r="JZB76" s="2"/>
      <c r="JZC76" s="2"/>
      <c r="JZD76" s="2"/>
      <c r="JZE76" s="2"/>
      <c r="JZF76" s="2"/>
      <c r="JZG76" s="2"/>
      <c r="JZH76" s="2"/>
      <c r="JZI76" s="2"/>
      <c r="JZJ76" s="2"/>
      <c r="JZK76" s="2"/>
      <c r="JZL76" s="2"/>
      <c r="JZM76" s="2"/>
      <c r="JZN76" s="2"/>
      <c r="JZO76" s="2"/>
      <c r="JZP76" s="2"/>
      <c r="JZQ76" s="2"/>
      <c r="JZR76" s="2"/>
      <c r="JZS76" s="2"/>
      <c r="JZT76" s="2"/>
      <c r="JZU76" s="2"/>
      <c r="JZV76" s="2"/>
      <c r="JZW76" s="2"/>
      <c r="JZX76" s="2"/>
      <c r="JZY76" s="2"/>
      <c r="JZZ76" s="2"/>
      <c r="KAA76" s="2"/>
      <c r="KAB76" s="2"/>
      <c r="KAC76" s="2"/>
      <c r="KAD76" s="2"/>
      <c r="KAE76" s="2"/>
      <c r="KAF76" s="2"/>
      <c r="KAG76" s="2"/>
      <c r="KAH76" s="2"/>
      <c r="KAI76" s="2"/>
      <c r="KAJ76" s="2"/>
      <c r="KAK76" s="2"/>
      <c r="KAL76" s="2"/>
      <c r="KAM76" s="2"/>
      <c r="KAN76" s="2"/>
      <c r="KAO76" s="2"/>
      <c r="KAP76" s="2"/>
      <c r="KAQ76" s="2"/>
      <c r="KAR76" s="2"/>
      <c r="KAS76" s="2"/>
      <c r="KAT76" s="2"/>
      <c r="KAU76" s="2"/>
      <c r="KAV76" s="2"/>
      <c r="KAW76" s="2"/>
      <c r="KAX76" s="2"/>
      <c r="KAY76" s="2"/>
      <c r="KAZ76" s="2"/>
      <c r="KBA76" s="2"/>
      <c r="KBB76" s="2"/>
      <c r="KBC76" s="2"/>
      <c r="KBD76" s="2"/>
      <c r="KBE76" s="2"/>
      <c r="KBF76" s="2"/>
      <c r="KBG76" s="2"/>
      <c r="KBH76" s="2"/>
      <c r="KBI76" s="2"/>
      <c r="KBJ76" s="2"/>
      <c r="KBK76" s="2"/>
      <c r="KBL76" s="2"/>
      <c r="KBM76" s="2"/>
      <c r="KBN76" s="2"/>
      <c r="KBO76" s="2"/>
      <c r="KBP76" s="2"/>
      <c r="KBQ76" s="2"/>
      <c r="KBR76" s="2"/>
      <c r="KBS76" s="2"/>
      <c r="KBT76" s="2"/>
      <c r="KBU76" s="2"/>
      <c r="KBV76" s="2"/>
      <c r="KBW76" s="2"/>
      <c r="KBX76" s="2"/>
      <c r="KBY76" s="2"/>
      <c r="KBZ76" s="2"/>
      <c r="KCA76" s="2"/>
      <c r="KCB76" s="2"/>
      <c r="KCC76" s="2"/>
      <c r="KCD76" s="2"/>
      <c r="KCE76" s="2"/>
      <c r="KCF76" s="2"/>
      <c r="KCG76" s="2"/>
      <c r="KCH76" s="2"/>
      <c r="KCI76" s="2"/>
      <c r="KCJ76" s="2"/>
      <c r="KCK76" s="2"/>
      <c r="KCL76" s="2"/>
      <c r="KCM76" s="2"/>
      <c r="KCN76" s="2"/>
      <c r="KCO76" s="2"/>
      <c r="KCP76" s="2"/>
      <c r="KCQ76" s="2"/>
      <c r="KCR76" s="2"/>
      <c r="KCS76" s="2"/>
      <c r="KCT76" s="2"/>
      <c r="KCU76" s="2"/>
      <c r="KCV76" s="2"/>
      <c r="KCW76" s="2"/>
      <c r="KCX76" s="2"/>
      <c r="KCY76" s="2"/>
      <c r="KCZ76" s="2"/>
      <c r="KDA76" s="2"/>
      <c r="KDB76" s="2"/>
      <c r="KDC76" s="2"/>
      <c r="KDD76" s="2"/>
      <c r="KDE76" s="2"/>
      <c r="KDF76" s="2"/>
      <c r="KDG76" s="2"/>
      <c r="KDH76" s="2"/>
      <c r="KDI76" s="2"/>
      <c r="KDJ76" s="2"/>
      <c r="KDK76" s="2"/>
      <c r="KDL76" s="2"/>
      <c r="KDM76" s="2"/>
      <c r="KDN76" s="2"/>
      <c r="KDO76" s="2"/>
      <c r="KDP76" s="2"/>
      <c r="KDQ76" s="2"/>
      <c r="KDR76" s="2"/>
      <c r="KDS76" s="2"/>
      <c r="KDT76" s="2"/>
      <c r="KDU76" s="2"/>
      <c r="KDV76" s="2"/>
      <c r="KDW76" s="2"/>
      <c r="KDX76" s="2"/>
      <c r="KDY76" s="2"/>
      <c r="KDZ76" s="2"/>
      <c r="KEA76" s="2"/>
      <c r="KEB76" s="2"/>
      <c r="KEC76" s="2"/>
      <c r="KED76" s="2"/>
      <c r="KEE76" s="2"/>
      <c r="KEF76" s="2"/>
      <c r="KEG76" s="2"/>
      <c r="KEH76" s="2"/>
      <c r="KEI76" s="2"/>
      <c r="KEJ76" s="2"/>
      <c r="KEK76" s="2"/>
      <c r="KEL76" s="2"/>
      <c r="KEM76" s="2"/>
      <c r="KEN76" s="2"/>
      <c r="KEO76" s="2"/>
      <c r="KEP76" s="2"/>
      <c r="KEQ76" s="2"/>
      <c r="KER76" s="2"/>
      <c r="KES76" s="2"/>
      <c r="KET76" s="2"/>
      <c r="KEU76" s="2"/>
      <c r="KEV76" s="2"/>
      <c r="KEW76" s="2"/>
      <c r="KEX76" s="2"/>
      <c r="KEY76" s="2"/>
      <c r="KEZ76" s="2"/>
      <c r="KFA76" s="2"/>
      <c r="KFB76" s="2"/>
      <c r="KFC76" s="2"/>
      <c r="KFD76" s="2"/>
      <c r="KFE76" s="2"/>
      <c r="KFF76" s="2"/>
      <c r="KFG76" s="2"/>
      <c r="KFH76" s="2"/>
      <c r="KFI76" s="2"/>
      <c r="KFJ76" s="2"/>
      <c r="KFK76" s="2"/>
      <c r="KFL76" s="2"/>
      <c r="KFM76" s="2"/>
      <c r="KFN76" s="2"/>
      <c r="KFO76" s="2"/>
      <c r="KFP76" s="2"/>
      <c r="KFQ76" s="2"/>
      <c r="KFR76" s="2"/>
      <c r="KFS76" s="2"/>
      <c r="KFT76" s="2"/>
      <c r="KFU76" s="2"/>
      <c r="KFV76" s="2"/>
      <c r="KFW76" s="2"/>
      <c r="KFX76" s="2"/>
      <c r="KFY76" s="2"/>
      <c r="KFZ76" s="2"/>
      <c r="KGA76" s="2"/>
      <c r="KGB76" s="2"/>
      <c r="KGC76" s="2"/>
      <c r="KGD76" s="2"/>
      <c r="KGE76" s="2"/>
      <c r="KGF76" s="2"/>
      <c r="KGG76" s="2"/>
      <c r="KGH76" s="2"/>
      <c r="KGI76" s="2"/>
      <c r="KGJ76" s="2"/>
      <c r="KGK76" s="2"/>
      <c r="KGL76" s="2"/>
      <c r="KGM76" s="2"/>
      <c r="KGN76" s="2"/>
      <c r="KGO76" s="2"/>
      <c r="KGP76" s="2"/>
      <c r="KGQ76" s="2"/>
      <c r="KGR76" s="2"/>
      <c r="KGS76" s="2"/>
      <c r="KGT76" s="2"/>
      <c r="KGU76" s="2"/>
      <c r="KGV76" s="2"/>
      <c r="KGW76" s="2"/>
      <c r="KGX76" s="2"/>
      <c r="KGY76" s="2"/>
      <c r="KGZ76" s="2"/>
      <c r="KHA76" s="2"/>
      <c r="KHB76" s="2"/>
      <c r="KHC76" s="2"/>
      <c r="KHD76" s="2"/>
      <c r="KHE76" s="2"/>
      <c r="KHF76" s="2"/>
      <c r="KHG76" s="2"/>
      <c r="KHH76" s="2"/>
      <c r="KHI76" s="2"/>
      <c r="KHJ76" s="2"/>
      <c r="KHK76" s="2"/>
      <c r="KHL76" s="2"/>
      <c r="KHM76" s="2"/>
      <c r="KHN76" s="2"/>
      <c r="KHO76" s="2"/>
      <c r="KHP76" s="2"/>
      <c r="KHQ76" s="2"/>
      <c r="KHR76" s="2"/>
      <c r="KHS76" s="2"/>
      <c r="KHT76" s="2"/>
      <c r="KHU76" s="2"/>
      <c r="KHV76" s="2"/>
      <c r="KHW76" s="2"/>
      <c r="KHX76" s="2"/>
      <c r="KHY76" s="2"/>
      <c r="KHZ76" s="2"/>
      <c r="KIA76" s="2"/>
      <c r="KIB76" s="2"/>
      <c r="KIC76" s="2"/>
      <c r="KID76" s="2"/>
      <c r="KIE76" s="2"/>
      <c r="KIF76" s="2"/>
      <c r="KIG76" s="2"/>
      <c r="KIH76" s="2"/>
      <c r="KII76" s="2"/>
      <c r="KIJ76" s="2"/>
      <c r="KIK76" s="2"/>
      <c r="KIL76" s="2"/>
      <c r="KIM76" s="2"/>
      <c r="KIN76" s="2"/>
      <c r="KIO76" s="2"/>
      <c r="KIP76" s="2"/>
      <c r="KIQ76" s="2"/>
      <c r="KIR76" s="2"/>
      <c r="KIS76" s="2"/>
      <c r="KIT76" s="2"/>
      <c r="KIU76" s="2"/>
      <c r="KIV76" s="2"/>
      <c r="KIW76" s="2"/>
      <c r="KIX76" s="2"/>
      <c r="KIY76" s="2"/>
      <c r="KIZ76" s="2"/>
      <c r="KJA76" s="2"/>
      <c r="KJB76" s="2"/>
      <c r="KJC76" s="2"/>
      <c r="KJD76" s="2"/>
      <c r="KJE76" s="2"/>
      <c r="KJF76" s="2"/>
      <c r="KJG76" s="2"/>
      <c r="KJH76" s="2"/>
      <c r="KJI76" s="2"/>
      <c r="KJJ76" s="2"/>
      <c r="KJK76" s="2"/>
      <c r="KJL76" s="2"/>
      <c r="KJM76" s="2"/>
      <c r="KJN76" s="2"/>
      <c r="KJO76" s="2"/>
      <c r="KJP76" s="2"/>
      <c r="KJQ76" s="2"/>
      <c r="KJR76" s="2"/>
      <c r="KJS76" s="2"/>
      <c r="KJT76" s="2"/>
      <c r="KJU76" s="2"/>
      <c r="KJV76" s="2"/>
      <c r="KJW76" s="2"/>
      <c r="KJX76" s="2"/>
      <c r="KJY76" s="2"/>
      <c r="KJZ76" s="2"/>
      <c r="KKA76" s="2"/>
      <c r="KKB76" s="2"/>
      <c r="KKC76" s="2"/>
      <c r="KKD76" s="2"/>
      <c r="KKE76" s="2"/>
      <c r="KKF76" s="2"/>
      <c r="KKG76" s="2"/>
      <c r="KKH76" s="2"/>
      <c r="KKI76" s="2"/>
      <c r="KKJ76" s="2"/>
      <c r="KKK76" s="2"/>
      <c r="KKL76" s="2"/>
      <c r="KKM76" s="2"/>
      <c r="KKN76" s="2"/>
      <c r="KKO76" s="2"/>
      <c r="KKP76" s="2"/>
      <c r="KKQ76" s="2"/>
      <c r="KKR76" s="2"/>
      <c r="KKS76" s="2"/>
      <c r="KKT76" s="2"/>
      <c r="KKU76" s="2"/>
      <c r="KKV76" s="2"/>
      <c r="KKW76" s="2"/>
      <c r="KKX76" s="2"/>
      <c r="KKY76" s="2"/>
      <c r="KKZ76" s="2"/>
      <c r="KLA76" s="2"/>
      <c r="KLB76" s="2"/>
      <c r="KLC76" s="2"/>
      <c r="KLD76" s="2"/>
      <c r="KLE76" s="2"/>
      <c r="KLF76" s="2"/>
      <c r="KLG76" s="2"/>
      <c r="KLH76" s="2"/>
      <c r="KLI76" s="2"/>
      <c r="KLJ76" s="2"/>
      <c r="KLK76" s="2"/>
      <c r="KLL76" s="2"/>
      <c r="KLM76" s="2"/>
      <c r="KLN76" s="2"/>
      <c r="KLO76" s="2"/>
      <c r="KLP76" s="2"/>
      <c r="KLQ76" s="2"/>
      <c r="KLR76" s="2"/>
      <c r="KLS76" s="2"/>
      <c r="KLT76" s="2"/>
      <c r="KLU76" s="2"/>
      <c r="KLV76" s="2"/>
      <c r="KLW76" s="2"/>
      <c r="KLX76" s="2"/>
      <c r="KLY76" s="2"/>
      <c r="KLZ76" s="2"/>
      <c r="KMA76" s="2"/>
      <c r="KMB76" s="2"/>
      <c r="KMC76" s="2"/>
      <c r="KMD76" s="2"/>
      <c r="KME76" s="2"/>
      <c r="KMF76" s="2"/>
      <c r="KMG76" s="2"/>
      <c r="KMH76" s="2"/>
      <c r="KMI76" s="2"/>
      <c r="KMJ76" s="2"/>
      <c r="KMK76" s="2"/>
      <c r="KML76" s="2"/>
      <c r="KMM76" s="2"/>
      <c r="KMN76" s="2"/>
      <c r="KMO76" s="2"/>
      <c r="KMP76" s="2"/>
      <c r="KMQ76" s="2"/>
      <c r="KMR76" s="2"/>
      <c r="KMS76" s="2"/>
      <c r="KMT76" s="2"/>
      <c r="KMU76" s="2"/>
      <c r="KMV76" s="2"/>
      <c r="KMW76" s="2"/>
      <c r="KMX76" s="2"/>
      <c r="KMY76" s="2"/>
      <c r="KMZ76" s="2"/>
      <c r="KNA76" s="2"/>
      <c r="KNB76" s="2"/>
      <c r="KNC76" s="2"/>
      <c r="KND76" s="2"/>
      <c r="KNE76" s="2"/>
      <c r="KNF76" s="2"/>
      <c r="KNG76" s="2"/>
      <c r="KNH76" s="2"/>
      <c r="KNI76" s="2"/>
      <c r="KNJ76" s="2"/>
      <c r="KNK76" s="2"/>
      <c r="KNL76" s="2"/>
      <c r="KNM76" s="2"/>
      <c r="KNN76" s="2"/>
      <c r="KNO76" s="2"/>
      <c r="KNP76" s="2"/>
      <c r="KNQ76" s="2"/>
      <c r="KNR76" s="2"/>
      <c r="KNS76" s="2"/>
      <c r="KNT76" s="2"/>
      <c r="KNU76" s="2"/>
      <c r="KNV76" s="2"/>
      <c r="KNW76" s="2"/>
      <c r="KNX76" s="2"/>
      <c r="KNY76" s="2"/>
      <c r="KNZ76" s="2"/>
      <c r="KOA76" s="2"/>
      <c r="KOB76" s="2"/>
      <c r="KOC76" s="2"/>
      <c r="KOD76" s="2"/>
      <c r="KOE76" s="2"/>
      <c r="KOF76" s="2"/>
      <c r="KOG76" s="2"/>
      <c r="KOH76" s="2"/>
      <c r="KOI76" s="2"/>
      <c r="KOJ76" s="2"/>
      <c r="KOK76" s="2"/>
      <c r="KOL76" s="2"/>
      <c r="KOM76" s="2"/>
      <c r="KON76" s="2"/>
      <c r="KOO76" s="2"/>
      <c r="KOP76" s="2"/>
      <c r="KOQ76" s="2"/>
      <c r="KOR76" s="2"/>
      <c r="KOS76" s="2"/>
      <c r="KOT76" s="2"/>
      <c r="KOU76" s="2"/>
      <c r="KOV76" s="2"/>
      <c r="KOW76" s="2"/>
      <c r="KOX76" s="2"/>
      <c r="KOY76" s="2"/>
      <c r="KOZ76" s="2"/>
      <c r="KPA76" s="2"/>
      <c r="KPB76" s="2"/>
      <c r="KPC76" s="2"/>
      <c r="KPD76" s="2"/>
      <c r="KPE76" s="2"/>
      <c r="KPF76" s="2"/>
      <c r="KPG76" s="2"/>
      <c r="KPH76" s="2"/>
      <c r="KPI76" s="2"/>
      <c r="KPJ76" s="2"/>
      <c r="KPK76" s="2"/>
      <c r="KPL76" s="2"/>
      <c r="KPM76" s="2"/>
      <c r="KPN76" s="2"/>
      <c r="KPO76" s="2"/>
      <c r="KPP76" s="2"/>
      <c r="KPQ76" s="2"/>
      <c r="KPR76" s="2"/>
      <c r="KPS76" s="2"/>
      <c r="KPT76" s="2"/>
      <c r="KPU76" s="2"/>
      <c r="KPV76" s="2"/>
      <c r="KPW76" s="2"/>
      <c r="KPX76" s="2"/>
      <c r="KPY76" s="2"/>
      <c r="KPZ76" s="2"/>
      <c r="KQA76" s="2"/>
      <c r="KQB76" s="2"/>
      <c r="KQC76" s="2"/>
      <c r="KQD76" s="2"/>
      <c r="KQE76" s="2"/>
      <c r="KQF76" s="2"/>
      <c r="KQG76" s="2"/>
      <c r="KQH76" s="2"/>
      <c r="KQI76" s="2"/>
      <c r="KQJ76" s="2"/>
      <c r="KQK76" s="2"/>
      <c r="KQL76" s="2"/>
      <c r="KQM76" s="2"/>
      <c r="KQN76" s="2"/>
      <c r="KQO76" s="2"/>
      <c r="KQP76" s="2"/>
      <c r="KQQ76" s="2"/>
      <c r="KQR76" s="2"/>
      <c r="KQS76" s="2"/>
      <c r="KQT76" s="2"/>
      <c r="KQU76" s="2"/>
      <c r="KQV76" s="2"/>
      <c r="KQW76" s="2"/>
      <c r="KQX76" s="2"/>
      <c r="KQY76" s="2"/>
      <c r="KQZ76" s="2"/>
      <c r="KRA76" s="2"/>
      <c r="KRB76" s="2"/>
      <c r="KRC76" s="2"/>
      <c r="KRD76" s="2"/>
      <c r="KRE76" s="2"/>
      <c r="KRF76" s="2"/>
      <c r="KRG76" s="2"/>
      <c r="KRH76" s="2"/>
      <c r="KRI76" s="2"/>
      <c r="KRJ76" s="2"/>
      <c r="KRK76" s="2"/>
      <c r="KRL76" s="2"/>
      <c r="KRM76" s="2"/>
      <c r="KRN76" s="2"/>
      <c r="KRO76" s="2"/>
      <c r="KRP76" s="2"/>
      <c r="KRQ76" s="2"/>
      <c r="KRR76" s="2"/>
      <c r="KRS76" s="2"/>
      <c r="KRT76" s="2"/>
      <c r="KRU76" s="2"/>
      <c r="KRV76" s="2"/>
      <c r="KRW76" s="2"/>
      <c r="KRX76" s="2"/>
      <c r="KRY76" s="2"/>
      <c r="KRZ76" s="2"/>
      <c r="KSA76" s="2"/>
      <c r="KSB76" s="2"/>
      <c r="KSC76" s="2"/>
      <c r="KSD76" s="2"/>
      <c r="KSE76" s="2"/>
      <c r="KSF76" s="2"/>
      <c r="KSG76" s="2"/>
      <c r="KSH76" s="2"/>
      <c r="KSI76" s="2"/>
      <c r="KSJ76" s="2"/>
      <c r="KSK76" s="2"/>
      <c r="KSL76" s="2"/>
      <c r="KSM76" s="2"/>
      <c r="KSN76" s="2"/>
      <c r="KSO76" s="2"/>
      <c r="KSP76" s="2"/>
      <c r="KSQ76" s="2"/>
      <c r="KSR76" s="2"/>
      <c r="KSS76" s="2"/>
      <c r="KST76" s="2"/>
      <c r="KSU76" s="2"/>
      <c r="KSV76" s="2"/>
      <c r="KSW76" s="2"/>
      <c r="KSX76" s="2"/>
      <c r="KSY76" s="2"/>
      <c r="KSZ76" s="2"/>
      <c r="KTA76" s="2"/>
      <c r="KTB76" s="2"/>
      <c r="KTC76" s="2"/>
      <c r="KTD76" s="2"/>
      <c r="KTE76" s="2"/>
      <c r="KTF76" s="2"/>
      <c r="KTG76" s="2"/>
      <c r="KTH76" s="2"/>
      <c r="KTI76" s="2"/>
      <c r="KTJ76" s="2"/>
      <c r="KTK76" s="2"/>
      <c r="KTL76" s="2"/>
      <c r="KTM76" s="2"/>
      <c r="KTN76" s="2"/>
      <c r="KTO76" s="2"/>
      <c r="KTP76" s="2"/>
      <c r="KTQ76" s="2"/>
      <c r="KTR76" s="2"/>
      <c r="KTS76" s="2"/>
      <c r="KTT76" s="2"/>
      <c r="KTU76" s="2"/>
      <c r="KTV76" s="2"/>
      <c r="KTW76" s="2"/>
      <c r="KTX76" s="2"/>
      <c r="KTY76" s="2"/>
      <c r="KTZ76" s="2"/>
      <c r="KUA76" s="2"/>
      <c r="KUB76" s="2"/>
      <c r="KUC76" s="2"/>
      <c r="KUD76" s="2"/>
      <c r="KUE76" s="2"/>
      <c r="KUF76" s="2"/>
      <c r="KUG76" s="2"/>
      <c r="KUH76" s="2"/>
      <c r="KUI76" s="2"/>
      <c r="KUJ76" s="2"/>
      <c r="KUK76" s="2"/>
      <c r="KUL76" s="2"/>
      <c r="KUM76" s="2"/>
      <c r="KUN76" s="2"/>
      <c r="KUO76" s="2"/>
      <c r="KUP76" s="2"/>
      <c r="KUQ76" s="2"/>
      <c r="KUR76" s="2"/>
      <c r="KUS76" s="2"/>
      <c r="KUT76" s="2"/>
      <c r="KUU76" s="2"/>
      <c r="KUV76" s="2"/>
      <c r="KUW76" s="2"/>
      <c r="KUX76" s="2"/>
      <c r="KUY76" s="2"/>
      <c r="KUZ76" s="2"/>
      <c r="KVA76" s="2"/>
      <c r="KVB76" s="2"/>
      <c r="KVC76" s="2"/>
      <c r="KVD76" s="2"/>
      <c r="KVE76" s="2"/>
      <c r="KVF76" s="2"/>
      <c r="KVG76" s="2"/>
      <c r="KVH76" s="2"/>
      <c r="KVI76" s="2"/>
      <c r="KVJ76" s="2"/>
      <c r="KVK76" s="2"/>
      <c r="KVL76" s="2"/>
      <c r="KVM76" s="2"/>
      <c r="KVN76" s="2"/>
      <c r="KVO76" s="2"/>
      <c r="KVP76" s="2"/>
      <c r="KVQ76" s="2"/>
      <c r="KVR76" s="2"/>
      <c r="KVS76" s="2"/>
      <c r="KVT76" s="2"/>
      <c r="KVU76" s="2"/>
      <c r="KVV76" s="2"/>
      <c r="KVW76" s="2"/>
      <c r="KVX76" s="2"/>
      <c r="KVY76" s="2"/>
      <c r="KVZ76" s="2"/>
      <c r="KWA76" s="2"/>
      <c r="KWB76" s="2"/>
      <c r="KWC76" s="2"/>
      <c r="KWD76" s="2"/>
      <c r="KWE76" s="2"/>
      <c r="KWF76" s="2"/>
      <c r="KWG76" s="2"/>
      <c r="KWH76" s="2"/>
      <c r="KWI76" s="2"/>
      <c r="KWJ76" s="2"/>
      <c r="KWK76" s="2"/>
      <c r="KWL76" s="2"/>
      <c r="KWM76" s="2"/>
      <c r="KWN76" s="2"/>
      <c r="KWO76" s="2"/>
      <c r="KWP76" s="2"/>
      <c r="KWQ76" s="2"/>
      <c r="KWR76" s="2"/>
      <c r="KWS76" s="2"/>
      <c r="KWT76" s="2"/>
      <c r="KWU76" s="2"/>
      <c r="KWV76" s="2"/>
      <c r="KWW76" s="2"/>
      <c r="KWX76" s="2"/>
      <c r="KWY76" s="2"/>
      <c r="KWZ76" s="2"/>
      <c r="KXA76" s="2"/>
      <c r="KXB76" s="2"/>
      <c r="KXC76" s="2"/>
      <c r="KXD76" s="2"/>
      <c r="KXE76" s="2"/>
      <c r="KXF76" s="2"/>
      <c r="KXG76" s="2"/>
      <c r="KXH76" s="2"/>
      <c r="KXI76" s="2"/>
      <c r="KXJ76" s="2"/>
      <c r="KXK76" s="2"/>
      <c r="KXL76" s="2"/>
      <c r="KXM76" s="2"/>
      <c r="KXN76" s="2"/>
      <c r="KXO76" s="2"/>
      <c r="KXP76" s="2"/>
      <c r="KXQ76" s="2"/>
      <c r="KXR76" s="2"/>
      <c r="KXS76" s="2"/>
      <c r="KXT76" s="2"/>
      <c r="KXU76" s="2"/>
      <c r="KXV76" s="2"/>
      <c r="KXW76" s="2"/>
      <c r="KXX76" s="2"/>
      <c r="KXY76" s="2"/>
      <c r="KXZ76" s="2"/>
      <c r="KYA76" s="2"/>
      <c r="KYB76" s="2"/>
      <c r="KYC76" s="2"/>
      <c r="KYD76" s="2"/>
      <c r="KYE76" s="2"/>
      <c r="KYF76" s="2"/>
      <c r="KYG76" s="2"/>
      <c r="KYH76" s="2"/>
      <c r="KYI76" s="2"/>
      <c r="KYJ76" s="2"/>
      <c r="KYK76" s="2"/>
      <c r="KYL76" s="2"/>
      <c r="KYM76" s="2"/>
      <c r="KYN76" s="2"/>
      <c r="KYO76" s="2"/>
      <c r="KYP76" s="2"/>
      <c r="KYQ76" s="2"/>
      <c r="KYR76" s="2"/>
      <c r="KYS76" s="2"/>
      <c r="KYT76" s="2"/>
      <c r="KYU76" s="2"/>
      <c r="KYV76" s="2"/>
      <c r="KYW76" s="2"/>
      <c r="KYX76" s="2"/>
      <c r="KYY76" s="2"/>
      <c r="KYZ76" s="2"/>
      <c r="KZA76" s="2"/>
      <c r="KZB76" s="2"/>
      <c r="KZC76" s="2"/>
      <c r="KZD76" s="2"/>
      <c r="KZE76" s="2"/>
      <c r="KZF76" s="2"/>
      <c r="KZG76" s="2"/>
      <c r="KZH76" s="2"/>
      <c r="KZI76" s="2"/>
      <c r="KZJ76" s="2"/>
      <c r="KZK76" s="2"/>
      <c r="KZL76" s="2"/>
      <c r="KZM76" s="2"/>
      <c r="KZN76" s="2"/>
      <c r="KZO76" s="2"/>
      <c r="KZP76" s="2"/>
      <c r="KZQ76" s="2"/>
      <c r="KZR76" s="2"/>
      <c r="KZS76" s="2"/>
      <c r="KZT76" s="2"/>
      <c r="KZU76" s="2"/>
      <c r="KZV76" s="2"/>
      <c r="KZW76" s="2"/>
      <c r="KZX76" s="2"/>
      <c r="KZY76" s="2"/>
      <c r="KZZ76" s="2"/>
      <c r="LAA76" s="2"/>
      <c r="LAB76" s="2"/>
      <c r="LAC76" s="2"/>
      <c r="LAD76" s="2"/>
      <c r="LAE76" s="2"/>
      <c r="LAF76" s="2"/>
      <c r="LAG76" s="2"/>
      <c r="LAH76" s="2"/>
      <c r="LAI76" s="2"/>
      <c r="LAJ76" s="2"/>
      <c r="LAK76" s="2"/>
      <c r="LAL76" s="2"/>
      <c r="LAM76" s="2"/>
      <c r="LAN76" s="2"/>
      <c r="LAO76" s="2"/>
      <c r="LAP76" s="2"/>
      <c r="LAQ76" s="2"/>
      <c r="LAR76" s="2"/>
      <c r="LAS76" s="2"/>
      <c r="LAT76" s="2"/>
      <c r="LAU76" s="2"/>
      <c r="LAV76" s="2"/>
      <c r="LAW76" s="2"/>
      <c r="LAX76" s="2"/>
      <c r="LAY76" s="2"/>
      <c r="LAZ76" s="2"/>
      <c r="LBA76" s="2"/>
      <c r="LBB76" s="2"/>
      <c r="LBC76" s="2"/>
      <c r="LBD76" s="2"/>
      <c r="LBE76" s="2"/>
      <c r="LBF76" s="2"/>
      <c r="LBG76" s="2"/>
      <c r="LBH76" s="2"/>
      <c r="LBI76" s="2"/>
      <c r="LBJ76" s="2"/>
      <c r="LBK76" s="2"/>
      <c r="LBL76" s="2"/>
      <c r="LBM76" s="2"/>
      <c r="LBN76" s="2"/>
      <c r="LBO76" s="2"/>
      <c r="LBP76" s="2"/>
      <c r="LBQ76" s="2"/>
      <c r="LBR76" s="2"/>
      <c r="LBS76" s="2"/>
      <c r="LBT76" s="2"/>
      <c r="LBU76" s="2"/>
      <c r="LBV76" s="2"/>
      <c r="LBW76" s="2"/>
      <c r="LBX76" s="2"/>
      <c r="LBY76" s="2"/>
      <c r="LBZ76" s="2"/>
      <c r="LCA76" s="2"/>
      <c r="LCB76" s="2"/>
      <c r="LCC76" s="2"/>
      <c r="LCD76" s="2"/>
      <c r="LCE76" s="2"/>
      <c r="LCF76" s="2"/>
      <c r="LCG76" s="2"/>
      <c r="LCH76" s="2"/>
      <c r="LCI76" s="2"/>
      <c r="LCJ76" s="2"/>
      <c r="LCK76" s="2"/>
      <c r="LCL76" s="2"/>
      <c r="LCM76" s="2"/>
      <c r="LCN76" s="2"/>
      <c r="LCO76" s="2"/>
      <c r="LCP76" s="2"/>
      <c r="LCQ76" s="2"/>
      <c r="LCR76" s="2"/>
      <c r="LCS76" s="2"/>
      <c r="LCT76" s="2"/>
      <c r="LCU76" s="2"/>
      <c r="LCV76" s="2"/>
      <c r="LCW76" s="2"/>
      <c r="LCX76" s="2"/>
      <c r="LCY76" s="2"/>
      <c r="LCZ76" s="2"/>
      <c r="LDA76" s="2"/>
      <c r="LDB76" s="2"/>
      <c r="LDC76" s="2"/>
      <c r="LDD76" s="2"/>
      <c r="LDE76" s="2"/>
      <c r="LDF76" s="2"/>
      <c r="LDG76" s="2"/>
      <c r="LDH76" s="2"/>
      <c r="LDI76" s="2"/>
      <c r="LDJ76" s="2"/>
      <c r="LDK76" s="2"/>
      <c r="LDL76" s="2"/>
      <c r="LDM76" s="2"/>
      <c r="LDN76" s="2"/>
      <c r="LDO76" s="2"/>
      <c r="LDP76" s="2"/>
      <c r="LDQ76" s="2"/>
      <c r="LDR76" s="2"/>
      <c r="LDS76" s="2"/>
      <c r="LDT76" s="2"/>
      <c r="LDU76" s="2"/>
      <c r="LDV76" s="2"/>
      <c r="LDW76" s="2"/>
      <c r="LDX76" s="2"/>
      <c r="LDY76" s="2"/>
      <c r="LDZ76" s="2"/>
      <c r="LEA76" s="2"/>
      <c r="LEB76" s="2"/>
      <c r="LEC76" s="2"/>
      <c r="LED76" s="2"/>
      <c r="LEE76" s="2"/>
      <c r="LEF76" s="2"/>
      <c r="LEG76" s="2"/>
      <c r="LEH76" s="2"/>
      <c r="LEI76" s="2"/>
      <c r="LEJ76" s="2"/>
      <c r="LEK76" s="2"/>
      <c r="LEL76" s="2"/>
      <c r="LEM76" s="2"/>
      <c r="LEN76" s="2"/>
      <c r="LEO76" s="2"/>
      <c r="LEP76" s="2"/>
      <c r="LEQ76" s="2"/>
      <c r="LER76" s="2"/>
      <c r="LES76" s="2"/>
      <c r="LET76" s="2"/>
      <c r="LEU76" s="2"/>
      <c r="LEV76" s="2"/>
      <c r="LEW76" s="2"/>
      <c r="LEX76" s="2"/>
      <c r="LEY76" s="2"/>
      <c r="LEZ76" s="2"/>
      <c r="LFA76" s="2"/>
      <c r="LFB76" s="2"/>
      <c r="LFC76" s="2"/>
      <c r="LFD76" s="2"/>
      <c r="LFE76" s="2"/>
      <c r="LFF76" s="2"/>
      <c r="LFG76" s="2"/>
      <c r="LFH76" s="2"/>
      <c r="LFI76" s="2"/>
      <c r="LFJ76" s="2"/>
      <c r="LFK76" s="2"/>
      <c r="LFL76" s="2"/>
      <c r="LFM76" s="2"/>
      <c r="LFN76" s="2"/>
      <c r="LFO76" s="2"/>
      <c r="LFP76" s="2"/>
      <c r="LFQ76" s="2"/>
      <c r="LFR76" s="2"/>
      <c r="LFS76" s="2"/>
      <c r="LFT76" s="2"/>
      <c r="LFU76" s="2"/>
      <c r="LFV76" s="2"/>
      <c r="LFW76" s="2"/>
      <c r="LFX76" s="2"/>
      <c r="LFY76" s="2"/>
      <c r="LFZ76" s="2"/>
      <c r="LGA76" s="2"/>
      <c r="LGB76" s="2"/>
      <c r="LGC76" s="2"/>
      <c r="LGD76" s="2"/>
      <c r="LGE76" s="2"/>
      <c r="LGF76" s="2"/>
      <c r="LGG76" s="2"/>
      <c r="LGH76" s="2"/>
      <c r="LGI76" s="2"/>
      <c r="LGJ76" s="2"/>
      <c r="LGK76" s="2"/>
      <c r="LGL76" s="2"/>
      <c r="LGM76" s="2"/>
      <c r="LGN76" s="2"/>
      <c r="LGO76" s="2"/>
      <c r="LGP76" s="2"/>
      <c r="LGQ76" s="2"/>
      <c r="LGR76" s="2"/>
      <c r="LGS76" s="2"/>
      <c r="LGT76" s="2"/>
      <c r="LGU76" s="2"/>
      <c r="LGV76" s="2"/>
      <c r="LGW76" s="2"/>
      <c r="LGX76" s="2"/>
      <c r="LGY76" s="2"/>
      <c r="LGZ76" s="2"/>
      <c r="LHA76" s="2"/>
      <c r="LHB76" s="2"/>
      <c r="LHC76" s="2"/>
      <c r="LHD76" s="2"/>
      <c r="LHE76" s="2"/>
      <c r="LHF76" s="2"/>
      <c r="LHG76" s="2"/>
      <c r="LHH76" s="2"/>
      <c r="LHI76" s="2"/>
      <c r="LHJ76" s="2"/>
      <c r="LHK76" s="2"/>
      <c r="LHL76" s="2"/>
      <c r="LHM76" s="2"/>
      <c r="LHN76" s="2"/>
      <c r="LHO76" s="2"/>
      <c r="LHP76" s="2"/>
      <c r="LHQ76" s="2"/>
      <c r="LHR76" s="2"/>
      <c r="LHS76" s="2"/>
      <c r="LHT76" s="2"/>
      <c r="LHU76" s="2"/>
      <c r="LHV76" s="2"/>
      <c r="LHW76" s="2"/>
      <c r="LHX76" s="2"/>
      <c r="LHY76" s="2"/>
      <c r="LHZ76" s="2"/>
      <c r="LIA76" s="2"/>
      <c r="LIB76" s="2"/>
      <c r="LIC76" s="2"/>
      <c r="LID76" s="2"/>
      <c r="LIE76" s="2"/>
      <c r="LIF76" s="2"/>
      <c r="LIG76" s="2"/>
      <c r="LIH76" s="2"/>
      <c r="LII76" s="2"/>
      <c r="LIJ76" s="2"/>
      <c r="LIK76" s="2"/>
      <c r="LIL76" s="2"/>
      <c r="LIM76" s="2"/>
      <c r="LIN76" s="2"/>
      <c r="LIO76" s="2"/>
      <c r="LIP76" s="2"/>
      <c r="LIQ76" s="2"/>
      <c r="LIR76" s="2"/>
      <c r="LIS76" s="2"/>
      <c r="LIT76" s="2"/>
      <c r="LIU76" s="2"/>
      <c r="LIV76" s="2"/>
      <c r="LIW76" s="2"/>
      <c r="LIX76" s="2"/>
      <c r="LIY76" s="2"/>
      <c r="LIZ76" s="2"/>
      <c r="LJA76" s="2"/>
      <c r="LJB76" s="2"/>
      <c r="LJC76" s="2"/>
      <c r="LJD76" s="2"/>
      <c r="LJE76" s="2"/>
      <c r="LJF76" s="2"/>
      <c r="LJG76" s="2"/>
      <c r="LJH76" s="2"/>
      <c r="LJI76" s="2"/>
      <c r="LJJ76" s="2"/>
      <c r="LJK76" s="2"/>
      <c r="LJL76" s="2"/>
      <c r="LJM76" s="2"/>
      <c r="LJN76" s="2"/>
      <c r="LJO76" s="2"/>
      <c r="LJP76" s="2"/>
      <c r="LJQ76" s="2"/>
      <c r="LJR76" s="2"/>
      <c r="LJS76" s="2"/>
      <c r="LJT76" s="2"/>
      <c r="LJU76" s="2"/>
      <c r="LJV76" s="2"/>
      <c r="LJW76" s="2"/>
      <c r="LJX76" s="2"/>
      <c r="LJY76" s="2"/>
      <c r="LJZ76" s="2"/>
      <c r="LKA76" s="2"/>
      <c r="LKB76" s="2"/>
      <c r="LKC76" s="2"/>
      <c r="LKD76" s="2"/>
      <c r="LKE76" s="2"/>
      <c r="LKF76" s="2"/>
      <c r="LKG76" s="2"/>
      <c r="LKH76" s="2"/>
      <c r="LKI76" s="2"/>
      <c r="LKJ76" s="2"/>
      <c r="LKK76" s="2"/>
      <c r="LKL76" s="2"/>
      <c r="LKM76" s="2"/>
      <c r="LKN76" s="2"/>
      <c r="LKO76" s="2"/>
      <c r="LKP76" s="2"/>
      <c r="LKQ76" s="2"/>
      <c r="LKR76" s="2"/>
      <c r="LKS76" s="2"/>
      <c r="LKT76" s="2"/>
      <c r="LKU76" s="2"/>
      <c r="LKV76" s="2"/>
      <c r="LKW76" s="2"/>
      <c r="LKX76" s="2"/>
      <c r="LKY76" s="2"/>
      <c r="LKZ76" s="2"/>
      <c r="LLA76" s="2"/>
      <c r="LLB76" s="2"/>
      <c r="LLC76" s="2"/>
      <c r="LLD76" s="2"/>
      <c r="LLE76" s="2"/>
      <c r="LLF76" s="2"/>
      <c r="LLG76" s="2"/>
      <c r="LLH76" s="2"/>
      <c r="LLI76" s="2"/>
      <c r="LLJ76" s="2"/>
      <c r="LLK76" s="2"/>
      <c r="LLL76" s="2"/>
      <c r="LLM76" s="2"/>
      <c r="LLN76" s="2"/>
      <c r="LLO76" s="2"/>
      <c r="LLP76" s="2"/>
      <c r="LLQ76" s="2"/>
      <c r="LLR76" s="2"/>
      <c r="LLS76" s="2"/>
      <c r="LLT76" s="2"/>
      <c r="LLU76" s="2"/>
      <c r="LLV76" s="2"/>
      <c r="LLW76" s="2"/>
      <c r="LLX76" s="2"/>
      <c r="LLY76" s="2"/>
      <c r="LLZ76" s="2"/>
      <c r="LMA76" s="2"/>
      <c r="LMB76" s="2"/>
      <c r="LMC76" s="2"/>
      <c r="LMD76" s="2"/>
      <c r="LME76" s="2"/>
      <c r="LMF76" s="2"/>
      <c r="LMG76" s="2"/>
      <c r="LMH76" s="2"/>
      <c r="LMI76" s="2"/>
      <c r="LMJ76" s="2"/>
      <c r="LMK76" s="2"/>
      <c r="LML76" s="2"/>
      <c r="LMM76" s="2"/>
      <c r="LMN76" s="2"/>
      <c r="LMO76" s="2"/>
      <c r="LMP76" s="2"/>
      <c r="LMQ76" s="2"/>
      <c r="LMR76" s="2"/>
      <c r="LMS76" s="2"/>
      <c r="LMT76" s="2"/>
      <c r="LMU76" s="2"/>
      <c r="LMV76" s="2"/>
      <c r="LMW76" s="2"/>
      <c r="LMX76" s="2"/>
      <c r="LMY76" s="2"/>
      <c r="LMZ76" s="2"/>
      <c r="LNA76" s="2"/>
      <c r="LNB76" s="2"/>
      <c r="LNC76" s="2"/>
      <c r="LND76" s="2"/>
      <c r="LNE76" s="2"/>
      <c r="LNF76" s="2"/>
      <c r="LNG76" s="2"/>
      <c r="LNH76" s="2"/>
      <c r="LNI76" s="2"/>
      <c r="LNJ76" s="2"/>
      <c r="LNK76" s="2"/>
      <c r="LNL76" s="2"/>
      <c r="LNM76" s="2"/>
      <c r="LNN76" s="2"/>
      <c r="LNO76" s="2"/>
      <c r="LNP76" s="2"/>
      <c r="LNQ76" s="2"/>
      <c r="LNR76" s="2"/>
      <c r="LNS76" s="2"/>
      <c r="LNT76" s="2"/>
      <c r="LNU76" s="2"/>
      <c r="LNV76" s="2"/>
      <c r="LNW76" s="2"/>
      <c r="LNX76" s="2"/>
      <c r="LNY76" s="2"/>
      <c r="LNZ76" s="2"/>
      <c r="LOA76" s="2"/>
      <c r="LOB76" s="2"/>
      <c r="LOC76" s="2"/>
      <c r="LOD76" s="2"/>
      <c r="LOE76" s="2"/>
      <c r="LOF76" s="2"/>
      <c r="LOG76" s="2"/>
      <c r="LOH76" s="2"/>
      <c r="LOI76" s="2"/>
      <c r="LOJ76" s="2"/>
      <c r="LOK76" s="2"/>
      <c r="LOL76" s="2"/>
      <c r="LOM76" s="2"/>
      <c r="LON76" s="2"/>
      <c r="LOO76" s="2"/>
      <c r="LOP76" s="2"/>
      <c r="LOQ76" s="2"/>
      <c r="LOR76" s="2"/>
      <c r="LOS76" s="2"/>
      <c r="LOT76" s="2"/>
      <c r="LOU76" s="2"/>
      <c r="LOV76" s="2"/>
      <c r="LOW76" s="2"/>
      <c r="LOX76" s="2"/>
      <c r="LOY76" s="2"/>
      <c r="LOZ76" s="2"/>
      <c r="LPA76" s="2"/>
      <c r="LPB76" s="2"/>
      <c r="LPC76" s="2"/>
      <c r="LPD76" s="2"/>
      <c r="LPE76" s="2"/>
      <c r="LPF76" s="2"/>
      <c r="LPG76" s="2"/>
      <c r="LPH76" s="2"/>
      <c r="LPI76" s="2"/>
      <c r="LPJ76" s="2"/>
      <c r="LPK76" s="2"/>
      <c r="LPL76" s="2"/>
      <c r="LPM76" s="2"/>
      <c r="LPN76" s="2"/>
      <c r="LPO76" s="2"/>
      <c r="LPP76" s="2"/>
      <c r="LPQ76" s="2"/>
      <c r="LPR76" s="2"/>
      <c r="LPS76" s="2"/>
      <c r="LPT76" s="2"/>
      <c r="LPU76" s="2"/>
      <c r="LPV76" s="2"/>
      <c r="LPW76" s="2"/>
      <c r="LPX76" s="2"/>
      <c r="LPY76" s="2"/>
      <c r="LPZ76" s="2"/>
      <c r="LQA76" s="2"/>
      <c r="LQB76" s="2"/>
      <c r="LQC76" s="2"/>
      <c r="LQD76" s="2"/>
      <c r="LQE76" s="2"/>
      <c r="LQF76" s="2"/>
      <c r="LQG76" s="2"/>
      <c r="LQH76" s="2"/>
      <c r="LQI76" s="2"/>
      <c r="LQJ76" s="2"/>
      <c r="LQK76" s="2"/>
      <c r="LQL76" s="2"/>
      <c r="LQM76" s="2"/>
      <c r="LQN76" s="2"/>
      <c r="LQO76" s="2"/>
      <c r="LQP76" s="2"/>
      <c r="LQQ76" s="2"/>
      <c r="LQR76" s="2"/>
      <c r="LQS76" s="2"/>
      <c r="LQT76" s="2"/>
      <c r="LQU76" s="2"/>
      <c r="LQV76" s="2"/>
      <c r="LQW76" s="2"/>
      <c r="LQX76" s="2"/>
      <c r="LQY76" s="2"/>
      <c r="LQZ76" s="2"/>
      <c r="LRA76" s="2"/>
      <c r="LRB76" s="2"/>
      <c r="LRC76" s="2"/>
      <c r="LRD76" s="2"/>
      <c r="LRE76" s="2"/>
      <c r="LRF76" s="2"/>
      <c r="LRG76" s="2"/>
      <c r="LRH76" s="2"/>
      <c r="LRI76" s="2"/>
      <c r="LRJ76" s="2"/>
      <c r="LRK76" s="2"/>
      <c r="LRL76" s="2"/>
      <c r="LRM76" s="2"/>
      <c r="LRN76" s="2"/>
      <c r="LRO76" s="2"/>
      <c r="LRP76" s="2"/>
      <c r="LRQ76" s="2"/>
      <c r="LRR76" s="2"/>
      <c r="LRS76" s="2"/>
      <c r="LRT76" s="2"/>
      <c r="LRU76" s="2"/>
      <c r="LRV76" s="2"/>
      <c r="LRW76" s="2"/>
      <c r="LRX76" s="2"/>
      <c r="LRY76" s="2"/>
      <c r="LRZ76" s="2"/>
      <c r="LSA76" s="2"/>
      <c r="LSB76" s="2"/>
      <c r="LSC76" s="2"/>
      <c r="LSD76" s="2"/>
      <c r="LSE76" s="2"/>
      <c r="LSF76" s="2"/>
      <c r="LSG76" s="2"/>
      <c r="LSH76" s="2"/>
      <c r="LSI76" s="2"/>
      <c r="LSJ76" s="2"/>
      <c r="LSK76" s="2"/>
      <c r="LSL76" s="2"/>
      <c r="LSM76" s="2"/>
      <c r="LSN76" s="2"/>
      <c r="LSO76" s="2"/>
      <c r="LSP76" s="2"/>
      <c r="LSQ76" s="2"/>
      <c r="LSR76" s="2"/>
      <c r="LSS76" s="2"/>
      <c r="LST76" s="2"/>
      <c r="LSU76" s="2"/>
      <c r="LSV76" s="2"/>
      <c r="LSW76" s="2"/>
      <c r="LSX76" s="2"/>
      <c r="LSY76" s="2"/>
      <c r="LSZ76" s="2"/>
      <c r="LTA76" s="2"/>
      <c r="LTB76" s="2"/>
      <c r="LTC76" s="2"/>
      <c r="LTD76" s="2"/>
      <c r="LTE76" s="2"/>
      <c r="LTF76" s="2"/>
      <c r="LTG76" s="2"/>
      <c r="LTH76" s="2"/>
      <c r="LTI76" s="2"/>
      <c r="LTJ76" s="2"/>
      <c r="LTK76" s="2"/>
      <c r="LTL76" s="2"/>
      <c r="LTM76" s="2"/>
      <c r="LTN76" s="2"/>
      <c r="LTO76" s="2"/>
      <c r="LTP76" s="2"/>
      <c r="LTQ76" s="2"/>
      <c r="LTR76" s="2"/>
      <c r="LTS76" s="2"/>
      <c r="LTT76" s="2"/>
      <c r="LTU76" s="2"/>
      <c r="LTV76" s="2"/>
      <c r="LTW76" s="2"/>
      <c r="LTX76" s="2"/>
      <c r="LTY76" s="2"/>
      <c r="LTZ76" s="2"/>
      <c r="LUA76" s="2"/>
      <c r="LUB76" s="2"/>
      <c r="LUC76" s="2"/>
      <c r="LUD76" s="2"/>
      <c r="LUE76" s="2"/>
      <c r="LUF76" s="2"/>
      <c r="LUG76" s="2"/>
      <c r="LUH76" s="2"/>
      <c r="LUI76" s="2"/>
      <c r="LUJ76" s="2"/>
      <c r="LUK76" s="2"/>
      <c r="LUL76" s="2"/>
      <c r="LUM76" s="2"/>
      <c r="LUN76" s="2"/>
      <c r="LUO76" s="2"/>
      <c r="LUP76" s="2"/>
      <c r="LUQ76" s="2"/>
      <c r="LUR76" s="2"/>
      <c r="LUS76" s="2"/>
      <c r="LUT76" s="2"/>
      <c r="LUU76" s="2"/>
      <c r="LUV76" s="2"/>
      <c r="LUW76" s="2"/>
      <c r="LUX76" s="2"/>
      <c r="LUY76" s="2"/>
      <c r="LUZ76" s="2"/>
      <c r="LVA76" s="2"/>
      <c r="LVB76" s="2"/>
      <c r="LVC76" s="2"/>
      <c r="LVD76" s="2"/>
      <c r="LVE76" s="2"/>
      <c r="LVF76" s="2"/>
      <c r="LVG76" s="2"/>
      <c r="LVH76" s="2"/>
      <c r="LVI76" s="2"/>
      <c r="LVJ76" s="2"/>
      <c r="LVK76" s="2"/>
      <c r="LVL76" s="2"/>
      <c r="LVM76" s="2"/>
      <c r="LVN76" s="2"/>
      <c r="LVO76" s="2"/>
      <c r="LVP76" s="2"/>
      <c r="LVQ76" s="2"/>
      <c r="LVR76" s="2"/>
      <c r="LVS76" s="2"/>
      <c r="LVT76" s="2"/>
      <c r="LVU76" s="2"/>
      <c r="LVV76" s="2"/>
      <c r="LVW76" s="2"/>
      <c r="LVX76" s="2"/>
      <c r="LVY76" s="2"/>
      <c r="LVZ76" s="2"/>
      <c r="LWA76" s="2"/>
      <c r="LWB76" s="2"/>
      <c r="LWC76" s="2"/>
      <c r="LWD76" s="2"/>
      <c r="LWE76" s="2"/>
      <c r="LWF76" s="2"/>
      <c r="LWG76" s="2"/>
      <c r="LWH76" s="2"/>
      <c r="LWI76" s="2"/>
      <c r="LWJ76" s="2"/>
      <c r="LWK76" s="2"/>
      <c r="LWL76" s="2"/>
      <c r="LWM76" s="2"/>
      <c r="LWN76" s="2"/>
      <c r="LWO76" s="2"/>
      <c r="LWP76" s="2"/>
      <c r="LWQ76" s="2"/>
      <c r="LWR76" s="2"/>
      <c r="LWS76" s="2"/>
      <c r="LWT76" s="2"/>
      <c r="LWU76" s="2"/>
      <c r="LWV76" s="2"/>
      <c r="LWW76" s="2"/>
      <c r="LWX76" s="2"/>
      <c r="LWY76" s="2"/>
      <c r="LWZ76" s="2"/>
      <c r="LXA76" s="2"/>
      <c r="LXB76" s="2"/>
      <c r="LXC76" s="2"/>
      <c r="LXD76" s="2"/>
      <c r="LXE76" s="2"/>
      <c r="LXF76" s="2"/>
      <c r="LXG76" s="2"/>
      <c r="LXH76" s="2"/>
      <c r="LXI76" s="2"/>
      <c r="LXJ76" s="2"/>
      <c r="LXK76" s="2"/>
      <c r="LXL76" s="2"/>
      <c r="LXM76" s="2"/>
      <c r="LXN76" s="2"/>
      <c r="LXO76" s="2"/>
      <c r="LXP76" s="2"/>
      <c r="LXQ76" s="2"/>
      <c r="LXR76" s="2"/>
      <c r="LXS76" s="2"/>
      <c r="LXT76" s="2"/>
      <c r="LXU76" s="2"/>
      <c r="LXV76" s="2"/>
      <c r="LXW76" s="2"/>
      <c r="LXX76" s="2"/>
      <c r="LXY76" s="2"/>
      <c r="LXZ76" s="2"/>
      <c r="LYA76" s="2"/>
      <c r="LYB76" s="2"/>
      <c r="LYC76" s="2"/>
      <c r="LYD76" s="2"/>
      <c r="LYE76" s="2"/>
      <c r="LYF76" s="2"/>
      <c r="LYG76" s="2"/>
      <c r="LYH76" s="2"/>
      <c r="LYI76" s="2"/>
      <c r="LYJ76" s="2"/>
      <c r="LYK76" s="2"/>
      <c r="LYL76" s="2"/>
      <c r="LYM76" s="2"/>
      <c r="LYN76" s="2"/>
      <c r="LYO76" s="2"/>
      <c r="LYP76" s="2"/>
      <c r="LYQ76" s="2"/>
      <c r="LYR76" s="2"/>
      <c r="LYS76" s="2"/>
      <c r="LYT76" s="2"/>
      <c r="LYU76" s="2"/>
      <c r="LYV76" s="2"/>
      <c r="LYW76" s="2"/>
      <c r="LYX76" s="2"/>
      <c r="LYY76" s="2"/>
      <c r="LYZ76" s="2"/>
      <c r="LZA76" s="2"/>
      <c r="LZB76" s="2"/>
      <c r="LZC76" s="2"/>
      <c r="LZD76" s="2"/>
      <c r="LZE76" s="2"/>
      <c r="LZF76" s="2"/>
      <c r="LZG76" s="2"/>
      <c r="LZH76" s="2"/>
      <c r="LZI76" s="2"/>
      <c r="LZJ76" s="2"/>
      <c r="LZK76" s="2"/>
      <c r="LZL76" s="2"/>
      <c r="LZM76" s="2"/>
      <c r="LZN76" s="2"/>
      <c r="LZO76" s="2"/>
      <c r="LZP76" s="2"/>
      <c r="LZQ76" s="2"/>
      <c r="LZR76" s="2"/>
      <c r="LZS76" s="2"/>
      <c r="LZT76" s="2"/>
      <c r="LZU76" s="2"/>
      <c r="LZV76" s="2"/>
      <c r="LZW76" s="2"/>
      <c r="LZX76" s="2"/>
      <c r="LZY76" s="2"/>
      <c r="LZZ76" s="2"/>
      <c r="MAA76" s="2"/>
      <c r="MAB76" s="2"/>
      <c r="MAC76" s="2"/>
      <c r="MAD76" s="2"/>
      <c r="MAE76" s="2"/>
      <c r="MAF76" s="2"/>
      <c r="MAG76" s="2"/>
      <c r="MAH76" s="2"/>
      <c r="MAI76" s="2"/>
      <c r="MAJ76" s="2"/>
      <c r="MAK76" s="2"/>
      <c r="MAL76" s="2"/>
      <c r="MAM76" s="2"/>
      <c r="MAN76" s="2"/>
      <c r="MAO76" s="2"/>
      <c r="MAP76" s="2"/>
      <c r="MAQ76" s="2"/>
      <c r="MAR76" s="2"/>
      <c r="MAS76" s="2"/>
      <c r="MAT76" s="2"/>
      <c r="MAU76" s="2"/>
      <c r="MAV76" s="2"/>
      <c r="MAW76" s="2"/>
      <c r="MAX76" s="2"/>
      <c r="MAY76" s="2"/>
      <c r="MAZ76" s="2"/>
      <c r="MBA76" s="2"/>
      <c r="MBB76" s="2"/>
      <c r="MBC76" s="2"/>
      <c r="MBD76" s="2"/>
      <c r="MBE76" s="2"/>
      <c r="MBF76" s="2"/>
      <c r="MBG76" s="2"/>
      <c r="MBH76" s="2"/>
      <c r="MBI76" s="2"/>
      <c r="MBJ76" s="2"/>
      <c r="MBK76" s="2"/>
      <c r="MBL76" s="2"/>
      <c r="MBM76" s="2"/>
      <c r="MBN76" s="2"/>
      <c r="MBO76" s="2"/>
      <c r="MBP76" s="2"/>
      <c r="MBQ76" s="2"/>
      <c r="MBR76" s="2"/>
      <c r="MBS76" s="2"/>
      <c r="MBT76" s="2"/>
      <c r="MBU76" s="2"/>
      <c r="MBV76" s="2"/>
      <c r="MBW76" s="2"/>
      <c r="MBX76" s="2"/>
      <c r="MBY76" s="2"/>
      <c r="MBZ76" s="2"/>
      <c r="MCA76" s="2"/>
      <c r="MCB76" s="2"/>
      <c r="MCC76" s="2"/>
      <c r="MCD76" s="2"/>
      <c r="MCE76" s="2"/>
      <c r="MCF76" s="2"/>
      <c r="MCG76" s="2"/>
      <c r="MCH76" s="2"/>
      <c r="MCI76" s="2"/>
      <c r="MCJ76" s="2"/>
      <c r="MCK76" s="2"/>
      <c r="MCL76" s="2"/>
      <c r="MCM76" s="2"/>
      <c r="MCN76" s="2"/>
      <c r="MCO76" s="2"/>
      <c r="MCP76" s="2"/>
      <c r="MCQ76" s="2"/>
      <c r="MCR76" s="2"/>
      <c r="MCS76" s="2"/>
      <c r="MCT76" s="2"/>
      <c r="MCU76" s="2"/>
      <c r="MCV76" s="2"/>
      <c r="MCW76" s="2"/>
      <c r="MCX76" s="2"/>
      <c r="MCY76" s="2"/>
      <c r="MCZ76" s="2"/>
      <c r="MDA76" s="2"/>
      <c r="MDB76" s="2"/>
      <c r="MDC76" s="2"/>
      <c r="MDD76" s="2"/>
      <c r="MDE76" s="2"/>
      <c r="MDF76" s="2"/>
      <c r="MDG76" s="2"/>
      <c r="MDH76" s="2"/>
      <c r="MDI76" s="2"/>
      <c r="MDJ76" s="2"/>
      <c r="MDK76" s="2"/>
      <c r="MDL76" s="2"/>
      <c r="MDM76" s="2"/>
      <c r="MDN76" s="2"/>
      <c r="MDO76" s="2"/>
      <c r="MDP76" s="2"/>
      <c r="MDQ76" s="2"/>
      <c r="MDR76" s="2"/>
      <c r="MDS76" s="2"/>
      <c r="MDT76" s="2"/>
      <c r="MDU76" s="2"/>
      <c r="MDV76" s="2"/>
      <c r="MDW76" s="2"/>
      <c r="MDX76" s="2"/>
      <c r="MDY76" s="2"/>
      <c r="MDZ76" s="2"/>
      <c r="MEA76" s="2"/>
      <c r="MEB76" s="2"/>
      <c r="MEC76" s="2"/>
      <c r="MED76" s="2"/>
      <c r="MEE76" s="2"/>
      <c r="MEF76" s="2"/>
      <c r="MEG76" s="2"/>
      <c r="MEH76" s="2"/>
      <c r="MEI76" s="2"/>
      <c r="MEJ76" s="2"/>
      <c r="MEK76" s="2"/>
      <c r="MEL76" s="2"/>
      <c r="MEM76" s="2"/>
      <c r="MEN76" s="2"/>
      <c r="MEO76" s="2"/>
      <c r="MEP76" s="2"/>
      <c r="MEQ76" s="2"/>
      <c r="MER76" s="2"/>
      <c r="MES76" s="2"/>
      <c r="MET76" s="2"/>
      <c r="MEU76" s="2"/>
      <c r="MEV76" s="2"/>
      <c r="MEW76" s="2"/>
      <c r="MEX76" s="2"/>
      <c r="MEY76" s="2"/>
      <c r="MEZ76" s="2"/>
      <c r="MFA76" s="2"/>
      <c r="MFB76" s="2"/>
      <c r="MFC76" s="2"/>
      <c r="MFD76" s="2"/>
      <c r="MFE76" s="2"/>
      <c r="MFF76" s="2"/>
      <c r="MFG76" s="2"/>
      <c r="MFH76" s="2"/>
      <c r="MFI76" s="2"/>
      <c r="MFJ76" s="2"/>
      <c r="MFK76" s="2"/>
      <c r="MFL76" s="2"/>
      <c r="MFM76" s="2"/>
      <c r="MFN76" s="2"/>
      <c r="MFO76" s="2"/>
      <c r="MFP76" s="2"/>
      <c r="MFQ76" s="2"/>
      <c r="MFR76" s="2"/>
      <c r="MFS76" s="2"/>
      <c r="MFT76" s="2"/>
      <c r="MFU76" s="2"/>
      <c r="MFV76" s="2"/>
      <c r="MFW76" s="2"/>
      <c r="MFX76" s="2"/>
      <c r="MFY76" s="2"/>
      <c r="MFZ76" s="2"/>
      <c r="MGA76" s="2"/>
      <c r="MGB76" s="2"/>
      <c r="MGC76" s="2"/>
      <c r="MGD76" s="2"/>
      <c r="MGE76" s="2"/>
      <c r="MGF76" s="2"/>
      <c r="MGG76" s="2"/>
      <c r="MGH76" s="2"/>
      <c r="MGI76" s="2"/>
      <c r="MGJ76" s="2"/>
      <c r="MGK76" s="2"/>
      <c r="MGL76" s="2"/>
      <c r="MGM76" s="2"/>
      <c r="MGN76" s="2"/>
      <c r="MGO76" s="2"/>
      <c r="MGP76" s="2"/>
      <c r="MGQ76" s="2"/>
      <c r="MGR76" s="2"/>
      <c r="MGS76" s="2"/>
      <c r="MGT76" s="2"/>
      <c r="MGU76" s="2"/>
      <c r="MGV76" s="2"/>
      <c r="MGW76" s="2"/>
      <c r="MGX76" s="2"/>
      <c r="MGY76" s="2"/>
      <c r="MGZ76" s="2"/>
      <c r="MHA76" s="2"/>
      <c r="MHB76" s="2"/>
      <c r="MHC76" s="2"/>
      <c r="MHD76" s="2"/>
      <c r="MHE76" s="2"/>
      <c r="MHF76" s="2"/>
      <c r="MHG76" s="2"/>
      <c r="MHH76" s="2"/>
      <c r="MHI76" s="2"/>
      <c r="MHJ76" s="2"/>
      <c r="MHK76" s="2"/>
      <c r="MHL76" s="2"/>
      <c r="MHM76" s="2"/>
      <c r="MHN76" s="2"/>
      <c r="MHO76" s="2"/>
      <c r="MHP76" s="2"/>
      <c r="MHQ76" s="2"/>
      <c r="MHR76" s="2"/>
      <c r="MHS76" s="2"/>
      <c r="MHT76" s="2"/>
      <c r="MHU76" s="2"/>
      <c r="MHV76" s="2"/>
      <c r="MHW76" s="2"/>
      <c r="MHX76" s="2"/>
      <c r="MHY76" s="2"/>
      <c r="MHZ76" s="2"/>
      <c r="MIA76" s="2"/>
      <c r="MIB76" s="2"/>
      <c r="MIC76" s="2"/>
      <c r="MID76" s="2"/>
      <c r="MIE76" s="2"/>
      <c r="MIF76" s="2"/>
      <c r="MIG76" s="2"/>
      <c r="MIH76" s="2"/>
      <c r="MII76" s="2"/>
      <c r="MIJ76" s="2"/>
      <c r="MIK76" s="2"/>
      <c r="MIL76" s="2"/>
      <c r="MIM76" s="2"/>
      <c r="MIN76" s="2"/>
      <c r="MIO76" s="2"/>
      <c r="MIP76" s="2"/>
      <c r="MIQ76" s="2"/>
      <c r="MIR76" s="2"/>
      <c r="MIS76" s="2"/>
      <c r="MIT76" s="2"/>
      <c r="MIU76" s="2"/>
      <c r="MIV76" s="2"/>
      <c r="MIW76" s="2"/>
      <c r="MIX76" s="2"/>
      <c r="MIY76" s="2"/>
      <c r="MIZ76" s="2"/>
      <c r="MJA76" s="2"/>
      <c r="MJB76" s="2"/>
      <c r="MJC76" s="2"/>
      <c r="MJD76" s="2"/>
      <c r="MJE76" s="2"/>
      <c r="MJF76" s="2"/>
      <c r="MJG76" s="2"/>
      <c r="MJH76" s="2"/>
      <c r="MJI76" s="2"/>
      <c r="MJJ76" s="2"/>
      <c r="MJK76" s="2"/>
      <c r="MJL76" s="2"/>
      <c r="MJM76" s="2"/>
      <c r="MJN76" s="2"/>
      <c r="MJO76" s="2"/>
      <c r="MJP76" s="2"/>
      <c r="MJQ76" s="2"/>
      <c r="MJR76" s="2"/>
      <c r="MJS76" s="2"/>
      <c r="MJT76" s="2"/>
      <c r="MJU76" s="2"/>
      <c r="MJV76" s="2"/>
      <c r="MJW76" s="2"/>
      <c r="MJX76" s="2"/>
      <c r="MJY76" s="2"/>
      <c r="MJZ76" s="2"/>
      <c r="MKA76" s="2"/>
      <c r="MKB76" s="2"/>
      <c r="MKC76" s="2"/>
      <c r="MKD76" s="2"/>
      <c r="MKE76" s="2"/>
      <c r="MKF76" s="2"/>
      <c r="MKG76" s="2"/>
      <c r="MKH76" s="2"/>
      <c r="MKI76" s="2"/>
      <c r="MKJ76" s="2"/>
      <c r="MKK76" s="2"/>
      <c r="MKL76" s="2"/>
      <c r="MKM76" s="2"/>
      <c r="MKN76" s="2"/>
      <c r="MKO76" s="2"/>
      <c r="MKP76" s="2"/>
      <c r="MKQ76" s="2"/>
      <c r="MKR76" s="2"/>
      <c r="MKS76" s="2"/>
      <c r="MKT76" s="2"/>
      <c r="MKU76" s="2"/>
      <c r="MKV76" s="2"/>
      <c r="MKW76" s="2"/>
      <c r="MKX76" s="2"/>
      <c r="MKY76" s="2"/>
      <c r="MKZ76" s="2"/>
      <c r="MLA76" s="2"/>
      <c r="MLB76" s="2"/>
      <c r="MLC76" s="2"/>
      <c r="MLD76" s="2"/>
      <c r="MLE76" s="2"/>
      <c r="MLF76" s="2"/>
      <c r="MLG76" s="2"/>
      <c r="MLH76" s="2"/>
      <c r="MLI76" s="2"/>
      <c r="MLJ76" s="2"/>
      <c r="MLK76" s="2"/>
      <c r="MLL76" s="2"/>
      <c r="MLM76" s="2"/>
      <c r="MLN76" s="2"/>
      <c r="MLO76" s="2"/>
      <c r="MLP76" s="2"/>
      <c r="MLQ76" s="2"/>
      <c r="MLR76" s="2"/>
      <c r="MLS76" s="2"/>
      <c r="MLT76" s="2"/>
      <c r="MLU76" s="2"/>
      <c r="MLV76" s="2"/>
      <c r="MLW76" s="2"/>
      <c r="MLX76" s="2"/>
      <c r="MLY76" s="2"/>
      <c r="MLZ76" s="2"/>
      <c r="MMA76" s="2"/>
      <c r="MMB76" s="2"/>
      <c r="MMC76" s="2"/>
      <c r="MMD76" s="2"/>
      <c r="MME76" s="2"/>
      <c r="MMF76" s="2"/>
      <c r="MMG76" s="2"/>
      <c r="MMH76" s="2"/>
      <c r="MMI76" s="2"/>
      <c r="MMJ76" s="2"/>
      <c r="MMK76" s="2"/>
      <c r="MML76" s="2"/>
      <c r="MMM76" s="2"/>
      <c r="MMN76" s="2"/>
      <c r="MMO76" s="2"/>
      <c r="MMP76" s="2"/>
      <c r="MMQ76" s="2"/>
      <c r="MMR76" s="2"/>
      <c r="MMS76" s="2"/>
      <c r="MMT76" s="2"/>
      <c r="MMU76" s="2"/>
      <c r="MMV76" s="2"/>
      <c r="MMW76" s="2"/>
      <c r="MMX76" s="2"/>
      <c r="MMY76" s="2"/>
      <c r="MMZ76" s="2"/>
      <c r="MNA76" s="2"/>
      <c r="MNB76" s="2"/>
      <c r="MNC76" s="2"/>
      <c r="MND76" s="2"/>
      <c r="MNE76" s="2"/>
      <c r="MNF76" s="2"/>
      <c r="MNG76" s="2"/>
      <c r="MNH76" s="2"/>
      <c r="MNI76" s="2"/>
      <c r="MNJ76" s="2"/>
      <c r="MNK76" s="2"/>
      <c r="MNL76" s="2"/>
      <c r="MNM76" s="2"/>
      <c r="MNN76" s="2"/>
      <c r="MNO76" s="2"/>
      <c r="MNP76" s="2"/>
      <c r="MNQ76" s="2"/>
      <c r="MNR76" s="2"/>
      <c r="MNS76" s="2"/>
      <c r="MNT76" s="2"/>
      <c r="MNU76" s="2"/>
      <c r="MNV76" s="2"/>
      <c r="MNW76" s="2"/>
      <c r="MNX76" s="2"/>
      <c r="MNY76" s="2"/>
      <c r="MNZ76" s="2"/>
      <c r="MOA76" s="2"/>
      <c r="MOB76" s="2"/>
      <c r="MOC76" s="2"/>
      <c r="MOD76" s="2"/>
      <c r="MOE76" s="2"/>
      <c r="MOF76" s="2"/>
      <c r="MOG76" s="2"/>
      <c r="MOH76" s="2"/>
      <c r="MOI76" s="2"/>
      <c r="MOJ76" s="2"/>
      <c r="MOK76" s="2"/>
      <c r="MOL76" s="2"/>
      <c r="MOM76" s="2"/>
      <c r="MON76" s="2"/>
      <c r="MOO76" s="2"/>
      <c r="MOP76" s="2"/>
      <c r="MOQ76" s="2"/>
      <c r="MOR76" s="2"/>
      <c r="MOS76" s="2"/>
      <c r="MOT76" s="2"/>
      <c r="MOU76" s="2"/>
      <c r="MOV76" s="2"/>
      <c r="MOW76" s="2"/>
      <c r="MOX76" s="2"/>
      <c r="MOY76" s="2"/>
      <c r="MOZ76" s="2"/>
      <c r="MPA76" s="2"/>
      <c r="MPB76" s="2"/>
      <c r="MPC76" s="2"/>
      <c r="MPD76" s="2"/>
      <c r="MPE76" s="2"/>
      <c r="MPF76" s="2"/>
      <c r="MPG76" s="2"/>
      <c r="MPH76" s="2"/>
      <c r="MPI76" s="2"/>
      <c r="MPJ76" s="2"/>
      <c r="MPK76" s="2"/>
      <c r="MPL76" s="2"/>
      <c r="MPM76" s="2"/>
      <c r="MPN76" s="2"/>
      <c r="MPO76" s="2"/>
      <c r="MPP76" s="2"/>
      <c r="MPQ76" s="2"/>
      <c r="MPR76" s="2"/>
      <c r="MPS76" s="2"/>
      <c r="MPT76" s="2"/>
      <c r="MPU76" s="2"/>
      <c r="MPV76" s="2"/>
      <c r="MPW76" s="2"/>
      <c r="MPX76" s="2"/>
      <c r="MPY76" s="2"/>
      <c r="MPZ76" s="2"/>
      <c r="MQA76" s="2"/>
      <c r="MQB76" s="2"/>
      <c r="MQC76" s="2"/>
      <c r="MQD76" s="2"/>
      <c r="MQE76" s="2"/>
      <c r="MQF76" s="2"/>
      <c r="MQG76" s="2"/>
      <c r="MQH76" s="2"/>
      <c r="MQI76" s="2"/>
      <c r="MQJ76" s="2"/>
      <c r="MQK76" s="2"/>
      <c r="MQL76" s="2"/>
      <c r="MQM76" s="2"/>
      <c r="MQN76" s="2"/>
      <c r="MQO76" s="2"/>
      <c r="MQP76" s="2"/>
      <c r="MQQ76" s="2"/>
      <c r="MQR76" s="2"/>
      <c r="MQS76" s="2"/>
      <c r="MQT76" s="2"/>
      <c r="MQU76" s="2"/>
      <c r="MQV76" s="2"/>
      <c r="MQW76" s="2"/>
      <c r="MQX76" s="2"/>
      <c r="MQY76" s="2"/>
      <c r="MQZ76" s="2"/>
      <c r="MRA76" s="2"/>
      <c r="MRB76" s="2"/>
      <c r="MRC76" s="2"/>
      <c r="MRD76" s="2"/>
      <c r="MRE76" s="2"/>
      <c r="MRF76" s="2"/>
      <c r="MRG76" s="2"/>
      <c r="MRH76" s="2"/>
      <c r="MRI76" s="2"/>
      <c r="MRJ76" s="2"/>
      <c r="MRK76" s="2"/>
      <c r="MRL76" s="2"/>
      <c r="MRM76" s="2"/>
      <c r="MRN76" s="2"/>
      <c r="MRO76" s="2"/>
      <c r="MRP76" s="2"/>
      <c r="MRQ76" s="2"/>
      <c r="MRR76" s="2"/>
      <c r="MRS76" s="2"/>
      <c r="MRT76" s="2"/>
      <c r="MRU76" s="2"/>
      <c r="MRV76" s="2"/>
      <c r="MRW76" s="2"/>
      <c r="MRX76" s="2"/>
      <c r="MRY76" s="2"/>
      <c r="MRZ76" s="2"/>
      <c r="MSA76" s="2"/>
      <c r="MSB76" s="2"/>
      <c r="MSC76" s="2"/>
      <c r="MSD76" s="2"/>
      <c r="MSE76" s="2"/>
      <c r="MSF76" s="2"/>
      <c r="MSG76" s="2"/>
      <c r="MSH76" s="2"/>
      <c r="MSI76" s="2"/>
      <c r="MSJ76" s="2"/>
      <c r="MSK76" s="2"/>
      <c r="MSL76" s="2"/>
      <c r="MSM76" s="2"/>
      <c r="MSN76" s="2"/>
      <c r="MSO76" s="2"/>
      <c r="MSP76" s="2"/>
      <c r="MSQ76" s="2"/>
      <c r="MSR76" s="2"/>
      <c r="MSS76" s="2"/>
      <c r="MST76" s="2"/>
      <c r="MSU76" s="2"/>
      <c r="MSV76" s="2"/>
      <c r="MSW76" s="2"/>
      <c r="MSX76" s="2"/>
      <c r="MSY76" s="2"/>
      <c r="MSZ76" s="2"/>
      <c r="MTA76" s="2"/>
      <c r="MTB76" s="2"/>
      <c r="MTC76" s="2"/>
      <c r="MTD76" s="2"/>
      <c r="MTE76" s="2"/>
      <c r="MTF76" s="2"/>
      <c r="MTG76" s="2"/>
      <c r="MTH76" s="2"/>
      <c r="MTI76" s="2"/>
      <c r="MTJ76" s="2"/>
      <c r="MTK76" s="2"/>
      <c r="MTL76" s="2"/>
      <c r="MTM76" s="2"/>
      <c r="MTN76" s="2"/>
      <c r="MTO76" s="2"/>
      <c r="MTP76" s="2"/>
      <c r="MTQ76" s="2"/>
      <c r="MTR76" s="2"/>
      <c r="MTS76" s="2"/>
      <c r="MTT76" s="2"/>
      <c r="MTU76" s="2"/>
      <c r="MTV76" s="2"/>
      <c r="MTW76" s="2"/>
      <c r="MTX76" s="2"/>
      <c r="MTY76" s="2"/>
      <c r="MTZ76" s="2"/>
      <c r="MUA76" s="2"/>
      <c r="MUB76" s="2"/>
      <c r="MUC76" s="2"/>
      <c r="MUD76" s="2"/>
      <c r="MUE76" s="2"/>
      <c r="MUF76" s="2"/>
      <c r="MUG76" s="2"/>
      <c r="MUH76" s="2"/>
      <c r="MUI76" s="2"/>
      <c r="MUJ76" s="2"/>
      <c r="MUK76" s="2"/>
      <c r="MUL76" s="2"/>
      <c r="MUM76" s="2"/>
      <c r="MUN76" s="2"/>
      <c r="MUO76" s="2"/>
      <c r="MUP76" s="2"/>
      <c r="MUQ76" s="2"/>
      <c r="MUR76" s="2"/>
      <c r="MUS76" s="2"/>
      <c r="MUT76" s="2"/>
      <c r="MUU76" s="2"/>
      <c r="MUV76" s="2"/>
      <c r="MUW76" s="2"/>
      <c r="MUX76" s="2"/>
      <c r="MUY76" s="2"/>
      <c r="MUZ76" s="2"/>
      <c r="MVA76" s="2"/>
      <c r="MVB76" s="2"/>
      <c r="MVC76" s="2"/>
      <c r="MVD76" s="2"/>
      <c r="MVE76" s="2"/>
      <c r="MVF76" s="2"/>
      <c r="MVG76" s="2"/>
      <c r="MVH76" s="2"/>
      <c r="MVI76" s="2"/>
      <c r="MVJ76" s="2"/>
      <c r="MVK76" s="2"/>
      <c r="MVL76" s="2"/>
      <c r="MVM76" s="2"/>
      <c r="MVN76" s="2"/>
      <c r="MVO76" s="2"/>
      <c r="MVP76" s="2"/>
      <c r="MVQ76" s="2"/>
      <c r="MVR76" s="2"/>
      <c r="MVS76" s="2"/>
      <c r="MVT76" s="2"/>
      <c r="MVU76" s="2"/>
      <c r="MVV76" s="2"/>
      <c r="MVW76" s="2"/>
      <c r="MVX76" s="2"/>
      <c r="MVY76" s="2"/>
      <c r="MVZ76" s="2"/>
      <c r="MWA76" s="2"/>
      <c r="MWB76" s="2"/>
      <c r="MWC76" s="2"/>
      <c r="MWD76" s="2"/>
      <c r="MWE76" s="2"/>
      <c r="MWF76" s="2"/>
      <c r="MWG76" s="2"/>
      <c r="MWH76" s="2"/>
      <c r="MWI76" s="2"/>
      <c r="MWJ76" s="2"/>
      <c r="MWK76" s="2"/>
      <c r="MWL76" s="2"/>
      <c r="MWM76" s="2"/>
      <c r="MWN76" s="2"/>
      <c r="MWO76" s="2"/>
      <c r="MWP76" s="2"/>
      <c r="MWQ76" s="2"/>
      <c r="MWR76" s="2"/>
      <c r="MWS76" s="2"/>
      <c r="MWT76" s="2"/>
      <c r="MWU76" s="2"/>
      <c r="MWV76" s="2"/>
      <c r="MWW76" s="2"/>
      <c r="MWX76" s="2"/>
      <c r="MWY76" s="2"/>
      <c r="MWZ76" s="2"/>
      <c r="MXA76" s="2"/>
      <c r="MXB76" s="2"/>
      <c r="MXC76" s="2"/>
      <c r="MXD76" s="2"/>
      <c r="MXE76" s="2"/>
      <c r="MXF76" s="2"/>
      <c r="MXG76" s="2"/>
      <c r="MXH76" s="2"/>
      <c r="MXI76" s="2"/>
      <c r="MXJ76" s="2"/>
      <c r="MXK76" s="2"/>
      <c r="MXL76" s="2"/>
      <c r="MXM76" s="2"/>
      <c r="MXN76" s="2"/>
      <c r="MXO76" s="2"/>
      <c r="MXP76" s="2"/>
      <c r="MXQ76" s="2"/>
      <c r="MXR76" s="2"/>
      <c r="MXS76" s="2"/>
      <c r="MXT76" s="2"/>
      <c r="MXU76" s="2"/>
      <c r="MXV76" s="2"/>
      <c r="MXW76" s="2"/>
      <c r="MXX76" s="2"/>
      <c r="MXY76" s="2"/>
      <c r="MXZ76" s="2"/>
      <c r="MYA76" s="2"/>
      <c r="MYB76" s="2"/>
      <c r="MYC76" s="2"/>
      <c r="MYD76" s="2"/>
      <c r="MYE76" s="2"/>
      <c r="MYF76" s="2"/>
      <c r="MYG76" s="2"/>
      <c r="MYH76" s="2"/>
      <c r="MYI76" s="2"/>
      <c r="MYJ76" s="2"/>
      <c r="MYK76" s="2"/>
      <c r="MYL76" s="2"/>
      <c r="MYM76" s="2"/>
      <c r="MYN76" s="2"/>
      <c r="MYO76" s="2"/>
      <c r="MYP76" s="2"/>
      <c r="MYQ76" s="2"/>
      <c r="MYR76" s="2"/>
      <c r="MYS76" s="2"/>
      <c r="MYT76" s="2"/>
      <c r="MYU76" s="2"/>
      <c r="MYV76" s="2"/>
      <c r="MYW76" s="2"/>
      <c r="MYX76" s="2"/>
      <c r="MYY76" s="2"/>
      <c r="MYZ76" s="2"/>
      <c r="MZA76" s="2"/>
      <c r="MZB76" s="2"/>
      <c r="MZC76" s="2"/>
      <c r="MZD76" s="2"/>
      <c r="MZE76" s="2"/>
      <c r="MZF76" s="2"/>
      <c r="MZG76" s="2"/>
      <c r="MZH76" s="2"/>
      <c r="MZI76" s="2"/>
      <c r="MZJ76" s="2"/>
      <c r="MZK76" s="2"/>
      <c r="MZL76" s="2"/>
      <c r="MZM76" s="2"/>
      <c r="MZN76" s="2"/>
      <c r="MZO76" s="2"/>
      <c r="MZP76" s="2"/>
      <c r="MZQ76" s="2"/>
      <c r="MZR76" s="2"/>
      <c r="MZS76" s="2"/>
      <c r="MZT76" s="2"/>
      <c r="MZU76" s="2"/>
      <c r="MZV76" s="2"/>
      <c r="MZW76" s="2"/>
      <c r="MZX76" s="2"/>
      <c r="MZY76" s="2"/>
      <c r="MZZ76" s="2"/>
      <c r="NAA76" s="2"/>
      <c r="NAB76" s="2"/>
      <c r="NAC76" s="2"/>
      <c r="NAD76" s="2"/>
      <c r="NAE76" s="2"/>
      <c r="NAF76" s="2"/>
      <c r="NAG76" s="2"/>
      <c r="NAH76" s="2"/>
      <c r="NAI76" s="2"/>
      <c r="NAJ76" s="2"/>
      <c r="NAK76" s="2"/>
      <c r="NAL76" s="2"/>
      <c r="NAM76" s="2"/>
      <c r="NAN76" s="2"/>
      <c r="NAO76" s="2"/>
      <c r="NAP76" s="2"/>
      <c r="NAQ76" s="2"/>
      <c r="NAR76" s="2"/>
      <c r="NAS76" s="2"/>
      <c r="NAT76" s="2"/>
      <c r="NAU76" s="2"/>
      <c r="NAV76" s="2"/>
      <c r="NAW76" s="2"/>
      <c r="NAX76" s="2"/>
      <c r="NAY76" s="2"/>
      <c r="NAZ76" s="2"/>
      <c r="NBA76" s="2"/>
      <c r="NBB76" s="2"/>
      <c r="NBC76" s="2"/>
      <c r="NBD76" s="2"/>
      <c r="NBE76" s="2"/>
      <c r="NBF76" s="2"/>
      <c r="NBG76" s="2"/>
      <c r="NBH76" s="2"/>
      <c r="NBI76" s="2"/>
      <c r="NBJ76" s="2"/>
      <c r="NBK76" s="2"/>
      <c r="NBL76" s="2"/>
      <c r="NBM76" s="2"/>
      <c r="NBN76" s="2"/>
      <c r="NBO76" s="2"/>
      <c r="NBP76" s="2"/>
      <c r="NBQ76" s="2"/>
      <c r="NBR76" s="2"/>
      <c r="NBS76" s="2"/>
      <c r="NBT76" s="2"/>
      <c r="NBU76" s="2"/>
      <c r="NBV76" s="2"/>
      <c r="NBW76" s="2"/>
      <c r="NBX76" s="2"/>
      <c r="NBY76" s="2"/>
      <c r="NBZ76" s="2"/>
      <c r="NCA76" s="2"/>
      <c r="NCB76" s="2"/>
      <c r="NCC76" s="2"/>
      <c r="NCD76" s="2"/>
      <c r="NCE76" s="2"/>
      <c r="NCF76" s="2"/>
      <c r="NCG76" s="2"/>
      <c r="NCH76" s="2"/>
      <c r="NCI76" s="2"/>
      <c r="NCJ76" s="2"/>
      <c r="NCK76" s="2"/>
      <c r="NCL76" s="2"/>
      <c r="NCM76" s="2"/>
      <c r="NCN76" s="2"/>
      <c r="NCO76" s="2"/>
      <c r="NCP76" s="2"/>
      <c r="NCQ76" s="2"/>
      <c r="NCR76" s="2"/>
      <c r="NCS76" s="2"/>
      <c r="NCT76" s="2"/>
      <c r="NCU76" s="2"/>
      <c r="NCV76" s="2"/>
      <c r="NCW76" s="2"/>
      <c r="NCX76" s="2"/>
      <c r="NCY76" s="2"/>
      <c r="NCZ76" s="2"/>
      <c r="NDA76" s="2"/>
      <c r="NDB76" s="2"/>
      <c r="NDC76" s="2"/>
      <c r="NDD76" s="2"/>
      <c r="NDE76" s="2"/>
      <c r="NDF76" s="2"/>
      <c r="NDG76" s="2"/>
      <c r="NDH76" s="2"/>
      <c r="NDI76" s="2"/>
      <c r="NDJ76" s="2"/>
      <c r="NDK76" s="2"/>
      <c r="NDL76" s="2"/>
      <c r="NDM76" s="2"/>
      <c r="NDN76" s="2"/>
      <c r="NDO76" s="2"/>
      <c r="NDP76" s="2"/>
      <c r="NDQ76" s="2"/>
      <c r="NDR76" s="2"/>
      <c r="NDS76" s="2"/>
      <c r="NDT76" s="2"/>
      <c r="NDU76" s="2"/>
      <c r="NDV76" s="2"/>
      <c r="NDW76" s="2"/>
      <c r="NDX76" s="2"/>
      <c r="NDY76" s="2"/>
      <c r="NDZ76" s="2"/>
      <c r="NEA76" s="2"/>
      <c r="NEB76" s="2"/>
      <c r="NEC76" s="2"/>
      <c r="NED76" s="2"/>
      <c r="NEE76" s="2"/>
      <c r="NEF76" s="2"/>
      <c r="NEG76" s="2"/>
      <c r="NEH76" s="2"/>
      <c r="NEI76" s="2"/>
      <c r="NEJ76" s="2"/>
      <c r="NEK76" s="2"/>
      <c r="NEL76" s="2"/>
      <c r="NEM76" s="2"/>
      <c r="NEN76" s="2"/>
      <c r="NEO76" s="2"/>
      <c r="NEP76" s="2"/>
      <c r="NEQ76" s="2"/>
      <c r="NER76" s="2"/>
      <c r="NES76" s="2"/>
      <c r="NET76" s="2"/>
      <c r="NEU76" s="2"/>
      <c r="NEV76" s="2"/>
      <c r="NEW76" s="2"/>
      <c r="NEX76" s="2"/>
      <c r="NEY76" s="2"/>
      <c r="NEZ76" s="2"/>
      <c r="NFA76" s="2"/>
      <c r="NFB76" s="2"/>
      <c r="NFC76" s="2"/>
      <c r="NFD76" s="2"/>
      <c r="NFE76" s="2"/>
      <c r="NFF76" s="2"/>
      <c r="NFG76" s="2"/>
      <c r="NFH76" s="2"/>
      <c r="NFI76" s="2"/>
      <c r="NFJ76" s="2"/>
      <c r="NFK76" s="2"/>
      <c r="NFL76" s="2"/>
      <c r="NFM76" s="2"/>
      <c r="NFN76" s="2"/>
      <c r="NFO76" s="2"/>
      <c r="NFP76" s="2"/>
      <c r="NFQ76" s="2"/>
      <c r="NFR76" s="2"/>
      <c r="NFS76" s="2"/>
      <c r="NFT76" s="2"/>
      <c r="NFU76" s="2"/>
      <c r="NFV76" s="2"/>
      <c r="NFW76" s="2"/>
      <c r="NFX76" s="2"/>
      <c r="NFY76" s="2"/>
      <c r="NFZ76" s="2"/>
      <c r="NGA76" s="2"/>
      <c r="NGB76" s="2"/>
      <c r="NGC76" s="2"/>
      <c r="NGD76" s="2"/>
      <c r="NGE76" s="2"/>
      <c r="NGF76" s="2"/>
      <c r="NGG76" s="2"/>
      <c r="NGH76" s="2"/>
      <c r="NGI76" s="2"/>
      <c r="NGJ76" s="2"/>
      <c r="NGK76" s="2"/>
      <c r="NGL76" s="2"/>
      <c r="NGM76" s="2"/>
      <c r="NGN76" s="2"/>
      <c r="NGO76" s="2"/>
      <c r="NGP76" s="2"/>
      <c r="NGQ76" s="2"/>
      <c r="NGR76" s="2"/>
      <c r="NGS76" s="2"/>
      <c r="NGT76" s="2"/>
      <c r="NGU76" s="2"/>
      <c r="NGV76" s="2"/>
      <c r="NGW76" s="2"/>
      <c r="NGX76" s="2"/>
      <c r="NGY76" s="2"/>
      <c r="NGZ76" s="2"/>
      <c r="NHA76" s="2"/>
      <c r="NHB76" s="2"/>
      <c r="NHC76" s="2"/>
      <c r="NHD76" s="2"/>
      <c r="NHE76" s="2"/>
      <c r="NHF76" s="2"/>
      <c r="NHG76" s="2"/>
      <c r="NHH76" s="2"/>
      <c r="NHI76" s="2"/>
      <c r="NHJ76" s="2"/>
      <c r="NHK76" s="2"/>
      <c r="NHL76" s="2"/>
      <c r="NHM76" s="2"/>
      <c r="NHN76" s="2"/>
      <c r="NHO76" s="2"/>
      <c r="NHP76" s="2"/>
      <c r="NHQ76" s="2"/>
      <c r="NHR76" s="2"/>
      <c r="NHS76" s="2"/>
      <c r="NHT76" s="2"/>
      <c r="NHU76" s="2"/>
      <c r="NHV76" s="2"/>
      <c r="NHW76" s="2"/>
      <c r="NHX76" s="2"/>
      <c r="NHY76" s="2"/>
      <c r="NHZ76" s="2"/>
      <c r="NIA76" s="2"/>
      <c r="NIB76" s="2"/>
      <c r="NIC76" s="2"/>
      <c r="NID76" s="2"/>
      <c r="NIE76" s="2"/>
      <c r="NIF76" s="2"/>
      <c r="NIG76" s="2"/>
      <c r="NIH76" s="2"/>
      <c r="NII76" s="2"/>
      <c r="NIJ76" s="2"/>
      <c r="NIK76" s="2"/>
      <c r="NIL76" s="2"/>
      <c r="NIM76" s="2"/>
      <c r="NIN76" s="2"/>
      <c r="NIO76" s="2"/>
      <c r="NIP76" s="2"/>
      <c r="NIQ76" s="2"/>
      <c r="NIR76" s="2"/>
      <c r="NIS76" s="2"/>
      <c r="NIT76" s="2"/>
      <c r="NIU76" s="2"/>
      <c r="NIV76" s="2"/>
      <c r="NIW76" s="2"/>
      <c r="NIX76" s="2"/>
      <c r="NIY76" s="2"/>
      <c r="NIZ76" s="2"/>
      <c r="NJA76" s="2"/>
      <c r="NJB76" s="2"/>
      <c r="NJC76" s="2"/>
      <c r="NJD76" s="2"/>
      <c r="NJE76" s="2"/>
      <c r="NJF76" s="2"/>
      <c r="NJG76" s="2"/>
      <c r="NJH76" s="2"/>
      <c r="NJI76" s="2"/>
      <c r="NJJ76" s="2"/>
      <c r="NJK76" s="2"/>
      <c r="NJL76" s="2"/>
      <c r="NJM76" s="2"/>
      <c r="NJN76" s="2"/>
      <c r="NJO76" s="2"/>
      <c r="NJP76" s="2"/>
      <c r="NJQ76" s="2"/>
      <c r="NJR76" s="2"/>
      <c r="NJS76" s="2"/>
      <c r="NJT76" s="2"/>
      <c r="NJU76" s="2"/>
      <c r="NJV76" s="2"/>
      <c r="NJW76" s="2"/>
      <c r="NJX76" s="2"/>
      <c r="NJY76" s="2"/>
      <c r="NJZ76" s="2"/>
      <c r="NKA76" s="2"/>
      <c r="NKB76" s="2"/>
      <c r="NKC76" s="2"/>
      <c r="NKD76" s="2"/>
      <c r="NKE76" s="2"/>
      <c r="NKF76" s="2"/>
      <c r="NKG76" s="2"/>
      <c r="NKH76" s="2"/>
      <c r="NKI76" s="2"/>
      <c r="NKJ76" s="2"/>
      <c r="NKK76" s="2"/>
      <c r="NKL76" s="2"/>
      <c r="NKM76" s="2"/>
      <c r="NKN76" s="2"/>
      <c r="NKO76" s="2"/>
      <c r="NKP76" s="2"/>
      <c r="NKQ76" s="2"/>
      <c r="NKR76" s="2"/>
      <c r="NKS76" s="2"/>
      <c r="NKT76" s="2"/>
      <c r="NKU76" s="2"/>
      <c r="NKV76" s="2"/>
      <c r="NKW76" s="2"/>
      <c r="NKX76" s="2"/>
      <c r="NKY76" s="2"/>
      <c r="NKZ76" s="2"/>
      <c r="NLA76" s="2"/>
      <c r="NLB76" s="2"/>
      <c r="NLC76" s="2"/>
      <c r="NLD76" s="2"/>
      <c r="NLE76" s="2"/>
      <c r="NLF76" s="2"/>
      <c r="NLG76" s="2"/>
      <c r="NLH76" s="2"/>
      <c r="NLI76" s="2"/>
      <c r="NLJ76" s="2"/>
      <c r="NLK76" s="2"/>
      <c r="NLL76" s="2"/>
      <c r="NLM76" s="2"/>
      <c r="NLN76" s="2"/>
      <c r="NLO76" s="2"/>
      <c r="NLP76" s="2"/>
      <c r="NLQ76" s="2"/>
      <c r="NLR76" s="2"/>
      <c r="NLS76" s="2"/>
      <c r="NLT76" s="2"/>
      <c r="NLU76" s="2"/>
      <c r="NLV76" s="2"/>
      <c r="NLW76" s="2"/>
      <c r="NLX76" s="2"/>
      <c r="NLY76" s="2"/>
      <c r="NLZ76" s="2"/>
      <c r="NMA76" s="2"/>
      <c r="NMB76" s="2"/>
      <c r="NMC76" s="2"/>
      <c r="NMD76" s="2"/>
      <c r="NME76" s="2"/>
      <c r="NMF76" s="2"/>
      <c r="NMG76" s="2"/>
      <c r="NMH76" s="2"/>
      <c r="NMI76" s="2"/>
      <c r="NMJ76" s="2"/>
      <c r="NMK76" s="2"/>
      <c r="NML76" s="2"/>
      <c r="NMM76" s="2"/>
      <c r="NMN76" s="2"/>
      <c r="NMO76" s="2"/>
      <c r="NMP76" s="2"/>
      <c r="NMQ76" s="2"/>
      <c r="NMR76" s="2"/>
      <c r="NMS76" s="2"/>
      <c r="NMT76" s="2"/>
      <c r="NMU76" s="2"/>
      <c r="NMV76" s="2"/>
      <c r="NMW76" s="2"/>
      <c r="NMX76" s="2"/>
      <c r="NMY76" s="2"/>
      <c r="NMZ76" s="2"/>
      <c r="NNA76" s="2"/>
      <c r="NNB76" s="2"/>
      <c r="NNC76" s="2"/>
      <c r="NND76" s="2"/>
      <c r="NNE76" s="2"/>
      <c r="NNF76" s="2"/>
      <c r="NNG76" s="2"/>
      <c r="NNH76" s="2"/>
      <c r="NNI76" s="2"/>
      <c r="NNJ76" s="2"/>
      <c r="NNK76" s="2"/>
      <c r="NNL76" s="2"/>
      <c r="NNM76" s="2"/>
      <c r="NNN76" s="2"/>
      <c r="NNO76" s="2"/>
      <c r="NNP76" s="2"/>
      <c r="NNQ76" s="2"/>
      <c r="NNR76" s="2"/>
      <c r="NNS76" s="2"/>
      <c r="NNT76" s="2"/>
      <c r="NNU76" s="2"/>
      <c r="NNV76" s="2"/>
      <c r="NNW76" s="2"/>
      <c r="NNX76" s="2"/>
      <c r="NNY76" s="2"/>
      <c r="NNZ76" s="2"/>
      <c r="NOA76" s="2"/>
      <c r="NOB76" s="2"/>
      <c r="NOC76" s="2"/>
      <c r="NOD76" s="2"/>
      <c r="NOE76" s="2"/>
      <c r="NOF76" s="2"/>
      <c r="NOG76" s="2"/>
      <c r="NOH76" s="2"/>
      <c r="NOI76" s="2"/>
      <c r="NOJ76" s="2"/>
      <c r="NOK76" s="2"/>
      <c r="NOL76" s="2"/>
      <c r="NOM76" s="2"/>
      <c r="NON76" s="2"/>
      <c r="NOO76" s="2"/>
      <c r="NOP76" s="2"/>
      <c r="NOQ76" s="2"/>
      <c r="NOR76" s="2"/>
      <c r="NOS76" s="2"/>
      <c r="NOT76" s="2"/>
      <c r="NOU76" s="2"/>
      <c r="NOV76" s="2"/>
      <c r="NOW76" s="2"/>
      <c r="NOX76" s="2"/>
      <c r="NOY76" s="2"/>
      <c r="NOZ76" s="2"/>
      <c r="NPA76" s="2"/>
      <c r="NPB76" s="2"/>
      <c r="NPC76" s="2"/>
      <c r="NPD76" s="2"/>
      <c r="NPE76" s="2"/>
      <c r="NPF76" s="2"/>
      <c r="NPG76" s="2"/>
      <c r="NPH76" s="2"/>
      <c r="NPI76" s="2"/>
      <c r="NPJ76" s="2"/>
      <c r="NPK76" s="2"/>
      <c r="NPL76" s="2"/>
      <c r="NPM76" s="2"/>
      <c r="NPN76" s="2"/>
      <c r="NPO76" s="2"/>
      <c r="NPP76" s="2"/>
      <c r="NPQ76" s="2"/>
      <c r="NPR76" s="2"/>
      <c r="NPS76" s="2"/>
      <c r="NPT76" s="2"/>
      <c r="NPU76" s="2"/>
      <c r="NPV76" s="2"/>
      <c r="NPW76" s="2"/>
      <c r="NPX76" s="2"/>
      <c r="NPY76" s="2"/>
      <c r="NPZ76" s="2"/>
      <c r="NQA76" s="2"/>
      <c r="NQB76" s="2"/>
      <c r="NQC76" s="2"/>
      <c r="NQD76" s="2"/>
      <c r="NQE76" s="2"/>
      <c r="NQF76" s="2"/>
      <c r="NQG76" s="2"/>
      <c r="NQH76" s="2"/>
      <c r="NQI76" s="2"/>
      <c r="NQJ76" s="2"/>
      <c r="NQK76" s="2"/>
      <c r="NQL76" s="2"/>
      <c r="NQM76" s="2"/>
      <c r="NQN76" s="2"/>
      <c r="NQO76" s="2"/>
      <c r="NQP76" s="2"/>
      <c r="NQQ76" s="2"/>
      <c r="NQR76" s="2"/>
      <c r="NQS76" s="2"/>
      <c r="NQT76" s="2"/>
      <c r="NQU76" s="2"/>
      <c r="NQV76" s="2"/>
      <c r="NQW76" s="2"/>
      <c r="NQX76" s="2"/>
      <c r="NQY76" s="2"/>
      <c r="NQZ76" s="2"/>
      <c r="NRA76" s="2"/>
      <c r="NRB76" s="2"/>
      <c r="NRC76" s="2"/>
      <c r="NRD76" s="2"/>
      <c r="NRE76" s="2"/>
      <c r="NRF76" s="2"/>
      <c r="NRG76" s="2"/>
      <c r="NRH76" s="2"/>
      <c r="NRI76" s="2"/>
      <c r="NRJ76" s="2"/>
      <c r="NRK76" s="2"/>
      <c r="NRL76" s="2"/>
      <c r="NRM76" s="2"/>
      <c r="NRN76" s="2"/>
      <c r="NRO76" s="2"/>
      <c r="NRP76" s="2"/>
      <c r="NRQ76" s="2"/>
      <c r="NRR76" s="2"/>
      <c r="NRS76" s="2"/>
      <c r="NRT76" s="2"/>
      <c r="NRU76" s="2"/>
      <c r="NRV76" s="2"/>
      <c r="NRW76" s="2"/>
      <c r="NRX76" s="2"/>
      <c r="NRY76" s="2"/>
      <c r="NRZ76" s="2"/>
      <c r="NSA76" s="2"/>
      <c r="NSB76" s="2"/>
      <c r="NSC76" s="2"/>
      <c r="NSD76" s="2"/>
      <c r="NSE76" s="2"/>
      <c r="NSF76" s="2"/>
      <c r="NSG76" s="2"/>
      <c r="NSH76" s="2"/>
      <c r="NSI76" s="2"/>
      <c r="NSJ76" s="2"/>
      <c r="NSK76" s="2"/>
      <c r="NSL76" s="2"/>
      <c r="NSM76" s="2"/>
      <c r="NSN76" s="2"/>
      <c r="NSO76" s="2"/>
      <c r="NSP76" s="2"/>
      <c r="NSQ76" s="2"/>
      <c r="NSR76" s="2"/>
      <c r="NSS76" s="2"/>
      <c r="NST76" s="2"/>
      <c r="NSU76" s="2"/>
      <c r="NSV76" s="2"/>
      <c r="NSW76" s="2"/>
      <c r="NSX76" s="2"/>
      <c r="NSY76" s="2"/>
      <c r="NSZ76" s="2"/>
      <c r="NTA76" s="2"/>
      <c r="NTB76" s="2"/>
      <c r="NTC76" s="2"/>
      <c r="NTD76" s="2"/>
      <c r="NTE76" s="2"/>
      <c r="NTF76" s="2"/>
      <c r="NTG76" s="2"/>
      <c r="NTH76" s="2"/>
      <c r="NTI76" s="2"/>
      <c r="NTJ76" s="2"/>
      <c r="NTK76" s="2"/>
      <c r="NTL76" s="2"/>
      <c r="NTM76" s="2"/>
      <c r="NTN76" s="2"/>
      <c r="NTO76" s="2"/>
      <c r="NTP76" s="2"/>
      <c r="NTQ76" s="2"/>
      <c r="NTR76" s="2"/>
      <c r="NTS76" s="2"/>
      <c r="NTT76" s="2"/>
      <c r="NTU76" s="2"/>
      <c r="NTV76" s="2"/>
      <c r="NTW76" s="2"/>
      <c r="NTX76" s="2"/>
      <c r="NTY76" s="2"/>
      <c r="NTZ76" s="2"/>
      <c r="NUA76" s="2"/>
      <c r="NUB76" s="2"/>
      <c r="NUC76" s="2"/>
      <c r="NUD76" s="2"/>
      <c r="NUE76" s="2"/>
      <c r="NUF76" s="2"/>
      <c r="NUG76" s="2"/>
      <c r="NUH76" s="2"/>
      <c r="NUI76" s="2"/>
      <c r="NUJ76" s="2"/>
      <c r="NUK76" s="2"/>
      <c r="NUL76" s="2"/>
      <c r="NUM76" s="2"/>
      <c r="NUN76" s="2"/>
      <c r="NUO76" s="2"/>
      <c r="NUP76" s="2"/>
      <c r="NUQ76" s="2"/>
      <c r="NUR76" s="2"/>
      <c r="NUS76" s="2"/>
      <c r="NUT76" s="2"/>
      <c r="NUU76" s="2"/>
      <c r="NUV76" s="2"/>
      <c r="NUW76" s="2"/>
      <c r="NUX76" s="2"/>
      <c r="NUY76" s="2"/>
      <c r="NUZ76" s="2"/>
      <c r="NVA76" s="2"/>
      <c r="NVB76" s="2"/>
      <c r="NVC76" s="2"/>
      <c r="NVD76" s="2"/>
      <c r="NVE76" s="2"/>
      <c r="NVF76" s="2"/>
      <c r="NVG76" s="2"/>
      <c r="NVH76" s="2"/>
      <c r="NVI76" s="2"/>
      <c r="NVJ76" s="2"/>
      <c r="NVK76" s="2"/>
      <c r="NVL76" s="2"/>
      <c r="NVM76" s="2"/>
      <c r="NVN76" s="2"/>
      <c r="NVO76" s="2"/>
      <c r="NVP76" s="2"/>
      <c r="NVQ76" s="2"/>
      <c r="NVR76" s="2"/>
      <c r="NVS76" s="2"/>
      <c r="NVT76" s="2"/>
      <c r="NVU76" s="2"/>
      <c r="NVV76" s="2"/>
      <c r="NVW76" s="2"/>
      <c r="NVX76" s="2"/>
      <c r="NVY76" s="2"/>
      <c r="NVZ76" s="2"/>
      <c r="NWA76" s="2"/>
      <c r="NWB76" s="2"/>
      <c r="NWC76" s="2"/>
      <c r="NWD76" s="2"/>
      <c r="NWE76" s="2"/>
      <c r="NWF76" s="2"/>
      <c r="NWG76" s="2"/>
      <c r="NWH76" s="2"/>
      <c r="NWI76" s="2"/>
      <c r="NWJ76" s="2"/>
      <c r="NWK76" s="2"/>
      <c r="NWL76" s="2"/>
      <c r="NWM76" s="2"/>
      <c r="NWN76" s="2"/>
      <c r="NWO76" s="2"/>
      <c r="NWP76" s="2"/>
      <c r="NWQ76" s="2"/>
      <c r="NWR76" s="2"/>
      <c r="NWS76" s="2"/>
      <c r="NWT76" s="2"/>
      <c r="NWU76" s="2"/>
      <c r="NWV76" s="2"/>
      <c r="NWW76" s="2"/>
      <c r="NWX76" s="2"/>
      <c r="NWY76" s="2"/>
      <c r="NWZ76" s="2"/>
      <c r="NXA76" s="2"/>
      <c r="NXB76" s="2"/>
      <c r="NXC76" s="2"/>
      <c r="NXD76" s="2"/>
      <c r="NXE76" s="2"/>
      <c r="NXF76" s="2"/>
      <c r="NXG76" s="2"/>
      <c r="NXH76" s="2"/>
      <c r="NXI76" s="2"/>
      <c r="NXJ76" s="2"/>
      <c r="NXK76" s="2"/>
      <c r="NXL76" s="2"/>
      <c r="NXM76" s="2"/>
      <c r="NXN76" s="2"/>
      <c r="NXO76" s="2"/>
      <c r="NXP76" s="2"/>
      <c r="NXQ76" s="2"/>
      <c r="NXR76" s="2"/>
      <c r="NXS76" s="2"/>
      <c r="NXT76" s="2"/>
      <c r="NXU76" s="2"/>
      <c r="NXV76" s="2"/>
      <c r="NXW76" s="2"/>
      <c r="NXX76" s="2"/>
      <c r="NXY76" s="2"/>
      <c r="NXZ76" s="2"/>
      <c r="NYA76" s="2"/>
      <c r="NYB76" s="2"/>
      <c r="NYC76" s="2"/>
      <c r="NYD76" s="2"/>
      <c r="NYE76" s="2"/>
      <c r="NYF76" s="2"/>
      <c r="NYG76" s="2"/>
      <c r="NYH76" s="2"/>
      <c r="NYI76" s="2"/>
      <c r="NYJ76" s="2"/>
      <c r="NYK76" s="2"/>
      <c r="NYL76" s="2"/>
      <c r="NYM76" s="2"/>
      <c r="NYN76" s="2"/>
      <c r="NYO76" s="2"/>
      <c r="NYP76" s="2"/>
      <c r="NYQ76" s="2"/>
      <c r="NYR76" s="2"/>
      <c r="NYS76" s="2"/>
      <c r="NYT76" s="2"/>
      <c r="NYU76" s="2"/>
      <c r="NYV76" s="2"/>
      <c r="NYW76" s="2"/>
      <c r="NYX76" s="2"/>
      <c r="NYY76" s="2"/>
      <c r="NYZ76" s="2"/>
      <c r="NZA76" s="2"/>
      <c r="NZB76" s="2"/>
      <c r="NZC76" s="2"/>
      <c r="NZD76" s="2"/>
      <c r="NZE76" s="2"/>
      <c r="NZF76" s="2"/>
      <c r="NZG76" s="2"/>
      <c r="NZH76" s="2"/>
      <c r="NZI76" s="2"/>
      <c r="NZJ76" s="2"/>
      <c r="NZK76" s="2"/>
      <c r="NZL76" s="2"/>
      <c r="NZM76" s="2"/>
      <c r="NZN76" s="2"/>
      <c r="NZO76" s="2"/>
      <c r="NZP76" s="2"/>
      <c r="NZQ76" s="2"/>
      <c r="NZR76" s="2"/>
      <c r="NZS76" s="2"/>
      <c r="NZT76" s="2"/>
      <c r="NZU76" s="2"/>
      <c r="NZV76" s="2"/>
      <c r="NZW76" s="2"/>
      <c r="NZX76" s="2"/>
      <c r="NZY76" s="2"/>
      <c r="NZZ76" s="2"/>
      <c r="OAA76" s="2"/>
      <c r="OAB76" s="2"/>
      <c r="OAC76" s="2"/>
      <c r="OAD76" s="2"/>
      <c r="OAE76" s="2"/>
      <c r="OAF76" s="2"/>
      <c r="OAG76" s="2"/>
      <c r="OAH76" s="2"/>
      <c r="OAI76" s="2"/>
      <c r="OAJ76" s="2"/>
      <c r="OAK76" s="2"/>
      <c r="OAL76" s="2"/>
      <c r="OAM76" s="2"/>
      <c r="OAN76" s="2"/>
      <c r="OAO76" s="2"/>
      <c r="OAP76" s="2"/>
      <c r="OAQ76" s="2"/>
      <c r="OAR76" s="2"/>
      <c r="OAS76" s="2"/>
      <c r="OAT76" s="2"/>
      <c r="OAU76" s="2"/>
      <c r="OAV76" s="2"/>
      <c r="OAW76" s="2"/>
      <c r="OAX76" s="2"/>
      <c r="OAY76" s="2"/>
      <c r="OAZ76" s="2"/>
      <c r="OBA76" s="2"/>
      <c r="OBB76" s="2"/>
      <c r="OBC76" s="2"/>
      <c r="OBD76" s="2"/>
      <c r="OBE76" s="2"/>
      <c r="OBF76" s="2"/>
      <c r="OBG76" s="2"/>
      <c r="OBH76" s="2"/>
      <c r="OBI76" s="2"/>
      <c r="OBJ76" s="2"/>
      <c r="OBK76" s="2"/>
      <c r="OBL76" s="2"/>
      <c r="OBM76" s="2"/>
      <c r="OBN76" s="2"/>
      <c r="OBO76" s="2"/>
      <c r="OBP76" s="2"/>
      <c r="OBQ76" s="2"/>
      <c r="OBR76" s="2"/>
      <c r="OBS76" s="2"/>
      <c r="OBT76" s="2"/>
      <c r="OBU76" s="2"/>
      <c r="OBV76" s="2"/>
      <c r="OBW76" s="2"/>
      <c r="OBX76" s="2"/>
      <c r="OBY76" s="2"/>
      <c r="OBZ76" s="2"/>
      <c r="OCA76" s="2"/>
      <c r="OCB76" s="2"/>
      <c r="OCC76" s="2"/>
      <c r="OCD76" s="2"/>
      <c r="OCE76" s="2"/>
      <c r="OCF76" s="2"/>
      <c r="OCG76" s="2"/>
      <c r="OCH76" s="2"/>
      <c r="OCI76" s="2"/>
      <c r="OCJ76" s="2"/>
      <c r="OCK76" s="2"/>
      <c r="OCL76" s="2"/>
      <c r="OCM76" s="2"/>
      <c r="OCN76" s="2"/>
      <c r="OCO76" s="2"/>
      <c r="OCP76" s="2"/>
      <c r="OCQ76" s="2"/>
      <c r="OCR76" s="2"/>
      <c r="OCS76" s="2"/>
      <c r="OCT76" s="2"/>
      <c r="OCU76" s="2"/>
      <c r="OCV76" s="2"/>
      <c r="OCW76" s="2"/>
      <c r="OCX76" s="2"/>
      <c r="OCY76" s="2"/>
      <c r="OCZ76" s="2"/>
      <c r="ODA76" s="2"/>
      <c r="ODB76" s="2"/>
      <c r="ODC76" s="2"/>
      <c r="ODD76" s="2"/>
      <c r="ODE76" s="2"/>
      <c r="ODF76" s="2"/>
      <c r="ODG76" s="2"/>
      <c r="ODH76" s="2"/>
      <c r="ODI76" s="2"/>
      <c r="ODJ76" s="2"/>
      <c r="ODK76" s="2"/>
      <c r="ODL76" s="2"/>
      <c r="ODM76" s="2"/>
      <c r="ODN76" s="2"/>
      <c r="ODO76" s="2"/>
      <c r="ODP76" s="2"/>
      <c r="ODQ76" s="2"/>
      <c r="ODR76" s="2"/>
      <c r="ODS76" s="2"/>
      <c r="ODT76" s="2"/>
      <c r="ODU76" s="2"/>
      <c r="ODV76" s="2"/>
      <c r="ODW76" s="2"/>
      <c r="ODX76" s="2"/>
      <c r="ODY76" s="2"/>
      <c r="ODZ76" s="2"/>
      <c r="OEA76" s="2"/>
      <c r="OEB76" s="2"/>
      <c r="OEC76" s="2"/>
      <c r="OED76" s="2"/>
      <c r="OEE76" s="2"/>
      <c r="OEF76" s="2"/>
      <c r="OEG76" s="2"/>
      <c r="OEH76" s="2"/>
      <c r="OEI76" s="2"/>
      <c r="OEJ76" s="2"/>
      <c r="OEK76" s="2"/>
      <c r="OEL76" s="2"/>
      <c r="OEM76" s="2"/>
      <c r="OEN76" s="2"/>
      <c r="OEO76" s="2"/>
      <c r="OEP76" s="2"/>
      <c r="OEQ76" s="2"/>
      <c r="OER76" s="2"/>
      <c r="OES76" s="2"/>
      <c r="OET76" s="2"/>
      <c r="OEU76" s="2"/>
      <c r="OEV76" s="2"/>
      <c r="OEW76" s="2"/>
      <c r="OEX76" s="2"/>
      <c r="OEY76" s="2"/>
      <c r="OEZ76" s="2"/>
      <c r="OFA76" s="2"/>
      <c r="OFB76" s="2"/>
      <c r="OFC76" s="2"/>
      <c r="OFD76" s="2"/>
      <c r="OFE76" s="2"/>
      <c r="OFF76" s="2"/>
      <c r="OFG76" s="2"/>
      <c r="OFH76" s="2"/>
      <c r="OFI76" s="2"/>
      <c r="OFJ76" s="2"/>
      <c r="OFK76" s="2"/>
      <c r="OFL76" s="2"/>
      <c r="OFM76" s="2"/>
      <c r="OFN76" s="2"/>
      <c r="OFO76" s="2"/>
      <c r="OFP76" s="2"/>
      <c r="OFQ76" s="2"/>
      <c r="OFR76" s="2"/>
      <c r="OFS76" s="2"/>
      <c r="OFT76" s="2"/>
      <c r="OFU76" s="2"/>
      <c r="OFV76" s="2"/>
      <c r="OFW76" s="2"/>
      <c r="OFX76" s="2"/>
      <c r="OFY76" s="2"/>
      <c r="OFZ76" s="2"/>
      <c r="OGA76" s="2"/>
      <c r="OGB76" s="2"/>
      <c r="OGC76" s="2"/>
      <c r="OGD76" s="2"/>
      <c r="OGE76" s="2"/>
      <c r="OGF76" s="2"/>
      <c r="OGG76" s="2"/>
      <c r="OGH76" s="2"/>
      <c r="OGI76" s="2"/>
      <c r="OGJ76" s="2"/>
      <c r="OGK76" s="2"/>
      <c r="OGL76" s="2"/>
      <c r="OGM76" s="2"/>
      <c r="OGN76" s="2"/>
      <c r="OGO76" s="2"/>
      <c r="OGP76" s="2"/>
      <c r="OGQ76" s="2"/>
      <c r="OGR76" s="2"/>
      <c r="OGS76" s="2"/>
      <c r="OGT76" s="2"/>
      <c r="OGU76" s="2"/>
      <c r="OGV76" s="2"/>
      <c r="OGW76" s="2"/>
      <c r="OGX76" s="2"/>
      <c r="OGY76" s="2"/>
      <c r="OGZ76" s="2"/>
      <c r="OHA76" s="2"/>
      <c r="OHB76" s="2"/>
      <c r="OHC76" s="2"/>
      <c r="OHD76" s="2"/>
      <c r="OHE76" s="2"/>
      <c r="OHF76" s="2"/>
      <c r="OHG76" s="2"/>
      <c r="OHH76" s="2"/>
      <c r="OHI76" s="2"/>
      <c r="OHJ76" s="2"/>
      <c r="OHK76" s="2"/>
      <c r="OHL76" s="2"/>
      <c r="OHM76" s="2"/>
      <c r="OHN76" s="2"/>
      <c r="OHO76" s="2"/>
      <c r="OHP76" s="2"/>
      <c r="OHQ76" s="2"/>
      <c r="OHR76" s="2"/>
      <c r="OHS76" s="2"/>
      <c r="OHT76" s="2"/>
      <c r="OHU76" s="2"/>
      <c r="OHV76" s="2"/>
      <c r="OHW76" s="2"/>
      <c r="OHX76" s="2"/>
      <c r="OHY76" s="2"/>
      <c r="OHZ76" s="2"/>
      <c r="OIA76" s="2"/>
      <c r="OIB76" s="2"/>
      <c r="OIC76" s="2"/>
      <c r="OID76" s="2"/>
      <c r="OIE76" s="2"/>
      <c r="OIF76" s="2"/>
      <c r="OIG76" s="2"/>
      <c r="OIH76" s="2"/>
      <c r="OII76" s="2"/>
      <c r="OIJ76" s="2"/>
      <c r="OIK76" s="2"/>
      <c r="OIL76" s="2"/>
      <c r="OIM76" s="2"/>
      <c r="OIN76" s="2"/>
      <c r="OIO76" s="2"/>
      <c r="OIP76" s="2"/>
      <c r="OIQ76" s="2"/>
      <c r="OIR76" s="2"/>
      <c r="OIS76" s="2"/>
      <c r="OIT76" s="2"/>
      <c r="OIU76" s="2"/>
      <c r="OIV76" s="2"/>
      <c r="OIW76" s="2"/>
      <c r="OIX76" s="2"/>
      <c r="OIY76" s="2"/>
      <c r="OIZ76" s="2"/>
      <c r="OJA76" s="2"/>
      <c r="OJB76" s="2"/>
      <c r="OJC76" s="2"/>
      <c r="OJD76" s="2"/>
      <c r="OJE76" s="2"/>
      <c r="OJF76" s="2"/>
      <c r="OJG76" s="2"/>
      <c r="OJH76" s="2"/>
      <c r="OJI76" s="2"/>
      <c r="OJJ76" s="2"/>
      <c r="OJK76" s="2"/>
      <c r="OJL76" s="2"/>
      <c r="OJM76" s="2"/>
      <c r="OJN76" s="2"/>
      <c r="OJO76" s="2"/>
      <c r="OJP76" s="2"/>
      <c r="OJQ76" s="2"/>
      <c r="OJR76" s="2"/>
      <c r="OJS76" s="2"/>
      <c r="OJT76" s="2"/>
      <c r="OJU76" s="2"/>
      <c r="OJV76" s="2"/>
      <c r="OJW76" s="2"/>
      <c r="OJX76" s="2"/>
      <c r="OJY76" s="2"/>
      <c r="OJZ76" s="2"/>
      <c r="OKA76" s="2"/>
      <c r="OKB76" s="2"/>
      <c r="OKC76" s="2"/>
      <c r="OKD76" s="2"/>
      <c r="OKE76" s="2"/>
      <c r="OKF76" s="2"/>
      <c r="OKG76" s="2"/>
      <c r="OKH76" s="2"/>
      <c r="OKI76" s="2"/>
      <c r="OKJ76" s="2"/>
      <c r="OKK76" s="2"/>
      <c r="OKL76" s="2"/>
      <c r="OKM76" s="2"/>
      <c r="OKN76" s="2"/>
      <c r="OKO76" s="2"/>
      <c r="OKP76" s="2"/>
      <c r="OKQ76" s="2"/>
      <c r="OKR76" s="2"/>
      <c r="OKS76" s="2"/>
      <c r="OKT76" s="2"/>
      <c r="OKU76" s="2"/>
      <c r="OKV76" s="2"/>
      <c r="OKW76" s="2"/>
      <c r="OKX76" s="2"/>
      <c r="OKY76" s="2"/>
      <c r="OKZ76" s="2"/>
      <c r="OLA76" s="2"/>
      <c r="OLB76" s="2"/>
      <c r="OLC76" s="2"/>
      <c r="OLD76" s="2"/>
      <c r="OLE76" s="2"/>
      <c r="OLF76" s="2"/>
      <c r="OLG76" s="2"/>
      <c r="OLH76" s="2"/>
      <c r="OLI76" s="2"/>
      <c r="OLJ76" s="2"/>
      <c r="OLK76" s="2"/>
      <c r="OLL76" s="2"/>
      <c r="OLM76" s="2"/>
      <c r="OLN76" s="2"/>
      <c r="OLO76" s="2"/>
      <c r="OLP76" s="2"/>
      <c r="OLQ76" s="2"/>
      <c r="OLR76" s="2"/>
      <c r="OLS76" s="2"/>
      <c r="OLT76" s="2"/>
      <c r="OLU76" s="2"/>
      <c r="OLV76" s="2"/>
      <c r="OLW76" s="2"/>
      <c r="OLX76" s="2"/>
      <c r="OLY76" s="2"/>
      <c r="OLZ76" s="2"/>
      <c r="OMA76" s="2"/>
      <c r="OMB76" s="2"/>
      <c r="OMC76" s="2"/>
      <c r="OMD76" s="2"/>
      <c r="OME76" s="2"/>
      <c r="OMF76" s="2"/>
      <c r="OMG76" s="2"/>
      <c r="OMH76" s="2"/>
      <c r="OMI76" s="2"/>
      <c r="OMJ76" s="2"/>
      <c r="OMK76" s="2"/>
      <c r="OML76" s="2"/>
      <c r="OMM76" s="2"/>
      <c r="OMN76" s="2"/>
      <c r="OMO76" s="2"/>
      <c r="OMP76" s="2"/>
      <c r="OMQ76" s="2"/>
      <c r="OMR76" s="2"/>
      <c r="OMS76" s="2"/>
      <c r="OMT76" s="2"/>
      <c r="OMU76" s="2"/>
      <c r="OMV76" s="2"/>
      <c r="OMW76" s="2"/>
      <c r="OMX76" s="2"/>
      <c r="OMY76" s="2"/>
      <c r="OMZ76" s="2"/>
      <c r="ONA76" s="2"/>
      <c r="ONB76" s="2"/>
      <c r="ONC76" s="2"/>
      <c r="OND76" s="2"/>
      <c r="ONE76" s="2"/>
      <c r="ONF76" s="2"/>
      <c r="ONG76" s="2"/>
      <c r="ONH76" s="2"/>
      <c r="ONI76" s="2"/>
      <c r="ONJ76" s="2"/>
      <c r="ONK76" s="2"/>
      <c r="ONL76" s="2"/>
      <c r="ONM76" s="2"/>
      <c r="ONN76" s="2"/>
      <c r="ONO76" s="2"/>
      <c r="ONP76" s="2"/>
      <c r="ONQ76" s="2"/>
      <c r="ONR76" s="2"/>
      <c r="ONS76" s="2"/>
      <c r="ONT76" s="2"/>
      <c r="ONU76" s="2"/>
      <c r="ONV76" s="2"/>
      <c r="ONW76" s="2"/>
      <c r="ONX76" s="2"/>
      <c r="ONY76" s="2"/>
      <c r="ONZ76" s="2"/>
      <c r="OOA76" s="2"/>
      <c r="OOB76" s="2"/>
      <c r="OOC76" s="2"/>
      <c r="OOD76" s="2"/>
      <c r="OOE76" s="2"/>
      <c r="OOF76" s="2"/>
      <c r="OOG76" s="2"/>
      <c r="OOH76" s="2"/>
      <c r="OOI76" s="2"/>
      <c r="OOJ76" s="2"/>
      <c r="OOK76" s="2"/>
      <c r="OOL76" s="2"/>
      <c r="OOM76" s="2"/>
      <c r="OON76" s="2"/>
      <c r="OOO76" s="2"/>
      <c r="OOP76" s="2"/>
      <c r="OOQ76" s="2"/>
      <c r="OOR76" s="2"/>
      <c r="OOS76" s="2"/>
      <c r="OOT76" s="2"/>
      <c r="OOU76" s="2"/>
      <c r="OOV76" s="2"/>
      <c r="OOW76" s="2"/>
      <c r="OOX76" s="2"/>
      <c r="OOY76" s="2"/>
      <c r="OOZ76" s="2"/>
      <c r="OPA76" s="2"/>
      <c r="OPB76" s="2"/>
      <c r="OPC76" s="2"/>
      <c r="OPD76" s="2"/>
      <c r="OPE76" s="2"/>
      <c r="OPF76" s="2"/>
      <c r="OPG76" s="2"/>
      <c r="OPH76" s="2"/>
      <c r="OPI76" s="2"/>
      <c r="OPJ76" s="2"/>
      <c r="OPK76" s="2"/>
      <c r="OPL76" s="2"/>
      <c r="OPM76" s="2"/>
      <c r="OPN76" s="2"/>
      <c r="OPO76" s="2"/>
      <c r="OPP76" s="2"/>
      <c r="OPQ76" s="2"/>
      <c r="OPR76" s="2"/>
      <c r="OPS76" s="2"/>
      <c r="OPT76" s="2"/>
      <c r="OPU76" s="2"/>
      <c r="OPV76" s="2"/>
      <c r="OPW76" s="2"/>
      <c r="OPX76" s="2"/>
      <c r="OPY76" s="2"/>
      <c r="OPZ76" s="2"/>
      <c r="OQA76" s="2"/>
      <c r="OQB76" s="2"/>
      <c r="OQC76" s="2"/>
      <c r="OQD76" s="2"/>
      <c r="OQE76" s="2"/>
      <c r="OQF76" s="2"/>
      <c r="OQG76" s="2"/>
      <c r="OQH76" s="2"/>
      <c r="OQI76" s="2"/>
      <c r="OQJ76" s="2"/>
      <c r="OQK76" s="2"/>
      <c r="OQL76" s="2"/>
      <c r="OQM76" s="2"/>
      <c r="OQN76" s="2"/>
      <c r="OQO76" s="2"/>
      <c r="OQP76" s="2"/>
      <c r="OQQ76" s="2"/>
      <c r="OQR76" s="2"/>
      <c r="OQS76" s="2"/>
      <c r="OQT76" s="2"/>
      <c r="OQU76" s="2"/>
      <c r="OQV76" s="2"/>
      <c r="OQW76" s="2"/>
      <c r="OQX76" s="2"/>
      <c r="OQY76" s="2"/>
      <c r="OQZ76" s="2"/>
      <c r="ORA76" s="2"/>
      <c r="ORB76" s="2"/>
      <c r="ORC76" s="2"/>
      <c r="ORD76" s="2"/>
      <c r="ORE76" s="2"/>
      <c r="ORF76" s="2"/>
      <c r="ORG76" s="2"/>
      <c r="ORH76" s="2"/>
      <c r="ORI76" s="2"/>
      <c r="ORJ76" s="2"/>
      <c r="ORK76" s="2"/>
      <c r="ORL76" s="2"/>
      <c r="ORM76" s="2"/>
      <c r="ORN76" s="2"/>
      <c r="ORO76" s="2"/>
      <c r="ORP76" s="2"/>
      <c r="ORQ76" s="2"/>
      <c r="ORR76" s="2"/>
      <c r="ORS76" s="2"/>
      <c r="ORT76" s="2"/>
      <c r="ORU76" s="2"/>
      <c r="ORV76" s="2"/>
      <c r="ORW76" s="2"/>
      <c r="ORX76" s="2"/>
      <c r="ORY76" s="2"/>
      <c r="ORZ76" s="2"/>
      <c r="OSA76" s="2"/>
      <c r="OSB76" s="2"/>
      <c r="OSC76" s="2"/>
      <c r="OSD76" s="2"/>
      <c r="OSE76" s="2"/>
      <c r="OSF76" s="2"/>
      <c r="OSG76" s="2"/>
      <c r="OSH76" s="2"/>
      <c r="OSI76" s="2"/>
      <c r="OSJ76" s="2"/>
      <c r="OSK76" s="2"/>
      <c r="OSL76" s="2"/>
      <c r="OSM76" s="2"/>
      <c r="OSN76" s="2"/>
      <c r="OSO76" s="2"/>
      <c r="OSP76" s="2"/>
      <c r="OSQ76" s="2"/>
      <c r="OSR76" s="2"/>
      <c r="OSS76" s="2"/>
      <c r="OST76" s="2"/>
      <c r="OSU76" s="2"/>
      <c r="OSV76" s="2"/>
      <c r="OSW76" s="2"/>
      <c r="OSX76" s="2"/>
      <c r="OSY76" s="2"/>
      <c r="OSZ76" s="2"/>
      <c r="OTA76" s="2"/>
      <c r="OTB76" s="2"/>
      <c r="OTC76" s="2"/>
      <c r="OTD76" s="2"/>
      <c r="OTE76" s="2"/>
      <c r="OTF76" s="2"/>
      <c r="OTG76" s="2"/>
      <c r="OTH76" s="2"/>
      <c r="OTI76" s="2"/>
      <c r="OTJ76" s="2"/>
      <c r="OTK76" s="2"/>
      <c r="OTL76" s="2"/>
      <c r="OTM76" s="2"/>
      <c r="OTN76" s="2"/>
      <c r="OTO76" s="2"/>
      <c r="OTP76" s="2"/>
      <c r="OTQ76" s="2"/>
      <c r="OTR76" s="2"/>
      <c r="OTS76" s="2"/>
      <c r="OTT76" s="2"/>
      <c r="OTU76" s="2"/>
      <c r="OTV76" s="2"/>
      <c r="OTW76" s="2"/>
      <c r="OTX76" s="2"/>
      <c r="OTY76" s="2"/>
      <c r="OTZ76" s="2"/>
      <c r="OUA76" s="2"/>
      <c r="OUB76" s="2"/>
      <c r="OUC76" s="2"/>
      <c r="OUD76" s="2"/>
      <c r="OUE76" s="2"/>
      <c r="OUF76" s="2"/>
      <c r="OUG76" s="2"/>
      <c r="OUH76" s="2"/>
      <c r="OUI76" s="2"/>
      <c r="OUJ76" s="2"/>
      <c r="OUK76" s="2"/>
      <c r="OUL76" s="2"/>
      <c r="OUM76" s="2"/>
      <c r="OUN76" s="2"/>
      <c r="OUO76" s="2"/>
      <c r="OUP76" s="2"/>
      <c r="OUQ76" s="2"/>
      <c r="OUR76" s="2"/>
      <c r="OUS76" s="2"/>
      <c r="OUT76" s="2"/>
      <c r="OUU76" s="2"/>
      <c r="OUV76" s="2"/>
      <c r="OUW76" s="2"/>
      <c r="OUX76" s="2"/>
      <c r="OUY76" s="2"/>
      <c r="OUZ76" s="2"/>
      <c r="OVA76" s="2"/>
      <c r="OVB76" s="2"/>
      <c r="OVC76" s="2"/>
      <c r="OVD76" s="2"/>
      <c r="OVE76" s="2"/>
      <c r="OVF76" s="2"/>
      <c r="OVG76" s="2"/>
      <c r="OVH76" s="2"/>
      <c r="OVI76" s="2"/>
      <c r="OVJ76" s="2"/>
      <c r="OVK76" s="2"/>
      <c r="OVL76" s="2"/>
      <c r="OVM76" s="2"/>
      <c r="OVN76" s="2"/>
      <c r="OVO76" s="2"/>
      <c r="OVP76" s="2"/>
      <c r="OVQ76" s="2"/>
      <c r="OVR76" s="2"/>
      <c r="OVS76" s="2"/>
      <c r="OVT76" s="2"/>
      <c r="OVU76" s="2"/>
      <c r="OVV76" s="2"/>
      <c r="OVW76" s="2"/>
      <c r="OVX76" s="2"/>
      <c r="OVY76" s="2"/>
      <c r="OVZ76" s="2"/>
      <c r="OWA76" s="2"/>
      <c r="OWB76" s="2"/>
      <c r="OWC76" s="2"/>
      <c r="OWD76" s="2"/>
      <c r="OWE76" s="2"/>
      <c r="OWF76" s="2"/>
      <c r="OWG76" s="2"/>
      <c r="OWH76" s="2"/>
      <c r="OWI76" s="2"/>
      <c r="OWJ76" s="2"/>
      <c r="OWK76" s="2"/>
      <c r="OWL76" s="2"/>
      <c r="OWM76" s="2"/>
      <c r="OWN76" s="2"/>
      <c r="OWO76" s="2"/>
      <c r="OWP76" s="2"/>
      <c r="OWQ76" s="2"/>
      <c r="OWR76" s="2"/>
      <c r="OWS76" s="2"/>
      <c r="OWT76" s="2"/>
      <c r="OWU76" s="2"/>
      <c r="OWV76" s="2"/>
      <c r="OWW76" s="2"/>
      <c r="OWX76" s="2"/>
      <c r="OWY76" s="2"/>
      <c r="OWZ76" s="2"/>
      <c r="OXA76" s="2"/>
      <c r="OXB76" s="2"/>
      <c r="OXC76" s="2"/>
      <c r="OXD76" s="2"/>
      <c r="OXE76" s="2"/>
      <c r="OXF76" s="2"/>
      <c r="OXG76" s="2"/>
      <c r="OXH76" s="2"/>
      <c r="OXI76" s="2"/>
      <c r="OXJ76" s="2"/>
      <c r="OXK76" s="2"/>
      <c r="OXL76" s="2"/>
      <c r="OXM76" s="2"/>
      <c r="OXN76" s="2"/>
      <c r="OXO76" s="2"/>
      <c r="OXP76" s="2"/>
      <c r="OXQ76" s="2"/>
      <c r="OXR76" s="2"/>
      <c r="OXS76" s="2"/>
      <c r="OXT76" s="2"/>
      <c r="OXU76" s="2"/>
      <c r="OXV76" s="2"/>
      <c r="OXW76" s="2"/>
      <c r="OXX76" s="2"/>
      <c r="OXY76" s="2"/>
      <c r="OXZ76" s="2"/>
      <c r="OYA76" s="2"/>
      <c r="OYB76" s="2"/>
      <c r="OYC76" s="2"/>
      <c r="OYD76" s="2"/>
      <c r="OYE76" s="2"/>
      <c r="OYF76" s="2"/>
      <c r="OYG76" s="2"/>
      <c r="OYH76" s="2"/>
      <c r="OYI76" s="2"/>
      <c r="OYJ76" s="2"/>
      <c r="OYK76" s="2"/>
      <c r="OYL76" s="2"/>
      <c r="OYM76" s="2"/>
      <c r="OYN76" s="2"/>
      <c r="OYO76" s="2"/>
      <c r="OYP76" s="2"/>
      <c r="OYQ76" s="2"/>
      <c r="OYR76" s="2"/>
      <c r="OYS76" s="2"/>
      <c r="OYT76" s="2"/>
      <c r="OYU76" s="2"/>
      <c r="OYV76" s="2"/>
      <c r="OYW76" s="2"/>
      <c r="OYX76" s="2"/>
      <c r="OYY76" s="2"/>
      <c r="OYZ76" s="2"/>
      <c r="OZA76" s="2"/>
      <c r="OZB76" s="2"/>
      <c r="OZC76" s="2"/>
      <c r="OZD76" s="2"/>
      <c r="OZE76" s="2"/>
      <c r="OZF76" s="2"/>
      <c r="OZG76" s="2"/>
      <c r="OZH76" s="2"/>
      <c r="OZI76" s="2"/>
      <c r="OZJ76" s="2"/>
      <c r="OZK76" s="2"/>
      <c r="OZL76" s="2"/>
      <c r="OZM76" s="2"/>
      <c r="OZN76" s="2"/>
      <c r="OZO76" s="2"/>
      <c r="OZP76" s="2"/>
      <c r="OZQ76" s="2"/>
      <c r="OZR76" s="2"/>
      <c r="OZS76" s="2"/>
      <c r="OZT76" s="2"/>
      <c r="OZU76" s="2"/>
      <c r="OZV76" s="2"/>
      <c r="OZW76" s="2"/>
      <c r="OZX76" s="2"/>
      <c r="OZY76" s="2"/>
      <c r="OZZ76" s="2"/>
      <c r="PAA76" s="2"/>
      <c r="PAB76" s="2"/>
      <c r="PAC76" s="2"/>
      <c r="PAD76" s="2"/>
      <c r="PAE76" s="2"/>
      <c r="PAF76" s="2"/>
      <c r="PAG76" s="2"/>
      <c r="PAH76" s="2"/>
      <c r="PAI76" s="2"/>
      <c r="PAJ76" s="2"/>
      <c r="PAK76" s="2"/>
      <c r="PAL76" s="2"/>
      <c r="PAM76" s="2"/>
      <c r="PAN76" s="2"/>
      <c r="PAO76" s="2"/>
      <c r="PAP76" s="2"/>
      <c r="PAQ76" s="2"/>
      <c r="PAR76" s="2"/>
      <c r="PAS76" s="2"/>
      <c r="PAT76" s="2"/>
      <c r="PAU76" s="2"/>
      <c r="PAV76" s="2"/>
      <c r="PAW76" s="2"/>
      <c r="PAX76" s="2"/>
      <c r="PAY76" s="2"/>
      <c r="PAZ76" s="2"/>
      <c r="PBA76" s="2"/>
      <c r="PBB76" s="2"/>
      <c r="PBC76" s="2"/>
      <c r="PBD76" s="2"/>
      <c r="PBE76" s="2"/>
      <c r="PBF76" s="2"/>
      <c r="PBG76" s="2"/>
      <c r="PBH76" s="2"/>
      <c r="PBI76" s="2"/>
      <c r="PBJ76" s="2"/>
      <c r="PBK76" s="2"/>
      <c r="PBL76" s="2"/>
      <c r="PBM76" s="2"/>
      <c r="PBN76" s="2"/>
      <c r="PBO76" s="2"/>
      <c r="PBP76" s="2"/>
      <c r="PBQ76" s="2"/>
      <c r="PBR76" s="2"/>
      <c r="PBS76" s="2"/>
      <c r="PBT76" s="2"/>
      <c r="PBU76" s="2"/>
      <c r="PBV76" s="2"/>
      <c r="PBW76" s="2"/>
      <c r="PBX76" s="2"/>
      <c r="PBY76" s="2"/>
      <c r="PBZ76" s="2"/>
      <c r="PCA76" s="2"/>
      <c r="PCB76" s="2"/>
      <c r="PCC76" s="2"/>
      <c r="PCD76" s="2"/>
      <c r="PCE76" s="2"/>
      <c r="PCF76" s="2"/>
      <c r="PCG76" s="2"/>
      <c r="PCH76" s="2"/>
      <c r="PCI76" s="2"/>
      <c r="PCJ76" s="2"/>
      <c r="PCK76" s="2"/>
      <c r="PCL76" s="2"/>
      <c r="PCM76" s="2"/>
      <c r="PCN76" s="2"/>
      <c r="PCO76" s="2"/>
      <c r="PCP76" s="2"/>
      <c r="PCQ76" s="2"/>
      <c r="PCR76" s="2"/>
      <c r="PCS76" s="2"/>
      <c r="PCT76" s="2"/>
      <c r="PCU76" s="2"/>
      <c r="PCV76" s="2"/>
      <c r="PCW76" s="2"/>
      <c r="PCX76" s="2"/>
      <c r="PCY76" s="2"/>
      <c r="PCZ76" s="2"/>
      <c r="PDA76" s="2"/>
      <c r="PDB76" s="2"/>
      <c r="PDC76" s="2"/>
      <c r="PDD76" s="2"/>
      <c r="PDE76" s="2"/>
      <c r="PDF76" s="2"/>
      <c r="PDG76" s="2"/>
      <c r="PDH76" s="2"/>
      <c r="PDI76" s="2"/>
      <c r="PDJ76" s="2"/>
      <c r="PDK76" s="2"/>
      <c r="PDL76" s="2"/>
      <c r="PDM76" s="2"/>
      <c r="PDN76" s="2"/>
      <c r="PDO76" s="2"/>
      <c r="PDP76" s="2"/>
      <c r="PDQ76" s="2"/>
      <c r="PDR76" s="2"/>
      <c r="PDS76" s="2"/>
      <c r="PDT76" s="2"/>
      <c r="PDU76" s="2"/>
      <c r="PDV76" s="2"/>
      <c r="PDW76" s="2"/>
      <c r="PDX76" s="2"/>
      <c r="PDY76" s="2"/>
      <c r="PDZ76" s="2"/>
      <c r="PEA76" s="2"/>
      <c r="PEB76" s="2"/>
      <c r="PEC76" s="2"/>
      <c r="PED76" s="2"/>
      <c r="PEE76" s="2"/>
      <c r="PEF76" s="2"/>
      <c r="PEG76" s="2"/>
      <c r="PEH76" s="2"/>
      <c r="PEI76" s="2"/>
      <c r="PEJ76" s="2"/>
      <c r="PEK76" s="2"/>
      <c r="PEL76" s="2"/>
      <c r="PEM76" s="2"/>
      <c r="PEN76" s="2"/>
      <c r="PEO76" s="2"/>
      <c r="PEP76" s="2"/>
      <c r="PEQ76" s="2"/>
      <c r="PER76" s="2"/>
      <c r="PES76" s="2"/>
      <c r="PET76" s="2"/>
      <c r="PEU76" s="2"/>
      <c r="PEV76" s="2"/>
      <c r="PEW76" s="2"/>
      <c r="PEX76" s="2"/>
      <c r="PEY76" s="2"/>
      <c r="PEZ76" s="2"/>
      <c r="PFA76" s="2"/>
      <c r="PFB76" s="2"/>
      <c r="PFC76" s="2"/>
      <c r="PFD76" s="2"/>
      <c r="PFE76" s="2"/>
      <c r="PFF76" s="2"/>
      <c r="PFG76" s="2"/>
      <c r="PFH76" s="2"/>
      <c r="PFI76" s="2"/>
      <c r="PFJ76" s="2"/>
      <c r="PFK76" s="2"/>
      <c r="PFL76" s="2"/>
      <c r="PFM76" s="2"/>
      <c r="PFN76" s="2"/>
      <c r="PFO76" s="2"/>
      <c r="PFP76" s="2"/>
      <c r="PFQ76" s="2"/>
      <c r="PFR76" s="2"/>
      <c r="PFS76" s="2"/>
      <c r="PFT76" s="2"/>
      <c r="PFU76" s="2"/>
      <c r="PFV76" s="2"/>
      <c r="PFW76" s="2"/>
      <c r="PFX76" s="2"/>
      <c r="PFY76" s="2"/>
      <c r="PFZ76" s="2"/>
      <c r="PGA76" s="2"/>
      <c r="PGB76" s="2"/>
      <c r="PGC76" s="2"/>
      <c r="PGD76" s="2"/>
      <c r="PGE76" s="2"/>
      <c r="PGF76" s="2"/>
      <c r="PGG76" s="2"/>
      <c r="PGH76" s="2"/>
      <c r="PGI76" s="2"/>
      <c r="PGJ76" s="2"/>
      <c r="PGK76" s="2"/>
      <c r="PGL76" s="2"/>
      <c r="PGM76" s="2"/>
      <c r="PGN76" s="2"/>
      <c r="PGO76" s="2"/>
      <c r="PGP76" s="2"/>
      <c r="PGQ76" s="2"/>
      <c r="PGR76" s="2"/>
      <c r="PGS76" s="2"/>
      <c r="PGT76" s="2"/>
      <c r="PGU76" s="2"/>
      <c r="PGV76" s="2"/>
      <c r="PGW76" s="2"/>
      <c r="PGX76" s="2"/>
      <c r="PGY76" s="2"/>
      <c r="PGZ76" s="2"/>
      <c r="PHA76" s="2"/>
      <c r="PHB76" s="2"/>
      <c r="PHC76" s="2"/>
      <c r="PHD76" s="2"/>
      <c r="PHE76" s="2"/>
      <c r="PHF76" s="2"/>
      <c r="PHG76" s="2"/>
      <c r="PHH76" s="2"/>
      <c r="PHI76" s="2"/>
      <c r="PHJ76" s="2"/>
      <c r="PHK76" s="2"/>
      <c r="PHL76" s="2"/>
      <c r="PHM76" s="2"/>
      <c r="PHN76" s="2"/>
      <c r="PHO76" s="2"/>
      <c r="PHP76" s="2"/>
      <c r="PHQ76" s="2"/>
      <c r="PHR76" s="2"/>
      <c r="PHS76" s="2"/>
      <c r="PHT76" s="2"/>
      <c r="PHU76" s="2"/>
      <c r="PHV76" s="2"/>
      <c r="PHW76" s="2"/>
      <c r="PHX76" s="2"/>
      <c r="PHY76" s="2"/>
      <c r="PHZ76" s="2"/>
      <c r="PIA76" s="2"/>
      <c r="PIB76" s="2"/>
      <c r="PIC76" s="2"/>
      <c r="PID76" s="2"/>
      <c r="PIE76" s="2"/>
      <c r="PIF76" s="2"/>
      <c r="PIG76" s="2"/>
      <c r="PIH76" s="2"/>
      <c r="PII76" s="2"/>
      <c r="PIJ76" s="2"/>
      <c r="PIK76" s="2"/>
      <c r="PIL76" s="2"/>
      <c r="PIM76" s="2"/>
      <c r="PIN76" s="2"/>
      <c r="PIO76" s="2"/>
      <c r="PIP76" s="2"/>
      <c r="PIQ76" s="2"/>
      <c r="PIR76" s="2"/>
      <c r="PIS76" s="2"/>
      <c r="PIT76" s="2"/>
      <c r="PIU76" s="2"/>
      <c r="PIV76" s="2"/>
      <c r="PIW76" s="2"/>
      <c r="PIX76" s="2"/>
      <c r="PIY76" s="2"/>
      <c r="PIZ76" s="2"/>
      <c r="PJA76" s="2"/>
      <c r="PJB76" s="2"/>
      <c r="PJC76" s="2"/>
      <c r="PJD76" s="2"/>
      <c r="PJE76" s="2"/>
      <c r="PJF76" s="2"/>
      <c r="PJG76" s="2"/>
      <c r="PJH76" s="2"/>
      <c r="PJI76" s="2"/>
      <c r="PJJ76" s="2"/>
      <c r="PJK76" s="2"/>
      <c r="PJL76" s="2"/>
      <c r="PJM76" s="2"/>
      <c r="PJN76" s="2"/>
      <c r="PJO76" s="2"/>
      <c r="PJP76" s="2"/>
      <c r="PJQ76" s="2"/>
      <c r="PJR76" s="2"/>
      <c r="PJS76" s="2"/>
      <c r="PJT76" s="2"/>
      <c r="PJU76" s="2"/>
      <c r="PJV76" s="2"/>
      <c r="PJW76" s="2"/>
      <c r="PJX76" s="2"/>
      <c r="PJY76" s="2"/>
      <c r="PJZ76" s="2"/>
      <c r="PKA76" s="2"/>
      <c r="PKB76" s="2"/>
      <c r="PKC76" s="2"/>
      <c r="PKD76" s="2"/>
      <c r="PKE76" s="2"/>
      <c r="PKF76" s="2"/>
      <c r="PKG76" s="2"/>
      <c r="PKH76" s="2"/>
      <c r="PKI76" s="2"/>
      <c r="PKJ76" s="2"/>
      <c r="PKK76" s="2"/>
      <c r="PKL76" s="2"/>
      <c r="PKM76" s="2"/>
      <c r="PKN76" s="2"/>
      <c r="PKO76" s="2"/>
      <c r="PKP76" s="2"/>
      <c r="PKQ76" s="2"/>
      <c r="PKR76" s="2"/>
      <c r="PKS76" s="2"/>
      <c r="PKT76" s="2"/>
      <c r="PKU76" s="2"/>
      <c r="PKV76" s="2"/>
      <c r="PKW76" s="2"/>
      <c r="PKX76" s="2"/>
      <c r="PKY76" s="2"/>
      <c r="PKZ76" s="2"/>
      <c r="PLA76" s="2"/>
      <c r="PLB76" s="2"/>
      <c r="PLC76" s="2"/>
      <c r="PLD76" s="2"/>
      <c r="PLE76" s="2"/>
      <c r="PLF76" s="2"/>
      <c r="PLG76" s="2"/>
      <c r="PLH76" s="2"/>
      <c r="PLI76" s="2"/>
      <c r="PLJ76" s="2"/>
      <c r="PLK76" s="2"/>
      <c r="PLL76" s="2"/>
      <c r="PLM76" s="2"/>
      <c r="PLN76" s="2"/>
      <c r="PLO76" s="2"/>
      <c r="PLP76" s="2"/>
      <c r="PLQ76" s="2"/>
      <c r="PLR76" s="2"/>
      <c r="PLS76" s="2"/>
      <c r="PLT76" s="2"/>
      <c r="PLU76" s="2"/>
      <c r="PLV76" s="2"/>
      <c r="PLW76" s="2"/>
      <c r="PLX76" s="2"/>
      <c r="PLY76" s="2"/>
      <c r="PLZ76" s="2"/>
      <c r="PMA76" s="2"/>
      <c r="PMB76" s="2"/>
      <c r="PMC76" s="2"/>
      <c r="PMD76" s="2"/>
      <c r="PME76" s="2"/>
      <c r="PMF76" s="2"/>
      <c r="PMG76" s="2"/>
      <c r="PMH76" s="2"/>
      <c r="PMI76" s="2"/>
      <c r="PMJ76" s="2"/>
      <c r="PMK76" s="2"/>
      <c r="PML76" s="2"/>
      <c r="PMM76" s="2"/>
      <c r="PMN76" s="2"/>
      <c r="PMO76" s="2"/>
      <c r="PMP76" s="2"/>
      <c r="PMQ76" s="2"/>
      <c r="PMR76" s="2"/>
      <c r="PMS76" s="2"/>
      <c r="PMT76" s="2"/>
      <c r="PMU76" s="2"/>
      <c r="PMV76" s="2"/>
      <c r="PMW76" s="2"/>
      <c r="PMX76" s="2"/>
      <c r="PMY76" s="2"/>
      <c r="PMZ76" s="2"/>
      <c r="PNA76" s="2"/>
      <c r="PNB76" s="2"/>
      <c r="PNC76" s="2"/>
      <c r="PND76" s="2"/>
      <c r="PNE76" s="2"/>
      <c r="PNF76" s="2"/>
      <c r="PNG76" s="2"/>
      <c r="PNH76" s="2"/>
      <c r="PNI76" s="2"/>
      <c r="PNJ76" s="2"/>
      <c r="PNK76" s="2"/>
      <c r="PNL76" s="2"/>
      <c r="PNM76" s="2"/>
      <c r="PNN76" s="2"/>
      <c r="PNO76" s="2"/>
      <c r="PNP76" s="2"/>
      <c r="PNQ76" s="2"/>
      <c r="PNR76" s="2"/>
      <c r="PNS76" s="2"/>
      <c r="PNT76" s="2"/>
      <c r="PNU76" s="2"/>
      <c r="PNV76" s="2"/>
      <c r="PNW76" s="2"/>
      <c r="PNX76" s="2"/>
      <c r="PNY76" s="2"/>
      <c r="PNZ76" s="2"/>
      <c r="POA76" s="2"/>
      <c r="POB76" s="2"/>
      <c r="POC76" s="2"/>
      <c r="POD76" s="2"/>
      <c r="POE76" s="2"/>
      <c r="POF76" s="2"/>
      <c r="POG76" s="2"/>
      <c r="POH76" s="2"/>
      <c r="POI76" s="2"/>
      <c r="POJ76" s="2"/>
      <c r="POK76" s="2"/>
      <c r="POL76" s="2"/>
      <c r="POM76" s="2"/>
      <c r="PON76" s="2"/>
      <c r="POO76" s="2"/>
      <c r="POP76" s="2"/>
      <c r="POQ76" s="2"/>
      <c r="POR76" s="2"/>
      <c r="POS76" s="2"/>
      <c r="POT76" s="2"/>
      <c r="POU76" s="2"/>
      <c r="POV76" s="2"/>
      <c r="POW76" s="2"/>
      <c r="POX76" s="2"/>
      <c r="POY76" s="2"/>
      <c r="POZ76" s="2"/>
      <c r="PPA76" s="2"/>
      <c r="PPB76" s="2"/>
      <c r="PPC76" s="2"/>
      <c r="PPD76" s="2"/>
      <c r="PPE76" s="2"/>
      <c r="PPF76" s="2"/>
      <c r="PPG76" s="2"/>
      <c r="PPH76" s="2"/>
      <c r="PPI76" s="2"/>
      <c r="PPJ76" s="2"/>
      <c r="PPK76" s="2"/>
      <c r="PPL76" s="2"/>
      <c r="PPM76" s="2"/>
      <c r="PPN76" s="2"/>
      <c r="PPO76" s="2"/>
      <c r="PPP76" s="2"/>
      <c r="PPQ76" s="2"/>
      <c r="PPR76" s="2"/>
      <c r="PPS76" s="2"/>
      <c r="PPT76" s="2"/>
      <c r="PPU76" s="2"/>
      <c r="PPV76" s="2"/>
      <c r="PPW76" s="2"/>
      <c r="PPX76" s="2"/>
      <c r="PPY76" s="2"/>
      <c r="PPZ76" s="2"/>
      <c r="PQA76" s="2"/>
      <c r="PQB76" s="2"/>
      <c r="PQC76" s="2"/>
      <c r="PQD76" s="2"/>
      <c r="PQE76" s="2"/>
      <c r="PQF76" s="2"/>
      <c r="PQG76" s="2"/>
      <c r="PQH76" s="2"/>
      <c r="PQI76" s="2"/>
      <c r="PQJ76" s="2"/>
      <c r="PQK76" s="2"/>
      <c r="PQL76" s="2"/>
      <c r="PQM76" s="2"/>
      <c r="PQN76" s="2"/>
      <c r="PQO76" s="2"/>
      <c r="PQP76" s="2"/>
      <c r="PQQ76" s="2"/>
      <c r="PQR76" s="2"/>
      <c r="PQS76" s="2"/>
      <c r="PQT76" s="2"/>
      <c r="PQU76" s="2"/>
      <c r="PQV76" s="2"/>
      <c r="PQW76" s="2"/>
      <c r="PQX76" s="2"/>
      <c r="PQY76" s="2"/>
      <c r="PQZ76" s="2"/>
      <c r="PRA76" s="2"/>
      <c r="PRB76" s="2"/>
      <c r="PRC76" s="2"/>
      <c r="PRD76" s="2"/>
      <c r="PRE76" s="2"/>
      <c r="PRF76" s="2"/>
      <c r="PRG76" s="2"/>
      <c r="PRH76" s="2"/>
      <c r="PRI76" s="2"/>
      <c r="PRJ76" s="2"/>
      <c r="PRK76" s="2"/>
      <c r="PRL76" s="2"/>
      <c r="PRM76" s="2"/>
      <c r="PRN76" s="2"/>
      <c r="PRO76" s="2"/>
      <c r="PRP76" s="2"/>
      <c r="PRQ76" s="2"/>
      <c r="PRR76" s="2"/>
      <c r="PRS76" s="2"/>
      <c r="PRT76" s="2"/>
      <c r="PRU76" s="2"/>
      <c r="PRV76" s="2"/>
      <c r="PRW76" s="2"/>
      <c r="PRX76" s="2"/>
      <c r="PRY76" s="2"/>
      <c r="PRZ76" s="2"/>
      <c r="PSA76" s="2"/>
      <c r="PSB76" s="2"/>
      <c r="PSC76" s="2"/>
      <c r="PSD76" s="2"/>
      <c r="PSE76" s="2"/>
      <c r="PSF76" s="2"/>
      <c r="PSG76" s="2"/>
      <c r="PSH76" s="2"/>
      <c r="PSI76" s="2"/>
      <c r="PSJ76" s="2"/>
      <c r="PSK76" s="2"/>
      <c r="PSL76" s="2"/>
      <c r="PSM76" s="2"/>
      <c r="PSN76" s="2"/>
      <c r="PSO76" s="2"/>
      <c r="PSP76" s="2"/>
      <c r="PSQ76" s="2"/>
      <c r="PSR76" s="2"/>
      <c r="PSS76" s="2"/>
      <c r="PST76" s="2"/>
      <c r="PSU76" s="2"/>
      <c r="PSV76" s="2"/>
      <c r="PSW76" s="2"/>
      <c r="PSX76" s="2"/>
      <c r="PSY76" s="2"/>
      <c r="PSZ76" s="2"/>
      <c r="PTA76" s="2"/>
      <c r="PTB76" s="2"/>
      <c r="PTC76" s="2"/>
      <c r="PTD76" s="2"/>
      <c r="PTE76" s="2"/>
      <c r="PTF76" s="2"/>
      <c r="PTG76" s="2"/>
      <c r="PTH76" s="2"/>
      <c r="PTI76" s="2"/>
      <c r="PTJ76" s="2"/>
      <c r="PTK76" s="2"/>
      <c r="PTL76" s="2"/>
      <c r="PTM76" s="2"/>
      <c r="PTN76" s="2"/>
      <c r="PTO76" s="2"/>
      <c r="PTP76" s="2"/>
      <c r="PTQ76" s="2"/>
      <c r="PTR76" s="2"/>
      <c r="PTS76" s="2"/>
      <c r="PTT76" s="2"/>
      <c r="PTU76" s="2"/>
      <c r="PTV76" s="2"/>
      <c r="PTW76" s="2"/>
      <c r="PTX76" s="2"/>
      <c r="PTY76" s="2"/>
      <c r="PTZ76" s="2"/>
      <c r="PUA76" s="2"/>
      <c r="PUB76" s="2"/>
      <c r="PUC76" s="2"/>
      <c r="PUD76" s="2"/>
      <c r="PUE76" s="2"/>
      <c r="PUF76" s="2"/>
      <c r="PUG76" s="2"/>
      <c r="PUH76" s="2"/>
      <c r="PUI76" s="2"/>
      <c r="PUJ76" s="2"/>
      <c r="PUK76" s="2"/>
      <c r="PUL76" s="2"/>
      <c r="PUM76" s="2"/>
      <c r="PUN76" s="2"/>
      <c r="PUO76" s="2"/>
      <c r="PUP76" s="2"/>
      <c r="PUQ76" s="2"/>
      <c r="PUR76" s="2"/>
      <c r="PUS76" s="2"/>
      <c r="PUT76" s="2"/>
      <c r="PUU76" s="2"/>
      <c r="PUV76" s="2"/>
      <c r="PUW76" s="2"/>
      <c r="PUX76" s="2"/>
      <c r="PUY76" s="2"/>
      <c r="PUZ76" s="2"/>
      <c r="PVA76" s="2"/>
      <c r="PVB76" s="2"/>
      <c r="PVC76" s="2"/>
      <c r="PVD76" s="2"/>
      <c r="PVE76" s="2"/>
      <c r="PVF76" s="2"/>
      <c r="PVG76" s="2"/>
      <c r="PVH76" s="2"/>
      <c r="PVI76" s="2"/>
      <c r="PVJ76" s="2"/>
      <c r="PVK76" s="2"/>
      <c r="PVL76" s="2"/>
      <c r="PVM76" s="2"/>
      <c r="PVN76" s="2"/>
      <c r="PVO76" s="2"/>
      <c r="PVP76" s="2"/>
      <c r="PVQ76" s="2"/>
      <c r="PVR76" s="2"/>
      <c r="PVS76" s="2"/>
      <c r="PVT76" s="2"/>
      <c r="PVU76" s="2"/>
      <c r="PVV76" s="2"/>
      <c r="PVW76" s="2"/>
      <c r="PVX76" s="2"/>
      <c r="PVY76" s="2"/>
      <c r="PVZ76" s="2"/>
      <c r="PWA76" s="2"/>
      <c r="PWB76" s="2"/>
      <c r="PWC76" s="2"/>
      <c r="PWD76" s="2"/>
      <c r="PWE76" s="2"/>
      <c r="PWF76" s="2"/>
      <c r="PWG76" s="2"/>
      <c r="PWH76" s="2"/>
      <c r="PWI76" s="2"/>
      <c r="PWJ76" s="2"/>
      <c r="PWK76" s="2"/>
      <c r="PWL76" s="2"/>
      <c r="PWM76" s="2"/>
      <c r="PWN76" s="2"/>
      <c r="PWO76" s="2"/>
      <c r="PWP76" s="2"/>
      <c r="PWQ76" s="2"/>
      <c r="PWR76" s="2"/>
      <c r="PWS76" s="2"/>
      <c r="PWT76" s="2"/>
      <c r="PWU76" s="2"/>
      <c r="PWV76" s="2"/>
      <c r="PWW76" s="2"/>
      <c r="PWX76" s="2"/>
      <c r="PWY76" s="2"/>
      <c r="PWZ76" s="2"/>
      <c r="PXA76" s="2"/>
      <c r="PXB76" s="2"/>
      <c r="PXC76" s="2"/>
      <c r="PXD76" s="2"/>
      <c r="PXE76" s="2"/>
      <c r="PXF76" s="2"/>
      <c r="PXG76" s="2"/>
      <c r="PXH76" s="2"/>
      <c r="PXI76" s="2"/>
      <c r="PXJ76" s="2"/>
      <c r="PXK76" s="2"/>
      <c r="PXL76" s="2"/>
      <c r="PXM76" s="2"/>
      <c r="PXN76" s="2"/>
      <c r="PXO76" s="2"/>
      <c r="PXP76" s="2"/>
      <c r="PXQ76" s="2"/>
      <c r="PXR76" s="2"/>
      <c r="PXS76" s="2"/>
      <c r="PXT76" s="2"/>
      <c r="PXU76" s="2"/>
      <c r="PXV76" s="2"/>
      <c r="PXW76" s="2"/>
      <c r="PXX76" s="2"/>
      <c r="PXY76" s="2"/>
      <c r="PXZ76" s="2"/>
      <c r="PYA76" s="2"/>
      <c r="PYB76" s="2"/>
      <c r="PYC76" s="2"/>
      <c r="PYD76" s="2"/>
      <c r="PYE76" s="2"/>
      <c r="PYF76" s="2"/>
      <c r="PYG76" s="2"/>
      <c r="PYH76" s="2"/>
      <c r="PYI76" s="2"/>
      <c r="PYJ76" s="2"/>
      <c r="PYK76" s="2"/>
      <c r="PYL76" s="2"/>
      <c r="PYM76" s="2"/>
      <c r="PYN76" s="2"/>
      <c r="PYO76" s="2"/>
      <c r="PYP76" s="2"/>
      <c r="PYQ76" s="2"/>
      <c r="PYR76" s="2"/>
      <c r="PYS76" s="2"/>
      <c r="PYT76" s="2"/>
      <c r="PYU76" s="2"/>
      <c r="PYV76" s="2"/>
      <c r="PYW76" s="2"/>
      <c r="PYX76" s="2"/>
      <c r="PYY76" s="2"/>
      <c r="PYZ76" s="2"/>
      <c r="PZA76" s="2"/>
      <c r="PZB76" s="2"/>
      <c r="PZC76" s="2"/>
      <c r="PZD76" s="2"/>
      <c r="PZE76" s="2"/>
      <c r="PZF76" s="2"/>
      <c r="PZG76" s="2"/>
      <c r="PZH76" s="2"/>
      <c r="PZI76" s="2"/>
      <c r="PZJ76" s="2"/>
      <c r="PZK76" s="2"/>
      <c r="PZL76" s="2"/>
      <c r="PZM76" s="2"/>
      <c r="PZN76" s="2"/>
      <c r="PZO76" s="2"/>
      <c r="PZP76" s="2"/>
      <c r="PZQ76" s="2"/>
      <c r="PZR76" s="2"/>
      <c r="PZS76" s="2"/>
      <c r="PZT76" s="2"/>
      <c r="PZU76" s="2"/>
      <c r="PZV76" s="2"/>
      <c r="PZW76" s="2"/>
      <c r="PZX76" s="2"/>
      <c r="PZY76" s="2"/>
      <c r="PZZ76" s="2"/>
      <c r="QAA76" s="2"/>
      <c r="QAB76" s="2"/>
      <c r="QAC76" s="2"/>
      <c r="QAD76" s="2"/>
      <c r="QAE76" s="2"/>
      <c r="QAF76" s="2"/>
      <c r="QAG76" s="2"/>
      <c r="QAH76" s="2"/>
      <c r="QAI76" s="2"/>
      <c r="QAJ76" s="2"/>
      <c r="QAK76" s="2"/>
      <c r="QAL76" s="2"/>
      <c r="QAM76" s="2"/>
      <c r="QAN76" s="2"/>
      <c r="QAO76" s="2"/>
      <c r="QAP76" s="2"/>
      <c r="QAQ76" s="2"/>
      <c r="QAR76" s="2"/>
      <c r="QAS76" s="2"/>
      <c r="QAT76" s="2"/>
      <c r="QAU76" s="2"/>
      <c r="QAV76" s="2"/>
      <c r="QAW76" s="2"/>
      <c r="QAX76" s="2"/>
      <c r="QAY76" s="2"/>
      <c r="QAZ76" s="2"/>
      <c r="QBA76" s="2"/>
      <c r="QBB76" s="2"/>
      <c r="QBC76" s="2"/>
      <c r="QBD76" s="2"/>
      <c r="QBE76" s="2"/>
      <c r="QBF76" s="2"/>
      <c r="QBG76" s="2"/>
      <c r="QBH76" s="2"/>
      <c r="QBI76" s="2"/>
      <c r="QBJ76" s="2"/>
      <c r="QBK76" s="2"/>
      <c r="QBL76" s="2"/>
      <c r="QBM76" s="2"/>
      <c r="QBN76" s="2"/>
      <c r="QBO76" s="2"/>
      <c r="QBP76" s="2"/>
      <c r="QBQ76" s="2"/>
      <c r="QBR76" s="2"/>
      <c r="QBS76" s="2"/>
      <c r="QBT76" s="2"/>
      <c r="QBU76" s="2"/>
      <c r="QBV76" s="2"/>
      <c r="QBW76" s="2"/>
      <c r="QBX76" s="2"/>
      <c r="QBY76" s="2"/>
      <c r="QBZ76" s="2"/>
      <c r="QCA76" s="2"/>
      <c r="QCB76" s="2"/>
      <c r="QCC76" s="2"/>
      <c r="QCD76" s="2"/>
      <c r="QCE76" s="2"/>
      <c r="QCF76" s="2"/>
      <c r="QCG76" s="2"/>
      <c r="QCH76" s="2"/>
      <c r="QCI76" s="2"/>
      <c r="QCJ76" s="2"/>
      <c r="QCK76" s="2"/>
      <c r="QCL76" s="2"/>
      <c r="QCM76" s="2"/>
      <c r="QCN76" s="2"/>
      <c r="QCO76" s="2"/>
      <c r="QCP76" s="2"/>
      <c r="QCQ76" s="2"/>
      <c r="QCR76" s="2"/>
      <c r="QCS76" s="2"/>
      <c r="QCT76" s="2"/>
      <c r="QCU76" s="2"/>
      <c r="QCV76" s="2"/>
      <c r="QCW76" s="2"/>
      <c r="QCX76" s="2"/>
      <c r="QCY76" s="2"/>
      <c r="QCZ76" s="2"/>
      <c r="QDA76" s="2"/>
      <c r="QDB76" s="2"/>
      <c r="QDC76" s="2"/>
      <c r="QDD76" s="2"/>
      <c r="QDE76" s="2"/>
      <c r="QDF76" s="2"/>
      <c r="QDG76" s="2"/>
      <c r="QDH76" s="2"/>
      <c r="QDI76" s="2"/>
      <c r="QDJ76" s="2"/>
      <c r="QDK76" s="2"/>
      <c r="QDL76" s="2"/>
      <c r="QDM76" s="2"/>
      <c r="QDN76" s="2"/>
      <c r="QDO76" s="2"/>
      <c r="QDP76" s="2"/>
      <c r="QDQ76" s="2"/>
      <c r="QDR76" s="2"/>
      <c r="QDS76" s="2"/>
      <c r="QDT76" s="2"/>
      <c r="QDU76" s="2"/>
      <c r="QDV76" s="2"/>
      <c r="QDW76" s="2"/>
      <c r="QDX76" s="2"/>
      <c r="QDY76" s="2"/>
      <c r="QDZ76" s="2"/>
      <c r="QEA76" s="2"/>
      <c r="QEB76" s="2"/>
      <c r="QEC76" s="2"/>
      <c r="QED76" s="2"/>
      <c r="QEE76" s="2"/>
      <c r="QEF76" s="2"/>
      <c r="QEG76" s="2"/>
      <c r="QEH76" s="2"/>
      <c r="QEI76" s="2"/>
      <c r="QEJ76" s="2"/>
      <c r="QEK76" s="2"/>
      <c r="QEL76" s="2"/>
      <c r="QEM76" s="2"/>
      <c r="QEN76" s="2"/>
      <c r="QEO76" s="2"/>
      <c r="QEP76" s="2"/>
      <c r="QEQ76" s="2"/>
      <c r="QER76" s="2"/>
      <c r="QES76" s="2"/>
      <c r="QET76" s="2"/>
      <c r="QEU76" s="2"/>
      <c r="QEV76" s="2"/>
      <c r="QEW76" s="2"/>
      <c r="QEX76" s="2"/>
      <c r="QEY76" s="2"/>
      <c r="QEZ76" s="2"/>
      <c r="QFA76" s="2"/>
      <c r="QFB76" s="2"/>
      <c r="QFC76" s="2"/>
      <c r="QFD76" s="2"/>
      <c r="QFE76" s="2"/>
      <c r="QFF76" s="2"/>
      <c r="QFG76" s="2"/>
      <c r="QFH76" s="2"/>
      <c r="QFI76" s="2"/>
      <c r="QFJ76" s="2"/>
      <c r="QFK76" s="2"/>
      <c r="QFL76" s="2"/>
      <c r="QFM76" s="2"/>
      <c r="QFN76" s="2"/>
      <c r="QFO76" s="2"/>
      <c r="QFP76" s="2"/>
      <c r="QFQ76" s="2"/>
      <c r="QFR76" s="2"/>
      <c r="QFS76" s="2"/>
      <c r="QFT76" s="2"/>
      <c r="QFU76" s="2"/>
      <c r="QFV76" s="2"/>
      <c r="QFW76" s="2"/>
      <c r="QFX76" s="2"/>
      <c r="QFY76" s="2"/>
      <c r="QFZ76" s="2"/>
      <c r="QGA76" s="2"/>
      <c r="QGB76" s="2"/>
      <c r="QGC76" s="2"/>
      <c r="QGD76" s="2"/>
      <c r="QGE76" s="2"/>
      <c r="QGF76" s="2"/>
      <c r="QGG76" s="2"/>
      <c r="QGH76" s="2"/>
      <c r="QGI76" s="2"/>
      <c r="QGJ76" s="2"/>
      <c r="QGK76" s="2"/>
      <c r="QGL76" s="2"/>
      <c r="QGM76" s="2"/>
      <c r="QGN76" s="2"/>
      <c r="QGO76" s="2"/>
      <c r="QGP76" s="2"/>
      <c r="QGQ76" s="2"/>
      <c r="QGR76" s="2"/>
      <c r="QGS76" s="2"/>
      <c r="QGT76" s="2"/>
      <c r="QGU76" s="2"/>
      <c r="QGV76" s="2"/>
      <c r="QGW76" s="2"/>
      <c r="QGX76" s="2"/>
      <c r="QGY76" s="2"/>
      <c r="QGZ76" s="2"/>
      <c r="QHA76" s="2"/>
      <c r="QHB76" s="2"/>
      <c r="QHC76" s="2"/>
      <c r="QHD76" s="2"/>
      <c r="QHE76" s="2"/>
      <c r="QHF76" s="2"/>
      <c r="QHG76" s="2"/>
      <c r="QHH76" s="2"/>
      <c r="QHI76" s="2"/>
      <c r="QHJ76" s="2"/>
      <c r="QHK76" s="2"/>
      <c r="QHL76" s="2"/>
      <c r="QHM76" s="2"/>
      <c r="QHN76" s="2"/>
      <c r="QHO76" s="2"/>
      <c r="QHP76" s="2"/>
      <c r="QHQ76" s="2"/>
      <c r="QHR76" s="2"/>
      <c r="QHS76" s="2"/>
      <c r="QHT76" s="2"/>
      <c r="QHU76" s="2"/>
      <c r="QHV76" s="2"/>
      <c r="QHW76" s="2"/>
      <c r="QHX76" s="2"/>
      <c r="QHY76" s="2"/>
      <c r="QHZ76" s="2"/>
      <c r="QIA76" s="2"/>
      <c r="QIB76" s="2"/>
      <c r="QIC76" s="2"/>
      <c r="QID76" s="2"/>
      <c r="QIE76" s="2"/>
      <c r="QIF76" s="2"/>
      <c r="QIG76" s="2"/>
      <c r="QIH76" s="2"/>
      <c r="QII76" s="2"/>
      <c r="QIJ76" s="2"/>
      <c r="QIK76" s="2"/>
      <c r="QIL76" s="2"/>
      <c r="QIM76" s="2"/>
      <c r="QIN76" s="2"/>
      <c r="QIO76" s="2"/>
      <c r="QIP76" s="2"/>
      <c r="QIQ76" s="2"/>
      <c r="QIR76" s="2"/>
      <c r="QIS76" s="2"/>
      <c r="QIT76" s="2"/>
      <c r="QIU76" s="2"/>
      <c r="QIV76" s="2"/>
      <c r="QIW76" s="2"/>
      <c r="QIX76" s="2"/>
      <c r="QIY76" s="2"/>
      <c r="QIZ76" s="2"/>
      <c r="QJA76" s="2"/>
      <c r="QJB76" s="2"/>
      <c r="QJC76" s="2"/>
      <c r="QJD76" s="2"/>
      <c r="QJE76" s="2"/>
      <c r="QJF76" s="2"/>
      <c r="QJG76" s="2"/>
      <c r="QJH76" s="2"/>
      <c r="QJI76" s="2"/>
      <c r="QJJ76" s="2"/>
      <c r="QJK76" s="2"/>
      <c r="QJL76" s="2"/>
      <c r="QJM76" s="2"/>
      <c r="QJN76" s="2"/>
      <c r="QJO76" s="2"/>
      <c r="QJP76" s="2"/>
      <c r="QJQ76" s="2"/>
      <c r="QJR76" s="2"/>
      <c r="QJS76" s="2"/>
      <c r="QJT76" s="2"/>
      <c r="QJU76" s="2"/>
      <c r="QJV76" s="2"/>
      <c r="QJW76" s="2"/>
      <c r="QJX76" s="2"/>
      <c r="QJY76" s="2"/>
      <c r="QJZ76" s="2"/>
      <c r="QKA76" s="2"/>
      <c r="QKB76" s="2"/>
      <c r="QKC76" s="2"/>
      <c r="QKD76" s="2"/>
      <c r="QKE76" s="2"/>
      <c r="QKF76" s="2"/>
      <c r="QKG76" s="2"/>
      <c r="QKH76" s="2"/>
      <c r="QKI76" s="2"/>
      <c r="QKJ76" s="2"/>
      <c r="QKK76" s="2"/>
      <c r="QKL76" s="2"/>
      <c r="QKM76" s="2"/>
      <c r="QKN76" s="2"/>
      <c r="QKO76" s="2"/>
      <c r="QKP76" s="2"/>
      <c r="QKQ76" s="2"/>
      <c r="QKR76" s="2"/>
      <c r="QKS76" s="2"/>
      <c r="QKT76" s="2"/>
      <c r="QKU76" s="2"/>
      <c r="QKV76" s="2"/>
      <c r="QKW76" s="2"/>
      <c r="QKX76" s="2"/>
      <c r="QKY76" s="2"/>
      <c r="QKZ76" s="2"/>
      <c r="QLA76" s="2"/>
      <c r="QLB76" s="2"/>
      <c r="QLC76" s="2"/>
      <c r="QLD76" s="2"/>
      <c r="QLE76" s="2"/>
      <c r="QLF76" s="2"/>
      <c r="QLG76" s="2"/>
      <c r="QLH76" s="2"/>
      <c r="QLI76" s="2"/>
      <c r="QLJ76" s="2"/>
      <c r="QLK76" s="2"/>
      <c r="QLL76" s="2"/>
      <c r="QLM76" s="2"/>
      <c r="QLN76" s="2"/>
      <c r="QLO76" s="2"/>
      <c r="QLP76" s="2"/>
      <c r="QLQ76" s="2"/>
      <c r="QLR76" s="2"/>
      <c r="QLS76" s="2"/>
      <c r="QLT76" s="2"/>
      <c r="QLU76" s="2"/>
      <c r="QLV76" s="2"/>
      <c r="QLW76" s="2"/>
      <c r="QLX76" s="2"/>
      <c r="QLY76" s="2"/>
      <c r="QLZ76" s="2"/>
      <c r="QMA76" s="2"/>
      <c r="QMB76" s="2"/>
      <c r="QMC76" s="2"/>
      <c r="QMD76" s="2"/>
      <c r="QME76" s="2"/>
      <c r="QMF76" s="2"/>
      <c r="QMG76" s="2"/>
      <c r="QMH76" s="2"/>
      <c r="QMI76" s="2"/>
      <c r="QMJ76" s="2"/>
      <c r="QMK76" s="2"/>
      <c r="QML76" s="2"/>
      <c r="QMM76" s="2"/>
      <c r="QMN76" s="2"/>
      <c r="QMO76" s="2"/>
      <c r="QMP76" s="2"/>
      <c r="QMQ76" s="2"/>
      <c r="QMR76" s="2"/>
      <c r="QMS76" s="2"/>
      <c r="QMT76" s="2"/>
      <c r="QMU76" s="2"/>
      <c r="QMV76" s="2"/>
      <c r="QMW76" s="2"/>
      <c r="QMX76" s="2"/>
      <c r="QMY76" s="2"/>
      <c r="QMZ76" s="2"/>
      <c r="QNA76" s="2"/>
      <c r="QNB76" s="2"/>
      <c r="QNC76" s="2"/>
      <c r="QND76" s="2"/>
      <c r="QNE76" s="2"/>
      <c r="QNF76" s="2"/>
      <c r="QNG76" s="2"/>
      <c r="QNH76" s="2"/>
      <c r="QNI76" s="2"/>
      <c r="QNJ76" s="2"/>
      <c r="QNK76" s="2"/>
      <c r="QNL76" s="2"/>
      <c r="QNM76" s="2"/>
      <c r="QNN76" s="2"/>
      <c r="QNO76" s="2"/>
      <c r="QNP76" s="2"/>
      <c r="QNQ76" s="2"/>
      <c r="QNR76" s="2"/>
      <c r="QNS76" s="2"/>
      <c r="QNT76" s="2"/>
      <c r="QNU76" s="2"/>
      <c r="QNV76" s="2"/>
      <c r="QNW76" s="2"/>
      <c r="QNX76" s="2"/>
      <c r="QNY76" s="2"/>
      <c r="QNZ76" s="2"/>
      <c r="QOA76" s="2"/>
      <c r="QOB76" s="2"/>
      <c r="QOC76" s="2"/>
      <c r="QOD76" s="2"/>
      <c r="QOE76" s="2"/>
      <c r="QOF76" s="2"/>
      <c r="QOG76" s="2"/>
      <c r="QOH76" s="2"/>
      <c r="QOI76" s="2"/>
      <c r="QOJ76" s="2"/>
      <c r="QOK76" s="2"/>
      <c r="QOL76" s="2"/>
      <c r="QOM76" s="2"/>
      <c r="QON76" s="2"/>
      <c r="QOO76" s="2"/>
      <c r="QOP76" s="2"/>
      <c r="QOQ76" s="2"/>
      <c r="QOR76" s="2"/>
      <c r="QOS76" s="2"/>
      <c r="QOT76" s="2"/>
      <c r="QOU76" s="2"/>
      <c r="QOV76" s="2"/>
      <c r="QOW76" s="2"/>
      <c r="QOX76" s="2"/>
      <c r="QOY76" s="2"/>
      <c r="QOZ76" s="2"/>
      <c r="QPA76" s="2"/>
      <c r="QPB76" s="2"/>
      <c r="QPC76" s="2"/>
      <c r="QPD76" s="2"/>
      <c r="QPE76" s="2"/>
      <c r="QPF76" s="2"/>
      <c r="QPG76" s="2"/>
      <c r="QPH76" s="2"/>
      <c r="QPI76" s="2"/>
      <c r="QPJ76" s="2"/>
      <c r="QPK76" s="2"/>
      <c r="QPL76" s="2"/>
      <c r="QPM76" s="2"/>
      <c r="QPN76" s="2"/>
      <c r="QPO76" s="2"/>
      <c r="QPP76" s="2"/>
      <c r="QPQ76" s="2"/>
      <c r="QPR76" s="2"/>
      <c r="QPS76" s="2"/>
      <c r="QPT76" s="2"/>
      <c r="QPU76" s="2"/>
      <c r="QPV76" s="2"/>
      <c r="QPW76" s="2"/>
      <c r="QPX76" s="2"/>
      <c r="QPY76" s="2"/>
      <c r="QPZ76" s="2"/>
      <c r="QQA76" s="2"/>
      <c r="QQB76" s="2"/>
      <c r="QQC76" s="2"/>
      <c r="QQD76" s="2"/>
      <c r="QQE76" s="2"/>
      <c r="QQF76" s="2"/>
      <c r="QQG76" s="2"/>
      <c r="QQH76" s="2"/>
      <c r="QQI76" s="2"/>
      <c r="QQJ76" s="2"/>
      <c r="QQK76" s="2"/>
      <c r="QQL76" s="2"/>
      <c r="QQM76" s="2"/>
      <c r="QQN76" s="2"/>
      <c r="QQO76" s="2"/>
      <c r="QQP76" s="2"/>
      <c r="QQQ76" s="2"/>
      <c r="QQR76" s="2"/>
      <c r="QQS76" s="2"/>
      <c r="QQT76" s="2"/>
      <c r="QQU76" s="2"/>
      <c r="QQV76" s="2"/>
      <c r="QQW76" s="2"/>
      <c r="QQX76" s="2"/>
      <c r="QQY76" s="2"/>
      <c r="QQZ76" s="2"/>
      <c r="QRA76" s="2"/>
      <c r="QRB76" s="2"/>
      <c r="QRC76" s="2"/>
      <c r="QRD76" s="2"/>
      <c r="QRE76" s="2"/>
      <c r="QRF76" s="2"/>
      <c r="QRG76" s="2"/>
      <c r="QRH76" s="2"/>
      <c r="QRI76" s="2"/>
      <c r="QRJ76" s="2"/>
      <c r="QRK76" s="2"/>
      <c r="QRL76" s="2"/>
      <c r="QRM76" s="2"/>
      <c r="QRN76" s="2"/>
      <c r="QRO76" s="2"/>
      <c r="QRP76" s="2"/>
      <c r="QRQ76" s="2"/>
      <c r="QRR76" s="2"/>
      <c r="QRS76" s="2"/>
      <c r="QRT76" s="2"/>
      <c r="QRU76" s="2"/>
      <c r="QRV76" s="2"/>
      <c r="QRW76" s="2"/>
      <c r="QRX76" s="2"/>
      <c r="QRY76" s="2"/>
      <c r="QRZ76" s="2"/>
      <c r="QSA76" s="2"/>
      <c r="QSB76" s="2"/>
      <c r="QSC76" s="2"/>
      <c r="QSD76" s="2"/>
      <c r="QSE76" s="2"/>
      <c r="QSF76" s="2"/>
      <c r="QSG76" s="2"/>
      <c r="QSH76" s="2"/>
      <c r="QSI76" s="2"/>
      <c r="QSJ76" s="2"/>
      <c r="QSK76" s="2"/>
      <c r="QSL76" s="2"/>
      <c r="QSM76" s="2"/>
      <c r="QSN76" s="2"/>
      <c r="QSO76" s="2"/>
      <c r="QSP76" s="2"/>
      <c r="QSQ76" s="2"/>
      <c r="QSR76" s="2"/>
      <c r="QSS76" s="2"/>
      <c r="QST76" s="2"/>
      <c r="QSU76" s="2"/>
      <c r="QSV76" s="2"/>
      <c r="QSW76" s="2"/>
      <c r="QSX76" s="2"/>
      <c r="QSY76" s="2"/>
      <c r="QSZ76" s="2"/>
      <c r="QTA76" s="2"/>
      <c r="QTB76" s="2"/>
      <c r="QTC76" s="2"/>
      <c r="QTD76" s="2"/>
      <c r="QTE76" s="2"/>
      <c r="QTF76" s="2"/>
      <c r="QTG76" s="2"/>
      <c r="QTH76" s="2"/>
      <c r="QTI76" s="2"/>
      <c r="QTJ76" s="2"/>
      <c r="QTK76" s="2"/>
      <c r="QTL76" s="2"/>
      <c r="QTM76" s="2"/>
      <c r="QTN76" s="2"/>
      <c r="QTO76" s="2"/>
      <c r="QTP76" s="2"/>
      <c r="QTQ76" s="2"/>
      <c r="QTR76" s="2"/>
      <c r="QTS76" s="2"/>
      <c r="QTT76" s="2"/>
      <c r="QTU76" s="2"/>
      <c r="QTV76" s="2"/>
      <c r="QTW76" s="2"/>
      <c r="QTX76" s="2"/>
      <c r="QTY76" s="2"/>
      <c r="QTZ76" s="2"/>
      <c r="QUA76" s="2"/>
      <c r="QUB76" s="2"/>
      <c r="QUC76" s="2"/>
      <c r="QUD76" s="2"/>
      <c r="QUE76" s="2"/>
      <c r="QUF76" s="2"/>
      <c r="QUG76" s="2"/>
      <c r="QUH76" s="2"/>
      <c r="QUI76" s="2"/>
      <c r="QUJ76" s="2"/>
      <c r="QUK76" s="2"/>
      <c r="QUL76" s="2"/>
      <c r="QUM76" s="2"/>
      <c r="QUN76" s="2"/>
      <c r="QUO76" s="2"/>
      <c r="QUP76" s="2"/>
      <c r="QUQ76" s="2"/>
      <c r="QUR76" s="2"/>
      <c r="QUS76" s="2"/>
      <c r="QUT76" s="2"/>
      <c r="QUU76" s="2"/>
      <c r="QUV76" s="2"/>
      <c r="QUW76" s="2"/>
      <c r="QUX76" s="2"/>
      <c r="QUY76" s="2"/>
      <c r="QUZ76" s="2"/>
      <c r="QVA76" s="2"/>
      <c r="QVB76" s="2"/>
      <c r="QVC76" s="2"/>
      <c r="QVD76" s="2"/>
      <c r="QVE76" s="2"/>
      <c r="QVF76" s="2"/>
      <c r="QVG76" s="2"/>
      <c r="QVH76" s="2"/>
      <c r="QVI76" s="2"/>
      <c r="QVJ76" s="2"/>
      <c r="QVK76" s="2"/>
      <c r="QVL76" s="2"/>
      <c r="QVM76" s="2"/>
      <c r="QVN76" s="2"/>
      <c r="QVO76" s="2"/>
      <c r="QVP76" s="2"/>
      <c r="QVQ76" s="2"/>
      <c r="QVR76" s="2"/>
      <c r="QVS76" s="2"/>
      <c r="QVT76" s="2"/>
      <c r="QVU76" s="2"/>
      <c r="QVV76" s="2"/>
      <c r="QVW76" s="2"/>
      <c r="QVX76" s="2"/>
      <c r="QVY76" s="2"/>
      <c r="QVZ76" s="2"/>
      <c r="QWA76" s="2"/>
      <c r="QWB76" s="2"/>
      <c r="QWC76" s="2"/>
      <c r="QWD76" s="2"/>
      <c r="QWE76" s="2"/>
      <c r="QWF76" s="2"/>
      <c r="QWG76" s="2"/>
      <c r="QWH76" s="2"/>
      <c r="QWI76" s="2"/>
      <c r="QWJ76" s="2"/>
      <c r="QWK76" s="2"/>
      <c r="QWL76" s="2"/>
      <c r="QWM76" s="2"/>
      <c r="QWN76" s="2"/>
      <c r="QWO76" s="2"/>
      <c r="QWP76" s="2"/>
      <c r="QWQ76" s="2"/>
      <c r="QWR76" s="2"/>
      <c r="QWS76" s="2"/>
      <c r="QWT76" s="2"/>
      <c r="QWU76" s="2"/>
      <c r="QWV76" s="2"/>
      <c r="QWW76" s="2"/>
      <c r="QWX76" s="2"/>
      <c r="QWY76" s="2"/>
      <c r="QWZ76" s="2"/>
      <c r="QXA76" s="2"/>
      <c r="QXB76" s="2"/>
      <c r="QXC76" s="2"/>
      <c r="QXD76" s="2"/>
      <c r="QXE76" s="2"/>
      <c r="QXF76" s="2"/>
      <c r="QXG76" s="2"/>
      <c r="QXH76" s="2"/>
      <c r="QXI76" s="2"/>
      <c r="QXJ76" s="2"/>
      <c r="QXK76" s="2"/>
      <c r="QXL76" s="2"/>
      <c r="QXM76" s="2"/>
      <c r="QXN76" s="2"/>
      <c r="QXO76" s="2"/>
      <c r="QXP76" s="2"/>
      <c r="QXQ76" s="2"/>
      <c r="QXR76" s="2"/>
      <c r="QXS76" s="2"/>
      <c r="QXT76" s="2"/>
      <c r="QXU76" s="2"/>
      <c r="QXV76" s="2"/>
      <c r="QXW76" s="2"/>
      <c r="QXX76" s="2"/>
      <c r="QXY76" s="2"/>
      <c r="QXZ76" s="2"/>
      <c r="QYA76" s="2"/>
      <c r="QYB76" s="2"/>
      <c r="QYC76" s="2"/>
      <c r="QYD76" s="2"/>
      <c r="QYE76" s="2"/>
      <c r="QYF76" s="2"/>
      <c r="QYG76" s="2"/>
      <c r="QYH76" s="2"/>
      <c r="QYI76" s="2"/>
      <c r="QYJ76" s="2"/>
      <c r="QYK76" s="2"/>
      <c r="QYL76" s="2"/>
      <c r="QYM76" s="2"/>
      <c r="QYN76" s="2"/>
      <c r="QYO76" s="2"/>
      <c r="QYP76" s="2"/>
      <c r="QYQ76" s="2"/>
      <c r="QYR76" s="2"/>
      <c r="QYS76" s="2"/>
      <c r="QYT76" s="2"/>
      <c r="QYU76" s="2"/>
      <c r="QYV76" s="2"/>
      <c r="QYW76" s="2"/>
      <c r="QYX76" s="2"/>
      <c r="QYY76" s="2"/>
      <c r="QYZ76" s="2"/>
      <c r="QZA76" s="2"/>
      <c r="QZB76" s="2"/>
      <c r="QZC76" s="2"/>
      <c r="QZD76" s="2"/>
      <c r="QZE76" s="2"/>
      <c r="QZF76" s="2"/>
      <c r="QZG76" s="2"/>
      <c r="QZH76" s="2"/>
      <c r="QZI76" s="2"/>
      <c r="QZJ76" s="2"/>
      <c r="QZK76" s="2"/>
      <c r="QZL76" s="2"/>
      <c r="QZM76" s="2"/>
      <c r="QZN76" s="2"/>
      <c r="QZO76" s="2"/>
      <c r="QZP76" s="2"/>
      <c r="QZQ76" s="2"/>
      <c r="QZR76" s="2"/>
      <c r="QZS76" s="2"/>
      <c r="QZT76" s="2"/>
      <c r="QZU76" s="2"/>
      <c r="QZV76" s="2"/>
      <c r="QZW76" s="2"/>
      <c r="QZX76" s="2"/>
      <c r="QZY76" s="2"/>
      <c r="QZZ76" s="2"/>
      <c r="RAA76" s="2"/>
      <c r="RAB76" s="2"/>
      <c r="RAC76" s="2"/>
      <c r="RAD76" s="2"/>
      <c r="RAE76" s="2"/>
      <c r="RAF76" s="2"/>
      <c r="RAG76" s="2"/>
      <c r="RAH76" s="2"/>
      <c r="RAI76" s="2"/>
      <c r="RAJ76" s="2"/>
      <c r="RAK76" s="2"/>
      <c r="RAL76" s="2"/>
      <c r="RAM76" s="2"/>
      <c r="RAN76" s="2"/>
      <c r="RAO76" s="2"/>
      <c r="RAP76" s="2"/>
      <c r="RAQ76" s="2"/>
      <c r="RAR76" s="2"/>
      <c r="RAS76" s="2"/>
      <c r="RAT76" s="2"/>
      <c r="RAU76" s="2"/>
      <c r="RAV76" s="2"/>
      <c r="RAW76" s="2"/>
      <c r="RAX76" s="2"/>
      <c r="RAY76" s="2"/>
      <c r="RAZ76" s="2"/>
      <c r="RBA76" s="2"/>
      <c r="RBB76" s="2"/>
      <c r="RBC76" s="2"/>
      <c r="RBD76" s="2"/>
      <c r="RBE76" s="2"/>
      <c r="RBF76" s="2"/>
      <c r="RBG76" s="2"/>
      <c r="RBH76" s="2"/>
      <c r="RBI76" s="2"/>
      <c r="RBJ76" s="2"/>
      <c r="RBK76" s="2"/>
      <c r="RBL76" s="2"/>
      <c r="RBM76" s="2"/>
      <c r="RBN76" s="2"/>
      <c r="RBO76" s="2"/>
      <c r="RBP76" s="2"/>
      <c r="RBQ76" s="2"/>
      <c r="RBR76" s="2"/>
      <c r="RBS76" s="2"/>
      <c r="RBT76" s="2"/>
      <c r="RBU76" s="2"/>
      <c r="RBV76" s="2"/>
      <c r="RBW76" s="2"/>
      <c r="RBX76" s="2"/>
      <c r="RBY76" s="2"/>
      <c r="RBZ76" s="2"/>
      <c r="RCA76" s="2"/>
      <c r="RCB76" s="2"/>
      <c r="RCC76" s="2"/>
      <c r="RCD76" s="2"/>
      <c r="RCE76" s="2"/>
      <c r="RCF76" s="2"/>
      <c r="RCG76" s="2"/>
      <c r="RCH76" s="2"/>
      <c r="RCI76" s="2"/>
      <c r="RCJ76" s="2"/>
      <c r="RCK76" s="2"/>
      <c r="RCL76" s="2"/>
      <c r="RCM76" s="2"/>
      <c r="RCN76" s="2"/>
      <c r="RCO76" s="2"/>
      <c r="RCP76" s="2"/>
      <c r="RCQ76" s="2"/>
      <c r="RCR76" s="2"/>
      <c r="RCS76" s="2"/>
      <c r="RCT76" s="2"/>
      <c r="RCU76" s="2"/>
      <c r="RCV76" s="2"/>
      <c r="RCW76" s="2"/>
      <c r="RCX76" s="2"/>
      <c r="RCY76" s="2"/>
      <c r="RCZ76" s="2"/>
      <c r="RDA76" s="2"/>
      <c r="RDB76" s="2"/>
      <c r="RDC76" s="2"/>
      <c r="RDD76" s="2"/>
      <c r="RDE76" s="2"/>
      <c r="RDF76" s="2"/>
      <c r="RDG76" s="2"/>
      <c r="RDH76" s="2"/>
      <c r="RDI76" s="2"/>
      <c r="RDJ76" s="2"/>
      <c r="RDK76" s="2"/>
      <c r="RDL76" s="2"/>
      <c r="RDM76" s="2"/>
      <c r="RDN76" s="2"/>
      <c r="RDO76" s="2"/>
      <c r="RDP76" s="2"/>
      <c r="RDQ76" s="2"/>
      <c r="RDR76" s="2"/>
      <c r="RDS76" s="2"/>
      <c r="RDT76" s="2"/>
      <c r="RDU76" s="2"/>
      <c r="RDV76" s="2"/>
      <c r="RDW76" s="2"/>
      <c r="RDX76" s="2"/>
      <c r="RDY76" s="2"/>
      <c r="RDZ76" s="2"/>
      <c r="REA76" s="2"/>
      <c r="REB76" s="2"/>
      <c r="REC76" s="2"/>
      <c r="RED76" s="2"/>
      <c r="REE76" s="2"/>
      <c r="REF76" s="2"/>
      <c r="REG76" s="2"/>
      <c r="REH76" s="2"/>
      <c r="REI76" s="2"/>
      <c r="REJ76" s="2"/>
      <c r="REK76" s="2"/>
      <c r="REL76" s="2"/>
      <c r="REM76" s="2"/>
      <c r="REN76" s="2"/>
      <c r="REO76" s="2"/>
      <c r="REP76" s="2"/>
      <c r="REQ76" s="2"/>
      <c r="RER76" s="2"/>
      <c r="RES76" s="2"/>
      <c r="RET76" s="2"/>
      <c r="REU76" s="2"/>
      <c r="REV76" s="2"/>
      <c r="REW76" s="2"/>
      <c r="REX76" s="2"/>
      <c r="REY76" s="2"/>
      <c r="REZ76" s="2"/>
      <c r="RFA76" s="2"/>
      <c r="RFB76" s="2"/>
      <c r="RFC76" s="2"/>
      <c r="RFD76" s="2"/>
      <c r="RFE76" s="2"/>
      <c r="RFF76" s="2"/>
      <c r="RFG76" s="2"/>
      <c r="RFH76" s="2"/>
      <c r="RFI76" s="2"/>
      <c r="RFJ76" s="2"/>
      <c r="RFK76" s="2"/>
      <c r="RFL76" s="2"/>
      <c r="RFM76" s="2"/>
      <c r="RFN76" s="2"/>
      <c r="RFO76" s="2"/>
      <c r="RFP76" s="2"/>
      <c r="RFQ76" s="2"/>
      <c r="RFR76" s="2"/>
      <c r="RFS76" s="2"/>
      <c r="RFT76" s="2"/>
      <c r="RFU76" s="2"/>
      <c r="RFV76" s="2"/>
      <c r="RFW76" s="2"/>
      <c r="RFX76" s="2"/>
      <c r="RFY76" s="2"/>
      <c r="RFZ76" s="2"/>
      <c r="RGA76" s="2"/>
      <c r="RGB76" s="2"/>
      <c r="RGC76" s="2"/>
      <c r="RGD76" s="2"/>
      <c r="RGE76" s="2"/>
      <c r="RGF76" s="2"/>
      <c r="RGG76" s="2"/>
      <c r="RGH76" s="2"/>
      <c r="RGI76" s="2"/>
      <c r="RGJ76" s="2"/>
      <c r="RGK76" s="2"/>
      <c r="RGL76" s="2"/>
      <c r="RGM76" s="2"/>
      <c r="RGN76" s="2"/>
      <c r="RGO76" s="2"/>
      <c r="RGP76" s="2"/>
      <c r="RGQ76" s="2"/>
      <c r="RGR76" s="2"/>
      <c r="RGS76" s="2"/>
      <c r="RGT76" s="2"/>
      <c r="RGU76" s="2"/>
      <c r="RGV76" s="2"/>
      <c r="RGW76" s="2"/>
      <c r="RGX76" s="2"/>
      <c r="RGY76" s="2"/>
      <c r="RGZ76" s="2"/>
      <c r="RHA76" s="2"/>
      <c r="RHB76" s="2"/>
      <c r="RHC76" s="2"/>
      <c r="RHD76" s="2"/>
      <c r="RHE76" s="2"/>
      <c r="RHF76" s="2"/>
      <c r="RHG76" s="2"/>
      <c r="RHH76" s="2"/>
      <c r="RHI76" s="2"/>
      <c r="RHJ76" s="2"/>
      <c r="RHK76" s="2"/>
      <c r="RHL76" s="2"/>
      <c r="RHM76" s="2"/>
      <c r="RHN76" s="2"/>
      <c r="RHO76" s="2"/>
      <c r="RHP76" s="2"/>
      <c r="RHQ76" s="2"/>
      <c r="RHR76" s="2"/>
      <c r="RHS76" s="2"/>
      <c r="RHT76" s="2"/>
      <c r="RHU76" s="2"/>
      <c r="RHV76" s="2"/>
      <c r="RHW76" s="2"/>
      <c r="RHX76" s="2"/>
      <c r="RHY76" s="2"/>
      <c r="RHZ76" s="2"/>
      <c r="RIA76" s="2"/>
      <c r="RIB76" s="2"/>
      <c r="RIC76" s="2"/>
      <c r="RID76" s="2"/>
      <c r="RIE76" s="2"/>
      <c r="RIF76" s="2"/>
      <c r="RIG76" s="2"/>
      <c r="RIH76" s="2"/>
      <c r="RII76" s="2"/>
      <c r="RIJ76" s="2"/>
      <c r="RIK76" s="2"/>
      <c r="RIL76" s="2"/>
      <c r="RIM76" s="2"/>
      <c r="RIN76" s="2"/>
      <c r="RIO76" s="2"/>
      <c r="RIP76" s="2"/>
      <c r="RIQ76" s="2"/>
      <c r="RIR76" s="2"/>
      <c r="RIS76" s="2"/>
      <c r="RIT76" s="2"/>
      <c r="RIU76" s="2"/>
      <c r="RIV76" s="2"/>
      <c r="RIW76" s="2"/>
      <c r="RIX76" s="2"/>
      <c r="RIY76" s="2"/>
      <c r="RIZ76" s="2"/>
      <c r="RJA76" s="2"/>
      <c r="RJB76" s="2"/>
      <c r="RJC76" s="2"/>
      <c r="RJD76" s="2"/>
      <c r="RJE76" s="2"/>
      <c r="RJF76" s="2"/>
      <c r="RJG76" s="2"/>
      <c r="RJH76" s="2"/>
      <c r="RJI76" s="2"/>
      <c r="RJJ76" s="2"/>
      <c r="RJK76" s="2"/>
      <c r="RJL76" s="2"/>
      <c r="RJM76" s="2"/>
      <c r="RJN76" s="2"/>
      <c r="RJO76" s="2"/>
      <c r="RJP76" s="2"/>
      <c r="RJQ76" s="2"/>
      <c r="RJR76" s="2"/>
      <c r="RJS76" s="2"/>
      <c r="RJT76" s="2"/>
      <c r="RJU76" s="2"/>
      <c r="RJV76" s="2"/>
      <c r="RJW76" s="2"/>
      <c r="RJX76" s="2"/>
      <c r="RJY76" s="2"/>
      <c r="RJZ76" s="2"/>
      <c r="RKA76" s="2"/>
      <c r="RKB76" s="2"/>
      <c r="RKC76" s="2"/>
      <c r="RKD76" s="2"/>
      <c r="RKE76" s="2"/>
      <c r="RKF76" s="2"/>
      <c r="RKG76" s="2"/>
      <c r="RKH76" s="2"/>
      <c r="RKI76" s="2"/>
      <c r="RKJ76" s="2"/>
      <c r="RKK76" s="2"/>
      <c r="RKL76" s="2"/>
      <c r="RKM76" s="2"/>
      <c r="RKN76" s="2"/>
      <c r="RKO76" s="2"/>
      <c r="RKP76" s="2"/>
      <c r="RKQ76" s="2"/>
      <c r="RKR76" s="2"/>
      <c r="RKS76" s="2"/>
      <c r="RKT76" s="2"/>
      <c r="RKU76" s="2"/>
      <c r="RKV76" s="2"/>
      <c r="RKW76" s="2"/>
      <c r="RKX76" s="2"/>
      <c r="RKY76" s="2"/>
      <c r="RKZ76" s="2"/>
      <c r="RLA76" s="2"/>
      <c r="RLB76" s="2"/>
      <c r="RLC76" s="2"/>
      <c r="RLD76" s="2"/>
      <c r="RLE76" s="2"/>
      <c r="RLF76" s="2"/>
      <c r="RLG76" s="2"/>
      <c r="RLH76" s="2"/>
      <c r="RLI76" s="2"/>
      <c r="RLJ76" s="2"/>
      <c r="RLK76" s="2"/>
      <c r="RLL76" s="2"/>
      <c r="RLM76" s="2"/>
      <c r="RLN76" s="2"/>
      <c r="RLO76" s="2"/>
      <c r="RLP76" s="2"/>
      <c r="RLQ76" s="2"/>
      <c r="RLR76" s="2"/>
      <c r="RLS76" s="2"/>
      <c r="RLT76" s="2"/>
      <c r="RLU76" s="2"/>
      <c r="RLV76" s="2"/>
      <c r="RLW76" s="2"/>
      <c r="RLX76" s="2"/>
      <c r="RLY76" s="2"/>
      <c r="RLZ76" s="2"/>
      <c r="RMA76" s="2"/>
      <c r="RMB76" s="2"/>
      <c r="RMC76" s="2"/>
      <c r="RMD76" s="2"/>
      <c r="RME76" s="2"/>
      <c r="RMF76" s="2"/>
      <c r="RMG76" s="2"/>
      <c r="RMH76" s="2"/>
      <c r="RMI76" s="2"/>
      <c r="RMJ76" s="2"/>
      <c r="RMK76" s="2"/>
      <c r="RML76" s="2"/>
      <c r="RMM76" s="2"/>
      <c r="RMN76" s="2"/>
      <c r="RMO76" s="2"/>
      <c r="RMP76" s="2"/>
      <c r="RMQ76" s="2"/>
      <c r="RMR76" s="2"/>
      <c r="RMS76" s="2"/>
      <c r="RMT76" s="2"/>
      <c r="RMU76" s="2"/>
      <c r="RMV76" s="2"/>
      <c r="RMW76" s="2"/>
      <c r="RMX76" s="2"/>
      <c r="RMY76" s="2"/>
      <c r="RMZ76" s="2"/>
      <c r="RNA76" s="2"/>
      <c r="RNB76" s="2"/>
      <c r="RNC76" s="2"/>
      <c r="RND76" s="2"/>
      <c r="RNE76" s="2"/>
      <c r="RNF76" s="2"/>
      <c r="RNG76" s="2"/>
      <c r="RNH76" s="2"/>
      <c r="RNI76" s="2"/>
      <c r="RNJ76" s="2"/>
      <c r="RNK76" s="2"/>
      <c r="RNL76" s="2"/>
      <c r="RNM76" s="2"/>
      <c r="RNN76" s="2"/>
      <c r="RNO76" s="2"/>
      <c r="RNP76" s="2"/>
      <c r="RNQ76" s="2"/>
      <c r="RNR76" s="2"/>
      <c r="RNS76" s="2"/>
      <c r="RNT76" s="2"/>
      <c r="RNU76" s="2"/>
      <c r="RNV76" s="2"/>
      <c r="RNW76" s="2"/>
      <c r="RNX76" s="2"/>
      <c r="RNY76" s="2"/>
      <c r="RNZ76" s="2"/>
      <c r="ROA76" s="2"/>
      <c r="ROB76" s="2"/>
      <c r="ROC76" s="2"/>
      <c r="ROD76" s="2"/>
      <c r="ROE76" s="2"/>
      <c r="ROF76" s="2"/>
      <c r="ROG76" s="2"/>
      <c r="ROH76" s="2"/>
      <c r="ROI76" s="2"/>
      <c r="ROJ76" s="2"/>
      <c r="ROK76" s="2"/>
      <c r="ROL76" s="2"/>
      <c r="ROM76" s="2"/>
      <c r="RON76" s="2"/>
      <c r="ROO76" s="2"/>
      <c r="ROP76" s="2"/>
      <c r="ROQ76" s="2"/>
      <c r="ROR76" s="2"/>
      <c r="ROS76" s="2"/>
      <c r="ROT76" s="2"/>
      <c r="ROU76" s="2"/>
      <c r="ROV76" s="2"/>
      <c r="ROW76" s="2"/>
      <c r="ROX76" s="2"/>
      <c r="ROY76" s="2"/>
      <c r="ROZ76" s="2"/>
      <c r="RPA76" s="2"/>
      <c r="RPB76" s="2"/>
      <c r="RPC76" s="2"/>
      <c r="RPD76" s="2"/>
      <c r="RPE76" s="2"/>
      <c r="RPF76" s="2"/>
      <c r="RPG76" s="2"/>
      <c r="RPH76" s="2"/>
      <c r="RPI76" s="2"/>
      <c r="RPJ76" s="2"/>
      <c r="RPK76" s="2"/>
      <c r="RPL76" s="2"/>
      <c r="RPM76" s="2"/>
      <c r="RPN76" s="2"/>
      <c r="RPO76" s="2"/>
      <c r="RPP76" s="2"/>
      <c r="RPQ76" s="2"/>
      <c r="RPR76" s="2"/>
      <c r="RPS76" s="2"/>
      <c r="RPT76" s="2"/>
      <c r="RPU76" s="2"/>
      <c r="RPV76" s="2"/>
      <c r="RPW76" s="2"/>
      <c r="RPX76" s="2"/>
      <c r="RPY76" s="2"/>
      <c r="RPZ76" s="2"/>
      <c r="RQA76" s="2"/>
      <c r="RQB76" s="2"/>
      <c r="RQC76" s="2"/>
      <c r="RQD76" s="2"/>
      <c r="RQE76" s="2"/>
      <c r="RQF76" s="2"/>
      <c r="RQG76" s="2"/>
      <c r="RQH76" s="2"/>
      <c r="RQI76" s="2"/>
      <c r="RQJ76" s="2"/>
      <c r="RQK76" s="2"/>
      <c r="RQL76" s="2"/>
      <c r="RQM76" s="2"/>
      <c r="RQN76" s="2"/>
      <c r="RQO76" s="2"/>
      <c r="RQP76" s="2"/>
      <c r="RQQ76" s="2"/>
      <c r="RQR76" s="2"/>
      <c r="RQS76" s="2"/>
      <c r="RQT76" s="2"/>
      <c r="RQU76" s="2"/>
      <c r="RQV76" s="2"/>
      <c r="RQW76" s="2"/>
      <c r="RQX76" s="2"/>
      <c r="RQY76" s="2"/>
      <c r="RQZ76" s="2"/>
      <c r="RRA76" s="2"/>
      <c r="RRB76" s="2"/>
      <c r="RRC76" s="2"/>
      <c r="RRD76" s="2"/>
      <c r="RRE76" s="2"/>
      <c r="RRF76" s="2"/>
      <c r="RRG76" s="2"/>
      <c r="RRH76" s="2"/>
      <c r="RRI76" s="2"/>
      <c r="RRJ76" s="2"/>
      <c r="RRK76" s="2"/>
      <c r="RRL76" s="2"/>
      <c r="RRM76" s="2"/>
      <c r="RRN76" s="2"/>
      <c r="RRO76" s="2"/>
      <c r="RRP76" s="2"/>
      <c r="RRQ76" s="2"/>
      <c r="RRR76" s="2"/>
      <c r="RRS76" s="2"/>
      <c r="RRT76" s="2"/>
      <c r="RRU76" s="2"/>
      <c r="RRV76" s="2"/>
      <c r="RRW76" s="2"/>
      <c r="RRX76" s="2"/>
      <c r="RRY76" s="2"/>
      <c r="RRZ76" s="2"/>
      <c r="RSA76" s="2"/>
      <c r="RSB76" s="2"/>
      <c r="RSC76" s="2"/>
      <c r="RSD76" s="2"/>
      <c r="RSE76" s="2"/>
      <c r="RSF76" s="2"/>
      <c r="RSG76" s="2"/>
      <c r="RSH76" s="2"/>
      <c r="RSI76" s="2"/>
      <c r="RSJ76" s="2"/>
      <c r="RSK76" s="2"/>
      <c r="RSL76" s="2"/>
      <c r="RSM76" s="2"/>
      <c r="RSN76" s="2"/>
      <c r="RSO76" s="2"/>
      <c r="RSP76" s="2"/>
      <c r="RSQ76" s="2"/>
      <c r="RSR76" s="2"/>
      <c r="RSS76" s="2"/>
      <c r="RST76" s="2"/>
      <c r="RSU76" s="2"/>
      <c r="RSV76" s="2"/>
      <c r="RSW76" s="2"/>
      <c r="RSX76" s="2"/>
      <c r="RSY76" s="2"/>
      <c r="RSZ76" s="2"/>
      <c r="RTA76" s="2"/>
      <c r="RTB76" s="2"/>
      <c r="RTC76" s="2"/>
      <c r="RTD76" s="2"/>
      <c r="RTE76" s="2"/>
      <c r="RTF76" s="2"/>
      <c r="RTG76" s="2"/>
      <c r="RTH76" s="2"/>
      <c r="RTI76" s="2"/>
      <c r="RTJ76" s="2"/>
      <c r="RTK76" s="2"/>
      <c r="RTL76" s="2"/>
      <c r="RTM76" s="2"/>
      <c r="RTN76" s="2"/>
      <c r="RTO76" s="2"/>
      <c r="RTP76" s="2"/>
      <c r="RTQ76" s="2"/>
      <c r="RTR76" s="2"/>
      <c r="RTS76" s="2"/>
      <c r="RTT76" s="2"/>
      <c r="RTU76" s="2"/>
      <c r="RTV76" s="2"/>
      <c r="RTW76" s="2"/>
      <c r="RTX76" s="2"/>
      <c r="RTY76" s="2"/>
      <c r="RTZ76" s="2"/>
      <c r="RUA76" s="2"/>
      <c r="RUB76" s="2"/>
      <c r="RUC76" s="2"/>
      <c r="RUD76" s="2"/>
      <c r="RUE76" s="2"/>
      <c r="RUF76" s="2"/>
      <c r="RUG76" s="2"/>
      <c r="RUH76" s="2"/>
      <c r="RUI76" s="2"/>
      <c r="RUJ76" s="2"/>
      <c r="RUK76" s="2"/>
      <c r="RUL76" s="2"/>
      <c r="RUM76" s="2"/>
      <c r="RUN76" s="2"/>
      <c r="RUO76" s="2"/>
      <c r="RUP76" s="2"/>
      <c r="RUQ76" s="2"/>
      <c r="RUR76" s="2"/>
      <c r="RUS76" s="2"/>
      <c r="RUT76" s="2"/>
      <c r="RUU76" s="2"/>
      <c r="RUV76" s="2"/>
      <c r="RUW76" s="2"/>
      <c r="RUX76" s="2"/>
      <c r="RUY76" s="2"/>
      <c r="RUZ76" s="2"/>
      <c r="RVA76" s="2"/>
      <c r="RVB76" s="2"/>
      <c r="RVC76" s="2"/>
      <c r="RVD76" s="2"/>
      <c r="RVE76" s="2"/>
      <c r="RVF76" s="2"/>
      <c r="RVG76" s="2"/>
      <c r="RVH76" s="2"/>
      <c r="RVI76" s="2"/>
      <c r="RVJ76" s="2"/>
      <c r="RVK76" s="2"/>
      <c r="RVL76" s="2"/>
      <c r="RVM76" s="2"/>
      <c r="RVN76" s="2"/>
      <c r="RVO76" s="2"/>
      <c r="RVP76" s="2"/>
      <c r="RVQ76" s="2"/>
      <c r="RVR76" s="2"/>
      <c r="RVS76" s="2"/>
      <c r="RVT76" s="2"/>
      <c r="RVU76" s="2"/>
      <c r="RVV76" s="2"/>
      <c r="RVW76" s="2"/>
      <c r="RVX76" s="2"/>
      <c r="RVY76" s="2"/>
      <c r="RVZ76" s="2"/>
      <c r="RWA76" s="2"/>
      <c r="RWB76" s="2"/>
      <c r="RWC76" s="2"/>
      <c r="RWD76" s="2"/>
      <c r="RWE76" s="2"/>
      <c r="RWF76" s="2"/>
      <c r="RWG76" s="2"/>
      <c r="RWH76" s="2"/>
      <c r="RWI76" s="2"/>
      <c r="RWJ76" s="2"/>
      <c r="RWK76" s="2"/>
      <c r="RWL76" s="2"/>
      <c r="RWM76" s="2"/>
      <c r="RWN76" s="2"/>
      <c r="RWO76" s="2"/>
      <c r="RWP76" s="2"/>
      <c r="RWQ76" s="2"/>
      <c r="RWR76" s="2"/>
      <c r="RWS76" s="2"/>
      <c r="RWT76" s="2"/>
      <c r="RWU76" s="2"/>
      <c r="RWV76" s="2"/>
      <c r="RWW76" s="2"/>
      <c r="RWX76" s="2"/>
      <c r="RWY76" s="2"/>
      <c r="RWZ76" s="2"/>
      <c r="RXA76" s="2"/>
      <c r="RXB76" s="2"/>
      <c r="RXC76" s="2"/>
      <c r="RXD76" s="2"/>
      <c r="RXE76" s="2"/>
      <c r="RXF76" s="2"/>
      <c r="RXG76" s="2"/>
      <c r="RXH76" s="2"/>
      <c r="RXI76" s="2"/>
      <c r="RXJ76" s="2"/>
      <c r="RXK76" s="2"/>
      <c r="RXL76" s="2"/>
      <c r="RXM76" s="2"/>
      <c r="RXN76" s="2"/>
      <c r="RXO76" s="2"/>
      <c r="RXP76" s="2"/>
      <c r="RXQ76" s="2"/>
      <c r="RXR76" s="2"/>
      <c r="RXS76" s="2"/>
      <c r="RXT76" s="2"/>
      <c r="RXU76" s="2"/>
      <c r="RXV76" s="2"/>
      <c r="RXW76" s="2"/>
      <c r="RXX76" s="2"/>
      <c r="RXY76" s="2"/>
      <c r="RXZ76" s="2"/>
      <c r="RYA76" s="2"/>
      <c r="RYB76" s="2"/>
      <c r="RYC76" s="2"/>
      <c r="RYD76" s="2"/>
      <c r="RYE76" s="2"/>
      <c r="RYF76" s="2"/>
      <c r="RYG76" s="2"/>
      <c r="RYH76" s="2"/>
      <c r="RYI76" s="2"/>
      <c r="RYJ76" s="2"/>
      <c r="RYK76" s="2"/>
      <c r="RYL76" s="2"/>
      <c r="RYM76" s="2"/>
      <c r="RYN76" s="2"/>
      <c r="RYO76" s="2"/>
      <c r="RYP76" s="2"/>
      <c r="RYQ76" s="2"/>
      <c r="RYR76" s="2"/>
      <c r="RYS76" s="2"/>
      <c r="RYT76" s="2"/>
      <c r="RYU76" s="2"/>
      <c r="RYV76" s="2"/>
      <c r="RYW76" s="2"/>
      <c r="RYX76" s="2"/>
      <c r="RYY76" s="2"/>
      <c r="RYZ76" s="2"/>
      <c r="RZA76" s="2"/>
      <c r="RZB76" s="2"/>
      <c r="RZC76" s="2"/>
      <c r="RZD76" s="2"/>
      <c r="RZE76" s="2"/>
      <c r="RZF76" s="2"/>
      <c r="RZG76" s="2"/>
      <c r="RZH76" s="2"/>
      <c r="RZI76" s="2"/>
      <c r="RZJ76" s="2"/>
      <c r="RZK76" s="2"/>
      <c r="RZL76" s="2"/>
      <c r="RZM76" s="2"/>
      <c r="RZN76" s="2"/>
      <c r="RZO76" s="2"/>
      <c r="RZP76" s="2"/>
      <c r="RZQ76" s="2"/>
      <c r="RZR76" s="2"/>
      <c r="RZS76" s="2"/>
      <c r="RZT76" s="2"/>
      <c r="RZU76" s="2"/>
      <c r="RZV76" s="2"/>
      <c r="RZW76" s="2"/>
      <c r="RZX76" s="2"/>
      <c r="RZY76" s="2"/>
      <c r="RZZ76" s="2"/>
      <c r="SAA76" s="2"/>
      <c r="SAB76" s="2"/>
      <c r="SAC76" s="2"/>
      <c r="SAD76" s="2"/>
      <c r="SAE76" s="2"/>
      <c r="SAF76" s="2"/>
      <c r="SAG76" s="2"/>
      <c r="SAH76" s="2"/>
      <c r="SAI76" s="2"/>
      <c r="SAJ76" s="2"/>
      <c r="SAK76" s="2"/>
      <c r="SAL76" s="2"/>
      <c r="SAM76" s="2"/>
      <c r="SAN76" s="2"/>
      <c r="SAO76" s="2"/>
      <c r="SAP76" s="2"/>
      <c r="SAQ76" s="2"/>
      <c r="SAR76" s="2"/>
      <c r="SAS76" s="2"/>
      <c r="SAT76" s="2"/>
      <c r="SAU76" s="2"/>
      <c r="SAV76" s="2"/>
      <c r="SAW76" s="2"/>
      <c r="SAX76" s="2"/>
      <c r="SAY76" s="2"/>
      <c r="SAZ76" s="2"/>
      <c r="SBA76" s="2"/>
      <c r="SBB76" s="2"/>
      <c r="SBC76" s="2"/>
      <c r="SBD76" s="2"/>
      <c r="SBE76" s="2"/>
      <c r="SBF76" s="2"/>
      <c r="SBG76" s="2"/>
      <c r="SBH76" s="2"/>
      <c r="SBI76" s="2"/>
      <c r="SBJ76" s="2"/>
      <c r="SBK76" s="2"/>
      <c r="SBL76" s="2"/>
      <c r="SBM76" s="2"/>
      <c r="SBN76" s="2"/>
      <c r="SBO76" s="2"/>
      <c r="SBP76" s="2"/>
      <c r="SBQ76" s="2"/>
      <c r="SBR76" s="2"/>
      <c r="SBS76" s="2"/>
      <c r="SBT76" s="2"/>
      <c r="SBU76" s="2"/>
      <c r="SBV76" s="2"/>
      <c r="SBW76" s="2"/>
      <c r="SBX76" s="2"/>
      <c r="SBY76" s="2"/>
      <c r="SBZ76" s="2"/>
      <c r="SCA76" s="2"/>
      <c r="SCB76" s="2"/>
      <c r="SCC76" s="2"/>
      <c r="SCD76" s="2"/>
      <c r="SCE76" s="2"/>
      <c r="SCF76" s="2"/>
      <c r="SCG76" s="2"/>
      <c r="SCH76" s="2"/>
      <c r="SCI76" s="2"/>
      <c r="SCJ76" s="2"/>
      <c r="SCK76" s="2"/>
      <c r="SCL76" s="2"/>
      <c r="SCM76" s="2"/>
      <c r="SCN76" s="2"/>
      <c r="SCO76" s="2"/>
      <c r="SCP76" s="2"/>
      <c r="SCQ76" s="2"/>
      <c r="SCR76" s="2"/>
      <c r="SCS76" s="2"/>
      <c r="SCT76" s="2"/>
      <c r="SCU76" s="2"/>
      <c r="SCV76" s="2"/>
      <c r="SCW76" s="2"/>
      <c r="SCX76" s="2"/>
      <c r="SCY76" s="2"/>
      <c r="SCZ76" s="2"/>
      <c r="SDA76" s="2"/>
      <c r="SDB76" s="2"/>
      <c r="SDC76" s="2"/>
      <c r="SDD76" s="2"/>
      <c r="SDE76" s="2"/>
      <c r="SDF76" s="2"/>
      <c r="SDG76" s="2"/>
      <c r="SDH76" s="2"/>
      <c r="SDI76" s="2"/>
      <c r="SDJ76" s="2"/>
      <c r="SDK76" s="2"/>
      <c r="SDL76" s="2"/>
      <c r="SDM76" s="2"/>
      <c r="SDN76" s="2"/>
      <c r="SDO76" s="2"/>
      <c r="SDP76" s="2"/>
      <c r="SDQ76" s="2"/>
      <c r="SDR76" s="2"/>
      <c r="SDS76" s="2"/>
      <c r="SDT76" s="2"/>
      <c r="SDU76" s="2"/>
      <c r="SDV76" s="2"/>
      <c r="SDW76" s="2"/>
      <c r="SDX76" s="2"/>
      <c r="SDY76" s="2"/>
      <c r="SDZ76" s="2"/>
      <c r="SEA76" s="2"/>
      <c r="SEB76" s="2"/>
      <c r="SEC76" s="2"/>
      <c r="SED76" s="2"/>
      <c r="SEE76" s="2"/>
      <c r="SEF76" s="2"/>
      <c r="SEG76" s="2"/>
      <c r="SEH76" s="2"/>
      <c r="SEI76" s="2"/>
      <c r="SEJ76" s="2"/>
      <c r="SEK76" s="2"/>
      <c r="SEL76" s="2"/>
      <c r="SEM76" s="2"/>
      <c r="SEN76" s="2"/>
      <c r="SEO76" s="2"/>
      <c r="SEP76" s="2"/>
      <c r="SEQ76" s="2"/>
      <c r="SER76" s="2"/>
      <c r="SES76" s="2"/>
      <c r="SET76" s="2"/>
      <c r="SEU76" s="2"/>
      <c r="SEV76" s="2"/>
      <c r="SEW76" s="2"/>
      <c r="SEX76" s="2"/>
      <c r="SEY76" s="2"/>
      <c r="SEZ76" s="2"/>
      <c r="SFA76" s="2"/>
      <c r="SFB76" s="2"/>
      <c r="SFC76" s="2"/>
      <c r="SFD76" s="2"/>
      <c r="SFE76" s="2"/>
      <c r="SFF76" s="2"/>
      <c r="SFG76" s="2"/>
      <c r="SFH76" s="2"/>
      <c r="SFI76" s="2"/>
      <c r="SFJ76" s="2"/>
      <c r="SFK76" s="2"/>
      <c r="SFL76" s="2"/>
      <c r="SFM76" s="2"/>
      <c r="SFN76" s="2"/>
      <c r="SFO76" s="2"/>
      <c r="SFP76" s="2"/>
      <c r="SFQ76" s="2"/>
      <c r="SFR76" s="2"/>
      <c r="SFS76" s="2"/>
      <c r="SFT76" s="2"/>
      <c r="SFU76" s="2"/>
      <c r="SFV76" s="2"/>
      <c r="SFW76" s="2"/>
      <c r="SFX76" s="2"/>
      <c r="SFY76" s="2"/>
      <c r="SFZ76" s="2"/>
      <c r="SGA76" s="2"/>
      <c r="SGB76" s="2"/>
      <c r="SGC76" s="2"/>
      <c r="SGD76" s="2"/>
      <c r="SGE76" s="2"/>
      <c r="SGF76" s="2"/>
      <c r="SGG76" s="2"/>
      <c r="SGH76" s="2"/>
      <c r="SGI76" s="2"/>
      <c r="SGJ76" s="2"/>
      <c r="SGK76" s="2"/>
      <c r="SGL76" s="2"/>
      <c r="SGM76" s="2"/>
      <c r="SGN76" s="2"/>
      <c r="SGO76" s="2"/>
      <c r="SGP76" s="2"/>
      <c r="SGQ76" s="2"/>
      <c r="SGR76" s="2"/>
      <c r="SGS76" s="2"/>
      <c r="SGT76" s="2"/>
      <c r="SGU76" s="2"/>
      <c r="SGV76" s="2"/>
      <c r="SGW76" s="2"/>
      <c r="SGX76" s="2"/>
      <c r="SGY76" s="2"/>
      <c r="SGZ76" s="2"/>
      <c r="SHA76" s="2"/>
      <c r="SHB76" s="2"/>
      <c r="SHC76" s="2"/>
      <c r="SHD76" s="2"/>
      <c r="SHE76" s="2"/>
      <c r="SHF76" s="2"/>
      <c r="SHG76" s="2"/>
      <c r="SHH76" s="2"/>
      <c r="SHI76" s="2"/>
      <c r="SHJ76" s="2"/>
      <c r="SHK76" s="2"/>
      <c r="SHL76" s="2"/>
      <c r="SHM76" s="2"/>
      <c r="SHN76" s="2"/>
      <c r="SHO76" s="2"/>
      <c r="SHP76" s="2"/>
      <c r="SHQ76" s="2"/>
      <c r="SHR76" s="2"/>
      <c r="SHS76" s="2"/>
      <c r="SHT76" s="2"/>
      <c r="SHU76" s="2"/>
      <c r="SHV76" s="2"/>
      <c r="SHW76" s="2"/>
      <c r="SHX76" s="2"/>
      <c r="SHY76" s="2"/>
      <c r="SHZ76" s="2"/>
      <c r="SIA76" s="2"/>
      <c r="SIB76" s="2"/>
      <c r="SIC76" s="2"/>
      <c r="SID76" s="2"/>
      <c r="SIE76" s="2"/>
      <c r="SIF76" s="2"/>
      <c r="SIG76" s="2"/>
      <c r="SIH76" s="2"/>
      <c r="SII76" s="2"/>
      <c r="SIJ76" s="2"/>
      <c r="SIK76" s="2"/>
      <c r="SIL76" s="2"/>
      <c r="SIM76" s="2"/>
      <c r="SIN76" s="2"/>
      <c r="SIO76" s="2"/>
      <c r="SIP76" s="2"/>
      <c r="SIQ76" s="2"/>
      <c r="SIR76" s="2"/>
      <c r="SIS76" s="2"/>
      <c r="SIT76" s="2"/>
      <c r="SIU76" s="2"/>
      <c r="SIV76" s="2"/>
      <c r="SIW76" s="2"/>
      <c r="SIX76" s="2"/>
      <c r="SIY76" s="2"/>
      <c r="SIZ76" s="2"/>
      <c r="SJA76" s="2"/>
      <c r="SJB76" s="2"/>
      <c r="SJC76" s="2"/>
      <c r="SJD76" s="2"/>
      <c r="SJE76" s="2"/>
      <c r="SJF76" s="2"/>
      <c r="SJG76" s="2"/>
      <c r="SJH76" s="2"/>
      <c r="SJI76" s="2"/>
      <c r="SJJ76" s="2"/>
      <c r="SJK76" s="2"/>
      <c r="SJL76" s="2"/>
      <c r="SJM76" s="2"/>
      <c r="SJN76" s="2"/>
      <c r="SJO76" s="2"/>
      <c r="SJP76" s="2"/>
      <c r="SJQ76" s="2"/>
      <c r="SJR76" s="2"/>
      <c r="SJS76" s="2"/>
      <c r="SJT76" s="2"/>
      <c r="SJU76" s="2"/>
      <c r="SJV76" s="2"/>
      <c r="SJW76" s="2"/>
      <c r="SJX76" s="2"/>
      <c r="SJY76" s="2"/>
      <c r="SJZ76" s="2"/>
      <c r="SKA76" s="2"/>
      <c r="SKB76" s="2"/>
      <c r="SKC76" s="2"/>
      <c r="SKD76" s="2"/>
      <c r="SKE76" s="2"/>
      <c r="SKF76" s="2"/>
      <c r="SKG76" s="2"/>
      <c r="SKH76" s="2"/>
      <c r="SKI76" s="2"/>
      <c r="SKJ76" s="2"/>
      <c r="SKK76" s="2"/>
      <c r="SKL76" s="2"/>
      <c r="SKM76" s="2"/>
      <c r="SKN76" s="2"/>
      <c r="SKO76" s="2"/>
      <c r="SKP76" s="2"/>
      <c r="SKQ76" s="2"/>
      <c r="SKR76" s="2"/>
      <c r="SKS76" s="2"/>
      <c r="SKT76" s="2"/>
      <c r="SKU76" s="2"/>
      <c r="SKV76" s="2"/>
      <c r="SKW76" s="2"/>
      <c r="SKX76" s="2"/>
      <c r="SKY76" s="2"/>
      <c r="SKZ76" s="2"/>
      <c r="SLA76" s="2"/>
      <c r="SLB76" s="2"/>
      <c r="SLC76" s="2"/>
      <c r="SLD76" s="2"/>
      <c r="SLE76" s="2"/>
      <c r="SLF76" s="2"/>
      <c r="SLG76" s="2"/>
      <c r="SLH76" s="2"/>
      <c r="SLI76" s="2"/>
      <c r="SLJ76" s="2"/>
      <c r="SLK76" s="2"/>
      <c r="SLL76" s="2"/>
      <c r="SLM76" s="2"/>
      <c r="SLN76" s="2"/>
      <c r="SLO76" s="2"/>
      <c r="SLP76" s="2"/>
      <c r="SLQ76" s="2"/>
      <c r="SLR76" s="2"/>
      <c r="SLS76" s="2"/>
      <c r="SLT76" s="2"/>
      <c r="SLU76" s="2"/>
      <c r="SLV76" s="2"/>
      <c r="SLW76" s="2"/>
      <c r="SLX76" s="2"/>
      <c r="SLY76" s="2"/>
      <c r="SLZ76" s="2"/>
      <c r="SMA76" s="2"/>
      <c r="SMB76" s="2"/>
      <c r="SMC76" s="2"/>
      <c r="SMD76" s="2"/>
      <c r="SME76" s="2"/>
      <c r="SMF76" s="2"/>
      <c r="SMG76" s="2"/>
      <c r="SMH76" s="2"/>
      <c r="SMI76" s="2"/>
      <c r="SMJ76" s="2"/>
      <c r="SMK76" s="2"/>
      <c r="SML76" s="2"/>
      <c r="SMM76" s="2"/>
      <c r="SMN76" s="2"/>
      <c r="SMO76" s="2"/>
      <c r="SMP76" s="2"/>
      <c r="SMQ76" s="2"/>
      <c r="SMR76" s="2"/>
      <c r="SMS76" s="2"/>
      <c r="SMT76" s="2"/>
      <c r="SMU76" s="2"/>
      <c r="SMV76" s="2"/>
      <c r="SMW76" s="2"/>
      <c r="SMX76" s="2"/>
      <c r="SMY76" s="2"/>
      <c r="SMZ76" s="2"/>
      <c r="SNA76" s="2"/>
      <c r="SNB76" s="2"/>
      <c r="SNC76" s="2"/>
      <c r="SND76" s="2"/>
      <c r="SNE76" s="2"/>
      <c r="SNF76" s="2"/>
      <c r="SNG76" s="2"/>
      <c r="SNH76" s="2"/>
      <c r="SNI76" s="2"/>
      <c r="SNJ76" s="2"/>
      <c r="SNK76" s="2"/>
      <c r="SNL76" s="2"/>
      <c r="SNM76" s="2"/>
      <c r="SNN76" s="2"/>
      <c r="SNO76" s="2"/>
      <c r="SNP76" s="2"/>
      <c r="SNQ76" s="2"/>
      <c r="SNR76" s="2"/>
      <c r="SNS76" s="2"/>
      <c r="SNT76" s="2"/>
      <c r="SNU76" s="2"/>
      <c r="SNV76" s="2"/>
      <c r="SNW76" s="2"/>
      <c r="SNX76" s="2"/>
      <c r="SNY76" s="2"/>
      <c r="SNZ76" s="2"/>
      <c r="SOA76" s="2"/>
      <c r="SOB76" s="2"/>
      <c r="SOC76" s="2"/>
      <c r="SOD76" s="2"/>
      <c r="SOE76" s="2"/>
      <c r="SOF76" s="2"/>
      <c r="SOG76" s="2"/>
      <c r="SOH76" s="2"/>
      <c r="SOI76" s="2"/>
      <c r="SOJ76" s="2"/>
      <c r="SOK76" s="2"/>
      <c r="SOL76" s="2"/>
      <c r="SOM76" s="2"/>
      <c r="SON76" s="2"/>
      <c r="SOO76" s="2"/>
      <c r="SOP76" s="2"/>
      <c r="SOQ76" s="2"/>
      <c r="SOR76" s="2"/>
      <c r="SOS76" s="2"/>
      <c r="SOT76" s="2"/>
      <c r="SOU76" s="2"/>
      <c r="SOV76" s="2"/>
      <c r="SOW76" s="2"/>
      <c r="SOX76" s="2"/>
      <c r="SOY76" s="2"/>
      <c r="SOZ76" s="2"/>
      <c r="SPA76" s="2"/>
      <c r="SPB76" s="2"/>
      <c r="SPC76" s="2"/>
      <c r="SPD76" s="2"/>
      <c r="SPE76" s="2"/>
      <c r="SPF76" s="2"/>
      <c r="SPG76" s="2"/>
      <c r="SPH76" s="2"/>
      <c r="SPI76" s="2"/>
      <c r="SPJ76" s="2"/>
      <c r="SPK76" s="2"/>
      <c r="SPL76" s="2"/>
      <c r="SPM76" s="2"/>
      <c r="SPN76" s="2"/>
      <c r="SPO76" s="2"/>
      <c r="SPP76" s="2"/>
      <c r="SPQ76" s="2"/>
      <c r="SPR76" s="2"/>
      <c r="SPS76" s="2"/>
      <c r="SPT76" s="2"/>
      <c r="SPU76" s="2"/>
      <c r="SPV76" s="2"/>
      <c r="SPW76" s="2"/>
      <c r="SPX76" s="2"/>
      <c r="SPY76" s="2"/>
      <c r="SPZ76" s="2"/>
      <c r="SQA76" s="2"/>
      <c r="SQB76" s="2"/>
      <c r="SQC76" s="2"/>
      <c r="SQD76" s="2"/>
      <c r="SQE76" s="2"/>
      <c r="SQF76" s="2"/>
      <c r="SQG76" s="2"/>
      <c r="SQH76" s="2"/>
      <c r="SQI76" s="2"/>
      <c r="SQJ76" s="2"/>
      <c r="SQK76" s="2"/>
      <c r="SQL76" s="2"/>
      <c r="SQM76" s="2"/>
      <c r="SQN76" s="2"/>
      <c r="SQO76" s="2"/>
      <c r="SQP76" s="2"/>
      <c r="SQQ76" s="2"/>
      <c r="SQR76" s="2"/>
      <c r="SQS76" s="2"/>
      <c r="SQT76" s="2"/>
      <c r="SQU76" s="2"/>
      <c r="SQV76" s="2"/>
      <c r="SQW76" s="2"/>
      <c r="SQX76" s="2"/>
      <c r="SQY76" s="2"/>
      <c r="SQZ76" s="2"/>
      <c r="SRA76" s="2"/>
      <c r="SRB76" s="2"/>
      <c r="SRC76" s="2"/>
      <c r="SRD76" s="2"/>
      <c r="SRE76" s="2"/>
      <c r="SRF76" s="2"/>
      <c r="SRG76" s="2"/>
      <c r="SRH76" s="2"/>
      <c r="SRI76" s="2"/>
      <c r="SRJ76" s="2"/>
      <c r="SRK76" s="2"/>
      <c r="SRL76" s="2"/>
      <c r="SRM76" s="2"/>
      <c r="SRN76" s="2"/>
      <c r="SRO76" s="2"/>
      <c r="SRP76" s="2"/>
      <c r="SRQ76" s="2"/>
      <c r="SRR76" s="2"/>
      <c r="SRS76" s="2"/>
      <c r="SRT76" s="2"/>
      <c r="SRU76" s="2"/>
      <c r="SRV76" s="2"/>
      <c r="SRW76" s="2"/>
      <c r="SRX76" s="2"/>
      <c r="SRY76" s="2"/>
      <c r="SRZ76" s="2"/>
      <c r="SSA76" s="2"/>
      <c r="SSB76" s="2"/>
      <c r="SSC76" s="2"/>
      <c r="SSD76" s="2"/>
      <c r="SSE76" s="2"/>
      <c r="SSF76" s="2"/>
      <c r="SSG76" s="2"/>
      <c r="SSH76" s="2"/>
      <c r="SSI76" s="2"/>
      <c r="SSJ76" s="2"/>
      <c r="SSK76" s="2"/>
      <c r="SSL76" s="2"/>
      <c r="SSM76" s="2"/>
      <c r="SSN76" s="2"/>
      <c r="SSO76" s="2"/>
      <c r="SSP76" s="2"/>
      <c r="SSQ76" s="2"/>
      <c r="SSR76" s="2"/>
      <c r="SSS76" s="2"/>
      <c r="SST76" s="2"/>
      <c r="SSU76" s="2"/>
      <c r="SSV76" s="2"/>
      <c r="SSW76" s="2"/>
      <c r="SSX76" s="2"/>
      <c r="SSY76" s="2"/>
      <c r="SSZ76" s="2"/>
      <c r="STA76" s="2"/>
      <c r="STB76" s="2"/>
      <c r="STC76" s="2"/>
      <c r="STD76" s="2"/>
      <c r="STE76" s="2"/>
      <c r="STF76" s="2"/>
      <c r="STG76" s="2"/>
      <c r="STH76" s="2"/>
      <c r="STI76" s="2"/>
      <c r="STJ76" s="2"/>
      <c r="STK76" s="2"/>
      <c r="STL76" s="2"/>
      <c r="STM76" s="2"/>
      <c r="STN76" s="2"/>
      <c r="STO76" s="2"/>
      <c r="STP76" s="2"/>
      <c r="STQ76" s="2"/>
      <c r="STR76" s="2"/>
      <c r="STS76" s="2"/>
      <c r="STT76" s="2"/>
      <c r="STU76" s="2"/>
      <c r="STV76" s="2"/>
      <c r="STW76" s="2"/>
      <c r="STX76" s="2"/>
      <c r="STY76" s="2"/>
      <c r="STZ76" s="2"/>
      <c r="SUA76" s="2"/>
      <c r="SUB76" s="2"/>
      <c r="SUC76" s="2"/>
      <c r="SUD76" s="2"/>
      <c r="SUE76" s="2"/>
      <c r="SUF76" s="2"/>
      <c r="SUG76" s="2"/>
      <c r="SUH76" s="2"/>
      <c r="SUI76" s="2"/>
      <c r="SUJ76" s="2"/>
      <c r="SUK76" s="2"/>
      <c r="SUL76" s="2"/>
      <c r="SUM76" s="2"/>
      <c r="SUN76" s="2"/>
      <c r="SUO76" s="2"/>
      <c r="SUP76" s="2"/>
      <c r="SUQ76" s="2"/>
      <c r="SUR76" s="2"/>
      <c r="SUS76" s="2"/>
      <c r="SUT76" s="2"/>
      <c r="SUU76" s="2"/>
      <c r="SUV76" s="2"/>
      <c r="SUW76" s="2"/>
      <c r="SUX76" s="2"/>
      <c r="SUY76" s="2"/>
      <c r="SUZ76" s="2"/>
      <c r="SVA76" s="2"/>
      <c r="SVB76" s="2"/>
      <c r="SVC76" s="2"/>
      <c r="SVD76" s="2"/>
      <c r="SVE76" s="2"/>
      <c r="SVF76" s="2"/>
      <c r="SVG76" s="2"/>
      <c r="SVH76" s="2"/>
      <c r="SVI76" s="2"/>
      <c r="SVJ76" s="2"/>
      <c r="SVK76" s="2"/>
      <c r="SVL76" s="2"/>
      <c r="SVM76" s="2"/>
      <c r="SVN76" s="2"/>
      <c r="SVO76" s="2"/>
      <c r="SVP76" s="2"/>
      <c r="SVQ76" s="2"/>
      <c r="SVR76" s="2"/>
      <c r="SVS76" s="2"/>
      <c r="SVT76" s="2"/>
      <c r="SVU76" s="2"/>
      <c r="SVV76" s="2"/>
      <c r="SVW76" s="2"/>
      <c r="SVX76" s="2"/>
      <c r="SVY76" s="2"/>
      <c r="SVZ76" s="2"/>
      <c r="SWA76" s="2"/>
      <c r="SWB76" s="2"/>
      <c r="SWC76" s="2"/>
      <c r="SWD76" s="2"/>
      <c r="SWE76" s="2"/>
      <c r="SWF76" s="2"/>
      <c r="SWG76" s="2"/>
      <c r="SWH76" s="2"/>
      <c r="SWI76" s="2"/>
      <c r="SWJ76" s="2"/>
      <c r="SWK76" s="2"/>
      <c r="SWL76" s="2"/>
      <c r="SWM76" s="2"/>
      <c r="SWN76" s="2"/>
      <c r="SWO76" s="2"/>
      <c r="SWP76" s="2"/>
      <c r="SWQ76" s="2"/>
      <c r="SWR76" s="2"/>
      <c r="SWS76" s="2"/>
      <c r="SWT76" s="2"/>
      <c r="SWU76" s="2"/>
      <c r="SWV76" s="2"/>
      <c r="SWW76" s="2"/>
      <c r="SWX76" s="2"/>
      <c r="SWY76" s="2"/>
      <c r="SWZ76" s="2"/>
      <c r="SXA76" s="2"/>
      <c r="SXB76" s="2"/>
      <c r="SXC76" s="2"/>
      <c r="SXD76" s="2"/>
      <c r="SXE76" s="2"/>
      <c r="SXF76" s="2"/>
      <c r="SXG76" s="2"/>
      <c r="SXH76" s="2"/>
      <c r="SXI76" s="2"/>
      <c r="SXJ76" s="2"/>
      <c r="SXK76" s="2"/>
      <c r="SXL76" s="2"/>
      <c r="SXM76" s="2"/>
      <c r="SXN76" s="2"/>
      <c r="SXO76" s="2"/>
      <c r="SXP76" s="2"/>
      <c r="SXQ76" s="2"/>
      <c r="SXR76" s="2"/>
      <c r="SXS76" s="2"/>
      <c r="SXT76" s="2"/>
      <c r="SXU76" s="2"/>
      <c r="SXV76" s="2"/>
      <c r="SXW76" s="2"/>
      <c r="SXX76" s="2"/>
      <c r="SXY76" s="2"/>
      <c r="SXZ76" s="2"/>
      <c r="SYA76" s="2"/>
      <c r="SYB76" s="2"/>
      <c r="SYC76" s="2"/>
      <c r="SYD76" s="2"/>
      <c r="SYE76" s="2"/>
      <c r="SYF76" s="2"/>
      <c r="SYG76" s="2"/>
      <c r="SYH76" s="2"/>
      <c r="SYI76" s="2"/>
      <c r="SYJ76" s="2"/>
      <c r="SYK76" s="2"/>
      <c r="SYL76" s="2"/>
      <c r="SYM76" s="2"/>
      <c r="SYN76" s="2"/>
      <c r="SYO76" s="2"/>
      <c r="SYP76" s="2"/>
      <c r="SYQ76" s="2"/>
      <c r="SYR76" s="2"/>
      <c r="SYS76" s="2"/>
      <c r="SYT76" s="2"/>
      <c r="SYU76" s="2"/>
      <c r="SYV76" s="2"/>
      <c r="SYW76" s="2"/>
      <c r="SYX76" s="2"/>
      <c r="SYY76" s="2"/>
      <c r="SYZ76" s="2"/>
      <c r="SZA76" s="2"/>
      <c r="SZB76" s="2"/>
      <c r="SZC76" s="2"/>
      <c r="SZD76" s="2"/>
      <c r="SZE76" s="2"/>
      <c r="SZF76" s="2"/>
      <c r="SZG76" s="2"/>
      <c r="SZH76" s="2"/>
      <c r="SZI76" s="2"/>
      <c r="SZJ76" s="2"/>
      <c r="SZK76" s="2"/>
      <c r="SZL76" s="2"/>
      <c r="SZM76" s="2"/>
      <c r="SZN76" s="2"/>
      <c r="SZO76" s="2"/>
      <c r="SZP76" s="2"/>
      <c r="SZQ76" s="2"/>
      <c r="SZR76" s="2"/>
      <c r="SZS76" s="2"/>
      <c r="SZT76" s="2"/>
      <c r="SZU76" s="2"/>
      <c r="SZV76" s="2"/>
      <c r="SZW76" s="2"/>
      <c r="SZX76" s="2"/>
      <c r="SZY76" s="2"/>
      <c r="SZZ76" s="2"/>
      <c r="TAA76" s="2"/>
      <c r="TAB76" s="2"/>
      <c r="TAC76" s="2"/>
      <c r="TAD76" s="2"/>
      <c r="TAE76" s="2"/>
      <c r="TAF76" s="2"/>
      <c r="TAG76" s="2"/>
      <c r="TAH76" s="2"/>
      <c r="TAI76" s="2"/>
      <c r="TAJ76" s="2"/>
      <c r="TAK76" s="2"/>
      <c r="TAL76" s="2"/>
      <c r="TAM76" s="2"/>
      <c r="TAN76" s="2"/>
      <c r="TAO76" s="2"/>
      <c r="TAP76" s="2"/>
      <c r="TAQ76" s="2"/>
      <c r="TAR76" s="2"/>
      <c r="TAS76" s="2"/>
      <c r="TAT76" s="2"/>
      <c r="TAU76" s="2"/>
      <c r="TAV76" s="2"/>
      <c r="TAW76" s="2"/>
      <c r="TAX76" s="2"/>
      <c r="TAY76" s="2"/>
      <c r="TAZ76" s="2"/>
      <c r="TBA76" s="2"/>
      <c r="TBB76" s="2"/>
      <c r="TBC76" s="2"/>
      <c r="TBD76" s="2"/>
      <c r="TBE76" s="2"/>
      <c r="TBF76" s="2"/>
      <c r="TBG76" s="2"/>
      <c r="TBH76" s="2"/>
      <c r="TBI76" s="2"/>
      <c r="TBJ76" s="2"/>
      <c r="TBK76" s="2"/>
      <c r="TBL76" s="2"/>
      <c r="TBM76" s="2"/>
      <c r="TBN76" s="2"/>
      <c r="TBO76" s="2"/>
      <c r="TBP76" s="2"/>
      <c r="TBQ76" s="2"/>
      <c r="TBR76" s="2"/>
      <c r="TBS76" s="2"/>
      <c r="TBT76" s="2"/>
      <c r="TBU76" s="2"/>
      <c r="TBV76" s="2"/>
      <c r="TBW76" s="2"/>
      <c r="TBX76" s="2"/>
      <c r="TBY76" s="2"/>
      <c r="TBZ76" s="2"/>
      <c r="TCA76" s="2"/>
      <c r="TCB76" s="2"/>
      <c r="TCC76" s="2"/>
      <c r="TCD76" s="2"/>
      <c r="TCE76" s="2"/>
      <c r="TCF76" s="2"/>
      <c r="TCG76" s="2"/>
      <c r="TCH76" s="2"/>
      <c r="TCI76" s="2"/>
      <c r="TCJ76" s="2"/>
      <c r="TCK76" s="2"/>
      <c r="TCL76" s="2"/>
      <c r="TCM76" s="2"/>
      <c r="TCN76" s="2"/>
      <c r="TCO76" s="2"/>
      <c r="TCP76" s="2"/>
      <c r="TCQ76" s="2"/>
      <c r="TCR76" s="2"/>
      <c r="TCS76" s="2"/>
      <c r="TCT76" s="2"/>
      <c r="TCU76" s="2"/>
      <c r="TCV76" s="2"/>
      <c r="TCW76" s="2"/>
      <c r="TCX76" s="2"/>
      <c r="TCY76" s="2"/>
      <c r="TCZ76" s="2"/>
      <c r="TDA76" s="2"/>
      <c r="TDB76" s="2"/>
      <c r="TDC76" s="2"/>
      <c r="TDD76" s="2"/>
      <c r="TDE76" s="2"/>
      <c r="TDF76" s="2"/>
      <c r="TDG76" s="2"/>
      <c r="TDH76" s="2"/>
      <c r="TDI76" s="2"/>
      <c r="TDJ76" s="2"/>
      <c r="TDK76" s="2"/>
      <c r="TDL76" s="2"/>
      <c r="TDM76" s="2"/>
      <c r="TDN76" s="2"/>
      <c r="TDO76" s="2"/>
      <c r="TDP76" s="2"/>
      <c r="TDQ76" s="2"/>
      <c r="TDR76" s="2"/>
      <c r="TDS76" s="2"/>
      <c r="TDT76" s="2"/>
      <c r="TDU76" s="2"/>
      <c r="TDV76" s="2"/>
      <c r="TDW76" s="2"/>
      <c r="TDX76" s="2"/>
      <c r="TDY76" s="2"/>
      <c r="TDZ76" s="2"/>
      <c r="TEA76" s="2"/>
      <c r="TEB76" s="2"/>
      <c r="TEC76" s="2"/>
      <c r="TED76" s="2"/>
      <c r="TEE76" s="2"/>
      <c r="TEF76" s="2"/>
      <c r="TEG76" s="2"/>
      <c r="TEH76" s="2"/>
      <c r="TEI76" s="2"/>
      <c r="TEJ76" s="2"/>
      <c r="TEK76" s="2"/>
      <c r="TEL76" s="2"/>
      <c r="TEM76" s="2"/>
      <c r="TEN76" s="2"/>
      <c r="TEO76" s="2"/>
      <c r="TEP76" s="2"/>
      <c r="TEQ76" s="2"/>
      <c r="TER76" s="2"/>
      <c r="TES76" s="2"/>
      <c r="TET76" s="2"/>
      <c r="TEU76" s="2"/>
      <c r="TEV76" s="2"/>
      <c r="TEW76" s="2"/>
      <c r="TEX76" s="2"/>
      <c r="TEY76" s="2"/>
      <c r="TEZ76" s="2"/>
      <c r="TFA76" s="2"/>
      <c r="TFB76" s="2"/>
      <c r="TFC76" s="2"/>
      <c r="TFD76" s="2"/>
      <c r="TFE76" s="2"/>
      <c r="TFF76" s="2"/>
      <c r="TFG76" s="2"/>
      <c r="TFH76" s="2"/>
      <c r="TFI76" s="2"/>
      <c r="TFJ76" s="2"/>
      <c r="TFK76" s="2"/>
      <c r="TFL76" s="2"/>
      <c r="TFM76" s="2"/>
      <c r="TFN76" s="2"/>
      <c r="TFO76" s="2"/>
      <c r="TFP76" s="2"/>
      <c r="TFQ76" s="2"/>
      <c r="TFR76" s="2"/>
      <c r="TFS76" s="2"/>
      <c r="TFT76" s="2"/>
      <c r="TFU76" s="2"/>
      <c r="TFV76" s="2"/>
      <c r="TFW76" s="2"/>
      <c r="TFX76" s="2"/>
      <c r="TFY76" s="2"/>
      <c r="TFZ76" s="2"/>
      <c r="TGA76" s="2"/>
      <c r="TGB76" s="2"/>
      <c r="TGC76" s="2"/>
      <c r="TGD76" s="2"/>
      <c r="TGE76" s="2"/>
      <c r="TGF76" s="2"/>
      <c r="TGG76" s="2"/>
      <c r="TGH76" s="2"/>
      <c r="TGI76" s="2"/>
      <c r="TGJ76" s="2"/>
      <c r="TGK76" s="2"/>
      <c r="TGL76" s="2"/>
      <c r="TGM76" s="2"/>
      <c r="TGN76" s="2"/>
      <c r="TGO76" s="2"/>
      <c r="TGP76" s="2"/>
      <c r="TGQ76" s="2"/>
      <c r="TGR76" s="2"/>
      <c r="TGS76" s="2"/>
      <c r="TGT76" s="2"/>
      <c r="TGU76" s="2"/>
      <c r="TGV76" s="2"/>
      <c r="TGW76" s="2"/>
      <c r="TGX76" s="2"/>
      <c r="TGY76" s="2"/>
      <c r="TGZ76" s="2"/>
      <c r="THA76" s="2"/>
      <c r="THB76" s="2"/>
      <c r="THC76" s="2"/>
      <c r="THD76" s="2"/>
      <c r="THE76" s="2"/>
      <c r="THF76" s="2"/>
      <c r="THG76" s="2"/>
      <c r="THH76" s="2"/>
      <c r="THI76" s="2"/>
      <c r="THJ76" s="2"/>
      <c r="THK76" s="2"/>
      <c r="THL76" s="2"/>
      <c r="THM76" s="2"/>
      <c r="THN76" s="2"/>
      <c r="THO76" s="2"/>
      <c r="THP76" s="2"/>
      <c r="THQ76" s="2"/>
      <c r="THR76" s="2"/>
      <c r="THS76" s="2"/>
      <c r="THT76" s="2"/>
      <c r="THU76" s="2"/>
      <c r="THV76" s="2"/>
      <c r="THW76" s="2"/>
      <c r="THX76" s="2"/>
      <c r="THY76" s="2"/>
      <c r="THZ76" s="2"/>
      <c r="TIA76" s="2"/>
      <c r="TIB76" s="2"/>
      <c r="TIC76" s="2"/>
      <c r="TID76" s="2"/>
      <c r="TIE76" s="2"/>
      <c r="TIF76" s="2"/>
      <c r="TIG76" s="2"/>
      <c r="TIH76" s="2"/>
      <c r="TII76" s="2"/>
      <c r="TIJ76" s="2"/>
      <c r="TIK76" s="2"/>
      <c r="TIL76" s="2"/>
      <c r="TIM76" s="2"/>
      <c r="TIN76" s="2"/>
      <c r="TIO76" s="2"/>
      <c r="TIP76" s="2"/>
      <c r="TIQ76" s="2"/>
      <c r="TIR76" s="2"/>
      <c r="TIS76" s="2"/>
      <c r="TIT76" s="2"/>
      <c r="TIU76" s="2"/>
      <c r="TIV76" s="2"/>
      <c r="TIW76" s="2"/>
      <c r="TIX76" s="2"/>
      <c r="TIY76" s="2"/>
      <c r="TIZ76" s="2"/>
      <c r="TJA76" s="2"/>
      <c r="TJB76" s="2"/>
      <c r="TJC76" s="2"/>
      <c r="TJD76" s="2"/>
      <c r="TJE76" s="2"/>
      <c r="TJF76" s="2"/>
      <c r="TJG76" s="2"/>
      <c r="TJH76" s="2"/>
      <c r="TJI76" s="2"/>
      <c r="TJJ76" s="2"/>
      <c r="TJK76" s="2"/>
      <c r="TJL76" s="2"/>
      <c r="TJM76" s="2"/>
      <c r="TJN76" s="2"/>
      <c r="TJO76" s="2"/>
      <c r="TJP76" s="2"/>
      <c r="TJQ76" s="2"/>
      <c r="TJR76" s="2"/>
      <c r="TJS76" s="2"/>
      <c r="TJT76" s="2"/>
      <c r="TJU76" s="2"/>
      <c r="TJV76" s="2"/>
      <c r="TJW76" s="2"/>
      <c r="TJX76" s="2"/>
      <c r="TJY76" s="2"/>
      <c r="TJZ76" s="2"/>
      <c r="TKA76" s="2"/>
      <c r="TKB76" s="2"/>
      <c r="TKC76" s="2"/>
      <c r="TKD76" s="2"/>
      <c r="TKE76" s="2"/>
      <c r="TKF76" s="2"/>
      <c r="TKG76" s="2"/>
      <c r="TKH76" s="2"/>
      <c r="TKI76" s="2"/>
      <c r="TKJ76" s="2"/>
      <c r="TKK76" s="2"/>
      <c r="TKL76" s="2"/>
      <c r="TKM76" s="2"/>
      <c r="TKN76" s="2"/>
      <c r="TKO76" s="2"/>
      <c r="TKP76" s="2"/>
      <c r="TKQ76" s="2"/>
      <c r="TKR76" s="2"/>
      <c r="TKS76" s="2"/>
      <c r="TKT76" s="2"/>
      <c r="TKU76" s="2"/>
      <c r="TKV76" s="2"/>
      <c r="TKW76" s="2"/>
      <c r="TKX76" s="2"/>
      <c r="TKY76" s="2"/>
      <c r="TKZ76" s="2"/>
      <c r="TLA76" s="2"/>
      <c r="TLB76" s="2"/>
      <c r="TLC76" s="2"/>
      <c r="TLD76" s="2"/>
      <c r="TLE76" s="2"/>
      <c r="TLF76" s="2"/>
      <c r="TLG76" s="2"/>
      <c r="TLH76" s="2"/>
      <c r="TLI76" s="2"/>
      <c r="TLJ76" s="2"/>
      <c r="TLK76" s="2"/>
      <c r="TLL76" s="2"/>
      <c r="TLM76" s="2"/>
      <c r="TLN76" s="2"/>
      <c r="TLO76" s="2"/>
      <c r="TLP76" s="2"/>
      <c r="TLQ76" s="2"/>
      <c r="TLR76" s="2"/>
      <c r="TLS76" s="2"/>
      <c r="TLT76" s="2"/>
      <c r="TLU76" s="2"/>
      <c r="TLV76" s="2"/>
      <c r="TLW76" s="2"/>
      <c r="TLX76" s="2"/>
      <c r="TLY76" s="2"/>
      <c r="TLZ76" s="2"/>
      <c r="TMA76" s="2"/>
      <c r="TMB76" s="2"/>
      <c r="TMC76" s="2"/>
      <c r="TMD76" s="2"/>
      <c r="TME76" s="2"/>
      <c r="TMF76" s="2"/>
      <c r="TMG76" s="2"/>
      <c r="TMH76" s="2"/>
      <c r="TMI76" s="2"/>
      <c r="TMJ76" s="2"/>
      <c r="TMK76" s="2"/>
      <c r="TML76" s="2"/>
      <c r="TMM76" s="2"/>
      <c r="TMN76" s="2"/>
      <c r="TMO76" s="2"/>
      <c r="TMP76" s="2"/>
      <c r="TMQ76" s="2"/>
      <c r="TMR76" s="2"/>
      <c r="TMS76" s="2"/>
      <c r="TMT76" s="2"/>
      <c r="TMU76" s="2"/>
      <c r="TMV76" s="2"/>
      <c r="TMW76" s="2"/>
      <c r="TMX76" s="2"/>
      <c r="TMY76" s="2"/>
      <c r="TMZ76" s="2"/>
      <c r="TNA76" s="2"/>
      <c r="TNB76" s="2"/>
      <c r="TNC76" s="2"/>
      <c r="TND76" s="2"/>
      <c r="TNE76" s="2"/>
      <c r="TNF76" s="2"/>
      <c r="TNG76" s="2"/>
      <c r="TNH76" s="2"/>
      <c r="TNI76" s="2"/>
      <c r="TNJ76" s="2"/>
      <c r="TNK76" s="2"/>
      <c r="TNL76" s="2"/>
      <c r="TNM76" s="2"/>
      <c r="TNN76" s="2"/>
      <c r="TNO76" s="2"/>
      <c r="TNP76" s="2"/>
      <c r="TNQ76" s="2"/>
      <c r="TNR76" s="2"/>
      <c r="TNS76" s="2"/>
      <c r="TNT76" s="2"/>
      <c r="TNU76" s="2"/>
      <c r="TNV76" s="2"/>
      <c r="TNW76" s="2"/>
      <c r="TNX76" s="2"/>
      <c r="TNY76" s="2"/>
      <c r="TNZ76" s="2"/>
      <c r="TOA76" s="2"/>
      <c r="TOB76" s="2"/>
      <c r="TOC76" s="2"/>
      <c r="TOD76" s="2"/>
      <c r="TOE76" s="2"/>
      <c r="TOF76" s="2"/>
      <c r="TOG76" s="2"/>
      <c r="TOH76" s="2"/>
      <c r="TOI76" s="2"/>
      <c r="TOJ76" s="2"/>
      <c r="TOK76" s="2"/>
      <c r="TOL76" s="2"/>
      <c r="TOM76" s="2"/>
      <c r="TON76" s="2"/>
      <c r="TOO76" s="2"/>
      <c r="TOP76" s="2"/>
      <c r="TOQ76" s="2"/>
      <c r="TOR76" s="2"/>
      <c r="TOS76" s="2"/>
      <c r="TOT76" s="2"/>
      <c r="TOU76" s="2"/>
      <c r="TOV76" s="2"/>
      <c r="TOW76" s="2"/>
      <c r="TOX76" s="2"/>
      <c r="TOY76" s="2"/>
      <c r="TOZ76" s="2"/>
      <c r="TPA76" s="2"/>
      <c r="TPB76" s="2"/>
      <c r="TPC76" s="2"/>
      <c r="TPD76" s="2"/>
      <c r="TPE76" s="2"/>
      <c r="TPF76" s="2"/>
      <c r="TPG76" s="2"/>
      <c r="TPH76" s="2"/>
      <c r="TPI76" s="2"/>
      <c r="TPJ76" s="2"/>
      <c r="TPK76" s="2"/>
      <c r="TPL76" s="2"/>
      <c r="TPM76" s="2"/>
      <c r="TPN76" s="2"/>
      <c r="TPO76" s="2"/>
      <c r="TPP76" s="2"/>
      <c r="TPQ76" s="2"/>
      <c r="TPR76" s="2"/>
      <c r="TPS76" s="2"/>
      <c r="TPT76" s="2"/>
      <c r="TPU76" s="2"/>
      <c r="TPV76" s="2"/>
      <c r="TPW76" s="2"/>
      <c r="TPX76" s="2"/>
      <c r="TPY76" s="2"/>
      <c r="TPZ76" s="2"/>
      <c r="TQA76" s="2"/>
      <c r="TQB76" s="2"/>
      <c r="TQC76" s="2"/>
      <c r="TQD76" s="2"/>
      <c r="TQE76" s="2"/>
      <c r="TQF76" s="2"/>
      <c r="TQG76" s="2"/>
      <c r="TQH76" s="2"/>
      <c r="TQI76" s="2"/>
      <c r="TQJ76" s="2"/>
      <c r="TQK76" s="2"/>
      <c r="TQL76" s="2"/>
      <c r="TQM76" s="2"/>
      <c r="TQN76" s="2"/>
      <c r="TQO76" s="2"/>
      <c r="TQP76" s="2"/>
      <c r="TQQ76" s="2"/>
      <c r="TQR76" s="2"/>
      <c r="TQS76" s="2"/>
      <c r="TQT76" s="2"/>
      <c r="TQU76" s="2"/>
      <c r="TQV76" s="2"/>
      <c r="TQW76" s="2"/>
      <c r="TQX76" s="2"/>
      <c r="TQY76" s="2"/>
      <c r="TQZ76" s="2"/>
      <c r="TRA76" s="2"/>
      <c r="TRB76" s="2"/>
      <c r="TRC76" s="2"/>
      <c r="TRD76" s="2"/>
      <c r="TRE76" s="2"/>
      <c r="TRF76" s="2"/>
      <c r="TRG76" s="2"/>
      <c r="TRH76" s="2"/>
      <c r="TRI76" s="2"/>
      <c r="TRJ76" s="2"/>
      <c r="TRK76" s="2"/>
      <c r="TRL76" s="2"/>
      <c r="TRM76" s="2"/>
      <c r="TRN76" s="2"/>
      <c r="TRO76" s="2"/>
      <c r="TRP76" s="2"/>
      <c r="TRQ76" s="2"/>
      <c r="TRR76" s="2"/>
      <c r="TRS76" s="2"/>
      <c r="TRT76" s="2"/>
      <c r="TRU76" s="2"/>
      <c r="TRV76" s="2"/>
      <c r="TRW76" s="2"/>
      <c r="TRX76" s="2"/>
      <c r="TRY76" s="2"/>
      <c r="TRZ76" s="2"/>
      <c r="TSA76" s="2"/>
      <c r="TSB76" s="2"/>
      <c r="TSC76" s="2"/>
      <c r="TSD76" s="2"/>
      <c r="TSE76" s="2"/>
      <c r="TSF76" s="2"/>
      <c r="TSG76" s="2"/>
      <c r="TSH76" s="2"/>
      <c r="TSI76" s="2"/>
      <c r="TSJ76" s="2"/>
      <c r="TSK76" s="2"/>
      <c r="TSL76" s="2"/>
      <c r="TSM76" s="2"/>
      <c r="TSN76" s="2"/>
      <c r="TSO76" s="2"/>
      <c r="TSP76" s="2"/>
      <c r="TSQ76" s="2"/>
      <c r="TSR76" s="2"/>
      <c r="TSS76" s="2"/>
      <c r="TST76" s="2"/>
      <c r="TSU76" s="2"/>
      <c r="TSV76" s="2"/>
      <c r="TSW76" s="2"/>
      <c r="TSX76" s="2"/>
      <c r="TSY76" s="2"/>
      <c r="TSZ76" s="2"/>
      <c r="TTA76" s="2"/>
      <c r="TTB76" s="2"/>
      <c r="TTC76" s="2"/>
      <c r="TTD76" s="2"/>
      <c r="TTE76" s="2"/>
      <c r="TTF76" s="2"/>
      <c r="TTG76" s="2"/>
      <c r="TTH76" s="2"/>
      <c r="TTI76" s="2"/>
      <c r="TTJ76" s="2"/>
      <c r="TTK76" s="2"/>
      <c r="TTL76" s="2"/>
      <c r="TTM76" s="2"/>
      <c r="TTN76" s="2"/>
      <c r="TTO76" s="2"/>
      <c r="TTP76" s="2"/>
      <c r="TTQ76" s="2"/>
      <c r="TTR76" s="2"/>
      <c r="TTS76" s="2"/>
      <c r="TTT76" s="2"/>
      <c r="TTU76" s="2"/>
      <c r="TTV76" s="2"/>
      <c r="TTW76" s="2"/>
      <c r="TTX76" s="2"/>
      <c r="TTY76" s="2"/>
      <c r="TTZ76" s="2"/>
      <c r="TUA76" s="2"/>
      <c r="TUB76" s="2"/>
      <c r="TUC76" s="2"/>
      <c r="TUD76" s="2"/>
      <c r="TUE76" s="2"/>
      <c r="TUF76" s="2"/>
      <c r="TUG76" s="2"/>
      <c r="TUH76" s="2"/>
      <c r="TUI76" s="2"/>
      <c r="TUJ76" s="2"/>
      <c r="TUK76" s="2"/>
      <c r="TUL76" s="2"/>
      <c r="TUM76" s="2"/>
      <c r="TUN76" s="2"/>
      <c r="TUO76" s="2"/>
      <c r="TUP76" s="2"/>
      <c r="TUQ76" s="2"/>
      <c r="TUR76" s="2"/>
      <c r="TUS76" s="2"/>
      <c r="TUT76" s="2"/>
      <c r="TUU76" s="2"/>
      <c r="TUV76" s="2"/>
      <c r="TUW76" s="2"/>
      <c r="TUX76" s="2"/>
      <c r="TUY76" s="2"/>
      <c r="TUZ76" s="2"/>
      <c r="TVA76" s="2"/>
      <c r="TVB76" s="2"/>
      <c r="TVC76" s="2"/>
      <c r="TVD76" s="2"/>
      <c r="TVE76" s="2"/>
      <c r="TVF76" s="2"/>
      <c r="TVG76" s="2"/>
      <c r="TVH76" s="2"/>
      <c r="TVI76" s="2"/>
      <c r="TVJ76" s="2"/>
      <c r="TVK76" s="2"/>
      <c r="TVL76" s="2"/>
      <c r="TVM76" s="2"/>
      <c r="TVN76" s="2"/>
      <c r="TVO76" s="2"/>
      <c r="TVP76" s="2"/>
      <c r="TVQ76" s="2"/>
      <c r="TVR76" s="2"/>
      <c r="TVS76" s="2"/>
      <c r="TVT76" s="2"/>
      <c r="TVU76" s="2"/>
      <c r="TVV76" s="2"/>
      <c r="TVW76" s="2"/>
      <c r="TVX76" s="2"/>
      <c r="TVY76" s="2"/>
      <c r="TVZ76" s="2"/>
      <c r="TWA76" s="2"/>
      <c r="TWB76" s="2"/>
      <c r="TWC76" s="2"/>
      <c r="TWD76" s="2"/>
      <c r="TWE76" s="2"/>
      <c r="TWF76" s="2"/>
      <c r="TWG76" s="2"/>
      <c r="TWH76" s="2"/>
      <c r="TWI76" s="2"/>
      <c r="TWJ76" s="2"/>
      <c r="TWK76" s="2"/>
      <c r="TWL76" s="2"/>
      <c r="TWM76" s="2"/>
      <c r="TWN76" s="2"/>
      <c r="TWO76" s="2"/>
      <c r="TWP76" s="2"/>
      <c r="TWQ76" s="2"/>
      <c r="TWR76" s="2"/>
      <c r="TWS76" s="2"/>
      <c r="TWT76" s="2"/>
      <c r="TWU76" s="2"/>
      <c r="TWV76" s="2"/>
      <c r="TWW76" s="2"/>
      <c r="TWX76" s="2"/>
      <c r="TWY76" s="2"/>
      <c r="TWZ76" s="2"/>
      <c r="TXA76" s="2"/>
      <c r="TXB76" s="2"/>
      <c r="TXC76" s="2"/>
      <c r="TXD76" s="2"/>
      <c r="TXE76" s="2"/>
      <c r="TXF76" s="2"/>
      <c r="TXG76" s="2"/>
      <c r="TXH76" s="2"/>
      <c r="TXI76" s="2"/>
      <c r="TXJ76" s="2"/>
      <c r="TXK76" s="2"/>
      <c r="TXL76" s="2"/>
      <c r="TXM76" s="2"/>
      <c r="TXN76" s="2"/>
      <c r="TXO76" s="2"/>
      <c r="TXP76" s="2"/>
      <c r="TXQ76" s="2"/>
      <c r="TXR76" s="2"/>
      <c r="TXS76" s="2"/>
      <c r="TXT76" s="2"/>
      <c r="TXU76" s="2"/>
      <c r="TXV76" s="2"/>
      <c r="TXW76" s="2"/>
      <c r="TXX76" s="2"/>
      <c r="TXY76" s="2"/>
      <c r="TXZ76" s="2"/>
      <c r="TYA76" s="2"/>
      <c r="TYB76" s="2"/>
      <c r="TYC76" s="2"/>
      <c r="TYD76" s="2"/>
      <c r="TYE76" s="2"/>
      <c r="TYF76" s="2"/>
      <c r="TYG76" s="2"/>
      <c r="TYH76" s="2"/>
      <c r="TYI76" s="2"/>
      <c r="TYJ76" s="2"/>
      <c r="TYK76" s="2"/>
      <c r="TYL76" s="2"/>
      <c r="TYM76" s="2"/>
      <c r="TYN76" s="2"/>
      <c r="TYO76" s="2"/>
      <c r="TYP76" s="2"/>
      <c r="TYQ76" s="2"/>
      <c r="TYR76" s="2"/>
      <c r="TYS76" s="2"/>
      <c r="TYT76" s="2"/>
      <c r="TYU76" s="2"/>
      <c r="TYV76" s="2"/>
      <c r="TYW76" s="2"/>
      <c r="TYX76" s="2"/>
      <c r="TYY76" s="2"/>
      <c r="TYZ76" s="2"/>
      <c r="TZA76" s="2"/>
      <c r="TZB76" s="2"/>
      <c r="TZC76" s="2"/>
      <c r="TZD76" s="2"/>
      <c r="TZE76" s="2"/>
      <c r="TZF76" s="2"/>
      <c r="TZG76" s="2"/>
      <c r="TZH76" s="2"/>
      <c r="TZI76" s="2"/>
      <c r="TZJ76" s="2"/>
      <c r="TZK76" s="2"/>
      <c r="TZL76" s="2"/>
      <c r="TZM76" s="2"/>
      <c r="TZN76" s="2"/>
      <c r="TZO76" s="2"/>
      <c r="TZP76" s="2"/>
      <c r="TZQ76" s="2"/>
      <c r="TZR76" s="2"/>
      <c r="TZS76" s="2"/>
      <c r="TZT76" s="2"/>
      <c r="TZU76" s="2"/>
      <c r="TZV76" s="2"/>
      <c r="TZW76" s="2"/>
      <c r="TZX76" s="2"/>
      <c r="TZY76" s="2"/>
      <c r="TZZ76" s="2"/>
      <c r="UAA76" s="2"/>
      <c r="UAB76" s="2"/>
      <c r="UAC76" s="2"/>
      <c r="UAD76" s="2"/>
      <c r="UAE76" s="2"/>
      <c r="UAF76" s="2"/>
      <c r="UAG76" s="2"/>
      <c r="UAH76" s="2"/>
      <c r="UAI76" s="2"/>
      <c r="UAJ76" s="2"/>
      <c r="UAK76" s="2"/>
      <c r="UAL76" s="2"/>
      <c r="UAM76" s="2"/>
      <c r="UAN76" s="2"/>
      <c r="UAO76" s="2"/>
      <c r="UAP76" s="2"/>
      <c r="UAQ76" s="2"/>
      <c r="UAR76" s="2"/>
      <c r="UAS76" s="2"/>
      <c r="UAT76" s="2"/>
      <c r="UAU76" s="2"/>
      <c r="UAV76" s="2"/>
      <c r="UAW76" s="2"/>
      <c r="UAX76" s="2"/>
      <c r="UAY76" s="2"/>
      <c r="UAZ76" s="2"/>
      <c r="UBA76" s="2"/>
      <c r="UBB76" s="2"/>
      <c r="UBC76" s="2"/>
      <c r="UBD76" s="2"/>
      <c r="UBE76" s="2"/>
      <c r="UBF76" s="2"/>
      <c r="UBG76" s="2"/>
      <c r="UBH76" s="2"/>
      <c r="UBI76" s="2"/>
      <c r="UBJ76" s="2"/>
      <c r="UBK76" s="2"/>
      <c r="UBL76" s="2"/>
      <c r="UBM76" s="2"/>
      <c r="UBN76" s="2"/>
      <c r="UBO76" s="2"/>
      <c r="UBP76" s="2"/>
      <c r="UBQ76" s="2"/>
      <c r="UBR76" s="2"/>
      <c r="UBS76" s="2"/>
      <c r="UBT76" s="2"/>
      <c r="UBU76" s="2"/>
      <c r="UBV76" s="2"/>
      <c r="UBW76" s="2"/>
      <c r="UBX76" s="2"/>
      <c r="UBY76" s="2"/>
      <c r="UBZ76" s="2"/>
      <c r="UCA76" s="2"/>
      <c r="UCB76" s="2"/>
      <c r="UCC76" s="2"/>
      <c r="UCD76" s="2"/>
      <c r="UCE76" s="2"/>
      <c r="UCF76" s="2"/>
      <c r="UCG76" s="2"/>
      <c r="UCH76" s="2"/>
      <c r="UCI76" s="2"/>
      <c r="UCJ76" s="2"/>
      <c r="UCK76" s="2"/>
      <c r="UCL76" s="2"/>
      <c r="UCM76" s="2"/>
      <c r="UCN76" s="2"/>
      <c r="UCO76" s="2"/>
      <c r="UCP76" s="2"/>
      <c r="UCQ76" s="2"/>
      <c r="UCR76" s="2"/>
      <c r="UCS76" s="2"/>
      <c r="UCT76" s="2"/>
      <c r="UCU76" s="2"/>
      <c r="UCV76" s="2"/>
      <c r="UCW76" s="2"/>
      <c r="UCX76" s="2"/>
      <c r="UCY76" s="2"/>
      <c r="UCZ76" s="2"/>
      <c r="UDA76" s="2"/>
      <c r="UDB76" s="2"/>
      <c r="UDC76" s="2"/>
      <c r="UDD76" s="2"/>
      <c r="UDE76" s="2"/>
      <c r="UDF76" s="2"/>
      <c r="UDG76" s="2"/>
      <c r="UDH76" s="2"/>
      <c r="UDI76" s="2"/>
      <c r="UDJ76" s="2"/>
      <c r="UDK76" s="2"/>
      <c r="UDL76" s="2"/>
      <c r="UDM76" s="2"/>
      <c r="UDN76" s="2"/>
      <c r="UDO76" s="2"/>
      <c r="UDP76" s="2"/>
      <c r="UDQ76" s="2"/>
      <c r="UDR76" s="2"/>
      <c r="UDS76" s="2"/>
      <c r="UDT76" s="2"/>
      <c r="UDU76" s="2"/>
      <c r="UDV76" s="2"/>
      <c r="UDW76" s="2"/>
      <c r="UDX76" s="2"/>
      <c r="UDY76" s="2"/>
      <c r="UDZ76" s="2"/>
      <c r="UEA76" s="2"/>
      <c r="UEB76" s="2"/>
      <c r="UEC76" s="2"/>
      <c r="UED76" s="2"/>
      <c r="UEE76" s="2"/>
      <c r="UEF76" s="2"/>
      <c r="UEG76" s="2"/>
      <c r="UEH76" s="2"/>
      <c r="UEI76" s="2"/>
      <c r="UEJ76" s="2"/>
      <c r="UEK76" s="2"/>
      <c r="UEL76" s="2"/>
      <c r="UEM76" s="2"/>
      <c r="UEN76" s="2"/>
      <c r="UEO76" s="2"/>
      <c r="UEP76" s="2"/>
      <c r="UEQ76" s="2"/>
      <c r="UER76" s="2"/>
      <c r="UES76" s="2"/>
      <c r="UET76" s="2"/>
      <c r="UEU76" s="2"/>
      <c r="UEV76" s="2"/>
      <c r="UEW76" s="2"/>
      <c r="UEX76" s="2"/>
      <c r="UEY76" s="2"/>
      <c r="UEZ76" s="2"/>
      <c r="UFA76" s="2"/>
      <c r="UFB76" s="2"/>
      <c r="UFC76" s="2"/>
      <c r="UFD76" s="2"/>
      <c r="UFE76" s="2"/>
      <c r="UFF76" s="2"/>
      <c r="UFG76" s="2"/>
      <c r="UFH76" s="2"/>
      <c r="UFI76" s="2"/>
      <c r="UFJ76" s="2"/>
      <c r="UFK76" s="2"/>
      <c r="UFL76" s="2"/>
      <c r="UFM76" s="2"/>
      <c r="UFN76" s="2"/>
      <c r="UFO76" s="2"/>
      <c r="UFP76" s="2"/>
      <c r="UFQ76" s="2"/>
      <c r="UFR76" s="2"/>
      <c r="UFS76" s="2"/>
      <c r="UFT76" s="2"/>
      <c r="UFU76" s="2"/>
      <c r="UFV76" s="2"/>
      <c r="UFW76" s="2"/>
      <c r="UFX76" s="2"/>
      <c r="UFY76" s="2"/>
      <c r="UFZ76" s="2"/>
      <c r="UGA76" s="2"/>
      <c r="UGB76" s="2"/>
      <c r="UGC76" s="2"/>
      <c r="UGD76" s="2"/>
      <c r="UGE76" s="2"/>
      <c r="UGF76" s="2"/>
      <c r="UGG76" s="2"/>
      <c r="UGH76" s="2"/>
      <c r="UGI76" s="2"/>
      <c r="UGJ76" s="2"/>
      <c r="UGK76" s="2"/>
      <c r="UGL76" s="2"/>
      <c r="UGM76" s="2"/>
      <c r="UGN76" s="2"/>
      <c r="UGO76" s="2"/>
      <c r="UGP76" s="2"/>
      <c r="UGQ76" s="2"/>
      <c r="UGR76" s="2"/>
      <c r="UGS76" s="2"/>
      <c r="UGT76" s="2"/>
      <c r="UGU76" s="2"/>
      <c r="UGV76" s="2"/>
      <c r="UGW76" s="2"/>
      <c r="UGX76" s="2"/>
      <c r="UGY76" s="2"/>
      <c r="UGZ76" s="2"/>
      <c r="UHA76" s="2"/>
      <c r="UHB76" s="2"/>
      <c r="UHC76" s="2"/>
      <c r="UHD76" s="2"/>
      <c r="UHE76" s="2"/>
      <c r="UHF76" s="2"/>
      <c r="UHG76" s="2"/>
      <c r="UHH76" s="2"/>
      <c r="UHI76" s="2"/>
      <c r="UHJ76" s="2"/>
      <c r="UHK76" s="2"/>
      <c r="UHL76" s="2"/>
      <c r="UHM76" s="2"/>
      <c r="UHN76" s="2"/>
      <c r="UHO76" s="2"/>
      <c r="UHP76" s="2"/>
      <c r="UHQ76" s="2"/>
      <c r="UHR76" s="2"/>
      <c r="UHS76" s="2"/>
      <c r="UHT76" s="2"/>
      <c r="UHU76" s="2"/>
      <c r="UHV76" s="2"/>
      <c r="UHW76" s="2"/>
      <c r="UHX76" s="2"/>
      <c r="UHY76" s="2"/>
      <c r="UHZ76" s="2"/>
      <c r="UIA76" s="2"/>
      <c r="UIB76" s="2"/>
      <c r="UIC76" s="2"/>
      <c r="UID76" s="2"/>
      <c r="UIE76" s="2"/>
      <c r="UIF76" s="2"/>
      <c r="UIG76" s="2"/>
      <c r="UIH76" s="2"/>
      <c r="UII76" s="2"/>
      <c r="UIJ76" s="2"/>
      <c r="UIK76" s="2"/>
      <c r="UIL76" s="2"/>
      <c r="UIM76" s="2"/>
      <c r="UIN76" s="2"/>
      <c r="UIO76" s="2"/>
      <c r="UIP76" s="2"/>
      <c r="UIQ76" s="2"/>
      <c r="UIR76" s="2"/>
      <c r="UIS76" s="2"/>
      <c r="UIT76" s="2"/>
      <c r="UIU76" s="2"/>
      <c r="UIV76" s="2"/>
      <c r="UIW76" s="2"/>
      <c r="UIX76" s="2"/>
      <c r="UIY76" s="2"/>
      <c r="UIZ76" s="2"/>
      <c r="UJA76" s="2"/>
      <c r="UJB76" s="2"/>
      <c r="UJC76" s="2"/>
      <c r="UJD76" s="2"/>
      <c r="UJE76" s="2"/>
      <c r="UJF76" s="2"/>
      <c r="UJG76" s="2"/>
      <c r="UJH76" s="2"/>
      <c r="UJI76" s="2"/>
      <c r="UJJ76" s="2"/>
      <c r="UJK76" s="2"/>
      <c r="UJL76" s="2"/>
      <c r="UJM76" s="2"/>
      <c r="UJN76" s="2"/>
      <c r="UJO76" s="2"/>
      <c r="UJP76" s="2"/>
      <c r="UJQ76" s="2"/>
      <c r="UJR76" s="2"/>
      <c r="UJS76" s="2"/>
      <c r="UJT76" s="2"/>
      <c r="UJU76" s="2"/>
      <c r="UJV76" s="2"/>
      <c r="UJW76" s="2"/>
      <c r="UJX76" s="2"/>
      <c r="UJY76" s="2"/>
      <c r="UJZ76" s="2"/>
      <c r="UKA76" s="2"/>
      <c r="UKB76" s="2"/>
      <c r="UKC76" s="2"/>
      <c r="UKD76" s="2"/>
      <c r="UKE76" s="2"/>
      <c r="UKF76" s="2"/>
      <c r="UKG76" s="2"/>
      <c r="UKH76" s="2"/>
      <c r="UKI76" s="2"/>
      <c r="UKJ76" s="2"/>
      <c r="UKK76" s="2"/>
      <c r="UKL76" s="2"/>
      <c r="UKM76" s="2"/>
      <c r="UKN76" s="2"/>
      <c r="UKO76" s="2"/>
      <c r="UKP76" s="2"/>
      <c r="UKQ76" s="2"/>
      <c r="UKR76" s="2"/>
      <c r="UKS76" s="2"/>
      <c r="UKT76" s="2"/>
      <c r="UKU76" s="2"/>
      <c r="UKV76" s="2"/>
      <c r="UKW76" s="2"/>
      <c r="UKX76" s="2"/>
      <c r="UKY76" s="2"/>
      <c r="UKZ76" s="2"/>
      <c r="ULA76" s="2"/>
      <c r="ULB76" s="2"/>
      <c r="ULC76" s="2"/>
      <c r="ULD76" s="2"/>
      <c r="ULE76" s="2"/>
      <c r="ULF76" s="2"/>
      <c r="ULG76" s="2"/>
      <c r="ULH76" s="2"/>
      <c r="ULI76" s="2"/>
      <c r="ULJ76" s="2"/>
      <c r="ULK76" s="2"/>
      <c r="ULL76" s="2"/>
      <c r="ULM76" s="2"/>
      <c r="ULN76" s="2"/>
      <c r="ULO76" s="2"/>
      <c r="ULP76" s="2"/>
      <c r="ULQ76" s="2"/>
      <c r="ULR76" s="2"/>
      <c r="ULS76" s="2"/>
      <c r="ULT76" s="2"/>
      <c r="ULU76" s="2"/>
      <c r="ULV76" s="2"/>
      <c r="ULW76" s="2"/>
      <c r="ULX76" s="2"/>
      <c r="ULY76" s="2"/>
      <c r="ULZ76" s="2"/>
      <c r="UMA76" s="2"/>
      <c r="UMB76" s="2"/>
      <c r="UMC76" s="2"/>
      <c r="UMD76" s="2"/>
      <c r="UME76" s="2"/>
      <c r="UMF76" s="2"/>
      <c r="UMG76" s="2"/>
      <c r="UMH76" s="2"/>
      <c r="UMI76" s="2"/>
      <c r="UMJ76" s="2"/>
      <c r="UMK76" s="2"/>
      <c r="UML76" s="2"/>
      <c r="UMM76" s="2"/>
      <c r="UMN76" s="2"/>
      <c r="UMO76" s="2"/>
      <c r="UMP76" s="2"/>
      <c r="UMQ76" s="2"/>
      <c r="UMR76" s="2"/>
      <c r="UMS76" s="2"/>
      <c r="UMT76" s="2"/>
      <c r="UMU76" s="2"/>
      <c r="UMV76" s="2"/>
      <c r="UMW76" s="2"/>
      <c r="UMX76" s="2"/>
      <c r="UMY76" s="2"/>
      <c r="UMZ76" s="2"/>
      <c r="UNA76" s="2"/>
      <c r="UNB76" s="2"/>
      <c r="UNC76" s="2"/>
      <c r="UND76" s="2"/>
      <c r="UNE76" s="2"/>
      <c r="UNF76" s="2"/>
      <c r="UNG76" s="2"/>
      <c r="UNH76" s="2"/>
      <c r="UNI76" s="2"/>
      <c r="UNJ76" s="2"/>
      <c r="UNK76" s="2"/>
      <c r="UNL76" s="2"/>
      <c r="UNM76" s="2"/>
      <c r="UNN76" s="2"/>
      <c r="UNO76" s="2"/>
      <c r="UNP76" s="2"/>
      <c r="UNQ76" s="2"/>
      <c r="UNR76" s="2"/>
      <c r="UNS76" s="2"/>
      <c r="UNT76" s="2"/>
      <c r="UNU76" s="2"/>
      <c r="UNV76" s="2"/>
      <c r="UNW76" s="2"/>
      <c r="UNX76" s="2"/>
      <c r="UNY76" s="2"/>
      <c r="UNZ76" s="2"/>
      <c r="UOA76" s="2"/>
      <c r="UOB76" s="2"/>
      <c r="UOC76" s="2"/>
      <c r="UOD76" s="2"/>
      <c r="UOE76" s="2"/>
      <c r="UOF76" s="2"/>
      <c r="UOG76" s="2"/>
      <c r="UOH76" s="2"/>
      <c r="UOI76" s="2"/>
      <c r="UOJ76" s="2"/>
      <c r="UOK76" s="2"/>
      <c r="UOL76" s="2"/>
      <c r="UOM76" s="2"/>
      <c r="UON76" s="2"/>
      <c r="UOO76" s="2"/>
      <c r="UOP76" s="2"/>
      <c r="UOQ76" s="2"/>
      <c r="UOR76" s="2"/>
      <c r="UOS76" s="2"/>
      <c r="UOT76" s="2"/>
      <c r="UOU76" s="2"/>
      <c r="UOV76" s="2"/>
      <c r="UOW76" s="2"/>
      <c r="UOX76" s="2"/>
      <c r="UOY76" s="2"/>
      <c r="UOZ76" s="2"/>
      <c r="UPA76" s="2"/>
      <c r="UPB76" s="2"/>
      <c r="UPC76" s="2"/>
      <c r="UPD76" s="2"/>
      <c r="UPE76" s="2"/>
      <c r="UPF76" s="2"/>
      <c r="UPG76" s="2"/>
      <c r="UPH76" s="2"/>
      <c r="UPI76" s="2"/>
      <c r="UPJ76" s="2"/>
      <c r="UPK76" s="2"/>
      <c r="UPL76" s="2"/>
      <c r="UPM76" s="2"/>
      <c r="UPN76" s="2"/>
      <c r="UPO76" s="2"/>
      <c r="UPP76" s="2"/>
      <c r="UPQ76" s="2"/>
      <c r="UPR76" s="2"/>
      <c r="UPS76" s="2"/>
      <c r="UPT76" s="2"/>
      <c r="UPU76" s="2"/>
      <c r="UPV76" s="2"/>
      <c r="UPW76" s="2"/>
      <c r="UPX76" s="2"/>
      <c r="UPY76" s="2"/>
      <c r="UPZ76" s="2"/>
      <c r="UQA76" s="2"/>
      <c r="UQB76" s="2"/>
      <c r="UQC76" s="2"/>
      <c r="UQD76" s="2"/>
      <c r="UQE76" s="2"/>
      <c r="UQF76" s="2"/>
      <c r="UQG76" s="2"/>
      <c r="UQH76" s="2"/>
      <c r="UQI76" s="2"/>
      <c r="UQJ76" s="2"/>
      <c r="UQK76" s="2"/>
      <c r="UQL76" s="2"/>
      <c r="UQM76" s="2"/>
      <c r="UQN76" s="2"/>
      <c r="UQO76" s="2"/>
      <c r="UQP76" s="2"/>
      <c r="UQQ76" s="2"/>
      <c r="UQR76" s="2"/>
      <c r="UQS76" s="2"/>
      <c r="UQT76" s="2"/>
      <c r="UQU76" s="2"/>
      <c r="UQV76" s="2"/>
      <c r="UQW76" s="2"/>
      <c r="UQX76" s="2"/>
      <c r="UQY76" s="2"/>
      <c r="UQZ76" s="2"/>
      <c r="URA76" s="2"/>
      <c r="URB76" s="2"/>
      <c r="URC76" s="2"/>
      <c r="URD76" s="2"/>
      <c r="URE76" s="2"/>
      <c r="URF76" s="2"/>
      <c r="URG76" s="2"/>
      <c r="URH76" s="2"/>
      <c r="URI76" s="2"/>
      <c r="URJ76" s="2"/>
      <c r="URK76" s="2"/>
      <c r="URL76" s="2"/>
      <c r="URM76" s="2"/>
      <c r="URN76" s="2"/>
      <c r="URO76" s="2"/>
      <c r="URP76" s="2"/>
      <c r="URQ76" s="2"/>
      <c r="URR76" s="2"/>
      <c r="URS76" s="2"/>
      <c r="URT76" s="2"/>
      <c r="URU76" s="2"/>
      <c r="URV76" s="2"/>
      <c r="URW76" s="2"/>
      <c r="URX76" s="2"/>
      <c r="URY76" s="2"/>
      <c r="URZ76" s="2"/>
      <c r="USA76" s="2"/>
      <c r="USB76" s="2"/>
      <c r="USC76" s="2"/>
      <c r="USD76" s="2"/>
      <c r="USE76" s="2"/>
      <c r="USF76" s="2"/>
      <c r="USG76" s="2"/>
      <c r="USH76" s="2"/>
      <c r="USI76" s="2"/>
      <c r="USJ76" s="2"/>
      <c r="USK76" s="2"/>
      <c r="USL76" s="2"/>
      <c r="USM76" s="2"/>
      <c r="USN76" s="2"/>
      <c r="USO76" s="2"/>
      <c r="USP76" s="2"/>
      <c r="USQ76" s="2"/>
      <c r="USR76" s="2"/>
      <c r="USS76" s="2"/>
      <c r="UST76" s="2"/>
      <c r="USU76" s="2"/>
      <c r="USV76" s="2"/>
      <c r="USW76" s="2"/>
      <c r="USX76" s="2"/>
      <c r="USY76" s="2"/>
      <c r="USZ76" s="2"/>
      <c r="UTA76" s="2"/>
      <c r="UTB76" s="2"/>
      <c r="UTC76" s="2"/>
      <c r="UTD76" s="2"/>
      <c r="UTE76" s="2"/>
      <c r="UTF76" s="2"/>
      <c r="UTG76" s="2"/>
      <c r="UTH76" s="2"/>
      <c r="UTI76" s="2"/>
      <c r="UTJ76" s="2"/>
      <c r="UTK76" s="2"/>
      <c r="UTL76" s="2"/>
      <c r="UTM76" s="2"/>
      <c r="UTN76" s="2"/>
      <c r="UTO76" s="2"/>
      <c r="UTP76" s="2"/>
      <c r="UTQ76" s="2"/>
      <c r="UTR76" s="2"/>
      <c r="UTS76" s="2"/>
      <c r="UTT76" s="2"/>
      <c r="UTU76" s="2"/>
      <c r="UTV76" s="2"/>
      <c r="UTW76" s="2"/>
      <c r="UTX76" s="2"/>
      <c r="UTY76" s="2"/>
      <c r="UTZ76" s="2"/>
      <c r="UUA76" s="2"/>
      <c r="UUB76" s="2"/>
      <c r="UUC76" s="2"/>
      <c r="UUD76" s="2"/>
      <c r="UUE76" s="2"/>
      <c r="UUF76" s="2"/>
      <c r="UUG76" s="2"/>
      <c r="UUH76" s="2"/>
      <c r="UUI76" s="2"/>
      <c r="UUJ76" s="2"/>
      <c r="UUK76" s="2"/>
      <c r="UUL76" s="2"/>
      <c r="UUM76" s="2"/>
      <c r="UUN76" s="2"/>
      <c r="UUO76" s="2"/>
      <c r="UUP76" s="2"/>
      <c r="UUQ76" s="2"/>
      <c r="UUR76" s="2"/>
      <c r="UUS76" s="2"/>
      <c r="UUT76" s="2"/>
      <c r="UUU76" s="2"/>
      <c r="UUV76" s="2"/>
      <c r="UUW76" s="2"/>
      <c r="UUX76" s="2"/>
      <c r="UUY76" s="2"/>
      <c r="UUZ76" s="2"/>
      <c r="UVA76" s="2"/>
      <c r="UVB76" s="2"/>
      <c r="UVC76" s="2"/>
      <c r="UVD76" s="2"/>
      <c r="UVE76" s="2"/>
      <c r="UVF76" s="2"/>
      <c r="UVG76" s="2"/>
      <c r="UVH76" s="2"/>
      <c r="UVI76" s="2"/>
      <c r="UVJ76" s="2"/>
      <c r="UVK76" s="2"/>
      <c r="UVL76" s="2"/>
      <c r="UVM76" s="2"/>
      <c r="UVN76" s="2"/>
      <c r="UVO76" s="2"/>
      <c r="UVP76" s="2"/>
      <c r="UVQ76" s="2"/>
      <c r="UVR76" s="2"/>
      <c r="UVS76" s="2"/>
      <c r="UVT76" s="2"/>
      <c r="UVU76" s="2"/>
      <c r="UVV76" s="2"/>
      <c r="UVW76" s="2"/>
      <c r="UVX76" s="2"/>
      <c r="UVY76" s="2"/>
      <c r="UVZ76" s="2"/>
      <c r="UWA76" s="2"/>
      <c r="UWB76" s="2"/>
      <c r="UWC76" s="2"/>
      <c r="UWD76" s="2"/>
      <c r="UWE76" s="2"/>
      <c r="UWF76" s="2"/>
      <c r="UWG76" s="2"/>
      <c r="UWH76" s="2"/>
      <c r="UWI76" s="2"/>
      <c r="UWJ76" s="2"/>
      <c r="UWK76" s="2"/>
      <c r="UWL76" s="2"/>
      <c r="UWM76" s="2"/>
      <c r="UWN76" s="2"/>
      <c r="UWO76" s="2"/>
      <c r="UWP76" s="2"/>
      <c r="UWQ76" s="2"/>
      <c r="UWR76" s="2"/>
      <c r="UWS76" s="2"/>
      <c r="UWT76" s="2"/>
      <c r="UWU76" s="2"/>
      <c r="UWV76" s="2"/>
      <c r="UWW76" s="2"/>
      <c r="UWX76" s="2"/>
      <c r="UWY76" s="2"/>
      <c r="UWZ76" s="2"/>
      <c r="UXA76" s="2"/>
      <c r="UXB76" s="2"/>
      <c r="UXC76" s="2"/>
      <c r="UXD76" s="2"/>
      <c r="UXE76" s="2"/>
      <c r="UXF76" s="2"/>
      <c r="UXG76" s="2"/>
      <c r="UXH76" s="2"/>
      <c r="UXI76" s="2"/>
      <c r="UXJ76" s="2"/>
      <c r="UXK76" s="2"/>
      <c r="UXL76" s="2"/>
      <c r="UXM76" s="2"/>
      <c r="UXN76" s="2"/>
      <c r="UXO76" s="2"/>
      <c r="UXP76" s="2"/>
      <c r="UXQ76" s="2"/>
      <c r="UXR76" s="2"/>
      <c r="UXS76" s="2"/>
      <c r="UXT76" s="2"/>
      <c r="UXU76" s="2"/>
      <c r="UXV76" s="2"/>
      <c r="UXW76" s="2"/>
      <c r="UXX76" s="2"/>
      <c r="UXY76" s="2"/>
      <c r="UXZ76" s="2"/>
      <c r="UYA76" s="2"/>
      <c r="UYB76" s="2"/>
      <c r="UYC76" s="2"/>
      <c r="UYD76" s="2"/>
      <c r="UYE76" s="2"/>
      <c r="UYF76" s="2"/>
      <c r="UYG76" s="2"/>
      <c r="UYH76" s="2"/>
      <c r="UYI76" s="2"/>
      <c r="UYJ76" s="2"/>
      <c r="UYK76" s="2"/>
      <c r="UYL76" s="2"/>
      <c r="UYM76" s="2"/>
      <c r="UYN76" s="2"/>
      <c r="UYO76" s="2"/>
      <c r="UYP76" s="2"/>
      <c r="UYQ76" s="2"/>
      <c r="UYR76" s="2"/>
      <c r="UYS76" s="2"/>
      <c r="UYT76" s="2"/>
      <c r="UYU76" s="2"/>
      <c r="UYV76" s="2"/>
      <c r="UYW76" s="2"/>
      <c r="UYX76" s="2"/>
      <c r="UYY76" s="2"/>
      <c r="UYZ76" s="2"/>
      <c r="UZA76" s="2"/>
      <c r="UZB76" s="2"/>
      <c r="UZC76" s="2"/>
      <c r="UZD76" s="2"/>
      <c r="UZE76" s="2"/>
      <c r="UZF76" s="2"/>
      <c r="UZG76" s="2"/>
      <c r="UZH76" s="2"/>
      <c r="UZI76" s="2"/>
      <c r="UZJ76" s="2"/>
      <c r="UZK76" s="2"/>
      <c r="UZL76" s="2"/>
      <c r="UZM76" s="2"/>
      <c r="UZN76" s="2"/>
      <c r="UZO76" s="2"/>
      <c r="UZP76" s="2"/>
      <c r="UZQ76" s="2"/>
      <c r="UZR76" s="2"/>
      <c r="UZS76" s="2"/>
      <c r="UZT76" s="2"/>
      <c r="UZU76" s="2"/>
      <c r="UZV76" s="2"/>
      <c r="UZW76" s="2"/>
      <c r="UZX76" s="2"/>
      <c r="UZY76" s="2"/>
      <c r="UZZ76" s="2"/>
      <c r="VAA76" s="2"/>
      <c r="VAB76" s="2"/>
      <c r="VAC76" s="2"/>
      <c r="VAD76" s="2"/>
      <c r="VAE76" s="2"/>
      <c r="VAF76" s="2"/>
      <c r="VAG76" s="2"/>
      <c r="VAH76" s="2"/>
      <c r="VAI76" s="2"/>
      <c r="VAJ76" s="2"/>
      <c r="VAK76" s="2"/>
      <c r="VAL76" s="2"/>
      <c r="VAM76" s="2"/>
      <c r="VAN76" s="2"/>
      <c r="VAO76" s="2"/>
      <c r="VAP76" s="2"/>
      <c r="VAQ76" s="2"/>
      <c r="VAR76" s="2"/>
      <c r="VAS76" s="2"/>
      <c r="VAT76" s="2"/>
      <c r="VAU76" s="2"/>
      <c r="VAV76" s="2"/>
      <c r="VAW76" s="2"/>
      <c r="VAX76" s="2"/>
      <c r="VAY76" s="2"/>
      <c r="VAZ76" s="2"/>
      <c r="VBA76" s="2"/>
      <c r="VBB76" s="2"/>
      <c r="VBC76" s="2"/>
      <c r="VBD76" s="2"/>
      <c r="VBE76" s="2"/>
      <c r="VBF76" s="2"/>
      <c r="VBG76" s="2"/>
      <c r="VBH76" s="2"/>
      <c r="VBI76" s="2"/>
      <c r="VBJ76" s="2"/>
      <c r="VBK76" s="2"/>
      <c r="VBL76" s="2"/>
      <c r="VBM76" s="2"/>
      <c r="VBN76" s="2"/>
      <c r="VBO76" s="2"/>
      <c r="VBP76" s="2"/>
      <c r="VBQ76" s="2"/>
      <c r="VBR76" s="2"/>
      <c r="VBS76" s="2"/>
      <c r="VBT76" s="2"/>
      <c r="VBU76" s="2"/>
      <c r="VBV76" s="2"/>
      <c r="VBW76" s="2"/>
      <c r="VBX76" s="2"/>
      <c r="VBY76" s="2"/>
      <c r="VBZ76" s="2"/>
      <c r="VCA76" s="2"/>
      <c r="VCB76" s="2"/>
      <c r="VCC76" s="2"/>
      <c r="VCD76" s="2"/>
      <c r="VCE76" s="2"/>
      <c r="VCF76" s="2"/>
      <c r="VCG76" s="2"/>
      <c r="VCH76" s="2"/>
      <c r="VCI76" s="2"/>
      <c r="VCJ76" s="2"/>
      <c r="VCK76" s="2"/>
      <c r="VCL76" s="2"/>
      <c r="VCM76" s="2"/>
      <c r="VCN76" s="2"/>
      <c r="VCO76" s="2"/>
      <c r="VCP76" s="2"/>
      <c r="VCQ76" s="2"/>
      <c r="VCR76" s="2"/>
      <c r="VCS76" s="2"/>
      <c r="VCT76" s="2"/>
      <c r="VCU76" s="2"/>
      <c r="VCV76" s="2"/>
      <c r="VCW76" s="2"/>
      <c r="VCX76" s="2"/>
      <c r="VCY76" s="2"/>
      <c r="VCZ76" s="2"/>
      <c r="VDA76" s="2"/>
      <c r="VDB76" s="2"/>
      <c r="VDC76" s="2"/>
      <c r="VDD76" s="2"/>
      <c r="VDE76" s="2"/>
      <c r="VDF76" s="2"/>
      <c r="VDG76" s="2"/>
      <c r="VDH76" s="2"/>
      <c r="VDI76" s="2"/>
      <c r="VDJ76" s="2"/>
      <c r="VDK76" s="2"/>
      <c r="VDL76" s="2"/>
      <c r="VDM76" s="2"/>
      <c r="VDN76" s="2"/>
      <c r="VDO76" s="2"/>
      <c r="VDP76" s="2"/>
      <c r="VDQ76" s="2"/>
      <c r="VDR76" s="2"/>
      <c r="VDS76" s="2"/>
      <c r="VDT76" s="2"/>
      <c r="VDU76" s="2"/>
      <c r="VDV76" s="2"/>
      <c r="VDW76" s="2"/>
      <c r="VDX76" s="2"/>
      <c r="VDY76" s="2"/>
      <c r="VDZ76" s="2"/>
      <c r="VEA76" s="2"/>
      <c r="VEB76" s="2"/>
      <c r="VEC76" s="2"/>
      <c r="VED76" s="2"/>
      <c r="VEE76" s="2"/>
      <c r="VEF76" s="2"/>
      <c r="VEG76" s="2"/>
      <c r="VEH76" s="2"/>
      <c r="VEI76" s="2"/>
      <c r="VEJ76" s="2"/>
      <c r="VEK76" s="2"/>
      <c r="VEL76" s="2"/>
      <c r="VEM76" s="2"/>
      <c r="VEN76" s="2"/>
      <c r="VEO76" s="2"/>
      <c r="VEP76" s="2"/>
      <c r="VEQ76" s="2"/>
      <c r="VER76" s="2"/>
      <c r="VES76" s="2"/>
      <c r="VET76" s="2"/>
      <c r="VEU76" s="2"/>
      <c r="VEV76" s="2"/>
      <c r="VEW76" s="2"/>
      <c r="VEX76" s="2"/>
      <c r="VEY76" s="2"/>
      <c r="VEZ76" s="2"/>
      <c r="VFA76" s="2"/>
      <c r="VFB76" s="2"/>
      <c r="VFC76" s="2"/>
      <c r="VFD76" s="2"/>
      <c r="VFE76" s="2"/>
      <c r="VFF76" s="2"/>
      <c r="VFG76" s="2"/>
      <c r="VFH76" s="2"/>
      <c r="VFI76" s="2"/>
      <c r="VFJ76" s="2"/>
      <c r="VFK76" s="2"/>
      <c r="VFL76" s="2"/>
      <c r="VFM76" s="2"/>
      <c r="VFN76" s="2"/>
      <c r="VFO76" s="2"/>
      <c r="VFP76" s="2"/>
      <c r="VFQ76" s="2"/>
      <c r="VFR76" s="2"/>
      <c r="VFS76" s="2"/>
      <c r="VFT76" s="2"/>
      <c r="VFU76" s="2"/>
      <c r="VFV76" s="2"/>
      <c r="VFW76" s="2"/>
      <c r="VFX76" s="2"/>
      <c r="VFY76" s="2"/>
      <c r="VFZ76" s="2"/>
      <c r="VGA76" s="2"/>
      <c r="VGB76" s="2"/>
      <c r="VGC76" s="2"/>
      <c r="VGD76" s="2"/>
      <c r="VGE76" s="2"/>
      <c r="VGF76" s="2"/>
      <c r="VGG76" s="2"/>
      <c r="VGH76" s="2"/>
      <c r="VGI76" s="2"/>
      <c r="VGJ76" s="2"/>
      <c r="VGK76" s="2"/>
      <c r="VGL76" s="2"/>
      <c r="VGM76" s="2"/>
      <c r="VGN76" s="2"/>
      <c r="VGO76" s="2"/>
      <c r="VGP76" s="2"/>
      <c r="VGQ76" s="2"/>
      <c r="VGR76" s="2"/>
      <c r="VGS76" s="2"/>
      <c r="VGT76" s="2"/>
      <c r="VGU76" s="2"/>
      <c r="VGV76" s="2"/>
      <c r="VGW76" s="2"/>
      <c r="VGX76" s="2"/>
      <c r="VGY76" s="2"/>
      <c r="VGZ76" s="2"/>
      <c r="VHA76" s="2"/>
      <c r="VHB76" s="2"/>
      <c r="VHC76" s="2"/>
      <c r="VHD76" s="2"/>
      <c r="VHE76" s="2"/>
      <c r="VHF76" s="2"/>
      <c r="VHG76" s="2"/>
      <c r="VHH76" s="2"/>
      <c r="VHI76" s="2"/>
      <c r="VHJ76" s="2"/>
      <c r="VHK76" s="2"/>
      <c r="VHL76" s="2"/>
      <c r="VHM76" s="2"/>
      <c r="VHN76" s="2"/>
      <c r="VHO76" s="2"/>
      <c r="VHP76" s="2"/>
      <c r="VHQ76" s="2"/>
      <c r="VHR76" s="2"/>
      <c r="VHS76" s="2"/>
      <c r="VHT76" s="2"/>
      <c r="VHU76" s="2"/>
      <c r="VHV76" s="2"/>
      <c r="VHW76" s="2"/>
      <c r="VHX76" s="2"/>
      <c r="VHY76" s="2"/>
      <c r="VHZ76" s="2"/>
      <c r="VIA76" s="2"/>
      <c r="VIB76" s="2"/>
      <c r="VIC76" s="2"/>
      <c r="VID76" s="2"/>
      <c r="VIE76" s="2"/>
      <c r="VIF76" s="2"/>
      <c r="VIG76" s="2"/>
      <c r="VIH76" s="2"/>
      <c r="VII76" s="2"/>
      <c r="VIJ76" s="2"/>
      <c r="VIK76" s="2"/>
      <c r="VIL76" s="2"/>
      <c r="VIM76" s="2"/>
      <c r="VIN76" s="2"/>
      <c r="VIO76" s="2"/>
      <c r="VIP76" s="2"/>
      <c r="VIQ76" s="2"/>
      <c r="VIR76" s="2"/>
      <c r="VIS76" s="2"/>
      <c r="VIT76" s="2"/>
      <c r="VIU76" s="2"/>
      <c r="VIV76" s="2"/>
      <c r="VIW76" s="2"/>
      <c r="VIX76" s="2"/>
      <c r="VIY76" s="2"/>
      <c r="VIZ76" s="2"/>
      <c r="VJA76" s="2"/>
      <c r="VJB76" s="2"/>
      <c r="VJC76" s="2"/>
      <c r="VJD76" s="2"/>
      <c r="VJE76" s="2"/>
      <c r="VJF76" s="2"/>
      <c r="VJG76" s="2"/>
      <c r="VJH76" s="2"/>
      <c r="VJI76" s="2"/>
      <c r="VJJ76" s="2"/>
      <c r="VJK76" s="2"/>
      <c r="VJL76" s="2"/>
      <c r="VJM76" s="2"/>
      <c r="VJN76" s="2"/>
      <c r="VJO76" s="2"/>
      <c r="VJP76" s="2"/>
      <c r="VJQ76" s="2"/>
      <c r="VJR76" s="2"/>
      <c r="VJS76" s="2"/>
      <c r="VJT76" s="2"/>
      <c r="VJU76" s="2"/>
      <c r="VJV76" s="2"/>
      <c r="VJW76" s="2"/>
      <c r="VJX76" s="2"/>
      <c r="VJY76" s="2"/>
      <c r="VJZ76" s="2"/>
      <c r="VKA76" s="2"/>
      <c r="VKB76" s="2"/>
      <c r="VKC76" s="2"/>
      <c r="VKD76" s="2"/>
      <c r="VKE76" s="2"/>
      <c r="VKF76" s="2"/>
      <c r="VKG76" s="2"/>
      <c r="VKH76" s="2"/>
      <c r="VKI76" s="2"/>
      <c r="VKJ76" s="2"/>
      <c r="VKK76" s="2"/>
      <c r="VKL76" s="2"/>
      <c r="VKM76" s="2"/>
      <c r="VKN76" s="2"/>
      <c r="VKO76" s="2"/>
      <c r="VKP76" s="2"/>
      <c r="VKQ76" s="2"/>
      <c r="VKR76" s="2"/>
      <c r="VKS76" s="2"/>
      <c r="VKT76" s="2"/>
      <c r="VKU76" s="2"/>
      <c r="VKV76" s="2"/>
      <c r="VKW76" s="2"/>
      <c r="VKX76" s="2"/>
      <c r="VKY76" s="2"/>
      <c r="VKZ76" s="2"/>
      <c r="VLA76" s="2"/>
      <c r="VLB76" s="2"/>
      <c r="VLC76" s="2"/>
      <c r="VLD76" s="2"/>
      <c r="VLE76" s="2"/>
      <c r="VLF76" s="2"/>
      <c r="VLG76" s="2"/>
      <c r="VLH76" s="2"/>
      <c r="VLI76" s="2"/>
      <c r="VLJ76" s="2"/>
      <c r="VLK76" s="2"/>
      <c r="VLL76" s="2"/>
      <c r="VLM76" s="2"/>
      <c r="VLN76" s="2"/>
      <c r="VLO76" s="2"/>
      <c r="VLP76" s="2"/>
      <c r="VLQ76" s="2"/>
      <c r="VLR76" s="2"/>
      <c r="VLS76" s="2"/>
      <c r="VLT76" s="2"/>
      <c r="VLU76" s="2"/>
      <c r="VLV76" s="2"/>
      <c r="VLW76" s="2"/>
      <c r="VLX76" s="2"/>
      <c r="VLY76" s="2"/>
      <c r="VLZ76" s="2"/>
      <c r="VMA76" s="2"/>
      <c r="VMB76" s="2"/>
      <c r="VMC76" s="2"/>
      <c r="VMD76" s="2"/>
      <c r="VME76" s="2"/>
      <c r="VMF76" s="2"/>
      <c r="VMG76" s="2"/>
      <c r="VMH76" s="2"/>
      <c r="VMI76" s="2"/>
      <c r="VMJ76" s="2"/>
      <c r="VMK76" s="2"/>
      <c r="VML76" s="2"/>
      <c r="VMM76" s="2"/>
      <c r="VMN76" s="2"/>
      <c r="VMO76" s="2"/>
      <c r="VMP76" s="2"/>
      <c r="VMQ76" s="2"/>
      <c r="VMR76" s="2"/>
      <c r="VMS76" s="2"/>
      <c r="VMT76" s="2"/>
      <c r="VMU76" s="2"/>
      <c r="VMV76" s="2"/>
      <c r="VMW76" s="2"/>
      <c r="VMX76" s="2"/>
      <c r="VMY76" s="2"/>
      <c r="VMZ76" s="2"/>
      <c r="VNA76" s="2"/>
      <c r="VNB76" s="2"/>
      <c r="VNC76" s="2"/>
      <c r="VND76" s="2"/>
      <c r="VNE76" s="2"/>
      <c r="VNF76" s="2"/>
      <c r="VNG76" s="2"/>
      <c r="VNH76" s="2"/>
      <c r="VNI76" s="2"/>
      <c r="VNJ76" s="2"/>
      <c r="VNK76" s="2"/>
      <c r="VNL76" s="2"/>
      <c r="VNM76" s="2"/>
      <c r="VNN76" s="2"/>
      <c r="VNO76" s="2"/>
      <c r="VNP76" s="2"/>
      <c r="VNQ76" s="2"/>
      <c r="VNR76" s="2"/>
      <c r="VNS76" s="2"/>
      <c r="VNT76" s="2"/>
      <c r="VNU76" s="2"/>
      <c r="VNV76" s="2"/>
      <c r="VNW76" s="2"/>
      <c r="VNX76" s="2"/>
      <c r="VNY76" s="2"/>
      <c r="VNZ76" s="2"/>
      <c r="VOA76" s="2"/>
      <c r="VOB76" s="2"/>
      <c r="VOC76" s="2"/>
      <c r="VOD76" s="2"/>
      <c r="VOE76" s="2"/>
      <c r="VOF76" s="2"/>
      <c r="VOG76" s="2"/>
      <c r="VOH76" s="2"/>
      <c r="VOI76" s="2"/>
      <c r="VOJ76" s="2"/>
      <c r="VOK76" s="2"/>
      <c r="VOL76" s="2"/>
      <c r="VOM76" s="2"/>
      <c r="VON76" s="2"/>
      <c r="VOO76" s="2"/>
      <c r="VOP76" s="2"/>
      <c r="VOQ76" s="2"/>
      <c r="VOR76" s="2"/>
      <c r="VOS76" s="2"/>
      <c r="VOT76" s="2"/>
      <c r="VOU76" s="2"/>
      <c r="VOV76" s="2"/>
      <c r="VOW76" s="2"/>
      <c r="VOX76" s="2"/>
      <c r="VOY76" s="2"/>
      <c r="VOZ76" s="2"/>
      <c r="VPA76" s="2"/>
      <c r="VPB76" s="2"/>
      <c r="VPC76" s="2"/>
      <c r="VPD76" s="2"/>
      <c r="VPE76" s="2"/>
      <c r="VPF76" s="2"/>
      <c r="VPG76" s="2"/>
      <c r="VPH76" s="2"/>
      <c r="VPI76" s="2"/>
      <c r="VPJ76" s="2"/>
      <c r="VPK76" s="2"/>
      <c r="VPL76" s="2"/>
      <c r="VPM76" s="2"/>
      <c r="VPN76" s="2"/>
      <c r="VPO76" s="2"/>
      <c r="VPP76" s="2"/>
      <c r="VPQ76" s="2"/>
      <c r="VPR76" s="2"/>
      <c r="VPS76" s="2"/>
      <c r="VPT76" s="2"/>
      <c r="VPU76" s="2"/>
      <c r="VPV76" s="2"/>
      <c r="VPW76" s="2"/>
      <c r="VPX76" s="2"/>
      <c r="VPY76" s="2"/>
      <c r="VPZ76" s="2"/>
      <c r="VQA76" s="2"/>
      <c r="VQB76" s="2"/>
      <c r="VQC76" s="2"/>
      <c r="VQD76" s="2"/>
      <c r="VQE76" s="2"/>
      <c r="VQF76" s="2"/>
      <c r="VQG76" s="2"/>
      <c r="VQH76" s="2"/>
      <c r="VQI76" s="2"/>
      <c r="VQJ76" s="2"/>
      <c r="VQK76" s="2"/>
      <c r="VQL76" s="2"/>
      <c r="VQM76" s="2"/>
      <c r="VQN76" s="2"/>
      <c r="VQO76" s="2"/>
      <c r="VQP76" s="2"/>
      <c r="VQQ76" s="2"/>
      <c r="VQR76" s="2"/>
      <c r="VQS76" s="2"/>
      <c r="VQT76" s="2"/>
      <c r="VQU76" s="2"/>
      <c r="VQV76" s="2"/>
      <c r="VQW76" s="2"/>
      <c r="VQX76" s="2"/>
      <c r="VQY76" s="2"/>
      <c r="VQZ76" s="2"/>
      <c r="VRA76" s="2"/>
      <c r="VRB76" s="2"/>
      <c r="VRC76" s="2"/>
      <c r="VRD76" s="2"/>
      <c r="VRE76" s="2"/>
      <c r="VRF76" s="2"/>
      <c r="VRG76" s="2"/>
      <c r="VRH76" s="2"/>
      <c r="VRI76" s="2"/>
      <c r="VRJ76" s="2"/>
      <c r="VRK76" s="2"/>
      <c r="VRL76" s="2"/>
      <c r="VRM76" s="2"/>
      <c r="VRN76" s="2"/>
      <c r="VRO76" s="2"/>
      <c r="VRP76" s="2"/>
      <c r="VRQ76" s="2"/>
      <c r="VRR76" s="2"/>
      <c r="VRS76" s="2"/>
      <c r="VRT76" s="2"/>
      <c r="VRU76" s="2"/>
      <c r="VRV76" s="2"/>
      <c r="VRW76" s="2"/>
      <c r="VRX76" s="2"/>
      <c r="VRY76" s="2"/>
      <c r="VRZ76" s="2"/>
      <c r="VSA76" s="2"/>
      <c r="VSB76" s="2"/>
      <c r="VSC76" s="2"/>
      <c r="VSD76" s="2"/>
      <c r="VSE76" s="2"/>
      <c r="VSF76" s="2"/>
      <c r="VSG76" s="2"/>
      <c r="VSH76" s="2"/>
      <c r="VSI76" s="2"/>
      <c r="VSJ76" s="2"/>
      <c r="VSK76" s="2"/>
      <c r="VSL76" s="2"/>
      <c r="VSM76" s="2"/>
      <c r="VSN76" s="2"/>
      <c r="VSO76" s="2"/>
      <c r="VSP76" s="2"/>
      <c r="VSQ76" s="2"/>
      <c r="VSR76" s="2"/>
      <c r="VSS76" s="2"/>
      <c r="VST76" s="2"/>
      <c r="VSU76" s="2"/>
      <c r="VSV76" s="2"/>
      <c r="VSW76" s="2"/>
      <c r="VSX76" s="2"/>
      <c r="VSY76" s="2"/>
      <c r="VSZ76" s="2"/>
      <c r="VTA76" s="2"/>
      <c r="VTB76" s="2"/>
      <c r="VTC76" s="2"/>
      <c r="VTD76" s="2"/>
      <c r="VTE76" s="2"/>
      <c r="VTF76" s="2"/>
      <c r="VTG76" s="2"/>
      <c r="VTH76" s="2"/>
      <c r="VTI76" s="2"/>
      <c r="VTJ76" s="2"/>
      <c r="VTK76" s="2"/>
      <c r="VTL76" s="2"/>
      <c r="VTM76" s="2"/>
      <c r="VTN76" s="2"/>
      <c r="VTO76" s="2"/>
      <c r="VTP76" s="2"/>
      <c r="VTQ76" s="2"/>
      <c r="VTR76" s="2"/>
      <c r="VTS76" s="2"/>
      <c r="VTT76" s="2"/>
      <c r="VTU76" s="2"/>
      <c r="VTV76" s="2"/>
      <c r="VTW76" s="2"/>
      <c r="VTX76" s="2"/>
      <c r="VTY76" s="2"/>
      <c r="VTZ76" s="2"/>
      <c r="VUA76" s="2"/>
      <c r="VUB76" s="2"/>
      <c r="VUC76" s="2"/>
      <c r="VUD76" s="2"/>
      <c r="VUE76" s="2"/>
      <c r="VUF76" s="2"/>
      <c r="VUG76" s="2"/>
      <c r="VUH76" s="2"/>
      <c r="VUI76" s="2"/>
      <c r="VUJ76" s="2"/>
      <c r="VUK76" s="2"/>
      <c r="VUL76" s="2"/>
      <c r="VUM76" s="2"/>
      <c r="VUN76" s="2"/>
      <c r="VUO76" s="2"/>
      <c r="VUP76" s="2"/>
      <c r="VUQ76" s="2"/>
      <c r="VUR76" s="2"/>
      <c r="VUS76" s="2"/>
      <c r="VUT76" s="2"/>
      <c r="VUU76" s="2"/>
      <c r="VUV76" s="2"/>
      <c r="VUW76" s="2"/>
      <c r="VUX76" s="2"/>
      <c r="VUY76" s="2"/>
      <c r="VUZ76" s="2"/>
      <c r="VVA76" s="2"/>
      <c r="VVB76" s="2"/>
      <c r="VVC76" s="2"/>
      <c r="VVD76" s="2"/>
      <c r="VVE76" s="2"/>
      <c r="VVF76" s="2"/>
      <c r="VVG76" s="2"/>
      <c r="VVH76" s="2"/>
      <c r="VVI76" s="2"/>
      <c r="VVJ76" s="2"/>
      <c r="VVK76" s="2"/>
      <c r="VVL76" s="2"/>
      <c r="VVM76" s="2"/>
      <c r="VVN76" s="2"/>
      <c r="VVO76" s="2"/>
      <c r="VVP76" s="2"/>
      <c r="VVQ76" s="2"/>
      <c r="VVR76" s="2"/>
      <c r="VVS76" s="2"/>
      <c r="VVT76" s="2"/>
      <c r="VVU76" s="2"/>
      <c r="VVV76" s="2"/>
      <c r="VVW76" s="2"/>
      <c r="VVX76" s="2"/>
      <c r="VVY76" s="2"/>
      <c r="VVZ76" s="2"/>
      <c r="VWA76" s="2"/>
      <c r="VWB76" s="2"/>
      <c r="VWC76" s="2"/>
      <c r="VWD76" s="2"/>
      <c r="VWE76" s="2"/>
      <c r="VWF76" s="2"/>
      <c r="VWG76" s="2"/>
      <c r="VWH76" s="2"/>
      <c r="VWI76" s="2"/>
      <c r="VWJ76" s="2"/>
      <c r="VWK76" s="2"/>
      <c r="VWL76" s="2"/>
      <c r="VWM76" s="2"/>
      <c r="VWN76" s="2"/>
      <c r="VWO76" s="2"/>
      <c r="VWP76" s="2"/>
      <c r="VWQ76" s="2"/>
      <c r="VWR76" s="2"/>
      <c r="VWS76" s="2"/>
      <c r="VWT76" s="2"/>
      <c r="VWU76" s="2"/>
      <c r="VWV76" s="2"/>
      <c r="VWW76" s="2"/>
      <c r="VWX76" s="2"/>
      <c r="VWY76" s="2"/>
      <c r="VWZ76" s="2"/>
      <c r="VXA76" s="2"/>
      <c r="VXB76" s="2"/>
      <c r="VXC76" s="2"/>
      <c r="VXD76" s="2"/>
      <c r="VXE76" s="2"/>
      <c r="VXF76" s="2"/>
      <c r="VXG76" s="2"/>
      <c r="VXH76" s="2"/>
      <c r="VXI76" s="2"/>
      <c r="VXJ76" s="2"/>
      <c r="VXK76" s="2"/>
      <c r="VXL76" s="2"/>
      <c r="VXM76" s="2"/>
      <c r="VXN76" s="2"/>
      <c r="VXO76" s="2"/>
      <c r="VXP76" s="2"/>
      <c r="VXQ76" s="2"/>
      <c r="VXR76" s="2"/>
      <c r="VXS76" s="2"/>
      <c r="VXT76" s="2"/>
      <c r="VXU76" s="2"/>
      <c r="VXV76" s="2"/>
      <c r="VXW76" s="2"/>
      <c r="VXX76" s="2"/>
      <c r="VXY76" s="2"/>
      <c r="VXZ76" s="2"/>
      <c r="VYA76" s="2"/>
      <c r="VYB76" s="2"/>
      <c r="VYC76" s="2"/>
      <c r="VYD76" s="2"/>
      <c r="VYE76" s="2"/>
      <c r="VYF76" s="2"/>
      <c r="VYG76" s="2"/>
      <c r="VYH76" s="2"/>
      <c r="VYI76" s="2"/>
      <c r="VYJ76" s="2"/>
      <c r="VYK76" s="2"/>
      <c r="VYL76" s="2"/>
      <c r="VYM76" s="2"/>
      <c r="VYN76" s="2"/>
      <c r="VYO76" s="2"/>
      <c r="VYP76" s="2"/>
      <c r="VYQ76" s="2"/>
      <c r="VYR76" s="2"/>
      <c r="VYS76" s="2"/>
      <c r="VYT76" s="2"/>
      <c r="VYU76" s="2"/>
      <c r="VYV76" s="2"/>
      <c r="VYW76" s="2"/>
      <c r="VYX76" s="2"/>
      <c r="VYY76" s="2"/>
      <c r="VYZ76" s="2"/>
      <c r="VZA76" s="2"/>
      <c r="VZB76" s="2"/>
      <c r="VZC76" s="2"/>
      <c r="VZD76" s="2"/>
      <c r="VZE76" s="2"/>
      <c r="VZF76" s="2"/>
      <c r="VZG76" s="2"/>
      <c r="VZH76" s="2"/>
      <c r="VZI76" s="2"/>
      <c r="VZJ76" s="2"/>
      <c r="VZK76" s="2"/>
      <c r="VZL76" s="2"/>
      <c r="VZM76" s="2"/>
      <c r="VZN76" s="2"/>
      <c r="VZO76" s="2"/>
      <c r="VZP76" s="2"/>
      <c r="VZQ76" s="2"/>
      <c r="VZR76" s="2"/>
      <c r="VZS76" s="2"/>
      <c r="VZT76" s="2"/>
      <c r="VZU76" s="2"/>
      <c r="VZV76" s="2"/>
      <c r="VZW76" s="2"/>
      <c r="VZX76" s="2"/>
      <c r="VZY76" s="2"/>
      <c r="VZZ76" s="2"/>
      <c r="WAA76" s="2"/>
      <c r="WAB76" s="2"/>
      <c r="WAC76" s="2"/>
      <c r="WAD76" s="2"/>
      <c r="WAE76" s="2"/>
      <c r="WAF76" s="2"/>
      <c r="WAG76" s="2"/>
      <c r="WAH76" s="2"/>
      <c r="WAI76" s="2"/>
      <c r="WAJ76" s="2"/>
      <c r="WAK76" s="2"/>
      <c r="WAL76" s="2"/>
      <c r="WAM76" s="2"/>
      <c r="WAN76" s="2"/>
      <c r="WAO76" s="2"/>
      <c r="WAP76" s="2"/>
      <c r="WAQ76" s="2"/>
      <c r="WAR76" s="2"/>
      <c r="WAS76" s="2"/>
      <c r="WAT76" s="2"/>
      <c r="WAU76" s="2"/>
      <c r="WAV76" s="2"/>
      <c r="WAW76" s="2"/>
      <c r="WAX76" s="2"/>
      <c r="WAY76" s="2"/>
      <c r="WAZ76" s="2"/>
      <c r="WBA76" s="2"/>
      <c r="WBB76" s="2"/>
      <c r="WBC76" s="2"/>
      <c r="WBD76" s="2"/>
      <c r="WBE76" s="2"/>
      <c r="WBF76" s="2"/>
      <c r="WBG76" s="2"/>
      <c r="WBH76" s="2"/>
      <c r="WBI76" s="2"/>
      <c r="WBJ76" s="2"/>
      <c r="WBK76" s="2"/>
      <c r="WBL76" s="2"/>
      <c r="WBM76" s="2"/>
      <c r="WBN76" s="2"/>
      <c r="WBO76" s="2"/>
      <c r="WBP76" s="2"/>
      <c r="WBQ76" s="2"/>
      <c r="WBR76" s="2"/>
      <c r="WBS76" s="2"/>
      <c r="WBT76" s="2"/>
      <c r="WBU76" s="2"/>
      <c r="WBV76" s="2"/>
      <c r="WBW76" s="2"/>
      <c r="WBX76" s="2"/>
      <c r="WBY76" s="2"/>
      <c r="WBZ76" s="2"/>
      <c r="WCA76" s="2"/>
      <c r="WCB76" s="2"/>
      <c r="WCC76" s="2"/>
      <c r="WCD76" s="2"/>
      <c r="WCE76" s="2"/>
      <c r="WCF76" s="2"/>
      <c r="WCG76" s="2"/>
      <c r="WCH76" s="2"/>
      <c r="WCI76" s="2"/>
      <c r="WCJ76" s="2"/>
      <c r="WCK76" s="2"/>
      <c r="WCL76" s="2"/>
      <c r="WCM76" s="2"/>
      <c r="WCN76" s="2"/>
      <c r="WCO76" s="2"/>
      <c r="WCP76" s="2"/>
      <c r="WCQ76" s="2"/>
      <c r="WCR76" s="2"/>
      <c r="WCS76" s="2"/>
      <c r="WCT76" s="2"/>
      <c r="WCU76" s="2"/>
      <c r="WCV76" s="2"/>
      <c r="WCW76" s="2"/>
      <c r="WCX76" s="2"/>
      <c r="WCY76" s="2"/>
      <c r="WCZ76" s="2"/>
      <c r="WDA76" s="2"/>
      <c r="WDB76" s="2"/>
      <c r="WDC76" s="2"/>
      <c r="WDD76" s="2"/>
      <c r="WDE76" s="2"/>
      <c r="WDF76" s="2"/>
      <c r="WDG76" s="2"/>
      <c r="WDH76" s="2"/>
      <c r="WDI76" s="2"/>
      <c r="WDJ76" s="2"/>
      <c r="WDK76" s="2"/>
      <c r="WDL76" s="2"/>
      <c r="WDM76" s="2"/>
      <c r="WDN76" s="2"/>
      <c r="WDO76" s="2"/>
      <c r="WDP76" s="2"/>
      <c r="WDQ76" s="2"/>
      <c r="WDR76" s="2"/>
      <c r="WDS76" s="2"/>
      <c r="WDT76" s="2"/>
      <c r="WDU76" s="2"/>
      <c r="WDV76" s="2"/>
      <c r="WDW76" s="2"/>
      <c r="WDX76" s="2"/>
      <c r="WDY76" s="2"/>
      <c r="WDZ76" s="2"/>
      <c r="WEA76" s="2"/>
      <c r="WEB76" s="2"/>
      <c r="WEC76" s="2"/>
      <c r="WED76" s="2"/>
      <c r="WEE76" s="2"/>
      <c r="WEF76" s="2"/>
      <c r="WEG76" s="2"/>
      <c r="WEH76" s="2"/>
      <c r="WEI76" s="2"/>
      <c r="WEJ76" s="2"/>
      <c r="WEK76" s="2"/>
      <c r="WEL76" s="2"/>
      <c r="WEM76" s="2"/>
      <c r="WEN76" s="2"/>
      <c r="WEO76" s="2"/>
      <c r="WEP76" s="2"/>
      <c r="WEQ76" s="2"/>
      <c r="WER76" s="2"/>
      <c r="WES76" s="2"/>
      <c r="WET76" s="2"/>
      <c r="WEU76" s="2"/>
      <c r="WEV76" s="2"/>
      <c r="WEW76" s="2"/>
      <c r="WEX76" s="2"/>
      <c r="WEY76" s="2"/>
      <c r="WEZ76" s="2"/>
      <c r="WFA76" s="2"/>
      <c r="WFB76" s="2"/>
      <c r="WFC76" s="2"/>
      <c r="WFD76" s="2"/>
      <c r="WFE76" s="2"/>
      <c r="WFF76" s="2"/>
      <c r="WFG76" s="2"/>
      <c r="WFH76" s="2"/>
      <c r="WFI76" s="2"/>
      <c r="WFJ76" s="2"/>
      <c r="WFK76" s="2"/>
      <c r="WFL76" s="2"/>
      <c r="WFM76" s="2"/>
      <c r="WFN76" s="2"/>
      <c r="WFO76" s="2"/>
      <c r="WFP76" s="2"/>
      <c r="WFQ76" s="2"/>
      <c r="WFR76" s="2"/>
      <c r="WFS76" s="2"/>
      <c r="WFT76" s="2"/>
      <c r="WFU76" s="2"/>
      <c r="WFV76" s="2"/>
      <c r="WFW76" s="2"/>
      <c r="WFX76" s="2"/>
      <c r="WFY76" s="2"/>
      <c r="WFZ76" s="2"/>
      <c r="WGA76" s="2"/>
      <c r="WGB76" s="2"/>
      <c r="WGC76" s="2"/>
      <c r="WGD76" s="2"/>
      <c r="WGE76" s="2"/>
      <c r="WGF76" s="2"/>
      <c r="WGG76" s="2"/>
      <c r="WGH76" s="2"/>
      <c r="WGI76" s="2"/>
      <c r="WGJ76" s="2"/>
      <c r="WGK76" s="2"/>
      <c r="WGL76" s="2"/>
      <c r="WGM76" s="2"/>
      <c r="WGN76" s="2"/>
      <c r="WGO76" s="2"/>
      <c r="WGP76" s="2"/>
      <c r="WGQ76" s="2"/>
      <c r="WGR76" s="2"/>
      <c r="WGS76" s="2"/>
      <c r="WGT76" s="2"/>
      <c r="WGU76" s="2"/>
      <c r="WGV76" s="2"/>
      <c r="WGW76" s="2"/>
      <c r="WGX76" s="2"/>
      <c r="WGY76" s="2"/>
      <c r="WGZ76" s="2"/>
      <c r="WHA76" s="2"/>
      <c r="WHB76" s="2"/>
      <c r="WHC76" s="2"/>
      <c r="WHD76" s="2"/>
      <c r="WHE76" s="2"/>
      <c r="WHF76" s="2"/>
      <c r="WHG76" s="2"/>
      <c r="WHH76" s="2"/>
      <c r="WHI76" s="2"/>
      <c r="WHJ76" s="2"/>
      <c r="WHK76" s="2"/>
      <c r="WHL76" s="2"/>
      <c r="WHM76" s="2"/>
      <c r="WHN76" s="2"/>
      <c r="WHO76" s="2"/>
      <c r="WHP76" s="2"/>
      <c r="WHQ76" s="2"/>
      <c r="WHR76" s="2"/>
      <c r="WHS76" s="2"/>
      <c r="WHT76" s="2"/>
      <c r="WHU76" s="2"/>
      <c r="WHV76" s="2"/>
      <c r="WHW76" s="2"/>
      <c r="WHX76" s="2"/>
      <c r="WHY76" s="2"/>
      <c r="WHZ76" s="2"/>
      <c r="WIA76" s="2"/>
      <c r="WIB76" s="2"/>
      <c r="WIC76" s="2"/>
      <c r="WID76" s="2"/>
      <c r="WIE76" s="2"/>
      <c r="WIF76" s="2"/>
      <c r="WIG76" s="2"/>
      <c r="WIH76" s="2"/>
      <c r="WII76" s="2"/>
      <c r="WIJ76" s="2"/>
      <c r="WIK76" s="2"/>
      <c r="WIL76" s="2"/>
      <c r="WIM76" s="2"/>
      <c r="WIN76" s="2"/>
      <c r="WIO76" s="2"/>
      <c r="WIP76" s="2"/>
      <c r="WIQ76" s="2"/>
      <c r="WIR76" s="2"/>
      <c r="WIS76" s="2"/>
      <c r="WIT76" s="2"/>
      <c r="WIU76" s="2"/>
      <c r="WIV76" s="2"/>
      <c r="WIW76" s="2"/>
      <c r="WIX76" s="2"/>
      <c r="WIY76" s="2"/>
      <c r="WIZ76" s="2"/>
      <c r="WJA76" s="2"/>
      <c r="WJB76" s="2"/>
      <c r="WJC76" s="2"/>
      <c r="WJD76" s="2"/>
      <c r="WJE76" s="2"/>
      <c r="WJF76" s="2"/>
      <c r="WJG76" s="2"/>
      <c r="WJH76" s="2"/>
      <c r="WJI76" s="2"/>
      <c r="WJJ76" s="2"/>
      <c r="WJK76" s="2"/>
      <c r="WJL76" s="2"/>
      <c r="WJM76" s="2"/>
      <c r="WJN76" s="2"/>
      <c r="WJO76" s="2"/>
      <c r="WJP76" s="2"/>
      <c r="WJQ76" s="2"/>
      <c r="WJR76" s="2"/>
      <c r="WJS76" s="2"/>
      <c r="WJT76" s="2"/>
      <c r="WJU76" s="2"/>
      <c r="WJV76" s="2"/>
      <c r="WJW76" s="2"/>
      <c r="WJX76" s="2"/>
      <c r="WJY76" s="2"/>
      <c r="WJZ76" s="2"/>
      <c r="WKA76" s="2"/>
      <c r="WKB76" s="2"/>
      <c r="WKC76" s="2"/>
      <c r="WKD76" s="2"/>
      <c r="WKE76" s="2"/>
      <c r="WKF76" s="2"/>
      <c r="WKG76" s="2"/>
      <c r="WKH76" s="2"/>
      <c r="WKI76" s="2"/>
      <c r="WKJ76" s="2"/>
      <c r="WKK76" s="2"/>
      <c r="WKL76" s="2"/>
      <c r="WKM76" s="2"/>
      <c r="WKN76" s="2"/>
      <c r="WKO76" s="2"/>
      <c r="WKP76" s="2"/>
      <c r="WKQ76" s="2"/>
      <c r="WKR76" s="2"/>
      <c r="WKS76" s="2"/>
      <c r="WKT76" s="2"/>
      <c r="WKU76" s="2"/>
      <c r="WKV76" s="2"/>
      <c r="WKW76" s="2"/>
      <c r="WKX76" s="2"/>
      <c r="WKY76" s="2"/>
      <c r="WKZ76" s="2"/>
      <c r="WLA76" s="2"/>
      <c r="WLB76" s="2"/>
      <c r="WLC76" s="2"/>
      <c r="WLD76" s="2"/>
      <c r="WLE76" s="2"/>
      <c r="WLF76" s="2"/>
      <c r="WLG76" s="2"/>
      <c r="WLH76" s="2"/>
      <c r="WLI76" s="2"/>
      <c r="WLJ76" s="2"/>
      <c r="WLK76" s="2"/>
      <c r="WLL76" s="2"/>
      <c r="WLM76" s="2"/>
      <c r="WLN76" s="2"/>
      <c r="WLO76" s="2"/>
      <c r="WLP76" s="2"/>
      <c r="WLQ76" s="2"/>
      <c r="WLR76" s="2"/>
      <c r="WLS76" s="2"/>
      <c r="WLT76" s="2"/>
      <c r="WLU76" s="2"/>
      <c r="WLV76" s="2"/>
      <c r="WLW76" s="2"/>
      <c r="WLX76" s="2"/>
      <c r="WLY76" s="2"/>
      <c r="WLZ76" s="2"/>
      <c r="WMA76" s="2"/>
      <c r="WMB76" s="2"/>
      <c r="WMC76" s="2"/>
      <c r="WMD76" s="2"/>
      <c r="WME76" s="2"/>
      <c r="WMF76" s="2"/>
      <c r="WMG76" s="2"/>
      <c r="WMH76" s="2"/>
      <c r="WMI76" s="2"/>
      <c r="WMJ76" s="2"/>
      <c r="WMK76" s="2"/>
      <c r="WML76" s="2"/>
      <c r="WMM76" s="2"/>
      <c r="WMN76" s="2"/>
      <c r="WMO76" s="2"/>
      <c r="WMP76" s="2"/>
      <c r="WMQ76" s="2"/>
      <c r="WMR76" s="2"/>
      <c r="WMS76" s="2"/>
      <c r="WMT76" s="2"/>
      <c r="WMU76" s="2"/>
      <c r="WMV76" s="2"/>
      <c r="WMW76" s="2"/>
      <c r="WMX76" s="2"/>
      <c r="WMY76" s="2"/>
      <c r="WMZ76" s="2"/>
      <c r="WNA76" s="2"/>
      <c r="WNB76" s="2"/>
      <c r="WNC76" s="2"/>
      <c r="WND76" s="2"/>
      <c r="WNE76" s="2"/>
      <c r="WNF76" s="2"/>
      <c r="WNG76" s="2"/>
      <c r="WNH76" s="2"/>
      <c r="WNI76" s="2"/>
      <c r="WNJ76" s="2"/>
      <c r="WNK76" s="2"/>
      <c r="WNL76" s="2"/>
      <c r="WNM76" s="2"/>
      <c r="WNN76" s="2"/>
      <c r="WNO76" s="2"/>
      <c r="WNP76" s="2"/>
      <c r="WNQ76" s="2"/>
      <c r="WNR76" s="2"/>
      <c r="WNS76" s="2"/>
      <c r="WNT76" s="2"/>
      <c r="WNU76" s="2"/>
      <c r="WNV76" s="2"/>
      <c r="WNW76" s="2"/>
      <c r="WNX76" s="2"/>
      <c r="WNY76" s="2"/>
      <c r="WNZ76" s="2"/>
      <c r="WOA76" s="2"/>
      <c r="WOB76" s="2"/>
      <c r="WOC76" s="2"/>
      <c r="WOD76" s="2"/>
      <c r="WOE76" s="2"/>
      <c r="WOF76" s="2"/>
      <c r="WOG76" s="2"/>
      <c r="WOH76" s="2"/>
      <c r="WOI76" s="2"/>
      <c r="WOJ76" s="2"/>
      <c r="WOK76" s="2"/>
      <c r="WOL76" s="2"/>
      <c r="WOM76" s="2"/>
      <c r="WON76" s="2"/>
      <c r="WOO76" s="2"/>
      <c r="WOP76" s="2"/>
      <c r="WOQ76" s="2"/>
      <c r="WOR76" s="2"/>
      <c r="WOS76" s="2"/>
      <c r="WOT76" s="2"/>
      <c r="WOU76" s="2"/>
      <c r="WOV76" s="2"/>
      <c r="WOW76" s="2"/>
      <c r="WOX76" s="2"/>
      <c r="WOY76" s="2"/>
      <c r="WOZ76" s="2"/>
      <c r="WPA76" s="2"/>
      <c r="WPB76" s="2"/>
      <c r="WPC76" s="2"/>
      <c r="WPD76" s="2"/>
      <c r="WPE76" s="2"/>
      <c r="WPF76" s="2"/>
      <c r="WPG76" s="2"/>
      <c r="WPH76" s="2"/>
      <c r="WPI76" s="2"/>
      <c r="WPJ76" s="2"/>
      <c r="WPK76" s="2"/>
      <c r="WPL76" s="2"/>
      <c r="WPM76" s="2"/>
      <c r="WPN76" s="2"/>
      <c r="WPO76" s="2"/>
      <c r="WPP76" s="2"/>
      <c r="WPQ76" s="2"/>
      <c r="WPR76" s="2"/>
      <c r="WPS76" s="2"/>
      <c r="WPT76" s="2"/>
      <c r="WPU76" s="2"/>
      <c r="WPV76" s="2"/>
      <c r="WPW76" s="2"/>
      <c r="WPX76" s="2"/>
      <c r="WPY76" s="2"/>
      <c r="WPZ76" s="2"/>
      <c r="WQA76" s="2"/>
      <c r="WQB76" s="2"/>
      <c r="WQC76" s="2"/>
      <c r="WQD76" s="2"/>
      <c r="WQE76" s="2"/>
      <c r="WQF76" s="2"/>
      <c r="WQG76" s="2"/>
      <c r="WQH76" s="2"/>
      <c r="WQI76" s="2"/>
      <c r="WQJ76" s="2"/>
      <c r="WQK76" s="2"/>
      <c r="WQL76" s="2"/>
      <c r="WQM76" s="2"/>
      <c r="WQN76" s="2"/>
      <c r="WQO76" s="2"/>
      <c r="WQP76" s="2"/>
      <c r="WQQ76" s="2"/>
      <c r="WQR76" s="2"/>
      <c r="WQS76" s="2"/>
      <c r="WQT76" s="2"/>
      <c r="WQU76" s="2"/>
      <c r="WQV76" s="2"/>
      <c r="WQW76" s="2"/>
      <c r="WQX76" s="2"/>
      <c r="WQY76" s="2"/>
      <c r="WQZ76" s="2"/>
      <c r="WRA76" s="2"/>
      <c r="WRB76" s="2"/>
      <c r="WRC76" s="2"/>
      <c r="WRD76" s="2"/>
      <c r="WRE76" s="2"/>
      <c r="WRF76" s="2"/>
      <c r="WRG76" s="2"/>
      <c r="WRH76" s="2"/>
      <c r="WRI76" s="2"/>
      <c r="WRJ76" s="2"/>
      <c r="WRK76" s="2"/>
      <c r="WRL76" s="2"/>
      <c r="WRM76" s="2"/>
      <c r="WRN76" s="2"/>
      <c r="WRO76" s="2"/>
      <c r="WRP76" s="2"/>
      <c r="WRQ76" s="2"/>
      <c r="WRR76" s="2"/>
      <c r="WRS76" s="2"/>
      <c r="WRT76" s="2"/>
      <c r="WRU76" s="2"/>
      <c r="WRV76" s="2"/>
      <c r="WRW76" s="2"/>
      <c r="WRX76" s="2"/>
      <c r="WRY76" s="2"/>
      <c r="WRZ76" s="2"/>
      <c r="WSA76" s="2"/>
      <c r="WSB76" s="2"/>
      <c r="WSC76" s="2"/>
      <c r="WSD76" s="2"/>
      <c r="WSE76" s="2"/>
      <c r="WSF76" s="2"/>
      <c r="WSG76" s="2"/>
      <c r="WSH76" s="2"/>
      <c r="WSI76" s="2"/>
      <c r="WSJ76" s="2"/>
      <c r="WSK76" s="2"/>
      <c r="WSL76" s="2"/>
      <c r="WSM76" s="2"/>
      <c r="WSN76" s="2"/>
      <c r="WSO76" s="2"/>
      <c r="WSP76" s="2"/>
      <c r="WSQ76" s="2"/>
      <c r="WSR76" s="2"/>
      <c r="WSS76" s="2"/>
      <c r="WST76" s="2"/>
      <c r="WSU76" s="2"/>
      <c r="WSV76" s="2"/>
      <c r="WSW76" s="2"/>
      <c r="WSX76" s="2"/>
      <c r="WSY76" s="2"/>
      <c r="WSZ76" s="2"/>
      <c r="WTA76" s="2"/>
      <c r="WTB76" s="2"/>
      <c r="WTC76" s="2"/>
      <c r="WTD76" s="2"/>
      <c r="WTE76" s="2"/>
      <c r="WTF76" s="2"/>
      <c r="WTG76" s="2"/>
      <c r="WTH76" s="2"/>
      <c r="WTI76" s="2"/>
      <c r="WTJ76" s="2"/>
      <c r="WTK76" s="2"/>
      <c r="WTL76" s="2"/>
      <c r="WTM76" s="2"/>
      <c r="WTN76" s="2"/>
      <c r="WTO76" s="2"/>
      <c r="WTP76" s="2"/>
      <c r="WTQ76" s="2"/>
      <c r="WTR76" s="2"/>
      <c r="WTS76" s="2"/>
      <c r="WTT76" s="2"/>
      <c r="WTU76" s="2"/>
      <c r="WTV76" s="2"/>
      <c r="WTW76" s="2"/>
      <c r="WTX76" s="2"/>
      <c r="WTY76" s="2"/>
      <c r="WTZ76" s="2"/>
      <c r="WUA76" s="2"/>
      <c r="WUB76" s="2"/>
      <c r="WUC76" s="2"/>
      <c r="WUD76" s="2"/>
      <c r="WUE76" s="2"/>
      <c r="WUF76" s="2"/>
      <c r="WUG76" s="2"/>
      <c r="WUH76" s="2"/>
      <c r="WUI76" s="2"/>
      <c r="WUJ76" s="2"/>
      <c r="WUK76" s="2"/>
      <c r="WUL76" s="2"/>
      <c r="WUM76" s="2"/>
      <c r="WUN76" s="2"/>
      <c r="WUO76" s="2"/>
      <c r="WUP76" s="2"/>
      <c r="WUQ76" s="2"/>
      <c r="WUR76" s="2"/>
      <c r="WUS76" s="2"/>
      <c r="WUT76" s="2"/>
      <c r="WUU76" s="2"/>
      <c r="WUV76" s="2"/>
      <c r="WUW76" s="2"/>
      <c r="WUX76" s="2"/>
      <c r="WUY76" s="2"/>
      <c r="WUZ76" s="2"/>
      <c r="WVA76" s="2"/>
      <c r="WVB76" s="2"/>
      <c r="WVC76" s="2"/>
      <c r="WVD76" s="2"/>
      <c r="WVE76" s="2"/>
      <c r="WVF76" s="2"/>
      <c r="WVG76" s="2"/>
      <c r="WVH76" s="2"/>
      <c r="WVI76" s="2"/>
      <c r="WVJ76" s="2"/>
      <c r="WVK76" s="2"/>
      <c r="WVL76" s="2"/>
      <c r="WVM76" s="2"/>
      <c r="WVN76" s="2"/>
      <c r="WVO76" s="2"/>
      <c r="WVP76" s="2"/>
      <c r="WVQ76" s="2"/>
      <c r="WVR76" s="2"/>
      <c r="WVS76" s="2"/>
      <c r="WVT76" s="2"/>
      <c r="WVU76" s="2"/>
      <c r="WVV76" s="2"/>
      <c r="WVW76" s="2"/>
      <c r="WVX76" s="2"/>
      <c r="WVY76" s="2"/>
      <c r="WVZ76" s="2"/>
      <c r="WWA76" s="2"/>
      <c r="WWB76" s="2"/>
      <c r="WWC76" s="2"/>
      <c r="WWD76" s="2"/>
      <c r="WWE76" s="2"/>
      <c r="WWF76" s="2"/>
      <c r="WWG76" s="2"/>
      <c r="WWH76" s="2"/>
      <c r="WWI76" s="2"/>
      <c r="WWJ76" s="2"/>
      <c r="WWK76" s="2"/>
      <c r="WWL76" s="2"/>
      <c r="WWM76" s="2"/>
      <c r="WWN76" s="2"/>
      <c r="WWO76" s="2"/>
      <c r="WWP76" s="2"/>
      <c r="WWQ76" s="2"/>
      <c r="WWR76" s="2"/>
      <c r="WWS76" s="2"/>
      <c r="WWT76" s="2"/>
      <c r="WWU76" s="2"/>
      <c r="WWV76" s="2"/>
      <c r="WWW76" s="2"/>
      <c r="WWX76" s="2"/>
      <c r="WWY76" s="2"/>
      <c r="WWZ76" s="2"/>
      <c r="WXA76" s="2"/>
      <c r="WXB76" s="2"/>
      <c r="WXC76" s="2"/>
      <c r="WXD76" s="2"/>
      <c r="WXE76" s="2"/>
      <c r="WXF76" s="2"/>
      <c r="WXG76" s="2"/>
      <c r="WXH76" s="2"/>
      <c r="WXI76" s="2"/>
      <c r="WXJ76" s="2"/>
      <c r="WXK76" s="2"/>
      <c r="WXL76" s="2"/>
      <c r="WXM76" s="2"/>
      <c r="WXN76" s="2"/>
      <c r="WXO76" s="2"/>
      <c r="WXP76" s="2"/>
      <c r="WXQ76" s="2"/>
      <c r="WXR76" s="2"/>
      <c r="WXS76" s="2"/>
      <c r="WXT76" s="2"/>
      <c r="WXU76" s="2"/>
      <c r="WXV76" s="2"/>
      <c r="WXW76" s="2"/>
      <c r="WXX76" s="2"/>
      <c r="WXY76" s="2"/>
      <c r="WXZ76" s="2"/>
      <c r="WYA76" s="2"/>
      <c r="WYB76" s="2"/>
      <c r="WYC76" s="2"/>
      <c r="WYD76" s="2"/>
      <c r="WYE76" s="2"/>
      <c r="WYF76" s="2"/>
      <c r="WYG76" s="2"/>
      <c r="WYH76" s="2"/>
      <c r="WYI76" s="2"/>
      <c r="WYJ76" s="2"/>
      <c r="WYK76" s="2"/>
      <c r="WYL76" s="2"/>
      <c r="WYM76" s="2"/>
      <c r="WYN76" s="2"/>
      <c r="WYO76" s="2"/>
      <c r="WYP76" s="2"/>
      <c r="WYQ76" s="2"/>
      <c r="WYR76" s="2"/>
      <c r="WYS76" s="2"/>
      <c r="WYT76" s="2"/>
      <c r="WYU76" s="2"/>
      <c r="WYV76" s="2"/>
      <c r="WYW76" s="2"/>
      <c r="WYX76" s="2"/>
      <c r="WYY76" s="2"/>
      <c r="WYZ76" s="2"/>
      <c r="WZA76" s="2"/>
      <c r="WZB76" s="2"/>
      <c r="WZC76" s="2"/>
      <c r="WZD76" s="2"/>
      <c r="WZE76" s="2"/>
      <c r="WZF76" s="2"/>
      <c r="WZG76" s="2"/>
      <c r="WZH76" s="2"/>
      <c r="WZI76" s="2"/>
      <c r="WZJ76" s="2"/>
      <c r="WZK76" s="2"/>
      <c r="WZL76" s="2"/>
      <c r="WZM76" s="2"/>
      <c r="WZN76" s="2"/>
      <c r="WZO76" s="2"/>
      <c r="WZP76" s="2"/>
      <c r="WZQ76" s="2"/>
      <c r="WZR76" s="2"/>
      <c r="WZS76" s="2"/>
      <c r="WZT76" s="2"/>
      <c r="WZU76" s="2"/>
      <c r="WZV76" s="2"/>
      <c r="WZW76" s="2"/>
      <c r="WZX76" s="2"/>
      <c r="WZY76" s="2"/>
      <c r="WZZ76" s="2"/>
      <c r="XAA76" s="2"/>
      <c r="XAB76" s="2"/>
      <c r="XAC76" s="2"/>
      <c r="XAD76" s="2"/>
      <c r="XAE76" s="2"/>
      <c r="XAF76" s="2"/>
      <c r="XAG76" s="2"/>
      <c r="XAH76" s="2"/>
      <c r="XAI76" s="2"/>
      <c r="XAJ76" s="2"/>
      <c r="XAK76" s="2"/>
      <c r="XAL76" s="2"/>
      <c r="XAM76" s="2"/>
      <c r="XAN76" s="2"/>
      <c r="XAO76" s="2"/>
      <c r="XAP76" s="2"/>
      <c r="XAQ76" s="2"/>
      <c r="XAR76" s="2"/>
      <c r="XAS76" s="2"/>
      <c r="XAT76" s="2"/>
      <c r="XAU76" s="2"/>
      <c r="XAV76" s="2"/>
      <c r="XAW76" s="2"/>
      <c r="XAX76" s="2"/>
      <c r="XAY76" s="2"/>
      <c r="XAZ76" s="2"/>
      <c r="XBA76" s="2"/>
      <c r="XBB76" s="2"/>
      <c r="XBC76" s="2"/>
      <c r="XBD76" s="2"/>
      <c r="XBE76" s="2"/>
      <c r="XBF76" s="2"/>
      <c r="XBG76" s="2"/>
      <c r="XBH76" s="2"/>
      <c r="XBI76" s="2"/>
      <c r="XBJ76" s="2"/>
      <c r="XBK76" s="2"/>
      <c r="XBL76" s="2"/>
      <c r="XBM76" s="2"/>
      <c r="XBN76" s="2"/>
      <c r="XBO76" s="2"/>
      <c r="XBP76" s="2"/>
      <c r="XBQ76" s="2"/>
      <c r="XBR76" s="2"/>
      <c r="XBS76" s="2"/>
      <c r="XBT76" s="2"/>
      <c r="XBU76" s="2"/>
      <c r="XBV76" s="2"/>
      <c r="XBW76" s="2"/>
      <c r="XBX76" s="2"/>
      <c r="XBY76" s="2"/>
      <c r="XBZ76" s="2"/>
      <c r="XCA76" s="2"/>
      <c r="XCB76" s="2"/>
      <c r="XCC76" s="2"/>
      <c r="XCD76" s="2"/>
      <c r="XCE76" s="2"/>
      <c r="XCF76" s="2"/>
      <c r="XCG76" s="2"/>
      <c r="XCH76" s="2"/>
      <c r="XCI76" s="2"/>
      <c r="XCJ76" s="2"/>
      <c r="XCK76" s="2"/>
      <c r="XCL76" s="2"/>
      <c r="XCM76" s="2"/>
      <c r="XCN76" s="2"/>
      <c r="XCO76" s="2"/>
      <c r="XCP76" s="2"/>
      <c r="XCQ76" s="2"/>
      <c r="XCR76" s="2"/>
      <c r="XCS76" s="2"/>
      <c r="XCT76" s="2"/>
      <c r="XCU76" s="2"/>
      <c r="XCV76" s="2"/>
      <c r="XCW76" s="2"/>
      <c r="XCX76" s="2"/>
      <c r="XCY76" s="2"/>
      <c r="XCZ76" s="2"/>
      <c r="XDA76" s="2"/>
      <c r="XDB76" s="2"/>
      <c r="XDC76" s="2"/>
      <c r="XDD76" s="2"/>
      <c r="XDE76" s="2"/>
      <c r="XDF76" s="2"/>
      <c r="XDG76" s="2"/>
      <c r="XDH76" s="2"/>
      <c r="XDI76" s="2"/>
      <c r="XDJ76" s="2"/>
      <c r="XDK76" s="2"/>
      <c r="XDL76" s="2"/>
      <c r="XDM76" s="2"/>
      <c r="XDN76" s="2"/>
      <c r="XDO76" s="2"/>
      <c r="XDP76" s="2"/>
      <c r="XDQ76" s="2"/>
      <c r="XDR76" s="2"/>
      <c r="XDS76" s="2"/>
      <c r="XDT76" s="2"/>
      <c r="XDU76" s="2"/>
      <c r="XDV76" s="2"/>
      <c r="XDW76" s="2"/>
      <c r="XDX76" s="2"/>
      <c r="XDY76" s="2"/>
      <c r="XDZ76" s="2"/>
      <c r="XEA76" s="2"/>
      <c r="XEB76" s="2"/>
      <c r="XEC76" s="2"/>
      <c r="XED76" s="2"/>
      <c r="XEE76" s="2"/>
      <c r="XEF76" s="2"/>
      <c r="XEG76" s="2"/>
      <c r="XEH76" s="2"/>
      <c r="XEI76" s="2"/>
      <c r="XEJ76" s="2"/>
      <c r="XEK76" s="2"/>
      <c r="XEL76" s="2"/>
      <c r="XEM76" s="2"/>
      <c r="XEN76" s="2"/>
      <c r="XEO76" s="2"/>
      <c r="XEP76" s="2"/>
      <c r="XEQ76" s="2"/>
      <c r="XER76" s="2"/>
      <c r="XES76" s="2"/>
      <c r="XET76" s="2"/>
      <c r="XEU76" s="2"/>
      <c r="XEV76" s="2"/>
      <c r="XEW76" s="2"/>
      <c r="XEX76" s="2"/>
      <c r="XEY76" s="2"/>
      <c r="XEZ76" s="2"/>
      <c r="XFA76" s="2"/>
      <c r="XFB76" s="2"/>
      <c r="XFC76" s="2"/>
    </row>
    <row r="77" spans="1:16383" x14ac:dyDescent="0.2">
      <c r="A77" s="2"/>
      <c r="B77" s="2"/>
      <c r="C77" s="167"/>
      <c r="D77" s="167"/>
      <c r="E77" s="167"/>
      <c r="F77" s="167"/>
      <c r="G77" s="167"/>
      <c r="H77" s="167"/>
      <c r="I77" s="167"/>
      <c r="J77" s="167"/>
      <c r="K77" s="167"/>
      <c r="L77" s="167"/>
      <c r="M77" s="167"/>
      <c r="N77" s="167"/>
      <c r="O77" s="167"/>
      <c r="P77" s="167"/>
      <c r="Q77" s="167"/>
      <c r="R77" s="167"/>
      <c r="S77" s="167"/>
      <c r="T77" s="167"/>
      <c r="U77" s="167"/>
      <c r="V77" s="167"/>
      <c r="W77" s="167"/>
      <c r="X77" s="167"/>
      <c r="Y77" s="167"/>
      <c r="Z77" s="167"/>
      <c r="AA77" s="167"/>
      <c r="AB77" s="167"/>
      <c r="AC77" s="167"/>
      <c r="AD77" s="167"/>
      <c r="AE77" s="167"/>
      <c r="AF77" s="167"/>
      <c r="AG77" s="167"/>
      <c r="AH77" s="167"/>
      <c r="AI77" s="167"/>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c r="AMS77" s="2"/>
      <c r="AMT77" s="2"/>
      <c r="AMU77" s="2"/>
      <c r="AMV77" s="2"/>
      <c r="AMW77" s="2"/>
      <c r="AMX77" s="2"/>
      <c r="AMY77" s="2"/>
      <c r="AMZ77" s="2"/>
      <c r="ANA77" s="2"/>
      <c r="ANB77" s="2"/>
      <c r="ANC77" s="2"/>
      <c r="AND77" s="2"/>
      <c r="ANE77" s="2"/>
      <c r="ANF77" s="2"/>
      <c r="ANG77" s="2"/>
      <c r="ANH77" s="2"/>
      <c r="ANI77" s="2"/>
      <c r="ANJ77" s="2"/>
      <c r="ANK77" s="2"/>
      <c r="ANL77" s="2"/>
      <c r="ANM77" s="2"/>
      <c r="ANN77" s="2"/>
      <c r="ANO77" s="2"/>
      <c r="ANP77" s="2"/>
      <c r="ANQ77" s="2"/>
      <c r="ANR77" s="2"/>
      <c r="ANS77" s="2"/>
      <c r="ANT77" s="2"/>
      <c r="ANU77" s="2"/>
      <c r="ANV77" s="2"/>
      <c r="ANW77" s="2"/>
      <c r="ANX77" s="2"/>
      <c r="ANY77" s="2"/>
      <c r="ANZ77" s="2"/>
      <c r="AOA77" s="2"/>
      <c r="AOB77" s="2"/>
      <c r="AOC77" s="2"/>
      <c r="AOD77" s="2"/>
      <c r="AOE77" s="2"/>
      <c r="AOF77" s="2"/>
      <c r="AOG77" s="2"/>
      <c r="AOH77" s="2"/>
      <c r="AOI77" s="2"/>
      <c r="AOJ77" s="2"/>
      <c r="AOK77" s="2"/>
      <c r="AOL77" s="2"/>
      <c r="AOM77" s="2"/>
      <c r="AON77" s="2"/>
      <c r="AOO77" s="2"/>
      <c r="AOP77" s="2"/>
      <c r="AOQ77" s="2"/>
      <c r="AOR77" s="2"/>
      <c r="AOS77" s="2"/>
      <c r="AOT77" s="2"/>
      <c r="AOU77" s="2"/>
      <c r="AOV77" s="2"/>
      <c r="AOW77" s="2"/>
      <c r="AOX77" s="2"/>
      <c r="AOY77" s="2"/>
      <c r="AOZ77" s="2"/>
      <c r="APA77" s="2"/>
      <c r="APB77" s="2"/>
      <c r="APC77" s="2"/>
      <c r="APD77" s="2"/>
      <c r="APE77" s="2"/>
      <c r="APF77" s="2"/>
      <c r="APG77" s="2"/>
      <c r="APH77" s="2"/>
      <c r="API77" s="2"/>
      <c r="APJ77" s="2"/>
      <c r="APK77" s="2"/>
      <c r="APL77" s="2"/>
      <c r="APM77" s="2"/>
      <c r="APN77" s="2"/>
      <c r="APO77" s="2"/>
      <c r="APP77" s="2"/>
      <c r="APQ77" s="2"/>
      <c r="APR77" s="2"/>
      <c r="APS77" s="2"/>
      <c r="APT77" s="2"/>
      <c r="APU77" s="2"/>
      <c r="APV77" s="2"/>
      <c r="APW77" s="2"/>
      <c r="APX77" s="2"/>
      <c r="APY77" s="2"/>
      <c r="APZ77" s="2"/>
      <c r="AQA77" s="2"/>
      <c r="AQB77" s="2"/>
      <c r="AQC77" s="2"/>
      <c r="AQD77" s="2"/>
      <c r="AQE77" s="2"/>
      <c r="AQF77" s="2"/>
      <c r="AQG77" s="2"/>
      <c r="AQH77" s="2"/>
      <c r="AQI77" s="2"/>
      <c r="AQJ77" s="2"/>
      <c r="AQK77" s="2"/>
      <c r="AQL77" s="2"/>
      <c r="AQM77" s="2"/>
      <c r="AQN77" s="2"/>
      <c r="AQO77" s="2"/>
      <c r="AQP77" s="2"/>
      <c r="AQQ77" s="2"/>
      <c r="AQR77" s="2"/>
      <c r="AQS77" s="2"/>
      <c r="AQT77" s="2"/>
      <c r="AQU77" s="2"/>
      <c r="AQV77" s="2"/>
      <c r="AQW77" s="2"/>
      <c r="AQX77" s="2"/>
      <c r="AQY77" s="2"/>
      <c r="AQZ77" s="2"/>
      <c r="ARA77" s="2"/>
      <c r="ARB77" s="2"/>
      <c r="ARC77" s="2"/>
      <c r="ARD77" s="2"/>
      <c r="ARE77" s="2"/>
      <c r="ARF77" s="2"/>
      <c r="ARG77" s="2"/>
      <c r="ARH77" s="2"/>
      <c r="ARI77" s="2"/>
      <c r="ARJ77" s="2"/>
      <c r="ARK77" s="2"/>
      <c r="ARL77" s="2"/>
      <c r="ARM77" s="2"/>
      <c r="ARN77" s="2"/>
      <c r="ARO77" s="2"/>
      <c r="ARP77" s="2"/>
      <c r="ARQ77" s="2"/>
      <c r="ARR77" s="2"/>
      <c r="ARS77" s="2"/>
      <c r="ART77" s="2"/>
      <c r="ARU77" s="2"/>
      <c r="ARV77" s="2"/>
      <c r="ARW77" s="2"/>
      <c r="ARX77" s="2"/>
      <c r="ARY77" s="2"/>
      <c r="ARZ77" s="2"/>
      <c r="ASA77" s="2"/>
      <c r="ASB77" s="2"/>
      <c r="ASC77" s="2"/>
      <c r="ASD77" s="2"/>
      <c r="ASE77" s="2"/>
      <c r="ASF77" s="2"/>
      <c r="ASG77" s="2"/>
      <c r="ASH77" s="2"/>
      <c r="ASI77" s="2"/>
      <c r="ASJ77" s="2"/>
      <c r="ASK77" s="2"/>
      <c r="ASL77" s="2"/>
      <c r="ASM77" s="2"/>
      <c r="ASN77" s="2"/>
      <c r="ASO77" s="2"/>
      <c r="ASP77" s="2"/>
      <c r="ASQ77" s="2"/>
      <c r="ASR77" s="2"/>
      <c r="ASS77" s="2"/>
      <c r="AST77" s="2"/>
      <c r="ASU77" s="2"/>
      <c r="ASV77" s="2"/>
      <c r="ASW77" s="2"/>
      <c r="ASX77" s="2"/>
      <c r="ASY77" s="2"/>
      <c r="ASZ77" s="2"/>
      <c r="ATA77" s="2"/>
      <c r="ATB77" s="2"/>
      <c r="ATC77" s="2"/>
      <c r="ATD77" s="2"/>
      <c r="ATE77" s="2"/>
      <c r="ATF77" s="2"/>
      <c r="ATG77" s="2"/>
      <c r="ATH77" s="2"/>
      <c r="ATI77" s="2"/>
      <c r="ATJ77" s="2"/>
      <c r="ATK77" s="2"/>
      <c r="ATL77" s="2"/>
      <c r="ATM77" s="2"/>
      <c r="ATN77" s="2"/>
      <c r="ATO77" s="2"/>
      <c r="ATP77" s="2"/>
      <c r="ATQ77" s="2"/>
      <c r="ATR77" s="2"/>
      <c r="ATS77" s="2"/>
      <c r="ATT77" s="2"/>
      <c r="ATU77" s="2"/>
      <c r="ATV77" s="2"/>
      <c r="ATW77" s="2"/>
      <c r="ATX77" s="2"/>
      <c r="ATY77" s="2"/>
      <c r="ATZ77" s="2"/>
      <c r="AUA77" s="2"/>
      <c r="AUB77" s="2"/>
      <c r="AUC77" s="2"/>
      <c r="AUD77" s="2"/>
      <c r="AUE77" s="2"/>
      <c r="AUF77" s="2"/>
      <c r="AUG77" s="2"/>
      <c r="AUH77" s="2"/>
      <c r="AUI77" s="2"/>
      <c r="AUJ77" s="2"/>
      <c r="AUK77" s="2"/>
      <c r="AUL77" s="2"/>
      <c r="AUM77" s="2"/>
      <c r="AUN77" s="2"/>
      <c r="AUO77" s="2"/>
      <c r="AUP77" s="2"/>
      <c r="AUQ77" s="2"/>
      <c r="AUR77" s="2"/>
      <c r="AUS77" s="2"/>
      <c r="AUT77" s="2"/>
      <c r="AUU77" s="2"/>
      <c r="AUV77" s="2"/>
      <c r="AUW77" s="2"/>
      <c r="AUX77" s="2"/>
      <c r="AUY77" s="2"/>
      <c r="AUZ77" s="2"/>
      <c r="AVA77" s="2"/>
      <c r="AVB77" s="2"/>
      <c r="AVC77" s="2"/>
      <c r="AVD77" s="2"/>
      <c r="AVE77" s="2"/>
      <c r="AVF77" s="2"/>
      <c r="AVG77" s="2"/>
      <c r="AVH77" s="2"/>
      <c r="AVI77" s="2"/>
      <c r="AVJ77" s="2"/>
      <c r="AVK77" s="2"/>
      <c r="AVL77" s="2"/>
      <c r="AVM77" s="2"/>
      <c r="AVN77" s="2"/>
      <c r="AVO77" s="2"/>
      <c r="AVP77" s="2"/>
      <c r="AVQ77" s="2"/>
      <c r="AVR77" s="2"/>
      <c r="AVS77" s="2"/>
      <c r="AVT77" s="2"/>
      <c r="AVU77" s="2"/>
      <c r="AVV77" s="2"/>
      <c r="AVW77" s="2"/>
      <c r="AVX77" s="2"/>
      <c r="AVY77" s="2"/>
      <c r="AVZ77" s="2"/>
      <c r="AWA77" s="2"/>
      <c r="AWB77" s="2"/>
      <c r="AWC77" s="2"/>
      <c r="AWD77" s="2"/>
      <c r="AWE77" s="2"/>
      <c r="AWF77" s="2"/>
      <c r="AWG77" s="2"/>
      <c r="AWH77" s="2"/>
      <c r="AWI77" s="2"/>
      <c r="AWJ77" s="2"/>
      <c r="AWK77" s="2"/>
      <c r="AWL77" s="2"/>
      <c r="AWM77" s="2"/>
      <c r="AWN77" s="2"/>
      <c r="AWO77" s="2"/>
      <c r="AWP77" s="2"/>
      <c r="AWQ77" s="2"/>
      <c r="AWR77" s="2"/>
      <c r="AWS77" s="2"/>
      <c r="AWT77" s="2"/>
      <c r="AWU77" s="2"/>
      <c r="AWV77" s="2"/>
      <c r="AWW77" s="2"/>
      <c r="AWX77" s="2"/>
      <c r="AWY77" s="2"/>
      <c r="AWZ77" s="2"/>
      <c r="AXA77" s="2"/>
      <c r="AXB77" s="2"/>
      <c r="AXC77" s="2"/>
      <c r="AXD77" s="2"/>
      <c r="AXE77" s="2"/>
      <c r="AXF77" s="2"/>
      <c r="AXG77" s="2"/>
      <c r="AXH77" s="2"/>
      <c r="AXI77" s="2"/>
      <c r="AXJ77" s="2"/>
      <c r="AXK77" s="2"/>
      <c r="AXL77" s="2"/>
      <c r="AXM77" s="2"/>
      <c r="AXN77" s="2"/>
      <c r="AXO77" s="2"/>
      <c r="AXP77" s="2"/>
      <c r="AXQ77" s="2"/>
      <c r="AXR77" s="2"/>
      <c r="AXS77" s="2"/>
      <c r="AXT77" s="2"/>
      <c r="AXU77" s="2"/>
      <c r="AXV77" s="2"/>
      <c r="AXW77" s="2"/>
      <c r="AXX77" s="2"/>
      <c r="AXY77" s="2"/>
      <c r="AXZ77" s="2"/>
      <c r="AYA77" s="2"/>
      <c r="AYB77" s="2"/>
      <c r="AYC77" s="2"/>
      <c r="AYD77" s="2"/>
      <c r="AYE77" s="2"/>
      <c r="AYF77" s="2"/>
      <c r="AYG77" s="2"/>
      <c r="AYH77" s="2"/>
      <c r="AYI77" s="2"/>
      <c r="AYJ77" s="2"/>
      <c r="AYK77" s="2"/>
      <c r="AYL77" s="2"/>
      <c r="AYM77" s="2"/>
      <c r="AYN77" s="2"/>
      <c r="AYO77" s="2"/>
      <c r="AYP77" s="2"/>
      <c r="AYQ77" s="2"/>
      <c r="AYR77" s="2"/>
      <c r="AYS77" s="2"/>
      <c r="AYT77" s="2"/>
      <c r="AYU77" s="2"/>
      <c r="AYV77" s="2"/>
      <c r="AYW77" s="2"/>
      <c r="AYX77" s="2"/>
      <c r="AYY77" s="2"/>
      <c r="AYZ77" s="2"/>
      <c r="AZA77" s="2"/>
      <c r="AZB77" s="2"/>
      <c r="AZC77" s="2"/>
      <c r="AZD77" s="2"/>
      <c r="AZE77" s="2"/>
      <c r="AZF77" s="2"/>
      <c r="AZG77" s="2"/>
      <c r="AZH77" s="2"/>
      <c r="AZI77" s="2"/>
      <c r="AZJ77" s="2"/>
      <c r="AZK77" s="2"/>
      <c r="AZL77" s="2"/>
      <c r="AZM77" s="2"/>
      <c r="AZN77" s="2"/>
      <c r="AZO77" s="2"/>
      <c r="AZP77" s="2"/>
      <c r="AZQ77" s="2"/>
      <c r="AZR77" s="2"/>
      <c r="AZS77" s="2"/>
      <c r="AZT77" s="2"/>
      <c r="AZU77" s="2"/>
      <c r="AZV77" s="2"/>
      <c r="AZW77" s="2"/>
      <c r="AZX77" s="2"/>
      <c r="AZY77" s="2"/>
      <c r="AZZ77" s="2"/>
      <c r="BAA77" s="2"/>
      <c r="BAB77" s="2"/>
      <c r="BAC77" s="2"/>
      <c r="BAD77" s="2"/>
      <c r="BAE77" s="2"/>
      <c r="BAF77" s="2"/>
      <c r="BAG77" s="2"/>
      <c r="BAH77" s="2"/>
      <c r="BAI77" s="2"/>
      <c r="BAJ77" s="2"/>
      <c r="BAK77" s="2"/>
      <c r="BAL77" s="2"/>
      <c r="BAM77" s="2"/>
      <c r="BAN77" s="2"/>
      <c r="BAO77" s="2"/>
      <c r="BAP77" s="2"/>
      <c r="BAQ77" s="2"/>
      <c r="BAR77" s="2"/>
      <c r="BAS77" s="2"/>
      <c r="BAT77" s="2"/>
      <c r="BAU77" s="2"/>
      <c r="BAV77" s="2"/>
      <c r="BAW77" s="2"/>
      <c r="BAX77" s="2"/>
      <c r="BAY77" s="2"/>
      <c r="BAZ77" s="2"/>
      <c r="BBA77" s="2"/>
      <c r="BBB77" s="2"/>
      <c r="BBC77" s="2"/>
      <c r="BBD77" s="2"/>
      <c r="BBE77" s="2"/>
      <c r="BBF77" s="2"/>
      <c r="BBG77" s="2"/>
      <c r="BBH77" s="2"/>
      <c r="BBI77" s="2"/>
      <c r="BBJ77" s="2"/>
      <c r="BBK77" s="2"/>
      <c r="BBL77" s="2"/>
      <c r="BBM77" s="2"/>
      <c r="BBN77" s="2"/>
      <c r="BBO77" s="2"/>
      <c r="BBP77" s="2"/>
      <c r="BBQ77" s="2"/>
      <c r="BBR77" s="2"/>
      <c r="BBS77" s="2"/>
      <c r="BBT77" s="2"/>
      <c r="BBU77" s="2"/>
      <c r="BBV77" s="2"/>
      <c r="BBW77" s="2"/>
      <c r="BBX77" s="2"/>
      <c r="BBY77" s="2"/>
      <c r="BBZ77" s="2"/>
      <c r="BCA77" s="2"/>
      <c r="BCB77" s="2"/>
      <c r="BCC77" s="2"/>
      <c r="BCD77" s="2"/>
      <c r="BCE77" s="2"/>
      <c r="BCF77" s="2"/>
      <c r="BCG77" s="2"/>
      <c r="BCH77" s="2"/>
      <c r="BCI77" s="2"/>
      <c r="BCJ77" s="2"/>
      <c r="BCK77" s="2"/>
      <c r="BCL77" s="2"/>
      <c r="BCM77" s="2"/>
      <c r="BCN77" s="2"/>
      <c r="BCO77" s="2"/>
      <c r="BCP77" s="2"/>
      <c r="BCQ77" s="2"/>
      <c r="BCR77" s="2"/>
      <c r="BCS77" s="2"/>
      <c r="BCT77" s="2"/>
      <c r="BCU77" s="2"/>
      <c r="BCV77" s="2"/>
      <c r="BCW77" s="2"/>
      <c r="BCX77" s="2"/>
      <c r="BCY77" s="2"/>
      <c r="BCZ77" s="2"/>
      <c r="BDA77" s="2"/>
      <c r="BDB77" s="2"/>
      <c r="BDC77" s="2"/>
      <c r="BDD77" s="2"/>
      <c r="BDE77" s="2"/>
      <c r="BDF77" s="2"/>
      <c r="BDG77" s="2"/>
      <c r="BDH77" s="2"/>
      <c r="BDI77" s="2"/>
      <c r="BDJ77" s="2"/>
      <c r="BDK77" s="2"/>
      <c r="BDL77" s="2"/>
      <c r="BDM77" s="2"/>
      <c r="BDN77" s="2"/>
      <c r="BDO77" s="2"/>
      <c r="BDP77" s="2"/>
      <c r="BDQ77" s="2"/>
      <c r="BDR77" s="2"/>
      <c r="BDS77" s="2"/>
      <c r="BDT77" s="2"/>
      <c r="BDU77" s="2"/>
      <c r="BDV77" s="2"/>
      <c r="BDW77" s="2"/>
      <c r="BDX77" s="2"/>
      <c r="BDY77" s="2"/>
      <c r="BDZ77" s="2"/>
      <c r="BEA77" s="2"/>
      <c r="BEB77" s="2"/>
      <c r="BEC77" s="2"/>
      <c r="BED77" s="2"/>
      <c r="BEE77" s="2"/>
      <c r="BEF77" s="2"/>
      <c r="BEG77" s="2"/>
      <c r="BEH77" s="2"/>
      <c r="BEI77" s="2"/>
      <c r="BEJ77" s="2"/>
      <c r="BEK77" s="2"/>
      <c r="BEL77" s="2"/>
      <c r="BEM77" s="2"/>
      <c r="BEN77" s="2"/>
      <c r="BEO77" s="2"/>
      <c r="BEP77" s="2"/>
      <c r="BEQ77" s="2"/>
      <c r="BER77" s="2"/>
      <c r="BES77" s="2"/>
      <c r="BET77" s="2"/>
      <c r="BEU77" s="2"/>
      <c r="BEV77" s="2"/>
      <c r="BEW77" s="2"/>
      <c r="BEX77" s="2"/>
      <c r="BEY77" s="2"/>
      <c r="BEZ77" s="2"/>
      <c r="BFA77" s="2"/>
      <c r="BFB77" s="2"/>
      <c r="BFC77" s="2"/>
      <c r="BFD77" s="2"/>
      <c r="BFE77" s="2"/>
      <c r="BFF77" s="2"/>
      <c r="BFG77" s="2"/>
      <c r="BFH77" s="2"/>
      <c r="BFI77" s="2"/>
      <c r="BFJ77" s="2"/>
      <c r="BFK77" s="2"/>
      <c r="BFL77" s="2"/>
      <c r="BFM77" s="2"/>
      <c r="BFN77" s="2"/>
      <c r="BFO77" s="2"/>
      <c r="BFP77" s="2"/>
      <c r="BFQ77" s="2"/>
      <c r="BFR77" s="2"/>
      <c r="BFS77" s="2"/>
      <c r="BFT77" s="2"/>
      <c r="BFU77" s="2"/>
      <c r="BFV77" s="2"/>
      <c r="BFW77" s="2"/>
      <c r="BFX77" s="2"/>
      <c r="BFY77" s="2"/>
      <c r="BFZ77" s="2"/>
      <c r="BGA77" s="2"/>
      <c r="BGB77" s="2"/>
      <c r="BGC77" s="2"/>
      <c r="BGD77" s="2"/>
      <c r="BGE77" s="2"/>
      <c r="BGF77" s="2"/>
      <c r="BGG77" s="2"/>
      <c r="BGH77" s="2"/>
      <c r="BGI77" s="2"/>
      <c r="BGJ77" s="2"/>
      <c r="BGK77" s="2"/>
      <c r="BGL77" s="2"/>
      <c r="BGM77" s="2"/>
      <c r="BGN77" s="2"/>
      <c r="BGO77" s="2"/>
      <c r="BGP77" s="2"/>
      <c r="BGQ77" s="2"/>
      <c r="BGR77" s="2"/>
      <c r="BGS77" s="2"/>
      <c r="BGT77" s="2"/>
      <c r="BGU77" s="2"/>
      <c r="BGV77" s="2"/>
      <c r="BGW77" s="2"/>
      <c r="BGX77" s="2"/>
      <c r="BGY77" s="2"/>
      <c r="BGZ77" s="2"/>
      <c r="BHA77" s="2"/>
      <c r="BHB77" s="2"/>
      <c r="BHC77" s="2"/>
      <c r="BHD77" s="2"/>
      <c r="BHE77" s="2"/>
      <c r="BHF77" s="2"/>
      <c r="BHG77" s="2"/>
      <c r="BHH77" s="2"/>
      <c r="BHI77" s="2"/>
      <c r="BHJ77" s="2"/>
      <c r="BHK77" s="2"/>
      <c r="BHL77" s="2"/>
      <c r="BHM77" s="2"/>
      <c r="BHN77" s="2"/>
      <c r="BHO77" s="2"/>
      <c r="BHP77" s="2"/>
      <c r="BHQ77" s="2"/>
      <c r="BHR77" s="2"/>
      <c r="BHS77" s="2"/>
      <c r="BHT77" s="2"/>
      <c r="BHU77" s="2"/>
      <c r="BHV77" s="2"/>
      <c r="BHW77" s="2"/>
      <c r="BHX77" s="2"/>
      <c r="BHY77" s="2"/>
      <c r="BHZ77" s="2"/>
      <c r="BIA77" s="2"/>
      <c r="BIB77" s="2"/>
      <c r="BIC77" s="2"/>
      <c r="BID77" s="2"/>
      <c r="BIE77" s="2"/>
      <c r="BIF77" s="2"/>
      <c r="BIG77" s="2"/>
      <c r="BIH77" s="2"/>
      <c r="BII77" s="2"/>
      <c r="BIJ77" s="2"/>
      <c r="BIK77" s="2"/>
      <c r="BIL77" s="2"/>
      <c r="BIM77" s="2"/>
      <c r="BIN77" s="2"/>
      <c r="BIO77" s="2"/>
      <c r="BIP77" s="2"/>
      <c r="BIQ77" s="2"/>
      <c r="BIR77" s="2"/>
      <c r="BIS77" s="2"/>
      <c r="BIT77" s="2"/>
      <c r="BIU77" s="2"/>
      <c r="BIV77" s="2"/>
      <c r="BIW77" s="2"/>
      <c r="BIX77" s="2"/>
      <c r="BIY77" s="2"/>
      <c r="BIZ77" s="2"/>
      <c r="BJA77" s="2"/>
      <c r="BJB77" s="2"/>
      <c r="BJC77" s="2"/>
      <c r="BJD77" s="2"/>
      <c r="BJE77" s="2"/>
      <c r="BJF77" s="2"/>
      <c r="BJG77" s="2"/>
      <c r="BJH77" s="2"/>
      <c r="BJI77" s="2"/>
      <c r="BJJ77" s="2"/>
      <c r="BJK77" s="2"/>
      <c r="BJL77" s="2"/>
      <c r="BJM77" s="2"/>
      <c r="BJN77" s="2"/>
      <c r="BJO77" s="2"/>
      <c r="BJP77" s="2"/>
      <c r="BJQ77" s="2"/>
      <c r="BJR77" s="2"/>
      <c r="BJS77" s="2"/>
      <c r="BJT77" s="2"/>
      <c r="BJU77" s="2"/>
      <c r="BJV77" s="2"/>
      <c r="BJW77" s="2"/>
      <c r="BJX77" s="2"/>
      <c r="BJY77" s="2"/>
      <c r="BJZ77" s="2"/>
      <c r="BKA77" s="2"/>
      <c r="BKB77" s="2"/>
      <c r="BKC77" s="2"/>
      <c r="BKD77" s="2"/>
      <c r="BKE77" s="2"/>
      <c r="BKF77" s="2"/>
      <c r="BKG77" s="2"/>
      <c r="BKH77" s="2"/>
      <c r="BKI77" s="2"/>
      <c r="BKJ77" s="2"/>
      <c r="BKK77" s="2"/>
      <c r="BKL77" s="2"/>
      <c r="BKM77" s="2"/>
      <c r="BKN77" s="2"/>
      <c r="BKO77" s="2"/>
      <c r="BKP77" s="2"/>
      <c r="BKQ77" s="2"/>
      <c r="BKR77" s="2"/>
      <c r="BKS77" s="2"/>
      <c r="BKT77" s="2"/>
      <c r="BKU77" s="2"/>
      <c r="BKV77" s="2"/>
      <c r="BKW77" s="2"/>
      <c r="BKX77" s="2"/>
      <c r="BKY77" s="2"/>
      <c r="BKZ77" s="2"/>
      <c r="BLA77" s="2"/>
      <c r="BLB77" s="2"/>
      <c r="BLC77" s="2"/>
      <c r="BLD77" s="2"/>
      <c r="BLE77" s="2"/>
      <c r="BLF77" s="2"/>
      <c r="BLG77" s="2"/>
      <c r="BLH77" s="2"/>
      <c r="BLI77" s="2"/>
      <c r="BLJ77" s="2"/>
      <c r="BLK77" s="2"/>
      <c r="BLL77" s="2"/>
      <c r="BLM77" s="2"/>
      <c r="BLN77" s="2"/>
      <c r="BLO77" s="2"/>
      <c r="BLP77" s="2"/>
      <c r="BLQ77" s="2"/>
      <c r="BLR77" s="2"/>
      <c r="BLS77" s="2"/>
      <c r="BLT77" s="2"/>
      <c r="BLU77" s="2"/>
      <c r="BLV77" s="2"/>
      <c r="BLW77" s="2"/>
      <c r="BLX77" s="2"/>
      <c r="BLY77" s="2"/>
      <c r="BLZ77" s="2"/>
      <c r="BMA77" s="2"/>
      <c r="BMB77" s="2"/>
      <c r="BMC77" s="2"/>
      <c r="BMD77" s="2"/>
      <c r="BME77" s="2"/>
      <c r="BMF77" s="2"/>
      <c r="BMG77" s="2"/>
      <c r="BMH77" s="2"/>
      <c r="BMI77" s="2"/>
      <c r="BMJ77" s="2"/>
      <c r="BMK77" s="2"/>
      <c r="BML77" s="2"/>
      <c r="BMM77" s="2"/>
      <c r="BMN77" s="2"/>
      <c r="BMO77" s="2"/>
      <c r="BMP77" s="2"/>
      <c r="BMQ77" s="2"/>
      <c r="BMR77" s="2"/>
      <c r="BMS77" s="2"/>
      <c r="BMT77" s="2"/>
      <c r="BMU77" s="2"/>
      <c r="BMV77" s="2"/>
      <c r="BMW77" s="2"/>
      <c r="BMX77" s="2"/>
      <c r="BMY77" s="2"/>
      <c r="BMZ77" s="2"/>
      <c r="BNA77" s="2"/>
      <c r="BNB77" s="2"/>
      <c r="BNC77" s="2"/>
      <c r="BND77" s="2"/>
      <c r="BNE77" s="2"/>
      <c r="BNF77" s="2"/>
      <c r="BNG77" s="2"/>
      <c r="BNH77" s="2"/>
      <c r="BNI77" s="2"/>
      <c r="BNJ77" s="2"/>
      <c r="BNK77" s="2"/>
      <c r="BNL77" s="2"/>
      <c r="BNM77" s="2"/>
      <c r="BNN77" s="2"/>
      <c r="BNO77" s="2"/>
      <c r="BNP77" s="2"/>
      <c r="BNQ77" s="2"/>
      <c r="BNR77" s="2"/>
      <c r="BNS77" s="2"/>
      <c r="BNT77" s="2"/>
      <c r="BNU77" s="2"/>
      <c r="BNV77" s="2"/>
      <c r="BNW77" s="2"/>
      <c r="BNX77" s="2"/>
      <c r="BNY77" s="2"/>
      <c r="BNZ77" s="2"/>
      <c r="BOA77" s="2"/>
      <c r="BOB77" s="2"/>
      <c r="BOC77" s="2"/>
      <c r="BOD77" s="2"/>
      <c r="BOE77" s="2"/>
      <c r="BOF77" s="2"/>
      <c r="BOG77" s="2"/>
      <c r="BOH77" s="2"/>
      <c r="BOI77" s="2"/>
      <c r="BOJ77" s="2"/>
      <c r="BOK77" s="2"/>
      <c r="BOL77" s="2"/>
      <c r="BOM77" s="2"/>
      <c r="BON77" s="2"/>
      <c r="BOO77" s="2"/>
      <c r="BOP77" s="2"/>
      <c r="BOQ77" s="2"/>
      <c r="BOR77" s="2"/>
      <c r="BOS77" s="2"/>
      <c r="BOT77" s="2"/>
      <c r="BOU77" s="2"/>
      <c r="BOV77" s="2"/>
      <c r="BOW77" s="2"/>
      <c r="BOX77" s="2"/>
      <c r="BOY77" s="2"/>
      <c r="BOZ77" s="2"/>
      <c r="BPA77" s="2"/>
      <c r="BPB77" s="2"/>
      <c r="BPC77" s="2"/>
      <c r="BPD77" s="2"/>
      <c r="BPE77" s="2"/>
      <c r="BPF77" s="2"/>
      <c r="BPG77" s="2"/>
      <c r="BPH77" s="2"/>
      <c r="BPI77" s="2"/>
      <c r="BPJ77" s="2"/>
      <c r="BPK77" s="2"/>
      <c r="BPL77" s="2"/>
      <c r="BPM77" s="2"/>
      <c r="BPN77" s="2"/>
      <c r="BPO77" s="2"/>
      <c r="BPP77" s="2"/>
      <c r="BPQ77" s="2"/>
      <c r="BPR77" s="2"/>
      <c r="BPS77" s="2"/>
      <c r="BPT77" s="2"/>
      <c r="BPU77" s="2"/>
      <c r="BPV77" s="2"/>
      <c r="BPW77" s="2"/>
      <c r="BPX77" s="2"/>
      <c r="BPY77" s="2"/>
      <c r="BPZ77" s="2"/>
      <c r="BQA77" s="2"/>
      <c r="BQB77" s="2"/>
      <c r="BQC77" s="2"/>
      <c r="BQD77" s="2"/>
      <c r="BQE77" s="2"/>
      <c r="BQF77" s="2"/>
      <c r="BQG77" s="2"/>
      <c r="BQH77" s="2"/>
      <c r="BQI77" s="2"/>
      <c r="BQJ77" s="2"/>
      <c r="BQK77" s="2"/>
      <c r="BQL77" s="2"/>
      <c r="BQM77" s="2"/>
      <c r="BQN77" s="2"/>
      <c r="BQO77" s="2"/>
      <c r="BQP77" s="2"/>
      <c r="BQQ77" s="2"/>
      <c r="BQR77" s="2"/>
      <c r="BQS77" s="2"/>
      <c r="BQT77" s="2"/>
      <c r="BQU77" s="2"/>
      <c r="BQV77" s="2"/>
      <c r="BQW77" s="2"/>
      <c r="BQX77" s="2"/>
      <c r="BQY77" s="2"/>
      <c r="BQZ77" s="2"/>
      <c r="BRA77" s="2"/>
      <c r="BRB77" s="2"/>
      <c r="BRC77" s="2"/>
      <c r="BRD77" s="2"/>
      <c r="BRE77" s="2"/>
      <c r="BRF77" s="2"/>
      <c r="BRG77" s="2"/>
      <c r="BRH77" s="2"/>
      <c r="BRI77" s="2"/>
      <c r="BRJ77" s="2"/>
      <c r="BRK77" s="2"/>
      <c r="BRL77" s="2"/>
      <c r="BRM77" s="2"/>
      <c r="BRN77" s="2"/>
      <c r="BRO77" s="2"/>
      <c r="BRP77" s="2"/>
      <c r="BRQ77" s="2"/>
      <c r="BRR77" s="2"/>
      <c r="BRS77" s="2"/>
      <c r="BRT77" s="2"/>
      <c r="BRU77" s="2"/>
      <c r="BRV77" s="2"/>
      <c r="BRW77" s="2"/>
      <c r="BRX77" s="2"/>
      <c r="BRY77" s="2"/>
      <c r="BRZ77" s="2"/>
      <c r="BSA77" s="2"/>
      <c r="BSB77" s="2"/>
      <c r="BSC77" s="2"/>
      <c r="BSD77" s="2"/>
      <c r="BSE77" s="2"/>
      <c r="BSF77" s="2"/>
      <c r="BSG77" s="2"/>
      <c r="BSH77" s="2"/>
      <c r="BSI77" s="2"/>
      <c r="BSJ77" s="2"/>
      <c r="BSK77" s="2"/>
      <c r="BSL77" s="2"/>
      <c r="BSM77" s="2"/>
      <c r="BSN77" s="2"/>
      <c r="BSO77" s="2"/>
      <c r="BSP77" s="2"/>
      <c r="BSQ77" s="2"/>
      <c r="BSR77" s="2"/>
      <c r="BSS77" s="2"/>
      <c r="BST77" s="2"/>
      <c r="BSU77" s="2"/>
      <c r="BSV77" s="2"/>
      <c r="BSW77" s="2"/>
      <c r="BSX77" s="2"/>
      <c r="BSY77" s="2"/>
      <c r="BSZ77" s="2"/>
      <c r="BTA77" s="2"/>
      <c r="BTB77" s="2"/>
      <c r="BTC77" s="2"/>
      <c r="BTD77" s="2"/>
      <c r="BTE77" s="2"/>
      <c r="BTF77" s="2"/>
      <c r="BTG77" s="2"/>
      <c r="BTH77" s="2"/>
      <c r="BTI77" s="2"/>
      <c r="BTJ77" s="2"/>
      <c r="BTK77" s="2"/>
      <c r="BTL77" s="2"/>
      <c r="BTM77" s="2"/>
      <c r="BTN77" s="2"/>
      <c r="BTO77" s="2"/>
      <c r="BTP77" s="2"/>
      <c r="BTQ77" s="2"/>
      <c r="BTR77" s="2"/>
      <c r="BTS77" s="2"/>
      <c r="BTT77" s="2"/>
      <c r="BTU77" s="2"/>
      <c r="BTV77" s="2"/>
      <c r="BTW77" s="2"/>
      <c r="BTX77" s="2"/>
      <c r="BTY77" s="2"/>
      <c r="BTZ77" s="2"/>
      <c r="BUA77" s="2"/>
      <c r="BUB77" s="2"/>
      <c r="BUC77" s="2"/>
      <c r="BUD77" s="2"/>
      <c r="BUE77" s="2"/>
      <c r="BUF77" s="2"/>
      <c r="BUG77" s="2"/>
      <c r="BUH77" s="2"/>
      <c r="BUI77" s="2"/>
      <c r="BUJ77" s="2"/>
      <c r="BUK77" s="2"/>
      <c r="BUL77" s="2"/>
      <c r="BUM77" s="2"/>
      <c r="BUN77" s="2"/>
      <c r="BUO77" s="2"/>
      <c r="BUP77" s="2"/>
      <c r="BUQ77" s="2"/>
      <c r="BUR77" s="2"/>
      <c r="BUS77" s="2"/>
      <c r="BUT77" s="2"/>
      <c r="BUU77" s="2"/>
      <c r="BUV77" s="2"/>
      <c r="BUW77" s="2"/>
      <c r="BUX77" s="2"/>
      <c r="BUY77" s="2"/>
      <c r="BUZ77" s="2"/>
      <c r="BVA77" s="2"/>
      <c r="BVB77" s="2"/>
      <c r="BVC77" s="2"/>
      <c r="BVD77" s="2"/>
      <c r="BVE77" s="2"/>
      <c r="BVF77" s="2"/>
      <c r="BVG77" s="2"/>
      <c r="BVH77" s="2"/>
      <c r="BVI77" s="2"/>
      <c r="BVJ77" s="2"/>
      <c r="BVK77" s="2"/>
      <c r="BVL77" s="2"/>
      <c r="BVM77" s="2"/>
      <c r="BVN77" s="2"/>
      <c r="BVO77" s="2"/>
      <c r="BVP77" s="2"/>
      <c r="BVQ77" s="2"/>
      <c r="BVR77" s="2"/>
      <c r="BVS77" s="2"/>
      <c r="BVT77" s="2"/>
      <c r="BVU77" s="2"/>
      <c r="BVV77" s="2"/>
      <c r="BVW77" s="2"/>
      <c r="BVX77" s="2"/>
      <c r="BVY77" s="2"/>
      <c r="BVZ77" s="2"/>
      <c r="BWA77" s="2"/>
      <c r="BWB77" s="2"/>
      <c r="BWC77" s="2"/>
      <c r="BWD77" s="2"/>
      <c r="BWE77" s="2"/>
      <c r="BWF77" s="2"/>
      <c r="BWG77" s="2"/>
      <c r="BWH77" s="2"/>
      <c r="BWI77" s="2"/>
      <c r="BWJ77" s="2"/>
      <c r="BWK77" s="2"/>
      <c r="BWL77" s="2"/>
      <c r="BWM77" s="2"/>
      <c r="BWN77" s="2"/>
      <c r="BWO77" s="2"/>
      <c r="BWP77" s="2"/>
      <c r="BWQ77" s="2"/>
      <c r="BWR77" s="2"/>
      <c r="BWS77" s="2"/>
      <c r="BWT77" s="2"/>
      <c r="BWU77" s="2"/>
      <c r="BWV77" s="2"/>
      <c r="BWW77" s="2"/>
      <c r="BWX77" s="2"/>
      <c r="BWY77" s="2"/>
      <c r="BWZ77" s="2"/>
      <c r="BXA77" s="2"/>
      <c r="BXB77" s="2"/>
      <c r="BXC77" s="2"/>
      <c r="BXD77" s="2"/>
      <c r="BXE77" s="2"/>
      <c r="BXF77" s="2"/>
      <c r="BXG77" s="2"/>
      <c r="BXH77" s="2"/>
      <c r="BXI77" s="2"/>
      <c r="BXJ77" s="2"/>
      <c r="BXK77" s="2"/>
      <c r="BXL77" s="2"/>
      <c r="BXM77" s="2"/>
      <c r="BXN77" s="2"/>
      <c r="BXO77" s="2"/>
      <c r="BXP77" s="2"/>
      <c r="BXQ77" s="2"/>
      <c r="BXR77" s="2"/>
      <c r="BXS77" s="2"/>
      <c r="BXT77" s="2"/>
      <c r="BXU77" s="2"/>
      <c r="BXV77" s="2"/>
      <c r="BXW77" s="2"/>
      <c r="BXX77" s="2"/>
      <c r="BXY77" s="2"/>
      <c r="BXZ77" s="2"/>
      <c r="BYA77" s="2"/>
      <c r="BYB77" s="2"/>
      <c r="BYC77" s="2"/>
      <c r="BYD77" s="2"/>
      <c r="BYE77" s="2"/>
      <c r="BYF77" s="2"/>
      <c r="BYG77" s="2"/>
      <c r="BYH77" s="2"/>
      <c r="BYI77" s="2"/>
      <c r="BYJ77" s="2"/>
      <c r="BYK77" s="2"/>
      <c r="BYL77" s="2"/>
      <c r="BYM77" s="2"/>
      <c r="BYN77" s="2"/>
      <c r="BYO77" s="2"/>
      <c r="BYP77" s="2"/>
      <c r="BYQ77" s="2"/>
      <c r="BYR77" s="2"/>
      <c r="BYS77" s="2"/>
      <c r="BYT77" s="2"/>
      <c r="BYU77" s="2"/>
      <c r="BYV77" s="2"/>
      <c r="BYW77" s="2"/>
      <c r="BYX77" s="2"/>
      <c r="BYY77" s="2"/>
      <c r="BYZ77" s="2"/>
      <c r="BZA77" s="2"/>
      <c r="BZB77" s="2"/>
      <c r="BZC77" s="2"/>
      <c r="BZD77" s="2"/>
      <c r="BZE77" s="2"/>
      <c r="BZF77" s="2"/>
      <c r="BZG77" s="2"/>
      <c r="BZH77" s="2"/>
      <c r="BZI77" s="2"/>
      <c r="BZJ77" s="2"/>
      <c r="BZK77" s="2"/>
      <c r="BZL77" s="2"/>
      <c r="BZM77" s="2"/>
      <c r="BZN77" s="2"/>
      <c r="BZO77" s="2"/>
      <c r="BZP77" s="2"/>
      <c r="BZQ77" s="2"/>
      <c r="BZR77" s="2"/>
      <c r="BZS77" s="2"/>
      <c r="BZT77" s="2"/>
      <c r="BZU77" s="2"/>
      <c r="BZV77" s="2"/>
      <c r="BZW77" s="2"/>
      <c r="BZX77" s="2"/>
      <c r="BZY77" s="2"/>
      <c r="BZZ77" s="2"/>
      <c r="CAA77" s="2"/>
      <c r="CAB77" s="2"/>
      <c r="CAC77" s="2"/>
      <c r="CAD77" s="2"/>
      <c r="CAE77" s="2"/>
      <c r="CAF77" s="2"/>
      <c r="CAG77" s="2"/>
      <c r="CAH77" s="2"/>
      <c r="CAI77" s="2"/>
      <c r="CAJ77" s="2"/>
      <c r="CAK77" s="2"/>
      <c r="CAL77" s="2"/>
      <c r="CAM77" s="2"/>
      <c r="CAN77" s="2"/>
      <c r="CAO77" s="2"/>
      <c r="CAP77" s="2"/>
      <c r="CAQ77" s="2"/>
      <c r="CAR77" s="2"/>
      <c r="CAS77" s="2"/>
      <c r="CAT77" s="2"/>
      <c r="CAU77" s="2"/>
      <c r="CAV77" s="2"/>
      <c r="CAW77" s="2"/>
      <c r="CAX77" s="2"/>
      <c r="CAY77" s="2"/>
      <c r="CAZ77" s="2"/>
      <c r="CBA77" s="2"/>
      <c r="CBB77" s="2"/>
      <c r="CBC77" s="2"/>
      <c r="CBD77" s="2"/>
      <c r="CBE77" s="2"/>
      <c r="CBF77" s="2"/>
      <c r="CBG77" s="2"/>
      <c r="CBH77" s="2"/>
      <c r="CBI77" s="2"/>
      <c r="CBJ77" s="2"/>
      <c r="CBK77" s="2"/>
      <c r="CBL77" s="2"/>
      <c r="CBM77" s="2"/>
      <c r="CBN77" s="2"/>
      <c r="CBO77" s="2"/>
      <c r="CBP77" s="2"/>
      <c r="CBQ77" s="2"/>
      <c r="CBR77" s="2"/>
      <c r="CBS77" s="2"/>
      <c r="CBT77" s="2"/>
      <c r="CBU77" s="2"/>
      <c r="CBV77" s="2"/>
      <c r="CBW77" s="2"/>
      <c r="CBX77" s="2"/>
      <c r="CBY77" s="2"/>
      <c r="CBZ77" s="2"/>
      <c r="CCA77" s="2"/>
      <c r="CCB77" s="2"/>
      <c r="CCC77" s="2"/>
      <c r="CCD77" s="2"/>
      <c r="CCE77" s="2"/>
      <c r="CCF77" s="2"/>
      <c r="CCG77" s="2"/>
      <c r="CCH77" s="2"/>
      <c r="CCI77" s="2"/>
      <c r="CCJ77" s="2"/>
      <c r="CCK77" s="2"/>
      <c r="CCL77" s="2"/>
      <c r="CCM77" s="2"/>
      <c r="CCN77" s="2"/>
      <c r="CCO77" s="2"/>
      <c r="CCP77" s="2"/>
      <c r="CCQ77" s="2"/>
      <c r="CCR77" s="2"/>
      <c r="CCS77" s="2"/>
      <c r="CCT77" s="2"/>
      <c r="CCU77" s="2"/>
      <c r="CCV77" s="2"/>
      <c r="CCW77" s="2"/>
      <c r="CCX77" s="2"/>
      <c r="CCY77" s="2"/>
      <c r="CCZ77" s="2"/>
      <c r="CDA77" s="2"/>
      <c r="CDB77" s="2"/>
      <c r="CDC77" s="2"/>
      <c r="CDD77" s="2"/>
      <c r="CDE77" s="2"/>
      <c r="CDF77" s="2"/>
      <c r="CDG77" s="2"/>
      <c r="CDH77" s="2"/>
      <c r="CDI77" s="2"/>
      <c r="CDJ77" s="2"/>
      <c r="CDK77" s="2"/>
      <c r="CDL77" s="2"/>
      <c r="CDM77" s="2"/>
      <c r="CDN77" s="2"/>
      <c r="CDO77" s="2"/>
      <c r="CDP77" s="2"/>
      <c r="CDQ77" s="2"/>
      <c r="CDR77" s="2"/>
      <c r="CDS77" s="2"/>
      <c r="CDT77" s="2"/>
      <c r="CDU77" s="2"/>
      <c r="CDV77" s="2"/>
      <c r="CDW77" s="2"/>
      <c r="CDX77" s="2"/>
      <c r="CDY77" s="2"/>
      <c r="CDZ77" s="2"/>
      <c r="CEA77" s="2"/>
      <c r="CEB77" s="2"/>
      <c r="CEC77" s="2"/>
      <c r="CED77" s="2"/>
      <c r="CEE77" s="2"/>
      <c r="CEF77" s="2"/>
      <c r="CEG77" s="2"/>
      <c r="CEH77" s="2"/>
      <c r="CEI77" s="2"/>
      <c r="CEJ77" s="2"/>
      <c r="CEK77" s="2"/>
      <c r="CEL77" s="2"/>
      <c r="CEM77" s="2"/>
      <c r="CEN77" s="2"/>
      <c r="CEO77" s="2"/>
      <c r="CEP77" s="2"/>
      <c r="CEQ77" s="2"/>
      <c r="CER77" s="2"/>
      <c r="CES77" s="2"/>
      <c r="CET77" s="2"/>
      <c r="CEU77" s="2"/>
      <c r="CEV77" s="2"/>
      <c r="CEW77" s="2"/>
      <c r="CEX77" s="2"/>
      <c r="CEY77" s="2"/>
      <c r="CEZ77" s="2"/>
      <c r="CFA77" s="2"/>
      <c r="CFB77" s="2"/>
      <c r="CFC77" s="2"/>
      <c r="CFD77" s="2"/>
      <c r="CFE77" s="2"/>
      <c r="CFF77" s="2"/>
      <c r="CFG77" s="2"/>
      <c r="CFH77" s="2"/>
      <c r="CFI77" s="2"/>
      <c r="CFJ77" s="2"/>
      <c r="CFK77" s="2"/>
      <c r="CFL77" s="2"/>
      <c r="CFM77" s="2"/>
      <c r="CFN77" s="2"/>
      <c r="CFO77" s="2"/>
      <c r="CFP77" s="2"/>
      <c r="CFQ77" s="2"/>
      <c r="CFR77" s="2"/>
      <c r="CFS77" s="2"/>
      <c r="CFT77" s="2"/>
      <c r="CFU77" s="2"/>
      <c r="CFV77" s="2"/>
      <c r="CFW77" s="2"/>
      <c r="CFX77" s="2"/>
      <c r="CFY77" s="2"/>
      <c r="CFZ77" s="2"/>
      <c r="CGA77" s="2"/>
      <c r="CGB77" s="2"/>
      <c r="CGC77" s="2"/>
      <c r="CGD77" s="2"/>
      <c r="CGE77" s="2"/>
      <c r="CGF77" s="2"/>
      <c r="CGG77" s="2"/>
      <c r="CGH77" s="2"/>
      <c r="CGI77" s="2"/>
      <c r="CGJ77" s="2"/>
      <c r="CGK77" s="2"/>
      <c r="CGL77" s="2"/>
      <c r="CGM77" s="2"/>
      <c r="CGN77" s="2"/>
      <c r="CGO77" s="2"/>
      <c r="CGP77" s="2"/>
      <c r="CGQ77" s="2"/>
      <c r="CGR77" s="2"/>
      <c r="CGS77" s="2"/>
      <c r="CGT77" s="2"/>
      <c r="CGU77" s="2"/>
      <c r="CGV77" s="2"/>
      <c r="CGW77" s="2"/>
      <c r="CGX77" s="2"/>
      <c r="CGY77" s="2"/>
      <c r="CGZ77" s="2"/>
      <c r="CHA77" s="2"/>
      <c r="CHB77" s="2"/>
      <c r="CHC77" s="2"/>
      <c r="CHD77" s="2"/>
      <c r="CHE77" s="2"/>
      <c r="CHF77" s="2"/>
      <c r="CHG77" s="2"/>
      <c r="CHH77" s="2"/>
      <c r="CHI77" s="2"/>
      <c r="CHJ77" s="2"/>
      <c r="CHK77" s="2"/>
      <c r="CHL77" s="2"/>
      <c r="CHM77" s="2"/>
      <c r="CHN77" s="2"/>
      <c r="CHO77" s="2"/>
      <c r="CHP77" s="2"/>
      <c r="CHQ77" s="2"/>
      <c r="CHR77" s="2"/>
      <c r="CHS77" s="2"/>
      <c r="CHT77" s="2"/>
      <c r="CHU77" s="2"/>
      <c r="CHV77" s="2"/>
      <c r="CHW77" s="2"/>
      <c r="CHX77" s="2"/>
      <c r="CHY77" s="2"/>
      <c r="CHZ77" s="2"/>
      <c r="CIA77" s="2"/>
      <c r="CIB77" s="2"/>
      <c r="CIC77" s="2"/>
      <c r="CID77" s="2"/>
      <c r="CIE77" s="2"/>
      <c r="CIF77" s="2"/>
      <c r="CIG77" s="2"/>
      <c r="CIH77" s="2"/>
      <c r="CII77" s="2"/>
      <c r="CIJ77" s="2"/>
      <c r="CIK77" s="2"/>
      <c r="CIL77" s="2"/>
      <c r="CIM77" s="2"/>
      <c r="CIN77" s="2"/>
      <c r="CIO77" s="2"/>
      <c r="CIP77" s="2"/>
      <c r="CIQ77" s="2"/>
      <c r="CIR77" s="2"/>
      <c r="CIS77" s="2"/>
      <c r="CIT77" s="2"/>
      <c r="CIU77" s="2"/>
      <c r="CIV77" s="2"/>
      <c r="CIW77" s="2"/>
      <c r="CIX77" s="2"/>
      <c r="CIY77" s="2"/>
      <c r="CIZ77" s="2"/>
      <c r="CJA77" s="2"/>
      <c r="CJB77" s="2"/>
      <c r="CJC77" s="2"/>
      <c r="CJD77" s="2"/>
      <c r="CJE77" s="2"/>
      <c r="CJF77" s="2"/>
      <c r="CJG77" s="2"/>
      <c r="CJH77" s="2"/>
      <c r="CJI77" s="2"/>
      <c r="CJJ77" s="2"/>
      <c r="CJK77" s="2"/>
      <c r="CJL77" s="2"/>
      <c r="CJM77" s="2"/>
      <c r="CJN77" s="2"/>
      <c r="CJO77" s="2"/>
      <c r="CJP77" s="2"/>
      <c r="CJQ77" s="2"/>
      <c r="CJR77" s="2"/>
      <c r="CJS77" s="2"/>
      <c r="CJT77" s="2"/>
      <c r="CJU77" s="2"/>
      <c r="CJV77" s="2"/>
      <c r="CJW77" s="2"/>
      <c r="CJX77" s="2"/>
      <c r="CJY77" s="2"/>
      <c r="CJZ77" s="2"/>
      <c r="CKA77" s="2"/>
      <c r="CKB77" s="2"/>
      <c r="CKC77" s="2"/>
      <c r="CKD77" s="2"/>
      <c r="CKE77" s="2"/>
      <c r="CKF77" s="2"/>
      <c r="CKG77" s="2"/>
      <c r="CKH77" s="2"/>
      <c r="CKI77" s="2"/>
      <c r="CKJ77" s="2"/>
      <c r="CKK77" s="2"/>
      <c r="CKL77" s="2"/>
      <c r="CKM77" s="2"/>
      <c r="CKN77" s="2"/>
      <c r="CKO77" s="2"/>
      <c r="CKP77" s="2"/>
      <c r="CKQ77" s="2"/>
      <c r="CKR77" s="2"/>
      <c r="CKS77" s="2"/>
      <c r="CKT77" s="2"/>
      <c r="CKU77" s="2"/>
      <c r="CKV77" s="2"/>
      <c r="CKW77" s="2"/>
      <c r="CKX77" s="2"/>
      <c r="CKY77" s="2"/>
      <c r="CKZ77" s="2"/>
      <c r="CLA77" s="2"/>
      <c r="CLB77" s="2"/>
      <c r="CLC77" s="2"/>
      <c r="CLD77" s="2"/>
      <c r="CLE77" s="2"/>
      <c r="CLF77" s="2"/>
      <c r="CLG77" s="2"/>
      <c r="CLH77" s="2"/>
      <c r="CLI77" s="2"/>
      <c r="CLJ77" s="2"/>
      <c r="CLK77" s="2"/>
      <c r="CLL77" s="2"/>
      <c r="CLM77" s="2"/>
      <c r="CLN77" s="2"/>
      <c r="CLO77" s="2"/>
      <c r="CLP77" s="2"/>
      <c r="CLQ77" s="2"/>
      <c r="CLR77" s="2"/>
      <c r="CLS77" s="2"/>
      <c r="CLT77" s="2"/>
      <c r="CLU77" s="2"/>
      <c r="CLV77" s="2"/>
      <c r="CLW77" s="2"/>
      <c r="CLX77" s="2"/>
      <c r="CLY77" s="2"/>
      <c r="CLZ77" s="2"/>
      <c r="CMA77" s="2"/>
      <c r="CMB77" s="2"/>
      <c r="CMC77" s="2"/>
      <c r="CMD77" s="2"/>
      <c r="CME77" s="2"/>
      <c r="CMF77" s="2"/>
      <c r="CMG77" s="2"/>
      <c r="CMH77" s="2"/>
      <c r="CMI77" s="2"/>
      <c r="CMJ77" s="2"/>
      <c r="CMK77" s="2"/>
      <c r="CML77" s="2"/>
      <c r="CMM77" s="2"/>
      <c r="CMN77" s="2"/>
      <c r="CMO77" s="2"/>
      <c r="CMP77" s="2"/>
      <c r="CMQ77" s="2"/>
      <c r="CMR77" s="2"/>
      <c r="CMS77" s="2"/>
      <c r="CMT77" s="2"/>
      <c r="CMU77" s="2"/>
      <c r="CMV77" s="2"/>
      <c r="CMW77" s="2"/>
      <c r="CMX77" s="2"/>
      <c r="CMY77" s="2"/>
      <c r="CMZ77" s="2"/>
      <c r="CNA77" s="2"/>
      <c r="CNB77" s="2"/>
      <c r="CNC77" s="2"/>
      <c r="CND77" s="2"/>
      <c r="CNE77" s="2"/>
      <c r="CNF77" s="2"/>
      <c r="CNG77" s="2"/>
      <c r="CNH77" s="2"/>
      <c r="CNI77" s="2"/>
      <c r="CNJ77" s="2"/>
      <c r="CNK77" s="2"/>
      <c r="CNL77" s="2"/>
      <c r="CNM77" s="2"/>
      <c r="CNN77" s="2"/>
      <c r="CNO77" s="2"/>
      <c r="CNP77" s="2"/>
      <c r="CNQ77" s="2"/>
      <c r="CNR77" s="2"/>
      <c r="CNS77" s="2"/>
      <c r="CNT77" s="2"/>
      <c r="CNU77" s="2"/>
      <c r="CNV77" s="2"/>
      <c r="CNW77" s="2"/>
      <c r="CNX77" s="2"/>
      <c r="CNY77" s="2"/>
      <c r="CNZ77" s="2"/>
      <c r="COA77" s="2"/>
      <c r="COB77" s="2"/>
      <c r="COC77" s="2"/>
      <c r="COD77" s="2"/>
      <c r="COE77" s="2"/>
      <c r="COF77" s="2"/>
      <c r="COG77" s="2"/>
      <c r="COH77" s="2"/>
      <c r="COI77" s="2"/>
      <c r="COJ77" s="2"/>
      <c r="COK77" s="2"/>
      <c r="COL77" s="2"/>
      <c r="COM77" s="2"/>
      <c r="CON77" s="2"/>
      <c r="COO77" s="2"/>
      <c r="COP77" s="2"/>
      <c r="COQ77" s="2"/>
      <c r="COR77" s="2"/>
      <c r="COS77" s="2"/>
      <c r="COT77" s="2"/>
      <c r="COU77" s="2"/>
      <c r="COV77" s="2"/>
      <c r="COW77" s="2"/>
      <c r="COX77" s="2"/>
      <c r="COY77" s="2"/>
      <c r="COZ77" s="2"/>
      <c r="CPA77" s="2"/>
      <c r="CPB77" s="2"/>
      <c r="CPC77" s="2"/>
      <c r="CPD77" s="2"/>
      <c r="CPE77" s="2"/>
      <c r="CPF77" s="2"/>
      <c r="CPG77" s="2"/>
      <c r="CPH77" s="2"/>
      <c r="CPI77" s="2"/>
      <c r="CPJ77" s="2"/>
      <c r="CPK77" s="2"/>
      <c r="CPL77" s="2"/>
      <c r="CPM77" s="2"/>
      <c r="CPN77" s="2"/>
      <c r="CPO77" s="2"/>
      <c r="CPP77" s="2"/>
      <c r="CPQ77" s="2"/>
      <c r="CPR77" s="2"/>
      <c r="CPS77" s="2"/>
      <c r="CPT77" s="2"/>
      <c r="CPU77" s="2"/>
      <c r="CPV77" s="2"/>
      <c r="CPW77" s="2"/>
      <c r="CPX77" s="2"/>
      <c r="CPY77" s="2"/>
      <c r="CPZ77" s="2"/>
      <c r="CQA77" s="2"/>
      <c r="CQB77" s="2"/>
      <c r="CQC77" s="2"/>
      <c r="CQD77" s="2"/>
      <c r="CQE77" s="2"/>
      <c r="CQF77" s="2"/>
      <c r="CQG77" s="2"/>
      <c r="CQH77" s="2"/>
      <c r="CQI77" s="2"/>
      <c r="CQJ77" s="2"/>
      <c r="CQK77" s="2"/>
      <c r="CQL77" s="2"/>
      <c r="CQM77" s="2"/>
      <c r="CQN77" s="2"/>
      <c r="CQO77" s="2"/>
      <c r="CQP77" s="2"/>
      <c r="CQQ77" s="2"/>
      <c r="CQR77" s="2"/>
      <c r="CQS77" s="2"/>
      <c r="CQT77" s="2"/>
      <c r="CQU77" s="2"/>
      <c r="CQV77" s="2"/>
      <c r="CQW77" s="2"/>
      <c r="CQX77" s="2"/>
      <c r="CQY77" s="2"/>
      <c r="CQZ77" s="2"/>
      <c r="CRA77" s="2"/>
      <c r="CRB77" s="2"/>
      <c r="CRC77" s="2"/>
      <c r="CRD77" s="2"/>
      <c r="CRE77" s="2"/>
      <c r="CRF77" s="2"/>
      <c r="CRG77" s="2"/>
      <c r="CRH77" s="2"/>
      <c r="CRI77" s="2"/>
      <c r="CRJ77" s="2"/>
      <c r="CRK77" s="2"/>
      <c r="CRL77" s="2"/>
      <c r="CRM77" s="2"/>
      <c r="CRN77" s="2"/>
      <c r="CRO77" s="2"/>
      <c r="CRP77" s="2"/>
      <c r="CRQ77" s="2"/>
      <c r="CRR77" s="2"/>
      <c r="CRS77" s="2"/>
      <c r="CRT77" s="2"/>
      <c r="CRU77" s="2"/>
      <c r="CRV77" s="2"/>
      <c r="CRW77" s="2"/>
      <c r="CRX77" s="2"/>
      <c r="CRY77" s="2"/>
      <c r="CRZ77" s="2"/>
      <c r="CSA77" s="2"/>
      <c r="CSB77" s="2"/>
      <c r="CSC77" s="2"/>
      <c r="CSD77" s="2"/>
      <c r="CSE77" s="2"/>
      <c r="CSF77" s="2"/>
      <c r="CSG77" s="2"/>
      <c r="CSH77" s="2"/>
      <c r="CSI77" s="2"/>
      <c r="CSJ77" s="2"/>
      <c r="CSK77" s="2"/>
      <c r="CSL77" s="2"/>
      <c r="CSM77" s="2"/>
      <c r="CSN77" s="2"/>
      <c r="CSO77" s="2"/>
      <c r="CSP77" s="2"/>
      <c r="CSQ77" s="2"/>
      <c r="CSR77" s="2"/>
      <c r="CSS77" s="2"/>
      <c r="CST77" s="2"/>
      <c r="CSU77" s="2"/>
      <c r="CSV77" s="2"/>
      <c r="CSW77" s="2"/>
      <c r="CSX77" s="2"/>
      <c r="CSY77" s="2"/>
      <c r="CSZ77" s="2"/>
      <c r="CTA77" s="2"/>
      <c r="CTB77" s="2"/>
      <c r="CTC77" s="2"/>
      <c r="CTD77" s="2"/>
      <c r="CTE77" s="2"/>
      <c r="CTF77" s="2"/>
      <c r="CTG77" s="2"/>
      <c r="CTH77" s="2"/>
      <c r="CTI77" s="2"/>
      <c r="CTJ77" s="2"/>
      <c r="CTK77" s="2"/>
      <c r="CTL77" s="2"/>
      <c r="CTM77" s="2"/>
      <c r="CTN77" s="2"/>
      <c r="CTO77" s="2"/>
      <c r="CTP77" s="2"/>
      <c r="CTQ77" s="2"/>
      <c r="CTR77" s="2"/>
      <c r="CTS77" s="2"/>
      <c r="CTT77" s="2"/>
      <c r="CTU77" s="2"/>
      <c r="CTV77" s="2"/>
      <c r="CTW77" s="2"/>
      <c r="CTX77" s="2"/>
      <c r="CTY77" s="2"/>
      <c r="CTZ77" s="2"/>
      <c r="CUA77" s="2"/>
      <c r="CUB77" s="2"/>
      <c r="CUC77" s="2"/>
      <c r="CUD77" s="2"/>
      <c r="CUE77" s="2"/>
      <c r="CUF77" s="2"/>
      <c r="CUG77" s="2"/>
      <c r="CUH77" s="2"/>
      <c r="CUI77" s="2"/>
      <c r="CUJ77" s="2"/>
      <c r="CUK77" s="2"/>
      <c r="CUL77" s="2"/>
      <c r="CUM77" s="2"/>
      <c r="CUN77" s="2"/>
      <c r="CUO77" s="2"/>
      <c r="CUP77" s="2"/>
      <c r="CUQ77" s="2"/>
      <c r="CUR77" s="2"/>
      <c r="CUS77" s="2"/>
      <c r="CUT77" s="2"/>
      <c r="CUU77" s="2"/>
      <c r="CUV77" s="2"/>
      <c r="CUW77" s="2"/>
      <c r="CUX77" s="2"/>
      <c r="CUY77" s="2"/>
      <c r="CUZ77" s="2"/>
      <c r="CVA77" s="2"/>
      <c r="CVB77" s="2"/>
      <c r="CVC77" s="2"/>
      <c r="CVD77" s="2"/>
      <c r="CVE77" s="2"/>
      <c r="CVF77" s="2"/>
      <c r="CVG77" s="2"/>
      <c r="CVH77" s="2"/>
      <c r="CVI77" s="2"/>
      <c r="CVJ77" s="2"/>
      <c r="CVK77" s="2"/>
      <c r="CVL77" s="2"/>
      <c r="CVM77" s="2"/>
      <c r="CVN77" s="2"/>
      <c r="CVO77" s="2"/>
      <c r="CVP77" s="2"/>
      <c r="CVQ77" s="2"/>
      <c r="CVR77" s="2"/>
      <c r="CVS77" s="2"/>
      <c r="CVT77" s="2"/>
      <c r="CVU77" s="2"/>
      <c r="CVV77" s="2"/>
      <c r="CVW77" s="2"/>
      <c r="CVX77" s="2"/>
      <c r="CVY77" s="2"/>
      <c r="CVZ77" s="2"/>
      <c r="CWA77" s="2"/>
      <c r="CWB77" s="2"/>
      <c r="CWC77" s="2"/>
      <c r="CWD77" s="2"/>
      <c r="CWE77" s="2"/>
      <c r="CWF77" s="2"/>
      <c r="CWG77" s="2"/>
      <c r="CWH77" s="2"/>
      <c r="CWI77" s="2"/>
      <c r="CWJ77" s="2"/>
      <c r="CWK77" s="2"/>
      <c r="CWL77" s="2"/>
      <c r="CWM77" s="2"/>
      <c r="CWN77" s="2"/>
      <c r="CWO77" s="2"/>
      <c r="CWP77" s="2"/>
      <c r="CWQ77" s="2"/>
      <c r="CWR77" s="2"/>
      <c r="CWS77" s="2"/>
      <c r="CWT77" s="2"/>
      <c r="CWU77" s="2"/>
      <c r="CWV77" s="2"/>
      <c r="CWW77" s="2"/>
      <c r="CWX77" s="2"/>
      <c r="CWY77" s="2"/>
      <c r="CWZ77" s="2"/>
      <c r="CXA77" s="2"/>
      <c r="CXB77" s="2"/>
      <c r="CXC77" s="2"/>
      <c r="CXD77" s="2"/>
      <c r="CXE77" s="2"/>
      <c r="CXF77" s="2"/>
      <c r="CXG77" s="2"/>
      <c r="CXH77" s="2"/>
      <c r="CXI77" s="2"/>
      <c r="CXJ77" s="2"/>
      <c r="CXK77" s="2"/>
      <c r="CXL77" s="2"/>
      <c r="CXM77" s="2"/>
      <c r="CXN77" s="2"/>
      <c r="CXO77" s="2"/>
      <c r="CXP77" s="2"/>
      <c r="CXQ77" s="2"/>
      <c r="CXR77" s="2"/>
      <c r="CXS77" s="2"/>
      <c r="CXT77" s="2"/>
      <c r="CXU77" s="2"/>
      <c r="CXV77" s="2"/>
      <c r="CXW77" s="2"/>
      <c r="CXX77" s="2"/>
      <c r="CXY77" s="2"/>
      <c r="CXZ77" s="2"/>
      <c r="CYA77" s="2"/>
      <c r="CYB77" s="2"/>
      <c r="CYC77" s="2"/>
      <c r="CYD77" s="2"/>
      <c r="CYE77" s="2"/>
      <c r="CYF77" s="2"/>
      <c r="CYG77" s="2"/>
      <c r="CYH77" s="2"/>
      <c r="CYI77" s="2"/>
      <c r="CYJ77" s="2"/>
      <c r="CYK77" s="2"/>
      <c r="CYL77" s="2"/>
      <c r="CYM77" s="2"/>
      <c r="CYN77" s="2"/>
      <c r="CYO77" s="2"/>
      <c r="CYP77" s="2"/>
      <c r="CYQ77" s="2"/>
      <c r="CYR77" s="2"/>
      <c r="CYS77" s="2"/>
      <c r="CYT77" s="2"/>
      <c r="CYU77" s="2"/>
      <c r="CYV77" s="2"/>
      <c r="CYW77" s="2"/>
      <c r="CYX77" s="2"/>
      <c r="CYY77" s="2"/>
      <c r="CYZ77" s="2"/>
      <c r="CZA77" s="2"/>
      <c r="CZB77" s="2"/>
      <c r="CZC77" s="2"/>
      <c r="CZD77" s="2"/>
      <c r="CZE77" s="2"/>
      <c r="CZF77" s="2"/>
      <c r="CZG77" s="2"/>
      <c r="CZH77" s="2"/>
      <c r="CZI77" s="2"/>
      <c r="CZJ77" s="2"/>
      <c r="CZK77" s="2"/>
      <c r="CZL77" s="2"/>
      <c r="CZM77" s="2"/>
      <c r="CZN77" s="2"/>
      <c r="CZO77" s="2"/>
      <c r="CZP77" s="2"/>
      <c r="CZQ77" s="2"/>
      <c r="CZR77" s="2"/>
      <c r="CZS77" s="2"/>
      <c r="CZT77" s="2"/>
      <c r="CZU77" s="2"/>
      <c r="CZV77" s="2"/>
      <c r="CZW77" s="2"/>
      <c r="CZX77" s="2"/>
      <c r="CZY77" s="2"/>
      <c r="CZZ77" s="2"/>
      <c r="DAA77" s="2"/>
      <c r="DAB77" s="2"/>
      <c r="DAC77" s="2"/>
      <c r="DAD77" s="2"/>
      <c r="DAE77" s="2"/>
      <c r="DAF77" s="2"/>
      <c r="DAG77" s="2"/>
      <c r="DAH77" s="2"/>
      <c r="DAI77" s="2"/>
      <c r="DAJ77" s="2"/>
      <c r="DAK77" s="2"/>
      <c r="DAL77" s="2"/>
      <c r="DAM77" s="2"/>
      <c r="DAN77" s="2"/>
      <c r="DAO77" s="2"/>
      <c r="DAP77" s="2"/>
      <c r="DAQ77" s="2"/>
      <c r="DAR77" s="2"/>
      <c r="DAS77" s="2"/>
      <c r="DAT77" s="2"/>
      <c r="DAU77" s="2"/>
      <c r="DAV77" s="2"/>
      <c r="DAW77" s="2"/>
      <c r="DAX77" s="2"/>
      <c r="DAY77" s="2"/>
      <c r="DAZ77" s="2"/>
      <c r="DBA77" s="2"/>
      <c r="DBB77" s="2"/>
      <c r="DBC77" s="2"/>
      <c r="DBD77" s="2"/>
      <c r="DBE77" s="2"/>
      <c r="DBF77" s="2"/>
      <c r="DBG77" s="2"/>
      <c r="DBH77" s="2"/>
      <c r="DBI77" s="2"/>
      <c r="DBJ77" s="2"/>
      <c r="DBK77" s="2"/>
      <c r="DBL77" s="2"/>
      <c r="DBM77" s="2"/>
      <c r="DBN77" s="2"/>
      <c r="DBO77" s="2"/>
      <c r="DBP77" s="2"/>
      <c r="DBQ77" s="2"/>
      <c r="DBR77" s="2"/>
      <c r="DBS77" s="2"/>
      <c r="DBT77" s="2"/>
      <c r="DBU77" s="2"/>
      <c r="DBV77" s="2"/>
      <c r="DBW77" s="2"/>
      <c r="DBX77" s="2"/>
      <c r="DBY77" s="2"/>
      <c r="DBZ77" s="2"/>
      <c r="DCA77" s="2"/>
      <c r="DCB77" s="2"/>
      <c r="DCC77" s="2"/>
      <c r="DCD77" s="2"/>
      <c r="DCE77" s="2"/>
      <c r="DCF77" s="2"/>
      <c r="DCG77" s="2"/>
      <c r="DCH77" s="2"/>
      <c r="DCI77" s="2"/>
      <c r="DCJ77" s="2"/>
      <c r="DCK77" s="2"/>
      <c r="DCL77" s="2"/>
      <c r="DCM77" s="2"/>
      <c r="DCN77" s="2"/>
      <c r="DCO77" s="2"/>
      <c r="DCP77" s="2"/>
      <c r="DCQ77" s="2"/>
      <c r="DCR77" s="2"/>
      <c r="DCS77" s="2"/>
      <c r="DCT77" s="2"/>
      <c r="DCU77" s="2"/>
      <c r="DCV77" s="2"/>
      <c r="DCW77" s="2"/>
      <c r="DCX77" s="2"/>
      <c r="DCY77" s="2"/>
      <c r="DCZ77" s="2"/>
      <c r="DDA77" s="2"/>
      <c r="DDB77" s="2"/>
      <c r="DDC77" s="2"/>
      <c r="DDD77" s="2"/>
      <c r="DDE77" s="2"/>
      <c r="DDF77" s="2"/>
      <c r="DDG77" s="2"/>
      <c r="DDH77" s="2"/>
      <c r="DDI77" s="2"/>
      <c r="DDJ77" s="2"/>
      <c r="DDK77" s="2"/>
      <c r="DDL77" s="2"/>
      <c r="DDM77" s="2"/>
      <c r="DDN77" s="2"/>
      <c r="DDO77" s="2"/>
      <c r="DDP77" s="2"/>
      <c r="DDQ77" s="2"/>
      <c r="DDR77" s="2"/>
      <c r="DDS77" s="2"/>
      <c r="DDT77" s="2"/>
      <c r="DDU77" s="2"/>
      <c r="DDV77" s="2"/>
      <c r="DDW77" s="2"/>
      <c r="DDX77" s="2"/>
      <c r="DDY77" s="2"/>
      <c r="DDZ77" s="2"/>
      <c r="DEA77" s="2"/>
      <c r="DEB77" s="2"/>
      <c r="DEC77" s="2"/>
      <c r="DED77" s="2"/>
      <c r="DEE77" s="2"/>
      <c r="DEF77" s="2"/>
      <c r="DEG77" s="2"/>
      <c r="DEH77" s="2"/>
      <c r="DEI77" s="2"/>
      <c r="DEJ77" s="2"/>
      <c r="DEK77" s="2"/>
      <c r="DEL77" s="2"/>
      <c r="DEM77" s="2"/>
      <c r="DEN77" s="2"/>
      <c r="DEO77" s="2"/>
      <c r="DEP77" s="2"/>
      <c r="DEQ77" s="2"/>
      <c r="DER77" s="2"/>
      <c r="DES77" s="2"/>
      <c r="DET77" s="2"/>
      <c r="DEU77" s="2"/>
      <c r="DEV77" s="2"/>
      <c r="DEW77" s="2"/>
      <c r="DEX77" s="2"/>
      <c r="DEY77" s="2"/>
      <c r="DEZ77" s="2"/>
      <c r="DFA77" s="2"/>
      <c r="DFB77" s="2"/>
      <c r="DFC77" s="2"/>
      <c r="DFD77" s="2"/>
      <c r="DFE77" s="2"/>
      <c r="DFF77" s="2"/>
      <c r="DFG77" s="2"/>
      <c r="DFH77" s="2"/>
      <c r="DFI77" s="2"/>
      <c r="DFJ77" s="2"/>
      <c r="DFK77" s="2"/>
      <c r="DFL77" s="2"/>
      <c r="DFM77" s="2"/>
      <c r="DFN77" s="2"/>
      <c r="DFO77" s="2"/>
      <c r="DFP77" s="2"/>
      <c r="DFQ77" s="2"/>
      <c r="DFR77" s="2"/>
      <c r="DFS77" s="2"/>
      <c r="DFT77" s="2"/>
      <c r="DFU77" s="2"/>
      <c r="DFV77" s="2"/>
      <c r="DFW77" s="2"/>
      <c r="DFX77" s="2"/>
      <c r="DFY77" s="2"/>
      <c r="DFZ77" s="2"/>
      <c r="DGA77" s="2"/>
      <c r="DGB77" s="2"/>
      <c r="DGC77" s="2"/>
      <c r="DGD77" s="2"/>
      <c r="DGE77" s="2"/>
      <c r="DGF77" s="2"/>
      <c r="DGG77" s="2"/>
      <c r="DGH77" s="2"/>
      <c r="DGI77" s="2"/>
      <c r="DGJ77" s="2"/>
      <c r="DGK77" s="2"/>
      <c r="DGL77" s="2"/>
      <c r="DGM77" s="2"/>
      <c r="DGN77" s="2"/>
      <c r="DGO77" s="2"/>
      <c r="DGP77" s="2"/>
      <c r="DGQ77" s="2"/>
      <c r="DGR77" s="2"/>
      <c r="DGS77" s="2"/>
      <c r="DGT77" s="2"/>
      <c r="DGU77" s="2"/>
      <c r="DGV77" s="2"/>
      <c r="DGW77" s="2"/>
      <c r="DGX77" s="2"/>
      <c r="DGY77" s="2"/>
      <c r="DGZ77" s="2"/>
      <c r="DHA77" s="2"/>
      <c r="DHB77" s="2"/>
      <c r="DHC77" s="2"/>
      <c r="DHD77" s="2"/>
      <c r="DHE77" s="2"/>
      <c r="DHF77" s="2"/>
      <c r="DHG77" s="2"/>
      <c r="DHH77" s="2"/>
      <c r="DHI77" s="2"/>
      <c r="DHJ77" s="2"/>
      <c r="DHK77" s="2"/>
      <c r="DHL77" s="2"/>
      <c r="DHM77" s="2"/>
      <c r="DHN77" s="2"/>
      <c r="DHO77" s="2"/>
      <c r="DHP77" s="2"/>
      <c r="DHQ77" s="2"/>
      <c r="DHR77" s="2"/>
      <c r="DHS77" s="2"/>
      <c r="DHT77" s="2"/>
      <c r="DHU77" s="2"/>
      <c r="DHV77" s="2"/>
      <c r="DHW77" s="2"/>
      <c r="DHX77" s="2"/>
      <c r="DHY77" s="2"/>
      <c r="DHZ77" s="2"/>
      <c r="DIA77" s="2"/>
      <c r="DIB77" s="2"/>
      <c r="DIC77" s="2"/>
      <c r="DID77" s="2"/>
      <c r="DIE77" s="2"/>
      <c r="DIF77" s="2"/>
      <c r="DIG77" s="2"/>
      <c r="DIH77" s="2"/>
      <c r="DII77" s="2"/>
      <c r="DIJ77" s="2"/>
      <c r="DIK77" s="2"/>
      <c r="DIL77" s="2"/>
      <c r="DIM77" s="2"/>
      <c r="DIN77" s="2"/>
      <c r="DIO77" s="2"/>
      <c r="DIP77" s="2"/>
      <c r="DIQ77" s="2"/>
      <c r="DIR77" s="2"/>
      <c r="DIS77" s="2"/>
      <c r="DIT77" s="2"/>
      <c r="DIU77" s="2"/>
      <c r="DIV77" s="2"/>
      <c r="DIW77" s="2"/>
      <c r="DIX77" s="2"/>
      <c r="DIY77" s="2"/>
      <c r="DIZ77" s="2"/>
      <c r="DJA77" s="2"/>
      <c r="DJB77" s="2"/>
      <c r="DJC77" s="2"/>
      <c r="DJD77" s="2"/>
      <c r="DJE77" s="2"/>
      <c r="DJF77" s="2"/>
      <c r="DJG77" s="2"/>
      <c r="DJH77" s="2"/>
      <c r="DJI77" s="2"/>
      <c r="DJJ77" s="2"/>
      <c r="DJK77" s="2"/>
      <c r="DJL77" s="2"/>
      <c r="DJM77" s="2"/>
      <c r="DJN77" s="2"/>
      <c r="DJO77" s="2"/>
      <c r="DJP77" s="2"/>
      <c r="DJQ77" s="2"/>
      <c r="DJR77" s="2"/>
      <c r="DJS77" s="2"/>
      <c r="DJT77" s="2"/>
      <c r="DJU77" s="2"/>
      <c r="DJV77" s="2"/>
      <c r="DJW77" s="2"/>
      <c r="DJX77" s="2"/>
      <c r="DJY77" s="2"/>
      <c r="DJZ77" s="2"/>
      <c r="DKA77" s="2"/>
      <c r="DKB77" s="2"/>
      <c r="DKC77" s="2"/>
      <c r="DKD77" s="2"/>
      <c r="DKE77" s="2"/>
      <c r="DKF77" s="2"/>
      <c r="DKG77" s="2"/>
      <c r="DKH77" s="2"/>
      <c r="DKI77" s="2"/>
      <c r="DKJ77" s="2"/>
      <c r="DKK77" s="2"/>
      <c r="DKL77" s="2"/>
      <c r="DKM77" s="2"/>
      <c r="DKN77" s="2"/>
      <c r="DKO77" s="2"/>
      <c r="DKP77" s="2"/>
      <c r="DKQ77" s="2"/>
      <c r="DKR77" s="2"/>
      <c r="DKS77" s="2"/>
      <c r="DKT77" s="2"/>
      <c r="DKU77" s="2"/>
      <c r="DKV77" s="2"/>
      <c r="DKW77" s="2"/>
      <c r="DKX77" s="2"/>
      <c r="DKY77" s="2"/>
      <c r="DKZ77" s="2"/>
      <c r="DLA77" s="2"/>
      <c r="DLB77" s="2"/>
      <c r="DLC77" s="2"/>
      <c r="DLD77" s="2"/>
      <c r="DLE77" s="2"/>
      <c r="DLF77" s="2"/>
      <c r="DLG77" s="2"/>
      <c r="DLH77" s="2"/>
      <c r="DLI77" s="2"/>
      <c r="DLJ77" s="2"/>
      <c r="DLK77" s="2"/>
      <c r="DLL77" s="2"/>
      <c r="DLM77" s="2"/>
      <c r="DLN77" s="2"/>
      <c r="DLO77" s="2"/>
      <c r="DLP77" s="2"/>
      <c r="DLQ77" s="2"/>
      <c r="DLR77" s="2"/>
      <c r="DLS77" s="2"/>
      <c r="DLT77" s="2"/>
      <c r="DLU77" s="2"/>
      <c r="DLV77" s="2"/>
      <c r="DLW77" s="2"/>
      <c r="DLX77" s="2"/>
      <c r="DLY77" s="2"/>
      <c r="DLZ77" s="2"/>
      <c r="DMA77" s="2"/>
      <c r="DMB77" s="2"/>
      <c r="DMC77" s="2"/>
      <c r="DMD77" s="2"/>
      <c r="DME77" s="2"/>
      <c r="DMF77" s="2"/>
      <c r="DMG77" s="2"/>
      <c r="DMH77" s="2"/>
      <c r="DMI77" s="2"/>
      <c r="DMJ77" s="2"/>
      <c r="DMK77" s="2"/>
      <c r="DML77" s="2"/>
      <c r="DMM77" s="2"/>
      <c r="DMN77" s="2"/>
      <c r="DMO77" s="2"/>
      <c r="DMP77" s="2"/>
      <c r="DMQ77" s="2"/>
      <c r="DMR77" s="2"/>
      <c r="DMS77" s="2"/>
      <c r="DMT77" s="2"/>
      <c r="DMU77" s="2"/>
      <c r="DMV77" s="2"/>
      <c r="DMW77" s="2"/>
      <c r="DMX77" s="2"/>
      <c r="DMY77" s="2"/>
      <c r="DMZ77" s="2"/>
      <c r="DNA77" s="2"/>
      <c r="DNB77" s="2"/>
      <c r="DNC77" s="2"/>
      <c r="DND77" s="2"/>
      <c r="DNE77" s="2"/>
      <c r="DNF77" s="2"/>
      <c r="DNG77" s="2"/>
      <c r="DNH77" s="2"/>
      <c r="DNI77" s="2"/>
      <c r="DNJ77" s="2"/>
      <c r="DNK77" s="2"/>
      <c r="DNL77" s="2"/>
      <c r="DNM77" s="2"/>
      <c r="DNN77" s="2"/>
      <c r="DNO77" s="2"/>
      <c r="DNP77" s="2"/>
      <c r="DNQ77" s="2"/>
      <c r="DNR77" s="2"/>
      <c r="DNS77" s="2"/>
      <c r="DNT77" s="2"/>
      <c r="DNU77" s="2"/>
      <c r="DNV77" s="2"/>
      <c r="DNW77" s="2"/>
      <c r="DNX77" s="2"/>
      <c r="DNY77" s="2"/>
      <c r="DNZ77" s="2"/>
      <c r="DOA77" s="2"/>
      <c r="DOB77" s="2"/>
      <c r="DOC77" s="2"/>
      <c r="DOD77" s="2"/>
      <c r="DOE77" s="2"/>
      <c r="DOF77" s="2"/>
      <c r="DOG77" s="2"/>
      <c r="DOH77" s="2"/>
      <c r="DOI77" s="2"/>
      <c r="DOJ77" s="2"/>
      <c r="DOK77" s="2"/>
      <c r="DOL77" s="2"/>
      <c r="DOM77" s="2"/>
      <c r="DON77" s="2"/>
      <c r="DOO77" s="2"/>
      <c r="DOP77" s="2"/>
      <c r="DOQ77" s="2"/>
      <c r="DOR77" s="2"/>
      <c r="DOS77" s="2"/>
      <c r="DOT77" s="2"/>
      <c r="DOU77" s="2"/>
      <c r="DOV77" s="2"/>
      <c r="DOW77" s="2"/>
      <c r="DOX77" s="2"/>
      <c r="DOY77" s="2"/>
      <c r="DOZ77" s="2"/>
      <c r="DPA77" s="2"/>
      <c r="DPB77" s="2"/>
      <c r="DPC77" s="2"/>
      <c r="DPD77" s="2"/>
      <c r="DPE77" s="2"/>
      <c r="DPF77" s="2"/>
      <c r="DPG77" s="2"/>
      <c r="DPH77" s="2"/>
      <c r="DPI77" s="2"/>
      <c r="DPJ77" s="2"/>
      <c r="DPK77" s="2"/>
      <c r="DPL77" s="2"/>
      <c r="DPM77" s="2"/>
      <c r="DPN77" s="2"/>
      <c r="DPO77" s="2"/>
      <c r="DPP77" s="2"/>
      <c r="DPQ77" s="2"/>
      <c r="DPR77" s="2"/>
      <c r="DPS77" s="2"/>
      <c r="DPT77" s="2"/>
      <c r="DPU77" s="2"/>
      <c r="DPV77" s="2"/>
      <c r="DPW77" s="2"/>
      <c r="DPX77" s="2"/>
      <c r="DPY77" s="2"/>
      <c r="DPZ77" s="2"/>
      <c r="DQA77" s="2"/>
      <c r="DQB77" s="2"/>
      <c r="DQC77" s="2"/>
      <c r="DQD77" s="2"/>
      <c r="DQE77" s="2"/>
      <c r="DQF77" s="2"/>
      <c r="DQG77" s="2"/>
      <c r="DQH77" s="2"/>
      <c r="DQI77" s="2"/>
      <c r="DQJ77" s="2"/>
      <c r="DQK77" s="2"/>
      <c r="DQL77" s="2"/>
      <c r="DQM77" s="2"/>
      <c r="DQN77" s="2"/>
      <c r="DQO77" s="2"/>
      <c r="DQP77" s="2"/>
      <c r="DQQ77" s="2"/>
      <c r="DQR77" s="2"/>
      <c r="DQS77" s="2"/>
      <c r="DQT77" s="2"/>
      <c r="DQU77" s="2"/>
      <c r="DQV77" s="2"/>
      <c r="DQW77" s="2"/>
      <c r="DQX77" s="2"/>
      <c r="DQY77" s="2"/>
      <c r="DQZ77" s="2"/>
      <c r="DRA77" s="2"/>
      <c r="DRB77" s="2"/>
      <c r="DRC77" s="2"/>
      <c r="DRD77" s="2"/>
      <c r="DRE77" s="2"/>
      <c r="DRF77" s="2"/>
      <c r="DRG77" s="2"/>
      <c r="DRH77" s="2"/>
      <c r="DRI77" s="2"/>
      <c r="DRJ77" s="2"/>
      <c r="DRK77" s="2"/>
      <c r="DRL77" s="2"/>
      <c r="DRM77" s="2"/>
      <c r="DRN77" s="2"/>
      <c r="DRO77" s="2"/>
      <c r="DRP77" s="2"/>
      <c r="DRQ77" s="2"/>
      <c r="DRR77" s="2"/>
      <c r="DRS77" s="2"/>
      <c r="DRT77" s="2"/>
      <c r="DRU77" s="2"/>
      <c r="DRV77" s="2"/>
      <c r="DRW77" s="2"/>
      <c r="DRX77" s="2"/>
      <c r="DRY77" s="2"/>
      <c r="DRZ77" s="2"/>
      <c r="DSA77" s="2"/>
      <c r="DSB77" s="2"/>
      <c r="DSC77" s="2"/>
      <c r="DSD77" s="2"/>
      <c r="DSE77" s="2"/>
      <c r="DSF77" s="2"/>
      <c r="DSG77" s="2"/>
      <c r="DSH77" s="2"/>
      <c r="DSI77" s="2"/>
      <c r="DSJ77" s="2"/>
      <c r="DSK77" s="2"/>
      <c r="DSL77" s="2"/>
      <c r="DSM77" s="2"/>
      <c r="DSN77" s="2"/>
      <c r="DSO77" s="2"/>
      <c r="DSP77" s="2"/>
      <c r="DSQ77" s="2"/>
      <c r="DSR77" s="2"/>
      <c r="DSS77" s="2"/>
      <c r="DST77" s="2"/>
      <c r="DSU77" s="2"/>
      <c r="DSV77" s="2"/>
      <c r="DSW77" s="2"/>
      <c r="DSX77" s="2"/>
      <c r="DSY77" s="2"/>
      <c r="DSZ77" s="2"/>
      <c r="DTA77" s="2"/>
      <c r="DTB77" s="2"/>
      <c r="DTC77" s="2"/>
      <c r="DTD77" s="2"/>
      <c r="DTE77" s="2"/>
      <c r="DTF77" s="2"/>
      <c r="DTG77" s="2"/>
      <c r="DTH77" s="2"/>
      <c r="DTI77" s="2"/>
      <c r="DTJ77" s="2"/>
      <c r="DTK77" s="2"/>
      <c r="DTL77" s="2"/>
      <c r="DTM77" s="2"/>
      <c r="DTN77" s="2"/>
      <c r="DTO77" s="2"/>
      <c r="DTP77" s="2"/>
      <c r="DTQ77" s="2"/>
      <c r="DTR77" s="2"/>
      <c r="DTS77" s="2"/>
      <c r="DTT77" s="2"/>
      <c r="DTU77" s="2"/>
      <c r="DTV77" s="2"/>
      <c r="DTW77" s="2"/>
      <c r="DTX77" s="2"/>
      <c r="DTY77" s="2"/>
      <c r="DTZ77" s="2"/>
      <c r="DUA77" s="2"/>
      <c r="DUB77" s="2"/>
      <c r="DUC77" s="2"/>
      <c r="DUD77" s="2"/>
      <c r="DUE77" s="2"/>
      <c r="DUF77" s="2"/>
      <c r="DUG77" s="2"/>
      <c r="DUH77" s="2"/>
      <c r="DUI77" s="2"/>
      <c r="DUJ77" s="2"/>
      <c r="DUK77" s="2"/>
      <c r="DUL77" s="2"/>
      <c r="DUM77" s="2"/>
      <c r="DUN77" s="2"/>
      <c r="DUO77" s="2"/>
      <c r="DUP77" s="2"/>
      <c r="DUQ77" s="2"/>
      <c r="DUR77" s="2"/>
      <c r="DUS77" s="2"/>
      <c r="DUT77" s="2"/>
      <c r="DUU77" s="2"/>
      <c r="DUV77" s="2"/>
      <c r="DUW77" s="2"/>
      <c r="DUX77" s="2"/>
      <c r="DUY77" s="2"/>
      <c r="DUZ77" s="2"/>
      <c r="DVA77" s="2"/>
      <c r="DVB77" s="2"/>
      <c r="DVC77" s="2"/>
      <c r="DVD77" s="2"/>
      <c r="DVE77" s="2"/>
      <c r="DVF77" s="2"/>
      <c r="DVG77" s="2"/>
      <c r="DVH77" s="2"/>
      <c r="DVI77" s="2"/>
      <c r="DVJ77" s="2"/>
      <c r="DVK77" s="2"/>
      <c r="DVL77" s="2"/>
      <c r="DVM77" s="2"/>
      <c r="DVN77" s="2"/>
      <c r="DVO77" s="2"/>
      <c r="DVP77" s="2"/>
      <c r="DVQ77" s="2"/>
      <c r="DVR77" s="2"/>
      <c r="DVS77" s="2"/>
      <c r="DVT77" s="2"/>
      <c r="DVU77" s="2"/>
      <c r="DVV77" s="2"/>
      <c r="DVW77" s="2"/>
      <c r="DVX77" s="2"/>
      <c r="DVY77" s="2"/>
      <c r="DVZ77" s="2"/>
      <c r="DWA77" s="2"/>
      <c r="DWB77" s="2"/>
      <c r="DWC77" s="2"/>
      <c r="DWD77" s="2"/>
      <c r="DWE77" s="2"/>
      <c r="DWF77" s="2"/>
      <c r="DWG77" s="2"/>
      <c r="DWH77" s="2"/>
      <c r="DWI77" s="2"/>
      <c r="DWJ77" s="2"/>
      <c r="DWK77" s="2"/>
      <c r="DWL77" s="2"/>
      <c r="DWM77" s="2"/>
      <c r="DWN77" s="2"/>
      <c r="DWO77" s="2"/>
      <c r="DWP77" s="2"/>
      <c r="DWQ77" s="2"/>
      <c r="DWR77" s="2"/>
      <c r="DWS77" s="2"/>
      <c r="DWT77" s="2"/>
      <c r="DWU77" s="2"/>
      <c r="DWV77" s="2"/>
      <c r="DWW77" s="2"/>
      <c r="DWX77" s="2"/>
      <c r="DWY77" s="2"/>
      <c r="DWZ77" s="2"/>
      <c r="DXA77" s="2"/>
      <c r="DXB77" s="2"/>
      <c r="DXC77" s="2"/>
      <c r="DXD77" s="2"/>
      <c r="DXE77" s="2"/>
      <c r="DXF77" s="2"/>
      <c r="DXG77" s="2"/>
      <c r="DXH77" s="2"/>
      <c r="DXI77" s="2"/>
      <c r="DXJ77" s="2"/>
      <c r="DXK77" s="2"/>
      <c r="DXL77" s="2"/>
      <c r="DXM77" s="2"/>
      <c r="DXN77" s="2"/>
      <c r="DXO77" s="2"/>
      <c r="DXP77" s="2"/>
      <c r="DXQ77" s="2"/>
      <c r="DXR77" s="2"/>
      <c r="DXS77" s="2"/>
      <c r="DXT77" s="2"/>
      <c r="DXU77" s="2"/>
      <c r="DXV77" s="2"/>
      <c r="DXW77" s="2"/>
      <c r="DXX77" s="2"/>
      <c r="DXY77" s="2"/>
      <c r="DXZ77" s="2"/>
      <c r="DYA77" s="2"/>
      <c r="DYB77" s="2"/>
      <c r="DYC77" s="2"/>
      <c r="DYD77" s="2"/>
      <c r="DYE77" s="2"/>
      <c r="DYF77" s="2"/>
      <c r="DYG77" s="2"/>
      <c r="DYH77" s="2"/>
      <c r="DYI77" s="2"/>
      <c r="DYJ77" s="2"/>
      <c r="DYK77" s="2"/>
      <c r="DYL77" s="2"/>
      <c r="DYM77" s="2"/>
      <c r="DYN77" s="2"/>
      <c r="DYO77" s="2"/>
      <c r="DYP77" s="2"/>
      <c r="DYQ77" s="2"/>
      <c r="DYR77" s="2"/>
      <c r="DYS77" s="2"/>
      <c r="DYT77" s="2"/>
      <c r="DYU77" s="2"/>
      <c r="DYV77" s="2"/>
      <c r="DYW77" s="2"/>
      <c r="DYX77" s="2"/>
      <c r="DYY77" s="2"/>
      <c r="DYZ77" s="2"/>
      <c r="DZA77" s="2"/>
      <c r="DZB77" s="2"/>
      <c r="DZC77" s="2"/>
      <c r="DZD77" s="2"/>
      <c r="DZE77" s="2"/>
      <c r="DZF77" s="2"/>
      <c r="DZG77" s="2"/>
      <c r="DZH77" s="2"/>
      <c r="DZI77" s="2"/>
      <c r="DZJ77" s="2"/>
      <c r="DZK77" s="2"/>
      <c r="DZL77" s="2"/>
      <c r="DZM77" s="2"/>
      <c r="DZN77" s="2"/>
      <c r="DZO77" s="2"/>
      <c r="DZP77" s="2"/>
      <c r="DZQ77" s="2"/>
      <c r="DZR77" s="2"/>
      <c r="DZS77" s="2"/>
      <c r="DZT77" s="2"/>
      <c r="DZU77" s="2"/>
      <c r="DZV77" s="2"/>
      <c r="DZW77" s="2"/>
      <c r="DZX77" s="2"/>
      <c r="DZY77" s="2"/>
      <c r="DZZ77" s="2"/>
      <c r="EAA77" s="2"/>
      <c r="EAB77" s="2"/>
      <c r="EAC77" s="2"/>
      <c r="EAD77" s="2"/>
      <c r="EAE77" s="2"/>
      <c r="EAF77" s="2"/>
      <c r="EAG77" s="2"/>
      <c r="EAH77" s="2"/>
      <c r="EAI77" s="2"/>
      <c r="EAJ77" s="2"/>
      <c r="EAK77" s="2"/>
      <c r="EAL77" s="2"/>
      <c r="EAM77" s="2"/>
      <c r="EAN77" s="2"/>
      <c r="EAO77" s="2"/>
      <c r="EAP77" s="2"/>
      <c r="EAQ77" s="2"/>
      <c r="EAR77" s="2"/>
      <c r="EAS77" s="2"/>
      <c r="EAT77" s="2"/>
      <c r="EAU77" s="2"/>
      <c r="EAV77" s="2"/>
      <c r="EAW77" s="2"/>
      <c r="EAX77" s="2"/>
      <c r="EAY77" s="2"/>
      <c r="EAZ77" s="2"/>
      <c r="EBA77" s="2"/>
      <c r="EBB77" s="2"/>
      <c r="EBC77" s="2"/>
      <c r="EBD77" s="2"/>
      <c r="EBE77" s="2"/>
      <c r="EBF77" s="2"/>
      <c r="EBG77" s="2"/>
      <c r="EBH77" s="2"/>
      <c r="EBI77" s="2"/>
      <c r="EBJ77" s="2"/>
      <c r="EBK77" s="2"/>
      <c r="EBL77" s="2"/>
      <c r="EBM77" s="2"/>
      <c r="EBN77" s="2"/>
      <c r="EBO77" s="2"/>
      <c r="EBP77" s="2"/>
      <c r="EBQ77" s="2"/>
      <c r="EBR77" s="2"/>
      <c r="EBS77" s="2"/>
      <c r="EBT77" s="2"/>
      <c r="EBU77" s="2"/>
      <c r="EBV77" s="2"/>
      <c r="EBW77" s="2"/>
      <c r="EBX77" s="2"/>
      <c r="EBY77" s="2"/>
      <c r="EBZ77" s="2"/>
      <c r="ECA77" s="2"/>
      <c r="ECB77" s="2"/>
      <c r="ECC77" s="2"/>
      <c r="ECD77" s="2"/>
      <c r="ECE77" s="2"/>
      <c r="ECF77" s="2"/>
      <c r="ECG77" s="2"/>
      <c r="ECH77" s="2"/>
      <c r="ECI77" s="2"/>
      <c r="ECJ77" s="2"/>
      <c r="ECK77" s="2"/>
      <c r="ECL77" s="2"/>
      <c r="ECM77" s="2"/>
      <c r="ECN77" s="2"/>
      <c r="ECO77" s="2"/>
      <c r="ECP77" s="2"/>
      <c r="ECQ77" s="2"/>
      <c r="ECR77" s="2"/>
      <c r="ECS77" s="2"/>
      <c r="ECT77" s="2"/>
      <c r="ECU77" s="2"/>
      <c r="ECV77" s="2"/>
      <c r="ECW77" s="2"/>
      <c r="ECX77" s="2"/>
      <c r="ECY77" s="2"/>
      <c r="ECZ77" s="2"/>
      <c r="EDA77" s="2"/>
      <c r="EDB77" s="2"/>
      <c r="EDC77" s="2"/>
      <c r="EDD77" s="2"/>
      <c r="EDE77" s="2"/>
      <c r="EDF77" s="2"/>
      <c r="EDG77" s="2"/>
      <c r="EDH77" s="2"/>
      <c r="EDI77" s="2"/>
      <c r="EDJ77" s="2"/>
      <c r="EDK77" s="2"/>
      <c r="EDL77" s="2"/>
      <c r="EDM77" s="2"/>
      <c r="EDN77" s="2"/>
      <c r="EDO77" s="2"/>
      <c r="EDP77" s="2"/>
      <c r="EDQ77" s="2"/>
      <c r="EDR77" s="2"/>
      <c r="EDS77" s="2"/>
      <c r="EDT77" s="2"/>
      <c r="EDU77" s="2"/>
      <c r="EDV77" s="2"/>
      <c r="EDW77" s="2"/>
      <c r="EDX77" s="2"/>
      <c r="EDY77" s="2"/>
      <c r="EDZ77" s="2"/>
      <c r="EEA77" s="2"/>
      <c r="EEB77" s="2"/>
      <c r="EEC77" s="2"/>
      <c r="EED77" s="2"/>
      <c r="EEE77" s="2"/>
      <c r="EEF77" s="2"/>
      <c r="EEG77" s="2"/>
      <c r="EEH77" s="2"/>
      <c r="EEI77" s="2"/>
      <c r="EEJ77" s="2"/>
      <c r="EEK77" s="2"/>
      <c r="EEL77" s="2"/>
      <c r="EEM77" s="2"/>
      <c r="EEN77" s="2"/>
      <c r="EEO77" s="2"/>
      <c r="EEP77" s="2"/>
      <c r="EEQ77" s="2"/>
      <c r="EER77" s="2"/>
      <c r="EES77" s="2"/>
      <c r="EET77" s="2"/>
      <c r="EEU77" s="2"/>
      <c r="EEV77" s="2"/>
      <c r="EEW77" s="2"/>
      <c r="EEX77" s="2"/>
      <c r="EEY77" s="2"/>
      <c r="EEZ77" s="2"/>
      <c r="EFA77" s="2"/>
      <c r="EFB77" s="2"/>
      <c r="EFC77" s="2"/>
      <c r="EFD77" s="2"/>
      <c r="EFE77" s="2"/>
      <c r="EFF77" s="2"/>
      <c r="EFG77" s="2"/>
      <c r="EFH77" s="2"/>
      <c r="EFI77" s="2"/>
      <c r="EFJ77" s="2"/>
      <c r="EFK77" s="2"/>
      <c r="EFL77" s="2"/>
      <c r="EFM77" s="2"/>
      <c r="EFN77" s="2"/>
      <c r="EFO77" s="2"/>
      <c r="EFP77" s="2"/>
      <c r="EFQ77" s="2"/>
      <c r="EFR77" s="2"/>
      <c r="EFS77" s="2"/>
      <c r="EFT77" s="2"/>
      <c r="EFU77" s="2"/>
      <c r="EFV77" s="2"/>
      <c r="EFW77" s="2"/>
      <c r="EFX77" s="2"/>
      <c r="EFY77" s="2"/>
      <c r="EFZ77" s="2"/>
      <c r="EGA77" s="2"/>
      <c r="EGB77" s="2"/>
      <c r="EGC77" s="2"/>
      <c r="EGD77" s="2"/>
      <c r="EGE77" s="2"/>
      <c r="EGF77" s="2"/>
      <c r="EGG77" s="2"/>
      <c r="EGH77" s="2"/>
      <c r="EGI77" s="2"/>
      <c r="EGJ77" s="2"/>
      <c r="EGK77" s="2"/>
      <c r="EGL77" s="2"/>
      <c r="EGM77" s="2"/>
      <c r="EGN77" s="2"/>
      <c r="EGO77" s="2"/>
      <c r="EGP77" s="2"/>
      <c r="EGQ77" s="2"/>
      <c r="EGR77" s="2"/>
      <c r="EGS77" s="2"/>
      <c r="EGT77" s="2"/>
      <c r="EGU77" s="2"/>
      <c r="EGV77" s="2"/>
      <c r="EGW77" s="2"/>
      <c r="EGX77" s="2"/>
      <c r="EGY77" s="2"/>
      <c r="EGZ77" s="2"/>
      <c r="EHA77" s="2"/>
      <c r="EHB77" s="2"/>
      <c r="EHC77" s="2"/>
      <c r="EHD77" s="2"/>
      <c r="EHE77" s="2"/>
      <c r="EHF77" s="2"/>
      <c r="EHG77" s="2"/>
      <c r="EHH77" s="2"/>
      <c r="EHI77" s="2"/>
      <c r="EHJ77" s="2"/>
      <c r="EHK77" s="2"/>
      <c r="EHL77" s="2"/>
      <c r="EHM77" s="2"/>
      <c r="EHN77" s="2"/>
      <c r="EHO77" s="2"/>
      <c r="EHP77" s="2"/>
      <c r="EHQ77" s="2"/>
      <c r="EHR77" s="2"/>
      <c r="EHS77" s="2"/>
      <c r="EHT77" s="2"/>
      <c r="EHU77" s="2"/>
      <c r="EHV77" s="2"/>
      <c r="EHW77" s="2"/>
      <c r="EHX77" s="2"/>
      <c r="EHY77" s="2"/>
      <c r="EHZ77" s="2"/>
      <c r="EIA77" s="2"/>
      <c r="EIB77" s="2"/>
      <c r="EIC77" s="2"/>
      <c r="EID77" s="2"/>
      <c r="EIE77" s="2"/>
      <c r="EIF77" s="2"/>
      <c r="EIG77" s="2"/>
      <c r="EIH77" s="2"/>
      <c r="EII77" s="2"/>
      <c r="EIJ77" s="2"/>
      <c r="EIK77" s="2"/>
      <c r="EIL77" s="2"/>
      <c r="EIM77" s="2"/>
      <c r="EIN77" s="2"/>
      <c r="EIO77" s="2"/>
      <c r="EIP77" s="2"/>
      <c r="EIQ77" s="2"/>
      <c r="EIR77" s="2"/>
      <c r="EIS77" s="2"/>
      <c r="EIT77" s="2"/>
      <c r="EIU77" s="2"/>
      <c r="EIV77" s="2"/>
      <c r="EIW77" s="2"/>
      <c r="EIX77" s="2"/>
      <c r="EIY77" s="2"/>
      <c r="EIZ77" s="2"/>
      <c r="EJA77" s="2"/>
      <c r="EJB77" s="2"/>
      <c r="EJC77" s="2"/>
      <c r="EJD77" s="2"/>
      <c r="EJE77" s="2"/>
      <c r="EJF77" s="2"/>
      <c r="EJG77" s="2"/>
      <c r="EJH77" s="2"/>
      <c r="EJI77" s="2"/>
      <c r="EJJ77" s="2"/>
      <c r="EJK77" s="2"/>
      <c r="EJL77" s="2"/>
      <c r="EJM77" s="2"/>
      <c r="EJN77" s="2"/>
      <c r="EJO77" s="2"/>
      <c r="EJP77" s="2"/>
      <c r="EJQ77" s="2"/>
      <c r="EJR77" s="2"/>
      <c r="EJS77" s="2"/>
      <c r="EJT77" s="2"/>
      <c r="EJU77" s="2"/>
      <c r="EJV77" s="2"/>
      <c r="EJW77" s="2"/>
      <c r="EJX77" s="2"/>
      <c r="EJY77" s="2"/>
      <c r="EJZ77" s="2"/>
      <c r="EKA77" s="2"/>
      <c r="EKB77" s="2"/>
      <c r="EKC77" s="2"/>
      <c r="EKD77" s="2"/>
      <c r="EKE77" s="2"/>
      <c r="EKF77" s="2"/>
      <c r="EKG77" s="2"/>
      <c r="EKH77" s="2"/>
      <c r="EKI77" s="2"/>
      <c r="EKJ77" s="2"/>
      <c r="EKK77" s="2"/>
      <c r="EKL77" s="2"/>
      <c r="EKM77" s="2"/>
      <c r="EKN77" s="2"/>
      <c r="EKO77" s="2"/>
      <c r="EKP77" s="2"/>
      <c r="EKQ77" s="2"/>
      <c r="EKR77" s="2"/>
      <c r="EKS77" s="2"/>
      <c r="EKT77" s="2"/>
      <c r="EKU77" s="2"/>
      <c r="EKV77" s="2"/>
      <c r="EKW77" s="2"/>
      <c r="EKX77" s="2"/>
      <c r="EKY77" s="2"/>
      <c r="EKZ77" s="2"/>
      <c r="ELA77" s="2"/>
      <c r="ELB77" s="2"/>
      <c r="ELC77" s="2"/>
      <c r="ELD77" s="2"/>
      <c r="ELE77" s="2"/>
      <c r="ELF77" s="2"/>
      <c r="ELG77" s="2"/>
      <c r="ELH77" s="2"/>
      <c r="ELI77" s="2"/>
      <c r="ELJ77" s="2"/>
      <c r="ELK77" s="2"/>
      <c r="ELL77" s="2"/>
      <c r="ELM77" s="2"/>
      <c r="ELN77" s="2"/>
      <c r="ELO77" s="2"/>
      <c r="ELP77" s="2"/>
      <c r="ELQ77" s="2"/>
      <c r="ELR77" s="2"/>
      <c r="ELS77" s="2"/>
      <c r="ELT77" s="2"/>
      <c r="ELU77" s="2"/>
      <c r="ELV77" s="2"/>
      <c r="ELW77" s="2"/>
      <c r="ELX77" s="2"/>
      <c r="ELY77" s="2"/>
      <c r="ELZ77" s="2"/>
      <c r="EMA77" s="2"/>
      <c r="EMB77" s="2"/>
      <c r="EMC77" s="2"/>
      <c r="EMD77" s="2"/>
      <c r="EME77" s="2"/>
      <c r="EMF77" s="2"/>
      <c r="EMG77" s="2"/>
      <c r="EMH77" s="2"/>
      <c r="EMI77" s="2"/>
      <c r="EMJ77" s="2"/>
      <c r="EMK77" s="2"/>
      <c r="EML77" s="2"/>
      <c r="EMM77" s="2"/>
      <c r="EMN77" s="2"/>
      <c r="EMO77" s="2"/>
      <c r="EMP77" s="2"/>
      <c r="EMQ77" s="2"/>
      <c r="EMR77" s="2"/>
      <c r="EMS77" s="2"/>
      <c r="EMT77" s="2"/>
      <c r="EMU77" s="2"/>
      <c r="EMV77" s="2"/>
      <c r="EMW77" s="2"/>
      <c r="EMX77" s="2"/>
      <c r="EMY77" s="2"/>
      <c r="EMZ77" s="2"/>
      <c r="ENA77" s="2"/>
      <c r="ENB77" s="2"/>
      <c r="ENC77" s="2"/>
      <c r="END77" s="2"/>
      <c r="ENE77" s="2"/>
      <c r="ENF77" s="2"/>
      <c r="ENG77" s="2"/>
      <c r="ENH77" s="2"/>
      <c r="ENI77" s="2"/>
      <c r="ENJ77" s="2"/>
      <c r="ENK77" s="2"/>
      <c r="ENL77" s="2"/>
      <c r="ENM77" s="2"/>
      <c r="ENN77" s="2"/>
      <c r="ENO77" s="2"/>
      <c r="ENP77" s="2"/>
      <c r="ENQ77" s="2"/>
      <c r="ENR77" s="2"/>
      <c r="ENS77" s="2"/>
      <c r="ENT77" s="2"/>
      <c r="ENU77" s="2"/>
      <c r="ENV77" s="2"/>
      <c r="ENW77" s="2"/>
      <c r="ENX77" s="2"/>
      <c r="ENY77" s="2"/>
      <c r="ENZ77" s="2"/>
      <c r="EOA77" s="2"/>
      <c r="EOB77" s="2"/>
      <c r="EOC77" s="2"/>
      <c r="EOD77" s="2"/>
      <c r="EOE77" s="2"/>
      <c r="EOF77" s="2"/>
      <c r="EOG77" s="2"/>
      <c r="EOH77" s="2"/>
      <c r="EOI77" s="2"/>
      <c r="EOJ77" s="2"/>
      <c r="EOK77" s="2"/>
      <c r="EOL77" s="2"/>
      <c r="EOM77" s="2"/>
      <c r="EON77" s="2"/>
      <c r="EOO77" s="2"/>
      <c r="EOP77" s="2"/>
      <c r="EOQ77" s="2"/>
      <c r="EOR77" s="2"/>
      <c r="EOS77" s="2"/>
      <c r="EOT77" s="2"/>
      <c r="EOU77" s="2"/>
      <c r="EOV77" s="2"/>
      <c r="EOW77" s="2"/>
      <c r="EOX77" s="2"/>
      <c r="EOY77" s="2"/>
      <c r="EOZ77" s="2"/>
      <c r="EPA77" s="2"/>
      <c r="EPB77" s="2"/>
      <c r="EPC77" s="2"/>
      <c r="EPD77" s="2"/>
      <c r="EPE77" s="2"/>
      <c r="EPF77" s="2"/>
      <c r="EPG77" s="2"/>
      <c r="EPH77" s="2"/>
      <c r="EPI77" s="2"/>
      <c r="EPJ77" s="2"/>
      <c r="EPK77" s="2"/>
      <c r="EPL77" s="2"/>
      <c r="EPM77" s="2"/>
      <c r="EPN77" s="2"/>
      <c r="EPO77" s="2"/>
      <c r="EPP77" s="2"/>
      <c r="EPQ77" s="2"/>
      <c r="EPR77" s="2"/>
      <c r="EPS77" s="2"/>
      <c r="EPT77" s="2"/>
      <c r="EPU77" s="2"/>
      <c r="EPV77" s="2"/>
      <c r="EPW77" s="2"/>
      <c r="EPX77" s="2"/>
      <c r="EPY77" s="2"/>
      <c r="EPZ77" s="2"/>
      <c r="EQA77" s="2"/>
      <c r="EQB77" s="2"/>
      <c r="EQC77" s="2"/>
      <c r="EQD77" s="2"/>
      <c r="EQE77" s="2"/>
      <c r="EQF77" s="2"/>
      <c r="EQG77" s="2"/>
      <c r="EQH77" s="2"/>
      <c r="EQI77" s="2"/>
      <c r="EQJ77" s="2"/>
      <c r="EQK77" s="2"/>
      <c r="EQL77" s="2"/>
      <c r="EQM77" s="2"/>
      <c r="EQN77" s="2"/>
      <c r="EQO77" s="2"/>
      <c r="EQP77" s="2"/>
      <c r="EQQ77" s="2"/>
      <c r="EQR77" s="2"/>
      <c r="EQS77" s="2"/>
      <c r="EQT77" s="2"/>
      <c r="EQU77" s="2"/>
      <c r="EQV77" s="2"/>
      <c r="EQW77" s="2"/>
      <c r="EQX77" s="2"/>
      <c r="EQY77" s="2"/>
      <c r="EQZ77" s="2"/>
      <c r="ERA77" s="2"/>
      <c r="ERB77" s="2"/>
      <c r="ERC77" s="2"/>
      <c r="ERD77" s="2"/>
      <c r="ERE77" s="2"/>
      <c r="ERF77" s="2"/>
      <c r="ERG77" s="2"/>
      <c r="ERH77" s="2"/>
      <c r="ERI77" s="2"/>
      <c r="ERJ77" s="2"/>
      <c r="ERK77" s="2"/>
      <c r="ERL77" s="2"/>
      <c r="ERM77" s="2"/>
      <c r="ERN77" s="2"/>
      <c r="ERO77" s="2"/>
      <c r="ERP77" s="2"/>
      <c r="ERQ77" s="2"/>
      <c r="ERR77" s="2"/>
      <c r="ERS77" s="2"/>
      <c r="ERT77" s="2"/>
      <c r="ERU77" s="2"/>
      <c r="ERV77" s="2"/>
      <c r="ERW77" s="2"/>
      <c r="ERX77" s="2"/>
      <c r="ERY77" s="2"/>
      <c r="ERZ77" s="2"/>
      <c r="ESA77" s="2"/>
      <c r="ESB77" s="2"/>
      <c r="ESC77" s="2"/>
      <c r="ESD77" s="2"/>
      <c r="ESE77" s="2"/>
      <c r="ESF77" s="2"/>
      <c r="ESG77" s="2"/>
      <c r="ESH77" s="2"/>
      <c r="ESI77" s="2"/>
      <c r="ESJ77" s="2"/>
      <c r="ESK77" s="2"/>
      <c r="ESL77" s="2"/>
      <c r="ESM77" s="2"/>
      <c r="ESN77" s="2"/>
      <c r="ESO77" s="2"/>
      <c r="ESP77" s="2"/>
      <c r="ESQ77" s="2"/>
      <c r="ESR77" s="2"/>
      <c r="ESS77" s="2"/>
      <c r="EST77" s="2"/>
      <c r="ESU77" s="2"/>
      <c r="ESV77" s="2"/>
      <c r="ESW77" s="2"/>
      <c r="ESX77" s="2"/>
      <c r="ESY77" s="2"/>
      <c r="ESZ77" s="2"/>
      <c r="ETA77" s="2"/>
      <c r="ETB77" s="2"/>
      <c r="ETC77" s="2"/>
      <c r="ETD77" s="2"/>
      <c r="ETE77" s="2"/>
      <c r="ETF77" s="2"/>
      <c r="ETG77" s="2"/>
      <c r="ETH77" s="2"/>
      <c r="ETI77" s="2"/>
      <c r="ETJ77" s="2"/>
      <c r="ETK77" s="2"/>
      <c r="ETL77" s="2"/>
      <c r="ETM77" s="2"/>
      <c r="ETN77" s="2"/>
      <c r="ETO77" s="2"/>
      <c r="ETP77" s="2"/>
      <c r="ETQ77" s="2"/>
      <c r="ETR77" s="2"/>
      <c r="ETS77" s="2"/>
      <c r="ETT77" s="2"/>
      <c r="ETU77" s="2"/>
      <c r="ETV77" s="2"/>
      <c r="ETW77" s="2"/>
      <c r="ETX77" s="2"/>
      <c r="ETY77" s="2"/>
      <c r="ETZ77" s="2"/>
      <c r="EUA77" s="2"/>
      <c r="EUB77" s="2"/>
      <c r="EUC77" s="2"/>
      <c r="EUD77" s="2"/>
      <c r="EUE77" s="2"/>
      <c r="EUF77" s="2"/>
      <c r="EUG77" s="2"/>
      <c r="EUH77" s="2"/>
      <c r="EUI77" s="2"/>
      <c r="EUJ77" s="2"/>
      <c r="EUK77" s="2"/>
      <c r="EUL77" s="2"/>
      <c r="EUM77" s="2"/>
      <c r="EUN77" s="2"/>
      <c r="EUO77" s="2"/>
      <c r="EUP77" s="2"/>
      <c r="EUQ77" s="2"/>
      <c r="EUR77" s="2"/>
      <c r="EUS77" s="2"/>
      <c r="EUT77" s="2"/>
      <c r="EUU77" s="2"/>
      <c r="EUV77" s="2"/>
      <c r="EUW77" s="2"/>
      <c r="EUX77" s="2"/>
      <c r="EUY77" s="2"/>
      <c r="EUZ77" s="2"/>
      <c r="EVA77" s="2"/>
      <c r="EVB77" s="2"/>
      <c r="EVC77" s="2"/>
      <c r="EVD77" s="2"/>
      <c r="EVE77" s="2"/>
      <c r="EVF77" s="2"/>
      <c r="EVG77" s="2"/>
      <c r="EVH77" s="2"/>
      <c r="EVI77" s="2"/>
      <c r="EVJ77" s="2"/>
      <c r="EVK77" s="2"/>
      <c r="EVL77" s="2"/>
      <c r="EVM77" s="2"/>
      <c r="EVN77" s="2"/>
      <c r="EVO77" s="2"/>
      <c r="EVP77" s="2"/>
      <c r="EVQ77" s="2"/>
      <c r="EVR77" s="2"/>
      <c r="EVS77" s="2"/>
      <c r="EVT77" s="2"/>
      <c r="EVU77" s="2"/>
      <c r="EVV77" s="2"/>
      <c r="EVW77" s="2"/>
      <c r="EVX77" s="2"/>
      <c r="EVY77" s="2"/>
      <c r="EVZ77" s="2"/>
      <c r="EWA77" s="2"/>
      <c r="EWB77" s="2"/>
      <c r="EWC77" s="2"/>
      <c r="EWD77" s="2"/>
      <c r="EWE77" s="2"/>
      <c r="EWF77" s="2"/>
      <c r="EWG77" s="2"/>
      <c r="EWH77" s="2"/>
      <c r="EWI77" s="2"/>
      <c r="EWJ77" s="2"/>
      <c r="EWK77" s="2"/>
      <c r="EWL77" s="2"/>
      <c r="EWM77" s="2"/>
      <c r="EWN77" s="2"/>
      <c r="EWO77" s="2"/>
      <c r="EWP77" s="2"/>
      <c r="EWQ77" s="2"/>
      <c r="EWR77" s="2"/>
      <c r="EWS77" s="2"/>
      <c r="EWT77" s="2"/>
      <c r="EWU77" s="2"/>
      <c r="EWV77" s="2"/>
      <c r="EWW77" s="2"/>
      <c r="EWX77" s="2"/>
      <c r="EWY77" s="2"/>
      <c r="EWZ77" s="2"/>
      <c r="EXA77" s="2"/>
      <c r="EXB77" s="2"/>
      <c r="EXC77" s="2"/>
      <c r="EXD77" s="2"/>
      <c r="EXE77" s="2"/>
      <c r="EXF77" s="2"/>
      <c r="EXG77" s="2"/>
      <c r="EXH77" s="2"/>
      <c r="EXI77" s="2"/>
      <c r="EXJ77" s="2"/>
      <c r="EXK77" s="2"/>
      <c r="EXL77" s="2"/>
      <c r="EXM77" s="2"/>
      <c r="EXN77" s="2"/>
      <c r="EXO77" s="2"/>
      <c r="EXP77" s="2"/>
      <c r="EXQ77" s="2"/>
      <c r="EXR77" s="2"/>
      <c r="EXS77" s="2"/>
      <c r="EXT77" s="2"/>
      <c r="EXU77" s="2"/>
      <c r="EXV77" s="2"/>
      <c r="EXW77" s="2"/>
      <c r="EXX77" s="2"/>
      <c r="EXY77" s="2"/>
      <c r="EXZ77" s="2"/>
      <c r="EYA77" s="2"/>
      <c r="EYB77" s="2"/>
      <c r="EYC77" s="2"/>
      <c r="EYD77" s="2"/>
      <c r="EYE77" s="2"/>
      <c r="EYF77" s="2"/>
      <c r="EYG77" s="2"/>
      <c r="EYH77" s="2"/>
      <c r="EYI77" s="2"/>
      <c r="EYJ77" s="2"/>
      <c r="EYK77" s="2"/>
      <c r="EYL77" s="2"/>
      <c r="EYM77" s="2"/>
      <c r="EYN77" s="2"/>
      <c r="EYO77" s="2"/>
      <c r="EYP77" s="2"/>
      <c r="EYQ77" s="2"/>
      <c r="EYR77" s="2"/>
      <c r="EYS77" s="2"/>
      <c r="EYT77" s="2"/>
      <c r="EYU77" s="2"/>
      <c r="EYV77" s="2"/>
      <c r="EYW77" s="2"/>
      <c r="EYX77" s="2"/>
      <c r="EYY77" s="2"/>
      <c r="EYZ77" s="2"/>
      <c r="EZA77" s="2"/>
      <c r="EZB77" s="2"/>
      <c r="EZC77" s="2"/>
      <c r="EZD77" s="2"/>
      <c r="EZE77" s="2"/>
      <c r="EZF77" s="2"/>
      <c r="EZG77" s="2"/>
      <c r="EZH77" s="2"/>
      <c r="EZI77" s="2"/>
      <c r="EZJ77" s="2"/>
      <c r="EZK77" s="2"/>
      <c r="EZL77" s="2"/>
      <c r="EZM77" s="2"/>
      <c r="EZN77" s="2"/>
      <c r="EZO77" s="2"/>
      <c r="EZP77" s="2"/>
      <c r="EZQ77" s="2"/>
      <c r="EZR77" s="2"/>
      <c r="EZS77" s="2"/>
      <c r="EZT77" s="2"/>
      <c r="EZU77" s="2"/>
      <c r="EZV77" s="2"/>
      <c r="EZW77" s="2"/>
      <c r="EZX77" s="2"/>
      <c r="EZY77" s="2"/>
      <c r="EZZ77" s="2"/>
      <c r="FAA77" s="2"/>
      <c r="FAB77" s="2"/>
      <c r="FAC77" s="2"/>
      <c r="FAD77" s="2"/>
      <c r="FAE77" s="2"/>
      <c r="FAF77" s="2"/>
      <c r="FAG77" s="2"/>
      <c r="FAH77" s="2"/>
      <c r="FAI77" s="2"/>
      <c r="FAJ77" s="2"/>
      <c r="FAK77" s="2"/>
      <c r="FAL77" s="2"/>
      <c r="FAM77" s="2"/>
      <c r="FAN77" s="2"/>
      <c r="FAO77" s="2"/>
      <c r="FAP77" s="2"/>
      <c r="FAQ77" s="2"/>
      <c r="FAR77" s="2"/>
      <c r="FAS77" s="2"/>
      <c r="FAT77" s="2"/>
      <c r="FAU77" s="2"/>
      <c r="FAV77" s="2"/>
      <c r="FAW77" s="2"/>
      <c r="FAX77" s="2"/>
      <c r="FAY77" s="2"/>
      <c r="FAZ77" s="2"/>
      <c r="FBA77" s="2"/>
      <c r="FBB77" s="2"/>
      <c r="FBC77" s="2"/>
      <c r="FBD77" s="2"/>
      <c r="FBE77" s="2"/>
      <c r="FBF77" s="2"/>
      <c r="FBG77" s="2"/>
      <c r="FBH77" s="2"/>
      <c r="FBI77" s="2"/>
      <c r="FBJ77" s="2"/>
      <c r="FBK77" s="2"/>
      <c r="FBL77" s="2"/>
      <c r="FBM77" s="2"/>
      <c r="FBN77" s="2"/>
      <c r="FBO77" s="2"/>
      <c r="FBP77" s="2"/>
      <c r="FBQ77" s="2"/>
      <c r="FBR77" s="2"/>
      <c r="FBS77" s="2"/>
      <c r="FBT77" s="2"/>
      <c r="FBU77" s="2"/>
      <c r="FBV77" s="2"/>
      <c r="FBW77" s="2"/>
      <c r="FBX77" s="2"/>
      <c r="FBY77" s="2"/>
      <c r="FBZ77" s="2"/>
      <c r="FCA77" s="2"/>
      <c r="FCB77" s="2"/>
      <c r="FCC77" s="2"/>
      <c r="FCD77" s="2"/>
      <c r="FCE77" s="2"/>
      <c r="FCF77" s="2"/>
      <c r="FCG77" s="2"/>
      <c r="FCH77" s="2"/>
      <c r="FCI77" s="2"/>
      <c r="FCJ77" s="2"/>
      <c r="FCK77" s="2"/>
      <c r="FCL77" s="2"/>
      <c r="FCM77" s="2"/>
      <c r="FCN77" s="2"/>
      <c r="FCO77" s="2"/>
      <c r="FCP77" s="2"/>
      <c r="FCQ77" s="2"/>
      <c r="FCR77" s="2"/>
      <c r="FCS77" s="2"/>
      <c r="FCT77" s="2"/>
      <c r="FCU77" s="2"/>
      <c r="FCV77" s="2"/>
      <c r="FCW77" s="2"/>
      <c r="FCX77" s="2"/>
      <c r="FCY77" s="2"/>
      <c r="FCZ77" s="2"/>
      <c r="FDA77" s="2"/>
      <c r="FDB77" s="2"/>
      <c r="FDC77" s="2"/>
      <c r="FDD77" s="2"/>
      <c r="FDE77" s="2"/>
      <c r="FDF77" s="2"/>
      <c r="FDG77" s="2"/>
      <c r="FDH77" s="2"/>
      <c r="FDI77" s="2"/>
      <c r="FDJ77" s="2"/>
      <c r="FDK77" s="2"/>
      <c r="FDL77" s="2"/>
      <c r="FDM77" s="2"/>
      <c r="FDN77" s="2"/>
      <c r="FDO77" s="2"/>
      <c r="FDP77" s="2"/>
      <c r="FDQ77" s="2"/>
      <c r="FDR77" s="2"/>
      <c r="FDS77" s="2"/>
      <c r="FDT77" s="2"/>
      <c r="FDU77" s="2"/>
      <c r="FDV77" s="2"/>
      <c r="FDW77" s="2"/>
      <c r="FDX77" s="2"/>
      <c r="FDY77" s="2"/>
      <c r="FDZ77" s="2"/>
      <c r="FEA77" s="2"/>
      <c r="FEB77" s="2"/>
      <c r="FEC77" s="2"/>
      <c r="FED77" s="2"/>
      <c r="FEE77" s="2"/>
      <c r="FEF77" s="2"/>
      <c r="FEG77" s="2"/>
      <c r="FEH77" s="2"/>
      <c r="FEI77" s="2"/>
      <c r="FEJ77" s="2"/>
      <c r="FEK77" s="2"/>
      <c r="FEL77" s="2"/>
      <c r="FEM77" s="2"/>
      <c r="FEN77" s="2"/>
      <c r="FEO77" s="2"/>
      <c r="FEP77" s="2"/>
      <c r="FEQ77" s="2"/>
      <c r="FER77" s="2"/>
      <c r="FES77" s="2"/>
      <c r="FET77" s="2"/>
      <c r="FEU77" s="2"/>
      <c r="FEV77" s="2"/>
      <c r="FEW77" s="2"/>
      <c r="FEX77" s="2"/>
      <c r="FEY77" s="2"/>
      <c r="FEZ77" s="2"/>
      <c r="FFA77" s="2"/>
      <c r="FFB77" s="2"/>
      <c r="FFC77" s="2"/>
      <c r="FFD77" s="2"/>
      <c r="FFE77" s="2"/>
      <c r="FFF77" s="2"/>
      <c r="FFG77" s="2"/>
      <c r="FFH77" s="2"/>
      <c r="FFI77" s="2"/>
      <c r="FFJ77" s="2"/>
      <c r="FFK77" s="2"/>
      <c r="FFL77" s="2"/>
      <c r="FFM77" s="2"/>
      <c r="FFN77" s="2"/>
      <c r="FFO77" s="2"/>
      <c r="FFP77" s="2"/>
      <c r="FFQ77" s="2"/>
      <c r="FFR77" s="2"/>
      <c r="FFS77" s="2"/>
      <c r="FFT77" s="2"/>
      <c r="FFU77" s="2"/>
      <c r="FFV77" s="2"/>
      <c r="FFW77" s="2"/>
      <c r="FFX77" s="2"/>
      <c r="FFY77" s="2"/>
      <c r="FFZ77" s="2"/>
      <c r="FGA77" s="2"/>
      <c r="FGB77" s="2"/>
      <c r="FGC77" s="2"/>
      <c r="FGD77" s="2"/>
      <c r="FGE77" s="2"/>
      <c r="FGF77" s="2"/>
      <c r="FGG77" s="2"/>
      <c r="FGH77" s="2"/>
      <c r="FGI77" s="2"/>
      <c r="FGJ77" s="2"/>
      <c r="FGK77" s="2"/>
      <c r="FGL77" s="2"/>
      <c r="FGM77" s="2"/>
      <c r="FGN77" s="2"/>
      <c r="FGO77" s="2"/>
      <c r="FGP77" s="2"/>
      <c r="FGQ77" s="2"/>
      <c r="FGR77" s="2"/>
      <c r="FGS77" s="2"/>
      <c r="FGT77" s="2"/>
      <c r="FGU77" s="2"/>
      <c r="FGV77" s="2"/>
      <c r="FGW77" s="2"/>
      <c r="FGX77" s="2"/>
      <c r="FGY77" s="2"/>
      <c r="FGZ77" s="2"/>
      <c r="FHA77" s="2"/>
      <c r="FHB77" s="2"/>
      <c r="FHC77" s="2"/>
      <c r="FHD77" s="2"/>
      <c r="FHE77" s="2"/>
      <c r="FHF77" s="2"/>
      <c r="FHG77" s="2"/>
      <c r="FHH77" s="2"/>
      <c r="FHI77" s="2"/>
      <c r="FHJ77" s="2"/>
      <c r="FHK77" s="2"/>
      <c r="FHL77" s="2"/>
      <c r="FHM77" s="2"/>
      <c r="FHN77" s="2"/>
      <c r="FHO77" s="2"/>
      <c r="FHP77" s="2"/>
      <c r="FHQ77" s="2"/>
      <c r="FHR77" s="2"/>
      <c r="FHS77" s="2"/>
      <c r="FHT77" s="2"/>
      <c r="FHU77" s="2"/>
      <c r="FHV77" s="2"/>
      <c r="FHW77" s="2"/>
      <c r="FHX77" s="2"/>
      <c r="FHY77" s="2"/>
      <c r="FHZ77" s="2"/>
      <c r="FIA77" s="2"/>
      <c r="FIB77" s="2"/>
      <c r="FIC77" s="2"/>
      <c r="FID77" s="2"/>
      <c r="FIE77" s="2"/>
      <c r="FIF77" s="2"/>
      <c r="FIG77" s="2"/>
      <c r="FIH77" s="2"/>
      <c r="FII77" s="2"/>
      <c r="FIJ77" s="2"/>
      <c r="FIK77" s="2"/>
      <c r="FIL77" s="2"/>
      <c r="FIM77" s="2"/>
      <c r="FIN77" s="2"/>
      <c r="FIO77" s="2"/>
      <c r="FIP77" s="2"/>
      <c r="FIQ77" s="2"/>
      <c r="FIR77" s="2"/>
      <c r="FIS77" s="2"/>
      <c r="FIT77" s="2"/>
      <c r="FIU77" s="2"/>
      <c r="FIV77" s="2"/>
      <c r="FIW77" s="2"/>
      <c r="FIX77" s="2"/>
      <c r="FIY77" s="2"/>
      <c r="FIZ77" s="2"/>
      <c r="FJA77" s="2"/>
      <c r="FJB77" s="2"/>
      <c r="FJC77" s="2"/>
      <c r="FJD77" s="2"/>
      <c r="FJE77" s="2"/>
      <c r="FJF77" s="2"/>
      <c r="FJG77" s="2"/>
      <c r="FJH77" s="2"/>
      <c r="FJI77" s="2"/>
      <c r="FJJ77" s="2"/>
      <c r="FJK77" s="2"/>
      <c r="FJL77" s="2"/>
      <c r="FJM77" s="2"/>
      <c r="FJN77" s="2"/>
      <c r="FJO77" s="2"/>
      <c r="FJP77" s="2"/>
      <c r="FJQ77" s="2"/>
      <c r="FJR77" s="2"/>
      <c r="FJS77" s="2"/>
      <c r="FJT77" s="2"/>
      <c r="FJU77" s="2"/>
      <c r="FJV77" s="2"/>
      <c r="FJW77" s="2"/>
      <c r="FJX77" s="2"/>
      <c r="FJY77" s="2"/>
      <c r="FJZ77" s="2"/>
      <c r="FKA77" s="2"/>
      <c r="FKB77" s="2"/>
      <c r="FKC77" s="2"/>
      <c r="FKD77" s="2"/>
      <c r="FKE77" s="2"/>
      <c r="FKF77" s="2"/>
      <c r="FKG77" s="2"/>
      <c r="FKH77" s="2"/>
      <c r="FKI77" s="2"/>
      <c r="FKJ77" s="2"/>
      <c r="FKK77" s="2"/>
      <c r="FKL77" s="2"/>
      <c r="FKM77" s="2"/>
      <c r="FKN77" s="2"/>
      <c r="FKO77" s="2"/>
      <c r="FKP77" s="2"/>
      <c r="FKQ77" s="2"/>
      <c r="FKR77" s="2"/>
      <c r="FKS77" s="2"/>
      <c r="FKT77" s="2"/>
      <c r="FKU77" s="2"/>
      <c r="FKV77" s="2"/>
      <c r="FKW77" s="2"/>
      <c r="FKX77" s="2"/>
      <c r="FKY77" s="2"/>
      <c r="FKZ77" s="2"/>
      <c r="FLA77" s="2"/>
      <c r="FLB77" s="2"/>
      <c r="FLC77" s="2"/>
      <c r="FLD77" s="2"/>
      <c r="FLE77" s="2"/>
      <c r="FLF77" s="2"/>
      <c r="FLG77" s="2"/>
      <c r="FLH77" s="2"/>
      <c r="FLI77" s="2"/>
      <c r="FLJ77" s="2"/>
      <c r="FLK77" s="2"/>
      <c r="FLL77" s="2"/>
      <c r="FLM77" s="2"/>
      <c r="FLN77" s="2"/>
      <c r="FLO77" s="2"/>
      <c r="FLP77" s="2"/>
      <c r="FLQ77" s="2"/>
      <c r="FLR77" s="2"/>
      <c r="FLS77" s="2"/>
      <c r="FLT77" s="2"/>
      <c r="FLU77" s="2"/>
      <c r="FLV77" s="2"/>
      <c r="FLW77" s="2"/>
      <c r="FLX77" s="2"/>
      <c r="FLY77" s="2"/>
      <c r="FLZ77" s="2"/>
      <c r="FMA77" s="2"/>
      <c r="FMB77" s="2"/>
      <c r="FMC77" s="2"/>
      <c r="FMD77" s="2"/>
      <c r="FME77" s="2"/>
      <c r="FMF77" s="2"/>
      <c r="FMG77" s="2"/>
      <c r="FMH77" s="2"/>
      <c r="FMI77" s="2"/>
      <c r="FMJ77" s="2"/>
      <c r="FMK77" s="2"/>
      <c r="FML77" s="2"/>
      <c r="FMM77" s="2"/>
      <c r="FMN77" s="2"/>
      <c r="FMO77" s="2"/>
      <c r="FMP77" s="2"/>
      <c r="FMQ77" s="2"/>
      <c r="FMR77" s="2"/>
      <c r="FMS77" s="2"/>
      <c r="FMT77" s="2"/>
      <c r="FMU77" s="2"/>
      <c r="FMV77" s="2"/>
      <c r="FMW77" s="2"/>
      <c r="FMX77" s="2"/>
      <c r="FMY77" s="2"/>
      <c r="FMZ77" s="2"/>
      <c r="FNA77" s="2"/>
      <c r="FNB77" s="2"/>
      <c r="FNC77" s="2"/>
      <c r="FND77" s="2"/>
      <c r="FNE77" s="2"/>
      <c r="FNF77" s="2"/>
      <c r="FNG77" s="2"/>
      <c r="FNH77" s="2"/>
      <c r="FNI77" s="2"/>
      <c r="FNJ77" s="2"/>
      <c r="FNK77" s="2"/>
      <c r="FNL77" s="2"/>
      <c r="FNM77" s="2"/>
      <c r="FNN77" s="2"/>
      <c r="FNO77" s="2"/>
      <c r="FNP77" s="2"/>
      <c r="FNQ77" s="2"/>
      <c r="FNR77" s="2"/>
      <c r="FNS77" s="2"/>
      <c r="FNT77" s="2"/>
      <c r="FNU77" s="2"/>
      <c r="FNV77" s="2"/>
      <c r="FNW77" s="2"/>
      <c r="FNX77" s="2"/>
      <c r="FNY77" s="2"/>
      <c r="FNZ77" s="2"/>
      <c r="FOA77" s="2"/>
      <c r="FOB77" s="2"/>
      <c r="FOC77" s="2"/>
      <c r="FOD77" s="2"/>
      <c r="FOE77" s="2"/>
      <c r="FOF77" s="2"/>
      <c r="FOG77" s="2"/>
      <c r="FOH77" s="2"/>
      <c r="FOI77" s="2"/>
      <c r="FOJ77" s="2"/>
      <c r="FOK77" s="2"/>
      <c r="FOL77" s="2"/>
      <c r="FOM77" s="2"/>
      <c r="FON77" s="2"/>
      <c r="FOO77" s="2"/>
      <c r="FOP77" s="2"/>
      <c r="FOQ77" s="2"/>
      <c r="FOR77" s="2"/>
      <c r="FOS77" s="2"/>
      <c r="FOT77" s="2"/>
      <c r="FOU77" s="2"/>
      <c r="FOV77" s="2"/>
      <c r="FOW77" s="2"/>
      <c r="FOX77" s="2"/>
      <c r="FOY77" s="2"/>
      <c r="FOZ77" s="2"/>
      <c r="FPA77" s="2"/>
      <c r="FPB77" s="2"/>
      <c r="FPC77" s="2"/>
      <c r="FPD77" s="2"/>
      <c r="FPE77" s="2"/>
      <c r="FPF77" s="2"/>
      <c r="FPG77" s="2"/>
      <c r="FPH77" s="2"/>
      <c r="FPI77" s="2"/>
      <c r="FPJ77" s="2"/>
      <c r="FPK77" s="2"/>
      <c r="FPL77" s="2"/>
      <c r="FPM77" s="2"/>
      <c r="FPN77" s="2"/>
      <c r="FPO77" s="2"/>
      <c r="FPP77" s="2"/>
      <c r="FPQ77" s="2"/>
      <c r="FPR77" s="2"/>
      <c r="FPS77" s="2"/>
      <c r="FPT77" s="2"/>
      <c r="FPU77" s="2"/>
      <c r="FPV77" s="2"/>
      <c r="FPW77" s="2"/>
      <c r="FPX77" s="2"/>
      <c r="FPY77" s="2"/>
      <c r="FPZ77" s="2"/>
      <c r="FQA77" s="2"/>
      <c r="FQB77" s="2"/>
      <c r="FQC77" s="2"/>
      <c r="FQD77" s="2"/>
      <c r="FQE77" s="2"/>
      <c r="FQF77" s="2"/>
      <c r="FQG77" s="2"/>
      <c r="FQH77" s="2"/>
      <c r="FQI77" s="2"/>
      <c r="FQJ77" s="2"/>
      <c r="FQK77" s="2"/>
      <c r="FQL77" s="2"/>
      <c r="FQM77" s="2"/>
      <c r="FQN77" s="2"/>
      <c r="FQO77" s="2"/>
      <c r="FQP77" s="2"/>
      <c r="FQQ77" s="2"/>
      <c r="FQR77" s="2"/>
      <c r="FQS77" s="2"/>
      <c r="FQT77" s="2"/>
      <c r="FQU77" s="2"/>
      <c r="FQV77" s="2"/>
      <c r="FQW77" s="2"/>
      <c r="FQX77" s="2"/>
      <c r="FQY77" s="2"/>
      <c r="FQZ77" s="2"/>
      <c r="FRA77" s="2"/>
      <c r="FRB77" s="2"/>
      <c r="FRC77" s="2"/>
      <c r="FRD77" s="2"/>
      <c r="FRE77" s="2"/>
      <c r="FRF77" s="2"/>
      <c r="FRG77" s="2"/>
      <c r="FRH77" s="2"/>
      <c r="FRI77" s="2"/>
      <c r="FRJ77" s="2"/>
      <c r="FRK77" s="2"/>
      <c r="FRL77" s="2"/>
      <c r="FRM77" s="2"/>
      <c r="FRN77" s="2"/>
      <c r="FRO77" s="2"/>
      <c r="FRP77" s="2"/>
      <c r="FRQ77" s="2"/>
      <c r="FRR77" s="2"/>
      <c r="FRS77" s="2"/>
      <c r="FRT77" s="2"/>
      <c r="FRU77" s="2"/>
      <c r="FRV77" s="2"/>
      <c r="FRW77" s="2"/>
      <c r="FRX77" s="2"/>
      <c r="FRY77" s="2"/>
      <c r="FRZ77" s="2"/>
      <c r="FSA77" s="2"/>
      <c r="FSB77" s="2"/>
      <c r="FSC77" s="2"/>
      <c r="FSD77" s="2"/>
      <c r="FSE77" s="2"/>
      <c r="FSF77" s="2"/>
      <c r="FSG77" s="2"/>
      <c r="FSH77" s="2"/>
      <c r="FSI77" s="2"/>
      <c r="FSJ77" s="2"/>
      <c r="FSK77" s="2"/>
      <c r="FSL77" s="2"/>
      <c r="FSM77" s="2"/>
      <c r="FSN77" s="2"/>
      <c r="FSO77" s="2"/>
      <c r="FSP77" s="2"/>
      <c r="FSQ77" s="2"/>
      <c r="FSR77" s="2"/>
      <c r="FSS77" s="2"/>
      <c r="FST77" s="2"/>
      <c r="FSU77" s="2"/>
      <c r="FSV77" s="2"/>
      <c r="FSW77" s="2"/>
      <c r="FSX77" s="2"/>
      <c r="FSY77" s="2"/>
      <c r="FSZ77" s="2"/>
      <c r="FTA77" s="2"/>
      <c r="FTB77" s="2"/>
      <c r="FTC77" s="2"/>
      <c r="FTD77" s="2"/>
      <c r="FTE77" s="2"/>
      <c r="FTF77" s="2"/>
      <c r="FTG77" s="2"/>
      <c r="FTH77" s="2"/>
      <c r="FTI77" s="2"/>
      <c r="FTJ77" s="2"/>
      <c r="FTK77" s="2"/>
      <c r="FTL77" s="2"/>
      <c r="FTM77" s="2"/>
      <c r="FTN77" s="2"/>
      <c r="FTO77" s="2"/>
      <c r="FTP77" s="2"/>
      <c r="FTQ77" s="2"/>
      <c r="FTR77" s="2"/>
      <c r="FTS77" s="2"/>
      <c r="FTT77" s="2"/>
      <c r="FTU77" s="2"/>
      <c r="FTV77" s="2"/>
      <c r="FTW77" s="2"/>
      <c r="FTX77" s="2"/>
      <c r="FTY77" s="2"/>
      <c r="FTZ77" s="2"/>
      <c r="FUA77" s="2"/>
      <c r="FUB77" s="2"/>
      <c r="FUC77" s="2"/>
      <c r="FUD77" s="2"/>
      <c r="FUE77" s="2"/>
      <c r="FUF77" s="2"/>
      <c r="FUG77" s="2"/>
      <c r="FUH77" s="2"/>
      <c r="FUI77" s="2"/>
      <c r="FUJ77" s="2"/>
      <c r="FUK77" s="2"/>
      <c r="FUL77" s="2"/>
      <c r="FUM77" s="2"/>
      <c r="FUN77" s="2"/>
      <c r="FUO77" s="2"/>
      <c r="FUP77" s="2"/>
      <c r="FUQ77" s="2"/>
      <c r="FUR77" s="2"/>
      <c r="FUS77" s="2"/>
      <c r="FUT77" s="2"/>
      <c r="FUU77" s="2"/>
      <c r="FUV77" s="2"/>
      <c r="FUW77" s="2"/>
      <c r="FUX77" s="2"/>
      <c r="FUY77" s="2"/>
      <c r="FUZ77" s="2"/>
      <c r="FVA77" s="2"/>
      <c r="FVB77" s="2"/>
      <c r="FVC77" s="2"/>
      <c r="FVD77" s="2"/>
      <c r="FVE77" s="2"/>
      <c r="FVF77" s="2"/>
      <c r="FVG77" s="2"/>
      <c r="FVH77" s="2"/>
      <c r="FVI77" s="2"/>
      <c r="FVJ77" s="2"/>
      <c r="FVK77" s="2"/>
      <c r="FVL77" s="2"/>
      <c r="FVM77" s="2"/>
      <c r="FVN77" s="2"/>
      <c r="FVO77" s="2"/>
      <c r="FVP77" s="2"/>
      <c r="FVQ77" s="2"/>
      <c r="FVR77" s="2"/>
      <c r="FVS77" s="2"/>
      <c r="FVT77" s="2"/>
      <c r="FVU77" s="2"/>
      <c r="FVV77" s="2"/>
      <c r="FVW77" s="2"/>
      <c r="FVX77" s="2"/>
      <c r="FVY77" s="2"/>
      <c r="FVZ77" s="2"/>
      <c r="FWA77" s="2"/>
      <c r="FWB77" s="2"/>
      <c r="FWC77" s="2"/>
      <c r="FWD77" s="2"/>
      <c r="FWE77" s="2"/>
      <c r="FWF77" s="2"/>
      <c r="FWG77" s="2"/>
      <c r="FWH77" s="2"/>
      <c r="FWI77" s="2"/>
      <c r="FWJ77" s="2"/>
      <c r="FWK77" s="2"/>
      <c r="FWL77" s="2"/>
      <c r="FWM77" s="2"/>
      <c r="FWN77" s="2"/>
      <c r="FWO77" s="2"/>
      <c r="FWP77" s="2"/>
      <c r="FWQ77" s="2"/>
      <c r="FWR77" s="2"/>
      <c r="FWS77" s="2"/>
      <c r="FWT77" s="2"/>
      <c r="FWU77" s="2"/>
      <c r="FWV77" s="2"/>
      <c r="FWW77" s="2"/>
      <c r="FWX77" s="2"/>
      <c r="FWY77" s="2"/>
      <c r="FWZ77" s="2"/>
      <c r="FXA77" s="2"/>
      <c r="FXB77" s="2"/>
      <c r="FXC77" s="2"/>
      <c r="FXD77" s="2"/>
      <c r="FXE77" s="2"/>
      <c r="FXF77" s="2"/>
      <c r="FXG77" s="2"/>
      <c r="FXH77" s="2"/>
      <c r="FXI77" s="2"/>
      <c r="FXJ77" s="2"/>
      <c r="FXK77" s="2"/>
      <c r="FXL77" s="2"/>
      <c r="FXM77" s="2"/>
      <c r="FXN77" s="2"/>
      <c r="FXO77" s="2"/>
      <c r="FXP77" s="2"/>
      <c r="FXQ77" s="2"/>
      <c r="FXR77" s="2"/>
      <c r="FXS77" s="2"/>
      <c r="FXT77" s="2"/>
      <c r="FXU77" s="2"/>
      <c r="FXV77" s="2"/>
      <c r="FXW77" s="2"/>
      <c r="FXX77" s="2"/>
      <c r="FXY77" s="2"/>
      <c r="FXZ77" s="2"/>
      <c r="FYA77" s="2"/>
      <c r="FYB77" s="2"/>
      <c r="FYC77" s="2"/>
      <c r="FYD77" s="2"/>
      <c r="FYE77" s="2"/>
      <c r="FYF77" s="2"/>
      <c r="FYG77" s="2"/>
      <c r="FYH77" s="2"/>
      <c r="FYI77" s="2"/>
      <c r="FYJ77" s="2"/>
      <c r="FYK77" s="2"/>
      <c r="FYL77" s="2"/>
      <c r="FYM77" s="2"/>
      <c r="FYN77" s="2"/>
      <c r="FYO77" s="2"/>
      <c r="FYP77" s="2"/>
      <c r="FYQ77" s="2"/>
      <c r="FYR77" s="2"/>
      <c r="FYS77" s="2"/>
      <c r="FYT77" s="2"/>
      <c r="FYU77" s="2"/>
      <c r="FYV77" s="2"/>
      <c r="FYW77" s="2"/>
      <c r="FYX77" s="2"/>
      <c r="FYY77" s="2"/>
      <c r="FYZ77" s="2"/>
      <c r="FZA77" s="2"/>
      <c r="FZB77" s="2"/>
      <c r="FZC77" s="2"/>
      <c r="FZD77" s="2"/>
      <c r="FZE77" s="2"/>
      <c r="FZF77" s="2"/>
      <c r="FZG77" s="2"/>
      <c r="FZH77" s="2"/>
      <c r="FZI77" s="2"/>
      <c r="FZJ77" s="2"/>
      <c r="FZK77" s="2"/>
      <c r="FZL77" s="2"/>
      <c r="FZM77" s="2"/>
      <c r="FZN77" s="2"/>
      <c r="FZO77" s="2"/>
      <c r="FZP77" s="2"/>
      <c r="FZQ77" s="2"/>
      <c r="FZR77" s="2"/>
      <c r="FZS77" s="2"/>
      <c r="FZT77" s="2"/>
      <c r="FZU77" s="2"/>
      <c r="FZV77" s="2"/>
      <c r="FZW77" s="2"/>
      <c r="FZX77" s="2"/>
      <c r="FZY77" s="2"/>
      <c r="FZZ77" s="2"/>
      <c r="GAA77" s="2"/>
      <c r="GAB77" s="2"/>
      <c r="GAC77" s="2"/>
      <c r="GAD77" s="2"/>
      <c r="GAE77" s="2"/>
      <c r="GAF77" s="2"/>
      <c r="GAG77" s="2"/>
      <c r="GAH77" s="2"/>
      <c r="GAI77" s="2"/>
      <c r="GAJ77" s="2"/>
      <c r="GAK77" s="2"/>
      <c r="GAL77" s="2"/>
      <c r="GAM77" s="2"/>
      <c r="GAN77" s="2"/>
      <c r="GAO77" s="2"/>
      <c r="GAP77" s="2"/>
      <c r="GAQ77" s="2"/>
      <c r="GAR77" s="2"/>
      <c r="GAS77" s="2"/>
      <c r="GAT77" s="2"/>
      <c r="GAU77" s="2"/>
      <c r="GAV77" s="2"/>
      <c r="GAW77" s="2"/>
      <c r="GAX77" s="2"/>
      <c r="GAY77" s="2"/>
      <c r="GAZ77" s="2"/>
      <c r="GBA77" s="2"/>
      <c r="GBB77" s="2"/>
      <c r="GBC77" s="2"/>
      <c r="GBD77" s="2"/>
      <c r="GBE77" s="2"/>
      <c r="GBF77" s="2"/>
      <c r="GBG77" s="2"/>
      <c r="GBH77" s="2"/>
      <c r="GBI77" s="2"/>
      <c r="GBJ77" s="2"/>
      <c r="GBK77" s="2"/>
      <c r="GBL77" s="2"/>
      <c r="GBM77" s="2"/>
      <c r="GBN77" s="2"/>
      <c r="GBO77" s="2"/>
      <c r="GBP77" s="2"/>
      <c r="GBQ77" s="2"/>
      <c r="GBR77" s="2"/>
      <c r="GBS77" s="2"/>
      <c r="GBT77" s="2"/>
      <c r="GBU77" s="2"/>
      <c r="GBV77" s="2"/>
      <c r="GBW77" s="2"/>
      <c r="GBX77" s="2"/>
      <c r="GBY77" s="2"/>
      <c r="GBZ77" s="2"/>
      <c r="GCA77" s="2"/>
      <c r="GCB77" s="2"/>
      <c r="GCC77" s="2"/>
      <c r="GCD77" s="2"/>
      <c r="GCE77" s="2"/>
      <c r="GCF77" s="2"/>
      <c r="GCG77" s="2"/>
      <c r="GCH77" s="2"/>
      <c r="GCI77" s="2"/>
      <c r="GCJ77" s="2"/>
      <c r="GCK77" s="2"/>
      <c r="GCL77" s="2"/>
      <c r="GCM77" s="2"/>
      <c r="GCN77" s="2"/>
      <c r="GCO77" s="2"/>
      <c r="GCP77" s="2"/>
      <c r="GCQ77" s="2"/>
      <c r="GCR77" s="2"/>
      <c r="GCS77" s="2"/>
      <c r="GCT77" s="2"/>
      <c r="GCU77" s="2"/>
      <c r="GCV77" s="2"/>
      <c r="GCW77" s="2"/>
      <c r="GCX77" s="2"/>
      <c r="GCY77" s="2"/>
      <c r="GCZ77" s="2"/>
      <c r="GDA77" s="2"/>
      <c r="GDB77" s="2"/>
      <c r="GDC77" s="2"/>
      <c r="GDD77" s="2"/>
      <c r="GDE77" s="2"/>
      <c r="GDF77" s="2"/>
      <c r="GDG77" s="2"/>
      <c r="GDH77" s="2"/>
      <c r="GDI77" s="2"/>
      <c r="GDJ77" s="2"/>
      <c r="GDK77" s="2"/>
      <c r="GDL77" s="2"/>
      <c r="GDM77" s="2"/>
      <c r="GDN77" s="2"/>
      <c r="GDO77" s="2"/>
      <c r="GDP77" s="2"/>
      <c r="GDQ77" s="2"/>
      <c r="GDR77" s="2"/>
      <c r="GDS77" s="2"/>
      <c r="GDT77" s="2"/>
      <c r="GDU77" s="2"/>
      <c r="GDV77" s="2"/>
      <c r="GDW77" s="2"/>
      <c r="GDX77" s="2"/>
      <c r="GDY77" s="2"/>
      <c r="GDZ77" s="2"/>
      <c r="GEA77" s="2"/>
      <c r="GEB77" s="2"/>
      <c r="GEC77" s="2"/>
      <c r="GED77" s="2"/>
      <c r="GEE77" s="2"/>
      <c r="GEF77" s="2"/>
      <c r="GEG77" s="2"/>
      <c r="GEH77" s="2"/>
      <c r="GEI77" s="2"/>
      <c r="GEJ77" s="2"/>
      <c r="GEK77" s="2"/>
      <c r="GEL77" s="2"/>
      <c r="GEM77" s="2"/>
      <c r="GEN77" s="2"/>
      <c r="GEO77" s="2"/>
      <c r="GEP77" s="2"/>
      <c r="GEQ77" s="2"/>
      <c r="GER77" s="2"/>
      <c r="GES77" s="2"/>
      <c r="GET77" s="2"/>
      <c r="GEU77" s="2"/>
      <c r="GEV77" s="2"/>
      <c r="GEW77" s="2"/>
      <c r="GEX77" s="2"/>
      <c r="GEY77" s="2"/>
      <c r="GEZ77" s="2"/>
      <c r="GFA77" s="2"/>
      <c r="GFB77" s="2"/>
      <c r="GFC77" s="2"/>
      <c r="GFD77" s="2"/>
      <c r="GFE77" s="2"/>
      <c r="GFF77" s="2"/>
      <c r="GFG77" s="2"/>
      <c r="GFH77" s="2"/>
      <c r="GFI77" s="2"/>
      <c r="GFJ77" s="2"/>
      <c r="GFK77" s="2"/>
      <c r="GFL77" s="2"/>
      <c r="GFM77" s="2"/>
      <c r="GFN77" s="2"/>
      <c r="GFO77" s="2"/>
      <c r="GFP77" s="2"/>
      <c r="GFQ77" s="2"/>
      <c r="GFR77" s="2"/>
      <c r="GFS77" s="2"/>
      <c r="GFT77" s="2"/>
      <c r="GFU77" s="2"/>
      <c r="GFV77" s="2"/>
      <c r="GFW77" s="2"/>
      <c r="GFX77" s="2"/>
      <c r="GFY77" s="2"/>
      <c r="GFZ77" s="2"/>
      <c r="GGA77" s="2"/>
      <c r="GGB77" s="2"/>
      <c r="GGC77" s="2"/>
      <c r="GGD77" s="2"/>
      <c r="GGE77" s="2"/>
      <c r="GGF77" s="2"/>
      <c r="GGG77" s="2"/>
      <c r="GGH77" s="2"/>
      <c r="GGI77" s="2"/>
      <c r="GGJ77" s="2"/>
      <c r="GGK77" s="2"/>
      <c r="GGL77" s="2"/>
      <c r="GGM77" s="2"/>
      <c r="GGN77" s="2"/>
      <c r="GGO77" s="2"/>
      <c r="GGP77" s="2"/>
      <c r="GGQ77" s="2"/>
      <c r="GGR77" s="2"/>
      <c r="GGS77" s="2"/>
      <c r="GGT77" s="2"/>
      <c r="GGU77" s="2"/>
      <c r="GGV77" s="2"/>
      <c r="GGW77" s="2"/>
      <c r="GGX77" s="2"/>
      <c r="GGY77" s="2"/>
      <c r="GGZ77" s="2"/>
      <c r="GHA77" s="2"/>
      <c r="GHB77" s="2"/>
      <c r="GHC77" s="2"/>
      <c r="GHD77" s="2"/>
      <c r="GHE77" s="2"/>
      <c r="GHF77" s="2"/>
      <c r="GHG77" s="2"/>
      <c r="GHH77" s="2"/>
      <c r="GHI77" s="2"/>
      <c r="GHJ77" s="2"/>
      <c r="GHK77" s="2"/>
      <c r="GHL77" s="2"/>
      <c r="GHM77" s="2"/>
      <c r="GHN77" s="2"/>
      <c r="GHO77" s="2"/>
      <c r="GHP77" s="2"/>
      <c r="GHQ77" s="2"/>
      <c r="GHR77" s="2"/>
      <c r="GHS77" s="2"/>
      <c r="GHT77" s="2"/>
      <c r="GHU77" s="2"/>
      <c r="GHV77" s="2"/>
      <c r="GHW77" s="2"/>
      <c r="GHX77" s="2"/>
      <c r="GHY77" s="2"/>
      <c r="GHZ77" s="2"/>
      <c r="GIA77" s="2"/>
      <c r="GIB77" s="2"/>
      <c r="GIC77" s="2"/>
      <c r="GID77" s="2"/>
      <c r="GIE77" s="2"/>
      <c r="GIF77" s="2"/>
      <c r="GIG77" s="2"/>
      <c r="GIH77" s="2"/>
      <c r="GII77" s="2"/>
      <c r="GIJ77" s="2"/>
      <c r="GIK77" s="2"/>
      <c r="GIL77" s="2"/>
      <c r="GIM77" s="2"/>
      <c r="GIN77" s="2"/>
      <c r="GIO77" s="2"/>
      <c r="GIP77" s="2"/>
      <c r="GIQ77" s="2"/>
      <c r="GIR77" s="2"/>
      <c r="GIS77" s="2"/>
      <c r="GIT77" s="2"/>
      <c r="GIU77" s="2"/>
      <c r="GIV77" s="2"/>
      <c r="GIW77" s="2"/>
      <c r="GIX77" s="2"/>
      <c r="GIY77" s="2"/>
      <c r="GIZ77" s="2"/>
      <c r="GJA77" s="2"/>
      <c r="GJB77" s="2"/>
      <c r="GJC77" s="2"/>
      <c r="GJD77" s="2"/>
      <c r="GJE77" s="2"/>
      <c r="GJF77" s="2"/>
      <c r="GJG77" s="2"/>
      <c r="GJH77" s="2"/>
      <c r="GJI77" s="2"/>
      <c r="GJJ77" s="2"/>
      <c r="GJK77" s="2"/>
      <c r="GJL77" s="2"/>
      <c r="GJM77" s="2"/>
      <c r="GJN77" s="2"/>
      <c r="GJO77" s="2"/>
      <c r="GJP77" s="2"/>
      <c r="GJQ77" s="2"/>
      <c r="GJR77" s="2"/>
      <c r="GJS77" s="2"/>
      <c r="GJT77" s="2"/>
      <c r="GJU77" s="2"/>
      <c r="GJV77" s="2"/>
      <c r="GJW77" s="2"/>
      <c r="GJX77" s="2"/>
      <c r="GJY77" s="2"/>
      <c r="GJZ77" s="2"/>
      <c r="GKA77" s="2"/>
      <c r="GKB77" s="2"/>
      <c r="GKC77" s="2"/>
      <c r="GKD77" s="2"/>
      <c r="GKE77" s="2"/>
      <c r="GKF77" s="2"/>
      <c r="GKG77" s="2"/>
      <c r="GKH77" s="2"/>
      <c r="GKI77" s="2"/>
      <c r="GKJ77" s="2"/>
      <c r="GKK77" s="2"/>
      <c r="GKL77" s="2"/>
      <c r="GKM77" s="2"/>
      <c r="GKN77" s="2"/>
      <c r="GKO77" s="2"/>
      <c r="GKP77" s="2"/>
      <c r="GKQ77" s="2"/>
      <c r="GKR77" s="2"/>
      <c r="GKS77" s="2"/>
      <c r="GKT77" s="2"/>
      <c r="GKU77" s="2"/>
      <c r="GKV77" s="2"/>
      <c r="GKW77" s="2"/>
      <c r="GKX77" s="2"/>
      <c r="GKY77" s="2"/>
      <c r="GKZ77" s="2"/>
      <c r="GLA77" s="2"/>
      <c r="GLB77" s="2"/>
      <c r="GLC77" s="2"/>
      <c r="GLD77" s="2"/>
      <c r="GLE77" s="2"/>
      <c r="GLF77" s="2"/>
      <c r="GLG77" s="2"/>
      <c r="GLH77" s="2"/>
      <c r="GLI77" s="2"/>
      <c r="GLJ77" s="2"/>
      <c r="GLK77" s="2"/>
      <c r="GLL77" s="2"/>
      <c r="GLM77" s="2"/>
      <c r="GLN77" s="2"/>
      <c r="GLO77" s="2"/>
      <c r="GLP77" s="2"/>
      <c r="GLQ77" s="2"/>
      <c r="GLR77" s="2"/>
      <c r="GLS77" s="2"/>
      <c r="GLT77" s="2"/>
      <c r="GLU77" s="2"/>
      <c r="GLV77" s="2"/>
      <c r="GLW77" s="2"/>
      <c r="GLX77" s="2"/>
      <c r="GLY77" s="2"/>
      <c r="GLZ77" s="2"/>
      <c r="GMA77" s="2"/>
      <c r="GMB77" s="2"/>
      <c r="GMC77" s="2"/>
      <c r="GMD77" s="2"/>
      <c r="GME77" s="2"/>
      <c r="GMF77" s="2"/>
      <c r="GMG77" s="2"/>
      <c r="GMH77" s="2"/>
      <c r="GMI77" s="2"/>
      <c r="GMJ77" s="2"/>
      <c r="GMK77" s="2"/>
      <c r="GML77" s="2"/>
      <c r="GMM77" s="2"/>
      <c r="GMN77" s="2"/>
      <c r="GMO77" s="2"/>
      <c r="GMP77" s="2"/>
      <c r="GMQ77" s="2"/>
      <c r="GMR77" s="2"/>
      <c r="GMS77" s="2"/>
      <c r="GMT77" s="2"/>
      <c r="GMU77" s="2"/>
      <c r="GMV77" s="2"/>
      <c r="GMW77" s="2"/>
      <c r="GMX77" s="2"/>
      <c r="GMY77" s="2"/>
      <c r="GMZ77" s="2"/>
      <c r="GNA77" s="2"/>
      <c r="GNB77" s="2"/>
      <c r="GNC77" s="2"/>
      <c r="GND77" s="2"/>
      <c r="GNE77" s="2"/>
      <c r="GNF77" s="2"/>
      <c r="GNG77" s="2"/>
      <c r="GNH77" s="2"/>
      <c r="GNI77" s="2"/>
      <c r="GNJ77" s="2"/>
      <c r="GNK77" s="2"/>
      <c r="GNL77" s="2"/>
      <c r="GNM77" s="2"/>
      <c r="GNN77" s="2"/>
      <c r="GNO77" s="2"/>
      <c r="GNP77" s="2"/>
      <c r="GNQ77" s="2"/>
      <c r="GNR77" s="2"/>
      <c r="GNS77" s="2"/>
      <c r="GNT77" s="2"/>
      <c r="GNU77" s="2"/>
      <c r="GNV77" s="2"/>
      <c r="GNW77" s="2"/>
      <c r="GNX77" s="2"/>
      <c r="GNY77" s="2"/>
      <c r="GNZ77" s="2"/>
      <c r="GOA77" s="2"/>
      <c r="GOB77" s="2"/>
      <c r="GOC77" s="2"/>
      <c r="GOD77" s="2"/>
      <c r="GOE77" s="2"/>
      <c r="GOF77" s="2"/>
      <c r="GOG77" s="2"/>
      <c r="GOH77" s="2"/>
      <c r="GOI77" s="2"/>
      <c r="GOJ77" s="2"/>
      <c r="GOK77" s="2"/>
      <c r="GOL77" s="2"/>
      <c r="GOM77" s="2"/>
      <c r="GON77" s="2"/>
      <c r="GOO77" s="2"/>
      <c r="GOP77" s="2"/>
      <c r="GOQ77" s="2"/>
      <c r="GOR77" s="2"/>
      <c r="GOS77" s="2"/>
      <c r="GOT77" s="2"/>
      <c r="GOU77" s="2"/>
      <c r="GOV77" s="2"/>
      <c r="GOW77" s="2"/>
      <c r="GOX77" s="2"/>
      <c r="GOY77" s="2"/>
      <c r="GOZ77" s="2"/>
      <c r="GPA77" s="2"/>
      <c r="GPB77" s="2"/>
      <c r="GPC77" s="2"/>
      <c r="GPD77" s="2"/>
      <c r="GPE77" s="2"/>
      <c r="GPF77" s="2"/>
      <c r="GPG77" s="2"/>
      <c r="GPH77" s="2"/>
      <c r="GPI77" s="2"/>
      <c r="GPJ77" s="2"/>
      <c r="GPK77" s="2"/>
      <c r="GPL77" s="2"/>
      <c r="GPM77" s="2"/>
      <c r="GPN77" s="2"/>
      <c r="GPO77" s="2"/>
      <c r="GPP77" s="2"/>
      <c r="GPQ77" s="2"/>
      <c r="GPR77" s="2"/>
      <c r="GPS77" s="2"/>
      <c r="GPT77" s="2"/>
      <c r="GPU77" s="2"/>
      <c r="GPV77" s="2"/>
      <c r="GPW77" s="2"/>
      <c r="GPX77" s="2"/>
      <c r="GPY77" s="2"/>
      <c r="GPZ77" s="2"/>
      <c r="GQA77" s="2"/>
      <c r="GQB77" s="2"/>
      <c r="GQC77" s="2"/>
      <c r="GQD77" s="2"/>
      <c r="GQE77" s="2"/>
      <c r="GQF77" s="2"/>
      <c r="GQG77" s="2"/>
      <c r="GQH77" s="2"/>
      <c r="GQI77" s="2"/>
      <c r="GQJ77" s="2"/>
      <c r="GQK77" s="2"/>
      <c r="GQL77" s="2"/>
      <c r="GQM77" s="2"/>
      <c r="GQN77" s="2"/>
      <c r="GQO77" s="2"/>
      <c r="GQP77" s="2"/>
      <c r="GQQ77" s="2"/>
      <c r="GQR77" s="2"/>
      <c r="GQS77" s="2"/>
      <c r="GQT77" s="2"/>
      <c r="GQU77" s="2"/>
      <c r="GQV77" s="2"/>
      <c r="GQW77" s="2"/>
      <c r="GQX77" s="2"/>
      <c r="GQY77" s="2"/>
      <c r="GQZ77" s="2"/>
      <c r="GRA77" s="2"/>
      <c r="GRB77" s="2"/>
      <c r="GRC77" s="2"/>
      <c r="GRD77" s="2"/>
      <c r="GRE77" s="2"/>
      <c r="GRF77" s="2"/>
      <c r="GRG77" s="2"/>
      <c r="GRH77" s="2"/>
      <c r="GRI77" s="2"/>
      <c r="GRJ77" s="2"/>
      <c r="GRK77" s="2"/>
      <c r="GRL77" s="2"/>
      <c r="GRM77" s="2"/>
      <c r="GRN77" s="2"/>
      <c r="GRO77" s="2"/>
      <c r="GRP77" s="2"/>
      <c r="GRQ77" s="2"/>
      <c r="GRR77" s="2"/>
      <c r="GRS77" s="2"/>
      <c r="GRT77" s="2"/>
      <c r="GRU77" s="2"/>
      <c r="GRV77" s="2"/>
      <c r="GRW77" s="2"/>
      <c r="GRX77" s="2"/>
      <c r="GRY77" s="2"/>
      <c r="GRZ77" s="2"/>
      <c r="GSA77" s="2"/>
      <c r="GSB77" s="2"/>
      <c r="GSC77" s="2"/>
      <c r="GSD77" s="2"/>
      <c r="GSE77" s="2"/>
      <c r="GSF77" s="2"/>
      <c r="GSG77" s="2"/>
      <c r="GSH77" s="2"/>
      <c r="GSI77" s="2"/>
      <c r="GSJ77" s="2"/>
      <c r="GSK77" s="2"/>
      <c r="GSL77" s="2"/>
      <c r="GSM77" s="2"/>
      <c r="GSN77" s="2"/>
      <c r="GSO77" s="2"/>
      <c r="GSP77" s="2"/>
      <c r="GSQ77" s="2"/>
      <c r="GSR77" s="2"/>
      <c r="GSS77" s="2"/>
      <c r="GST77" s="2"/>
      <c r="GSU77" s="2"/>
      <c r="GSV77" s="2"/>
      <c r="GSW77" s="2"/>
      <c r="GSX77" s="2"/>
      <c r="GSY77" s="2"/>
      <c r="GSZ77" s="2"/>
      <c r="GTA77" s="2"/>
      <c r="GTB77" s="2"/>
      <c r="GTC77" s="2"/>
      <c r="GTD77" s="2"/>
      <c r="GTE77" s="2"/>
      <c r="GTF77" s="2"/>
      <c r="GTG77" s="2"/>
      <c r="GTH77" s="2"/>
      <c r="GTI77" s="2"/>
      <c r="GTJ77" s="2"/>
      <c r="GTK77" s="2"/>
      <c r="GTL77" s="2"/>
      <c r="GTM77" s="2"/>
      <c r="GTN77" s="2"/>
      <c r="GTO77" s="2"/>
      <c r="GTP77" s="2"/>
      <c r="GTQ77" s="2"/>
      <c r="GTR77" s="2"/>
      <c r="GTS77" s="2"/>
      <c r="GTT77" s="2"/>
      <c r="GTU77" s="2"/>
      <c r="GTV77" s="2"/>
      <c r="GTW77" s="2"/>
      <c r="GTX77" s="2"/>
      <c r="GTY77" s="2"/>
      <c r="GTZ77" s="2"/>
      <c r="GUA77" s="2"/>
      <c r="GUB77" s="2"/>
      <c r="GUC77" s="2"/>
      <c r="GUD77" s="2"/>
      <c r="GUE77" s="2"/>
      <c r="GUF77" s="2"/>
      <c r="GUG77" s="2"/>
      <c r="GUH77" s="2"/>
      <c r="GUI77" s="2"/>
      <c r="GUJ77" s="2"/>
      <c r="GUK77" s="2"/>
      <c r="GUL77" s="2"/>
      <c r="GUM77" s="2"/>
      <c r="GUN77" s="2"/>
      <c r="GUO77" s="2"/>
      <c r="GUP77" s="2"/>
      <c r="GUQ77" s="2"/>
      <c r="GUR77" s="2"/>
      <c r="GUS77" s="2"/>
      <c r="GUT77" s="2"/>
      <c r="GUU77" s="2"/>
      <c r="GUV77" s="2"/>
      <c r="GUW77" s="2"/>
      <c r="GUX77" s="2"/>
      <c r="GUY77" s="2"/>
      <c r="GUZ77" s="2"/>
      <c r="GVA77" s="2"/>
      <c r="GVB77" s="2"/>
      <c r="GVC77" s="2"/>
      <c r="GVD77" s="2"/>
      <c r="GVE77" s="2"/>
      <c r="GVF77" s="2"/>
      <c r="GVG77" s="2"/>
      <c r="GVH77" s="2"/>
      <c r="GVI77" s="2"/>
      <c r="GVJ77" s="2"/>
      <c r="GVK77" s="2"/>
      <c r="GVL77" s="2"/>
      <c r="GVM77" s="2"/>
      <c r="GVN77" s="2"/>
      <c r="GVO77" s="2"/>
      <c r="GVP77" s="2"/>
      <c r="GVQ77" s="2"/>
      <c r="GVR77" s="2"/>
      <c r="GVS77" s="2"/>
      <c r="GVT77" s="2"/>
      <c r="GVU77" s="2"/>
      <c r="GVV77" s="2"/>
      <c r="GVW77" s="2"/>
      <c r="GVX77" s="2"/>
      <c r="GVY77" s="2"/>
      <c r="GVZ77" s="2"/>
      <c r="GWA77" s="2"/>
      <c r="GWB77" s="2"/>
      <c r="GWC77" s="2"/>
      <c r="GWD77" s="2"/>
      <c r="GWE77" s="2"/>
      <c r="GWF77" s="2"/>
      <c r="GWG77" s="2"/>
      <c r="GWH77" s="2"/>
      <c r="GWI77" s="2"/>
      <c r="GWJ77" s="2"/>
      <c r="GWK77" s="2"/>
      <c r="GWL77" s="2"/>
      <c r="GWM77" s="2"/>
      <c r="GWN77" s="2"/>
      <c r="GWO77" s="2"/>
      <c r="GWP77" s="2"/>
      <c r="GWQ77" s="2"/>
      <c r="GWR77" s="2"/>
      <c r="GWS77" s="2"/>
      <c r="GWT77" s="2"/>
      <c r="GWU77" s="2"/>
      <c r="GWV77" s="2"/>
      <c r="GWW77" s="2"/>
      <c r="GWX77" s="2"/>
      <c r="GWY77" s="2"/>
      <c r="GWZ77" s="2"/>
      <c r="GXA77" s="2"/>
      <c r="GXB77" s="2"/>
      <c r="GXC77" s="2"/>
      <c r="GXD77" s="2"/>
      <c r="GXE77" s="2"/>
      <c r="GXF77" s="2"/>
      <c r="GXG77" s="2"/>
      <c r="GXH77" s="2"/>
      <c r="GXI77" s="2"/>
      <c r="GXJ77" s="2"/>
      <c r="GXK77" s="2"/>
      <c r="GXL77" s="2"/>
      <c r="GXM77" s="2"/>
      <c r="GXN77" s="2"/>
      <c r="GXO77" s="2"/>
      <c r="GXP77" s="2"/>
      <c r="GXQ77" s="2"/>
      <c r="GXR77" s="2"/>
      <c r="GXS77" s="2"/>
      <c r="GXT77" s="2"/>
      <c r="GXU77" s="2"/>
      <c r="GXV77" s="2"/>
      <c r="GXW77" s="2"/>
      <c r="GXX77" s="2"/>
      <c r="GXY77" s="2"/>
      <c r="GXZ77" s="2"/>
      <c r="GYA77" s="2"/>
      <c r="GYB77" s="2"/>
      <c r="GYC77" s="2"/>
      <c r="GYD77" s="2"/>
      <c r="GYE77" s="2"/>
      <c r="GYF77" s="2"/>
      <c r="GYG77" s="2"/>
      <c r="GYH77" s="2"/>
      <c r="GYI77" s="2"/>
      <c r="GYJ77" s="2"/>
      <c r="GYK77" s="2"/>
      <c r="GYL77" s="2"/>
      <c r="GYM77" s="2"/>
      <c r="GYN77" s="2"/>
      <c r="GYO77" s="2"/>
      <c r="GYP77" s="2"/>
      <c r="GYQ77" s="2"/>
      <c r="GYR77" s="2"/>
      <c r="GYS77" s="2"/>
      <c r="GYT77" s="2"/>
      <c r="GYU77" s="2"/>
      <c r="GYV77" s="2"/>
      <c r="GYW77" s="2"/>
      <c r="GYX77" s="2"/>
      <c r="GYY77" s="2"/>
      <c r="GYZ77" s="2"/>
      <c r="GZA77" s="2"/>
      <c r="GZB77" s="2"/>
      <c r="GZC77" s="2"/>
      <c r="GZD77" s="2"/>
      <c r="GZE77" s="2"/>
      <c r="GZF77" s="2"/>
      <c r="GZG77" s="2"/>
      <c r="GZH77" s="2"/>
      <c r="GZI77" s="2"/>
      <c r="GZJ77" s="2"/>
      <c r="GZK77" s="2"/>
      <c r="GZL77" s="2"/>
      <c r="GZM77" s="2"/>
      <c r="GZN77" s="2"/>
      <c r="GZO77" s="2"/>
      <c r="GZP77" s="2"/>
      <c r="GZQ77" s="2"/>
      <c r="GZR77" s="2"/>
      <c r="GZS77" s="2"/>
      <c r="GZT77" s="2"/>
      <c r="GZU77" s="2"/>
      <c r="GZV77" s="2"/>
      <c r="GZW77" s="2"/>
      <c r="GZX77" s="2"/>
      <c r="GZY77" s="2"/>
      <c r="GZZ77" s="2"/>
      <c r="HAA77" s="2"/>
      <c r="HAB77" s="2"/>
      <c r="HAC77" s="2"/>
      <c r="HAD77" s="2"/>
      <c r="HAE77" s="2"/>
      <c r="HAF77" s="2"/>
      <c r="HAG77" s="2"/>
      <c r="HAH77" s="2"/>
      <c r="HAI77" s="2"/>
      <c r="HAJ77" s="2"/>
      <c r="HAK77" s="2"/>
      <c r="HAL77" s="2"/>
      <c r="HAM77" s="2"/>
      <c r="HAN77" s="2"/>
      <c r="HAO77" s="2"/>
      <c r="HAP77" s="2"/>
      <c r="HAQ77" s="2"/>
      <c r="HAR77" s="2"/>
      <c r="HAS77" s="2"/>
      <c r="HAT77" s="2"/>
      <c r="HAU77" s="2"/>
      <c r="HAV77" s="2"/>
      <c r="HAW77" s="2"/>
      <c r="HAX77" s="2"/>
      <c r="HAY77" s="2"/>
      <c r="HAZ77" s="2"/>
      <c r="HBA77" s="2"/>
      <c r="HBB77" s="2"/>
      <c r="HBC77" s="2"/>
      <c r="HBD77" s="2"/>
      <c r="HBE77" s="2"/>
      <c r="HBF77" s="2"/>
      <c r="HBG77" s="2"/>
      <c r="HBH77" s="2"/>
      <c r="HBI77" s="2"/>
      <c r="HBJ77" s="2"/>
      <c r="HBK77" s="2"/>
      <c r="HBL77" s="2"/>
      <c r="HBM77" s="2"/>
      <c r="HBN77" s="2"/>
      <c r="HBO77" s="2"/>
      <c r="HBP77" s="2"/>
      <c r="HBQ77" s="2"/>
      <c r="HBR77" s="2"/>
      <c r="HBS77" s="2"/>
      <c r="HBT77" s="2"/>
      <c r="HBU77" s="2"/>
      <c r="HBV77" s="2"/>
      <c r="HBW77" s="2"/>
      <c r="HBX77" s="2"/>
      <c r="HBY77" s="2"/>
      <c r="HBZ77" s="2"/>
      <c r="HCA77" s="2"/>
      <c r="HCB77" s="2"/>
      <c r="HCC77" s="2"/>
      <c r="HCD77" s="2"/>
      <c r="HCE77" s="2"/>
      <c r="HCF77" s="2"/>
      <c r="HCG77" s="2"/>
      <c r="HCH77" s="2"/>
      <c r="HCI77" s="2"/>
      <c r="HCJ77" s="2"/>
      <c r="HCK77" s="2"/>
      <c r="HCL77" s="2"/>
      <c r="HCM77" s="2"/>
      <c r="HCN77" s="2"/>
      <c r="HCO77" s="2"/>
      <c r="HCP77" s="2"/>
      <c r="HCQ77" s="2"/>
      <c r="HCR77" s="2"/>
      <c r="HCS77" s="2"/>
      <c r="HCT77" s="2"/>
      <c r="HCU77" s="2"/>
      <c r="HCV77" s="2"/>
      <c r="HCW77" s="2"/>
      <c r="HCX77" s="2"/>
      <c r="HCY77" s="2"/>
      <c r="HCZ77" s="2"/>
      <c r="HDA77" s="2"/>
      <c r="HDB77" s="2"/>
      <c r="HDC77" s="2"/>
      <c r="HDD77" s="2"/>
      <c r="HDE77" s="2"/>
      <c r="HDF77" s="2"/>
      <c r="HDG77" s="2"/>
      <c r="HDH77" s="2"/>
      <c r="HDI77" s="2"/>
      <c r="HDJ77" s="2"/>
      <c r="HDK77" s="2"/>
      <c r="HDL77" s="2"/>
      <c r="HDM77" s="2"/>
      <c r="HDN77" s="2"/>
      <c r="HDO77" s="2"/>
      <c r="HDP77" s="2"/>
      <c r="HDQ77" s="2"/>
      <c r="HDR77" s="2"/>
      <c r="HDS77" s="2"/>
      <c r="HDT77" s="2"/>
      <c r="HDU77" s="2"/>
      <c r="HDV77" s="2"/>
      <c r="HDW77" s="2"/>
      <c r="HDX77" s="2"/>
      <c r="HDY77" s="2"/>
      <c r="HDZ77" s="2"/>
      <c r="HEA77" s="2"/>
      <c r="HEB77" s="2"/>
      <c r="HEC77" s="2"/>
      <c r="HED77" s="2"/>
      <c r="HEE77" s="2"/>
      <c r="HEF77" s="2"/>
      <c r="HEG77" s="2"/>
      <c r="HEH77" s="2"/>
      <c r="HEI77" s="2"/>
      <c r="HEJ77" s="2"/>
      <c r="HEK77" s="2"/>
      <c r="HEL77" s="2"/>
      <c r="HEM77" s="2"/>
      <c r="HEN77" s="2"/>
      <c r="HEO77" s="2"/>
      <c r="HEP77" s="2"/>
      <c r="HEQ77" s="2"/>
      <c r="HER77" s="2"/>
      <c r="HES77" s="2"/>
      <c r="HET77" s="2"/>
      <c r="HEU77" s="2"/>
      <c r="HEV77" s="2"/>
      <c r="HEW77" s="2"/>
      <c r="HEX77" s="2"/>
      <c r="HEY77" s="2"/>
      <c r="HEZ77" s="2"/>
      <c r="HFA77" s="2"/>
      <c r="HFB77" s="2"/>
      <c r="HFC77" s="2"/>
      <c r="HFD77" s="2"/>
      <c r="HFE77" s="2"/>
      <c r="HFF77" s="2"/>
      <c r="HFG77" s="2"/>
      <c r="HFH77" s="2"/>
      <c r="HFI77" s="2"/>
      <c r="HFJ77" s="2"/>
      <c r="HFK77" s="2"/>
      <c r="HFL77" s="2"/>
      <c r="HFM77" s="2"/>
      <c r="HFN77" s="2"/>
      <c r="HFO77" s="2"/>
      <c r="HFP77" s="2"/>
      <c r="HFQ77" s="2"/>
      <c r="HFR77" s="2"/>
      <c r="HFS77" s="2"/>
      <c r="HFT77" s="2"/>
      <c r="HFU77" s="2"/>
      <c r="HFV77" s="2"/>
      <c r="HFW77" s="2"/>
      <c r="HFX77" s="2"/>
      <c r="HFY77" s="2"/>
      <c r="HFZ77" s="2"/>
      <c r="HGA77" s="2"/>
      <c r="HGB77" s="2"/>
      <c r="HGC77" s="2"/>
      <c r="HGD77" s="2"/>
      <c r="HGE77" s="2"/>
      <c r="HGF77" s="2"/>
      <c r="HGG77" s="2"/>
      <c r="HGH77" s="2"/>
      <c r="HGI77" s="2"/>
      <c r="HGJ77" s="2"/>
      <c r="HGK77" s="2"/>
      <c r="HGL77" s="2"/>
      <c r="HGM77" s="2"/>
      <c r="HGN77" s="2"/>
      <c r="HGO77" s="2"/>
      <c r="HGP77" s="2"/>
      <c r="HGQ77" s="2"/>
      <c r="HGR77" s="2"/>
      <c r="HGS77" s="2"/>
      <c r="HGT77" s="2"/>
      <c r="HGU77" s="2"/>
      <c r="HGV77" s="2"/>
      <c r="HGW77" s="2"/>
      <c r="HGX77" s="2"/>
      <c r="HGY77" s="2"/>
      <c r="HGZ77" s="2"/>
      <c r="HHA77" s="2"/>
      <c r="HHB77" s="2"/>
      <c r="HHC77" s="2"/>
      <c r="HHD77" s="2"/>
      <c r="HHE77" s="2"/>
      <c r="HHF77" s="2"/>
      <c r="HHG77" s="2"/>
      <c r="HHH77" s="2"/>
      <c r="HHI77" s="2"/>
      <c r="HHJ77" s="2"/>
      <c r="HHK77" s="2"/>
      <c r="HHL77" s="2"/>
      <c r="HHM77" s="2"/>
      <c r="HHN77" s="2"/>
      <c r="HHO77" s="2"/>
      <c r="HHP77" s="2"/>
      <c r="HHQ77" s="2"/>
      <c r="HHR77" s="2"/>
      <c r="HHS77" s="2"/>
      <c r="HHT77" s="2"/>
      <c r="HHU77" s="2"/>
      <c r="HHV77" s="2"/>
      <c r="HHW77" s="2"/>
      <c r="HHX77" s="2"/>
      <c r="HHY77" s="2"/>
      <c r="HHZ77" s="2"/>
      <c r="HIA77" s="2"/>
      <c r="HIB77" s="2"/>
      <c r="HIC77" s="2"/>
      <c r="HID77" s="2"/>
      <c r="HIE77" s="2"/>
      <c r="HIF77" s="2"/>
      <c r="HIG77" s="2"/>
      <c r="HIH77" s="2"/>
      <c r="HII77" s="2"/>
      <c r="HIJ77" s="2"/>
      <c r="HIK77" s="2"/>
      <c r="HIL77" s="2"/>
      <c r="HIM77" s="2"/>
      <c r="HIN77" s="2"/>
      <c r="HIO77" s="2"/>
      <c r="HIP77" s="2"/>
      <c r="HIQ77" s="2"/>
      <c r="HIR77" s="2"/>
      <c r="HIS77" s="2"/>
      <c r="HIT77" s="2"/>
      <c r="HIU77" s="2"/>
      <c r="HIV77" s="2"/>
      <c r="HIW77" s="2"/>
      <c r="HIX77" s="2"/>
      <c r="HIY77" s="2"/>
      <c r="HIZ77" s="2"/>
      <c r="HJA77" s="2"/>
      <c r="HJB77" s="2"/>
      <c r="HJC77" s="2"/>
      <c r="HJD77" s="2"/>
      <c r="HJE77" s="2"/>
      <c r="HJF77" s="2"/>
      <c r="HJG77" s="2"/>
      <c r="HJH77" s="2"/>
      <c r="HJI77" s="2"/>
      <c r="HJJ77" s="2"/>
      <c r="HJK77" s="2"/>
      <c r="HJL77" s="2"/>
      <c r="HJM77" s="2"/>
      <c r="HJN77" s="2"/>
      <c r="HJO77" s="2"/>
      <c r="HJP77" s="2"/>
      <c r="HJQ77" s="2"/>
      <c r="HJR77" s="2"/>
      <c r="HJS77" s="2"/>
      <c r="HJT77" s="2"/>
      <c r="HJU77" s="2"/>
      <c r="HJV77" s="2"/>
      <c r="HJW77" s="2"/>
      <c r="HJX77" s="2"/>
      <c r="HJY77" s="2"/>
      <c r="HJZ77" s="2"/>
      <c r="HKA77" s="2"/>
      <c r="HKB77" s="2"/>
      <c r="HKC77" s="2"/>
      <c r="HKD77" s="2"/>
      <c r="HKE77" s="2"/>
      <c r="HKF77" s="2"/>
      <c r="HKG77" s="2"/>
      <c r="HKH77" s="2"/>
      <c r="HKI77" s="2"/>
      <c r="HKJ77" s="2"/>
      <c r="HKK77" s="2"/>
      <c r="HKL77" s="2"/>
      <c r="HKM77" s="2"/>
      <c r="HKN77" s="2"/>
      <c r="HKO77" s="2"/>
      <c r="HKP77" s="2"/>
      <c r="HKQ77" s="2"/>
      <c r="HKR77" s="2"/>
      <c r="HKS77" s="2"/>
      <c r="HKT77" s="2"/>
      <c r="HKU77" s="2"/>
      <c r="HKV77" s="2"/>
      <c r="HKW77" s="2"/>
      <c r="HKX77" s="2"/>
      <c r="HKY77" s="2"/>
      <c r="HKZ77" s="2"/>
      <c r="HLA77" s="2"/>
      <c r="HLB77" s="2"/>
      <c r="HLC77" s="2"/>
      <c r="HLD77" s="2"/>
      <c r="HLE77" s="2"/>
      <c r="HLF77" s="2"/>
      <c r="HLG77" s="2"/>
      <c r="HLH77" s="2"/>
      <c r="HLI77" s="2"/>
      <c r="HLJ77" s="2"/>
      <c r="HLK77" s="2"/>
      <c r="HLL77" s="2"/>
      <c r="HLM77" s="2"/>
      <c r="HLN77" s="2"/>
      <c r="HLO77" s="2"/>
      <c r="HLP77" s="2"/>
      <c r="HLQ77" s="2"/>
      <c r="HLR77" s="2"/>
      <c r="HLS77" s="2"/>
      <c r="HLT77" s="2"/>
      <c r="HLU77" s="2"/>
      <c r="HLV77" s="2"/>
      <c r="HLW77" s="2"/>
      <c r="HLX77" s="2"/>
      <c r="HLY77" s="2"/>
      <c r="HLZ77" s="2"/>
      <c r="HMA77" s="2"/>
      <c r="HMB77" s="2"/>
      <c r="HMC77" s="2"/>
      <c r="HMD77" s="2"/>
      <c r="HME77" s="2"/>
      <c r="HMF77" s="2"/>
      <c r="HMG77" s="2"/>
      <c r="HMH77" s="2"/>
      <c r="HMI77" s="2"/>
      <c r="HMJ77" s="2"/>
      <c r="HMK77" s="2"/>
      <c r="HML77" s="2"/>
      <c r="HMM77" s="2"/>
      <c r="HMN77" s="2"/>
      <c r="HMO77" s="2"/>
      <c r="HMP77" s="2"/>
      <c r="HMQ77" s="2"/>
      <c r="HMR77" s="2"/>
      <c r="HMS77" s="2"/>
      <c r="HMT77" s="2"/>
      <c r="HMU77" s="2"/>
      <c r="HMV77" s="2"/>
      <c r="HMW77" s="2"/>
      <c r="HMX77" s="2"/>
      <c r="HMY77" s="2"/>
      <c r="HMZ77" s="2"/>
      <c r="HNA77" s="2"/>
      <c r="HNB77" s="2"/>
      <c r="HNC77" s="2"/>
      <c r="HND77" s="2"/>
      <c r="HNE77" s="2"/>
      <c r="HNF77" s="2"/>
      <c r="HNG77" s="2"/>
      <c r="HNH77" s="2"/>
      <c r="HNI77" s="2"/>
      <c r="HNJ77" s="2"/>
      <c r="HNK77" s="2"/>
      <c r="HNL77" s="2"/>
      <c r="HNM77" s="2"/>
      <c r="HNN77" s="2"/>
      <c r="HNO77" s="2"/>
      <c r="HNP77" s="2"/>
      <c r="HNQ77" s="2"/>
      <c r="HNR77" s="2"/>
      <c r="HNS77" s="2"/>
      <c r="HNT77" s="2"/>
      <c r="HNU77" s="2"/>
      <c r="HNV77" s="2"/>
      <c r="HNW77" s="2"/>
      <c r="HNX77" s="2"/>
      <c r="HNY77" s="2"/>
      <c r="HNZ77" s="2"/>
      <c r="HOA77" s="2"/>
      <c r="HOB77" s="2"/>
      <c r="HOC77" s="2"/>
      <c r="HOD77" s="2"/>
      <c r="HOE77" s="2"/>
      <c r="HOF77" s="2"/>
      <c r="HOG77" s="2"/>
      <c r="HOH77" s="2"/>
      <c r="HOI77" s="2"/>
      <c r="HOJ77" s="2"/>
      <c r="HOK77" s="2"/>
      <c r="HOL77" s="2"/>
      <c r="HOM77" s="2"/>
      <c r="HON77" s="2"/>
      <c r="HOO77" s="2"/>
      <c r="HOP77" s="2"/>
      <c r="HOQ77" s="2"/>
      <c r="HOR77" s="2"/>
      <c r="HOS77" s="2"/>
      <c r="HOT77" s="2"/>
      <c r="HOU77" s="2"/>
      <c r="HOV77" s="2"/>
      <c r="HOW77" s="2"/>
      <c r="HOX77" s="2"/>
      <c r="HOY77" s="2"/>
      <c r="HOZ77" s="2"/>
      <c r="HPA77" s="2"/>
      <c r="HPB77" s="2"/>
      <c r="HPC77" s="2"/>
      <c r="HPD77" s="2"/>
      <c r="HPE77" s="2"/>
      <c r="HPF77" s="2"/>
      <c r="HPG77" s="2"/>
      <c r="HPH77" s="2"/>
      <c r="HPI77" s="2"/>
      <c r="HPJ77" s="2"/>
      <c r="HPK77" s="2"/>
      <c r="HPL77" s="2"/>
      <c r="HPM77" s="2"/>
      <c r="HPN77" s="2"/>
      <c r="HPO77" s="2"/>
      <c r="HPP77" s="2"/>
      <c r="HPQ77" s="2"/>
      <c r="HPR77" s="2"/>
      <c r="HPS77" s="2"/>
      <c r="HPT77" s="2"/>
      <c r="HPU77" s="2"/>
      <c r="HPV77" s="2"/>
      <c r="HPW77" s="2"/>
      <c r="HPX77" s="2"/>
      <c r="HPY77" s="2"/>
      <c r="HPZ77" s="2"/>
      <c r="HQA77" s="2"/>
      <c r="HQB77" s="2"/>
      <c r="HQC77" s="2"/>
      <c r="HQD77" s="2"/>
      <c r="HQE77" s="2"/>
      <c r="HQF77" s="2"/>
      <c r="HQG77" s="2"/>
      <c r="HQH77" s="2"/>
      <c r="HQI77" s="2"/>
      <c r="HQJ77" s="2"/>
      <c r="HQK77" s="2"/>
      <c r="HQL77" s="2"/>
      <c r="HQM77" s="2"/>
      <c r="HQN77" s="2"/>
      <c r="HQO77" s="2"/>
      <c r="HQP77" s="2"/>
      <c r="HQQ77" s="2"/>
      <c r="HQR77" s="2"/>
      <c r="HQS77" s="2"/>
      <c r="HQT77" s="2"/>
      <c r="HQU77" s="2"/>
      <c r="HQV77" s="2"/>
      <c r="HQW77" s="2"/>
      <c r="HQX77" s="2"/>
      <c r="HQY77" s="2"/>
      <c r="HQZ77" s="2"/>
      <c r="HRA77" s="2"/>
      <c r="HRB77" s="2"/>
      <c r="HRC77" s="2"/>
      <c r="HRD77" s="2"/>
      <c r="HRE77" s="2"/>
      <c r="HRF77" s="2"/>
      <c r="HRG77" s="2"/>
      <c r="HRH77" s="2"/>
      <c r="HRI77" s="2"/>
      <c r="HRJ77" s="2"/>
      <c r="HRK77" s="2"/>
      <c r="HRL77" s="2"/>
      <c r="HRM77" s="2"/>
      <c r="HRN77" s="2"/>
      <c r="HRO77" s="2"/>
      <c r="HRP77" s="2"/>
      <c r="HRQ77" s="2"/>
      <c r="HRR77" s="2"/>
      <c r="HRS77" s="2"/>
      <c r="HRT77" s="2"/>
      <c r="HRU77" s="2"/>
      <c r="HRV77" s="2"/>
      <c r="HRW77" s="2"/>
      <c r="HRX77" s="2"/>
      <c r="HRY77" s="2"/>
      <c r="HRZ77" s="2"/>
      <c r="HSA77" s="2"/>
      <c r="HSB77" s="2"/>
      <c r="HSC77" s="2"/>
      <c r="HSD77" s="2"/>
      <c r="HSE77" s="2"/>
      <c r="HSF77" s="2"/>
      <c r="HSG77" s="2"/>
      <c r="HSH77" s="2"/>
      <c r="HSI77" s="2"/>
      <c r="HSJ77" s="2"/>
      <c r="HSK77" s="2"/>
      <c r="HSL77" s="2"/>
      <c r="HSM77" s="2"/>
      <c r="HSN77" s="2"/>
      <c r="HSO77" s="2"/>
      <c r="HSP77" s="2"/>
      <c r="HSQ77" s="2"/>
      <c r="HSR77" s="2"/>
      <c r="HSS77" s="2"/>
      <c r="HST77" s="2"/>
      <c r="HSU77" s="2"/>
      <c r="HSV77" s="2"/>
      <c r="HSW77" s="2"/>
      <c r="HSX77" s="2"/>
      <c r="HSY77" s="2"/>
      <c r="HSZ77" s="2"/>
      <c r="HTA77" s="2"/>
      <c r="HTB77" s="2"/>
      <c r="HTC77" s="2"/>
      <c r="HTD77" s="2"/>
      <c r="HTE77" s="2"/>
      <c r="HTF77" s="2"/>
      <c r="HTG77" s="2"/>
      <c r="HTH77" s="2"/>
      <c r="HTI77" s="2"/>
      <c r="HTJ77" s="2"/>
      <c r="HTK77" s="2"/>
      <c r="HTL77" s="2"/>
      <c r="HTM77" s="2"/>
      <c r="HTN77" s="2"/>
      <c r="HTO77" s="2"/>
      <c r="HTP77" s="2"/>
      <c r="HTQ77" s="2"/>
      <c r="HTR77" s="2"/>
      <c r="HTS77" s="2"/>
      <c r="HTT77" s="2"/>
      <c r="HTU77" s="2"/>
      <c r="HTV77" s="2"/>
      <c r="HTW77" s="2"/>
      <c r="HTX77" s="2"/>
      <c r="HTY77" s="2"/>
      <c r="HTZ77" s="2"/>
      <c r="HUA77" s="2"/>
      <c r="HUB77" s="2"/>
      <c r="HUC77" s="2"/>
      <c r="HUD77" s="2"/>
      <c r="HUE77" s="2"/>
      <c r="HUF77" s="2"/>
      <c r="HUG77" s="2"/>
      <c r="HUH77" s="2"/>
      <c r="HUI77" s="2"/>
      <c r="HUJ77" s="2"/>
      <c r="HUK77" s="2"/>
      <c r="HUL77" s="2"/>
      <c r="HUM77" s="2"/>
      <c r="HUN77" s="2"/>
      <c r="HUO77" s="2"/>
      <c r="HUP77" s="2"/>
      <c r="HUQ77" s="2"/>
      <c r="HUR77" s="2"/>
      <c r="HUS77" s="2"/>
      <c r="HUT77" s="2"/>
      <c r="HUU77" s="2"/>
      <c r="HUV77" s="2"/>
      <c r="HUW77" s="2"/>
      <c r="HUX77" s="2"/>
      <c r="HUY77" s="2"/>
      <c r="HUZ77" s="2"/>
      <c r="HVA77" s="2"/>
      <c r="HVB77" s="2"/>
      <c r="HVC77" s="2"/>
      <c r="HVD77" s="2"/>
      <c r="HVE77" s="2"/>
      <c r="HVF77" s="2"/>
      <c r="HVG77" s="2"/>
      <c r="HVH77" s="2"/>
      <c r="HVI77" s="2"/>
      <c r="HVJ77" s="2"/>
      <c r="HVK77" s="2"/>
      <c r="HVL77" s="2"/>
      <c r="HVM77" s="2"/>
      <c r="HVN77" s="2"/>
      <c r="HVO77" s="2"/>
      <c r="HVP77" s="2"/>
      <c r="HVQ77" s="2"/>
      <c r="HVR77" s="2"/>
      <c r="HVS77" s="2"/>
      <c r="HVT77" s="2"/>
      <c r="HVU77" s="2"/>
      <c r="HVV77" s="2"/>
      <c r="HVW77" s="2"/>
      <c r="HVX77" s="2"/>
      <c r="HVY77" s="2"/>
      <c r="HVZ77" s="2"/>
      <c r="HWA77" s="2"/>
      <c r="HWB77" s="2"/>
      <c r="HWC77" s="2"/>
      <c r="HWD77" s="2"/>
      <c r="HWE77" s="2"/>
      <c r="HWF77" s="2"/>
      <c r="HWG77" s="2"/>
      <c r="HWH77" s="2"/>
      <c r="HWI77" s="2"/>
      <c r="HWJ77" s="2"/>
      <c r="HWK77" s="2"/>
      <c r="HWL77" s="2"/>
      <c r="HWM77" s="2"/>
      <c r="HWN77" s="2"/>
      <c r="HWO77" s="2"/>
      <c r="HWP77" s="2"/>
      <c r="HWQ77" s="2"/>
      <c r="HWR77" s="2"/>
      <c r="HWS77" s="2"/>
      <c r="HWT77" s="2"/>
      <c r="HWU77" s="2"/>
      <c r="HWV77" s="2"/>
      <c r="HWW77" s="2"/>
      <c r="HWX77" s="2"/>
      <c r="HWY77" s="2"/>
      <c r="HWZ77" s="2"/>
      <c r="HXA77" s="2"/>
      <c r="HXB77" s="2"/>
      <c r="HXC77" s="2"/>
      <c r="HXD77" s="2"/>
      <c r="HXE77" s="2"/>
      <c r="HXF77" s="2"/>
      <c r="HXG77" s="2"/>
      <c r="HXH77" s="2"/>
      <c r="HXI77" s="2"/>
      <c r="HXJ77" s="2"/>
      <c r="HXK77" s="2"/>
      <c r="HXL77" s="2"/>
      <c r="HXM77" s="2"/>
      <c r="HXN77" s="2"/>
      <c r="HXO77" s="2"/>
      <c r="HXP77" s="2"/>
      <c r="HXQ77" s="2"/>
      <c r="HXR77" s="2"/>
      <c r="HXS77" s="2"/>
      <c r="HXT77" s="2"/>
      <c r="HXU77" s="2"/>
      <c r="HXV77" s="2"/>
      <c r="HXW77" s="2"/>
      <c r="HXX77" s="2"/>
      <c r="HXY77" s="2"/>
      <c r="HXZ77" s="2"/>
      <c r="HYA77" s="2"/>
      <c r="HYB77" s="2"/>
      <c r="HYC77" s="2"/>
      <c r="HYD77" s="2"/>
      <c r="HYE77" s="2"/>
      <c r="HYF77" s="2"/>
      <c r="HYG77" s="2"/>
      <c r="HYH77" s="2"/>
      <c r="HYI77" s="2"/>
      <c r="HYJ77" s="2"/>
      <c r="HYK77" s="2"/>
      <c r="HYL77" s="2"/>
      <c r="HYM77" s="2"/>
      <c r="HYN77" s="2"/>
      <c r="HYO77" s="2"/>
      <c r="HYP77" s="2"/>
      <c r="HYQ77" s="2"/>
      <c r="HYR77" s="2"/>
      <c r="HYS77" s="2"/>
      <c r="HYT77" s="2"/>
      <c r="HYU77" s="2"/>
      <c r="HYV77" s="2"/>
      <c r="HYW77" s="2"/>
      <c r="HYX77" s="2"/>
      <c r="HYY77" s="2"/>
      <c r="HYZ77" s="2"/>
      <c r="HZA77" s="2"/>
      <c r="HZB77" s="2"/>
      <c r="HZC77" s="2"/>
      <c r="HZD77" s="2"/>
      <c r="HZE77" s="2"/>
      <c r="HZF77" s="2"/>
      <c r="HZG77" s="2"/>
      <c r="HZH77" s="2"/>
      <c r="HZI77" s="2"/>
      <c r="HZJ77" s="2"/>
      <c r="HZK77" s="2"/>
      <c r="HZL77" s="2"/>
      <c r="HZM77" s="2"/>
      <c r="HZN77" s="2"/>
      <c r="HZO77" s="2"/>
      <c r="HZP77" s="2"/>
      <c r="HZQ77" s="2"/>
      <c r="HZR77" s="2"/>
      <c r="HZS77" s="2"/>
      <c r="HZT77" s="2"/>
      <c r="HZU77" s="2"/>
      <c r="HZV77" s="2"/>
      <c r="HZW77" s="2"/>
      <c r="HZX77" s="2"/>
      <c r="HZY77" s="2"/>
      <c r="HZZ77" s="2"/>
      <c r="IAA77" s="2"/>
      <c r="IAB77" s="2"/>
      <c r="IAC77" s="2"/>
      <c r="IAD77" s="2"/>
      <c r="IAE77" s="2"/>
      <c r="IAF77" s="2"/>
      <c r="IAG77" s="2"/>
      <c r="IAH77" s="2"/>
      <c r="IAI77" s="2"/>
      <c r="IAJ77" s="2"/>
      <c r="IAK77" s="2"/>
      <c r="IAL77" s="2"/>
      <c r="IAM77" s="2"/>
      <c r="IAN77" s="2"/>
      <c r="IAO77" s="2"/>
      <c r="IAP77" s="2"/>
      <c r="IAQ77" s="2"/>
      <c r="IAR77" s="2"/>
      <c r="IAS77" s="2"/>
      <c r="IAT77" s="2"/>
      <c r="IAU77" s="2"/>
      <c r="IAV77" s="2"/>
      <c r="IAW77" s="2"/>
      <c r="IAX77" s="2"/>
      <c r="IAY77" s="2"/>
      <c r="IAZ77" s="2"/>
      <c r="IBA77" s="2"/>
      <c r="IBB77" s="2"/>
      <c r="IBC77" s="2"/>
      <c r="IBD77" s="2"/>
      <c r="IBE77" s="2"/>
      <c r="IBF77" s="2"/>
      <c r="IBG77" s="2"/>
      <c r="IBH77" s="2"/>
      <c r="IBI77" s="2"/>
      <c r="IBJ77" s="2"/>
      <c r="IBK77" s="2"/>
      <c r="IBL77" s="2"/>
      <c r="IBM77" s="2"/>
      <c r="IBN77" s="2"/>
      <c r="IBO77" s="2"/>
      <c r="IBP77" s="2"/>
      <c r="IBQ77" s="2"/>
      <c r="IBR77" s="2"/>
      <c r="IBS77" s="2"/>
      <c r="IBT77" s="2"/>
      <c r="IBU77" s="2"/>
      <c r="IBV77" s="2"/>
      <c r="IBW77" s="2"/>
      <c r="IBX77" s="2"/>
      <c r="IBY77" s="2"/>
      <c r="IBZ77" s="2"/>
      <c r="ICA77" s="2"/>
      <c r="ICB77" s="2"/>
      <c r="ICC77" s="2"/>
      <c r="ICD77" s="2"/>
      <c r="ICE77" s="2"/>
      <c r="ICF77" s="2"/>
      <c r="ICG77" s="2"/>
      <c r="ICH77" s="2"/>
      <c r="ICI77" s="2"/>
      <c r="ICJ77" s="2"/>
      <c r="ICK77" s="2"/>
      <c r="ICL77" s="2"/>
      <c r="ICM77" s="2"/>
      <c r="ICN77" s="2"/>
      <c r="ICO77" s="2"/>
      <c r="ICP77" s="2"/>
      <c r="ICQ77" s="2"/>
      <c r="ICR77" s="2"/>
      <c r="ICS77" s="2"/>
      <c r="ICT77" s="2"/>
      <c r="ICU77" s="2"/>
      <c r="ICV77" s="2"/>
      <c r="ICW77" s="2"/>
      <c r="ICX77" s="2"/>
      <c r="ICY77" s="2"/>
      <c r="ICZ77" s="2"/>
      <c r="IDA77" s="2"/>
      <c r="IDB77" s="2"/>
      <c r="IDC77" s="2"/>
      <c r="IDD77" s="2"/>
      <c r="IDE77" s="2"/>
      <c r="IDF77" s="2"/>
      <c r="IDG77" s="2"/>
      <c r="IDH77" s="2"/>
      <c r="IDI77" s="2"/>
      <c r="IDJ77" s="2"/>
      <c r="IDK77" s="2"/>
      <c r="IDL77" s="2"/>
      <c r="IDM77" s="2"/>
      <c r="IDN77" s="2"/>
      <c r="IDO77" s="2"/>
      <c r="IDP77" s="2"/>
      <c r="IDQ77" s="2"/>
      <c r="IDR77" s="2"/>
      <c r="IDS77" s="2"/>
      <c r="IDT77" s="2"/>
      <c r="IDU77" s="2"/>
      <c r="IDV77" s="2"/>
      <c r="IDW77" s="2"/>
      <c r="IDX77" s="2"/>
      <c r="IDY77" s="2"/>
      <c r="IDZ77" s="2"/>
      <c r="IEA77" s="2"/>
      <c r="IEB77" s="2"/>
      <c r="IEC77" s="2"/>
      <c r="IED77" s="2"/>
      <c r="IEE77" s="2"/>
      <c r="IEF77" s="2"/>
      <c r="IEG77" s="2"/>
      <c r="IEH77" s="2"/>
      <c r="IEI77" s="2"/>
      <c r="IEJ77" s="2"/>
      <c r="IEK77" s="2"/>
      <c r="IEL77" s="2"/>
      <c r="IEM77" s="2"/>
      <c r="IEN77" s="2"/>
      <c r="IEO77" s="2"/>
      <c r="IEP77" s="2"/>
      <c r="IEQ77" s="2"/>
      <c r="IER77" s="2"/>
      <c r="IES77" s="2"/>
      <c r="IET77" s="2"/>
      <c r="IEU77" s="2"/>
      <c r="IEV77" s="2"/>
      <c r="IEW77" s="2"/>
      <c r="IEX77" s="2"/>
      <c r="IEY77" s="2"/>
      <c r="IEZ77" s="2"/>
      <c r="IFA77" s="2"/>
      <c r="IFB77" s="2"/>
      <c r="IFC77" s="2"/>
      <c r="IFD77" s="2"/>
      <c r="IFE77" s="2"/>
      <c r="IFF77" s="2"/>
      <c r="IFG77" s="2"/>
      <c r="IFH77" s="2"/>
      <c r="IFI77" s="2"/>
      <c r="IFJ77" s="2"/>
      <c r="IFK77" s="2"/>
      <c r="IFL77" s="2"/>
      <c r="IFM77" s="2"/>
      <c r="IFN77" s="2"/>
      <c r="IFO77" s="2"/>
      <c r="IFP77" s="2"/>
      <c r="IFQ77" s="2"/>
      <c r="IFR77" s="2"/>
      <c r="IFS77" s="2"/>
      <c r="IFT77" s="2"/>
      <c r="IFU77" s="2"/>
      <c r="IFV77" s="2"/>
      <c r="IFW77" s="2"/>
      <c r="IFX77" s="2"/>
      <c r="IFY77" s="2"/>
      <c r="IFZ77" s="2"/>
      <c r="IGA77" s="2"/>
      <c r="IGB77" s="2"/>
      <c r="IGC77" s="2"/>
      <c r="IGD77" s="2"/>
      <c r="IGE77" s="2"/>
      <c r="IGF77" s="2"/>
      <c r="IGG77" s="2"/>
      <c r="IGH77" s="2"/>
      <c r="IGI77" s="2"/>
      <c r="IGJ77" s="2"/>
      <c r="IGK77" s="2"/>
      <c r="IGL77" s="2"/>
      <c r="IGM77" s="2"/>
      <c r="IGN77" s="2"/>
      <c r="IGO77" s="2"/>
      <c r="IGP77" s="2"/>
      <c r="IGQ77" s="2"/>
      <c r="IGR77" s="2"/>
      <c r="IGS77" s="2"/>
      <c r="IGT77" s="2"/>
      <c r="IGU77" s="2"/>
      <c r="IGV77" s="2"/>
      <c r="IGW77" s="2"/>
      <c r="IGX77" s="2"/>
      <c r="IGY77" s="2"/>
      <c r="IGZ77" s="2"/>
      <c r="IHA77" s="2"/>
      <c r="IHB77" s="2"/>
      <c r="IHC77" s="2"/>
      <c r="IHD77" s="2"/>
      <c r="IHE77" s="2"/>
      <c r="IHF77" s="2"/>
      <c r="IHG77" s="2"/>
      <c r="IHH77" s="2"/>
      <c r="IHI77" s="2"/>
      <c r="IHJ77" s="2"/>
      <c r="IHK77" s="2"/>
      <c r="IHL77" s="2"/>
      <c r="IHM77" s="2"/>
      <c r="IHN77" s="2"/>
      <c r="IHO77" s="2"/>
      <c r="IHP77" s="2"/>
      <c r="IHQ77" s="2"/>
      <c r="IHR77" s="2"/>
      <c r="IHS77" s="2"/>
      <c r="IHT77" s="2"/>
      <c r="IHU77" s="2"/>
      <c r="IHV77" s="2"/>
      <c r="IHW77" s="2"/>
      <c r="IHX77" s="2"/>
      <c r="IHY77" s="2"/>
      <c r="IHZ77" s="2"/>
      <c r="IIA77" s="2"/>
      <c r="IIB77" s="2"/>
      <c r="IIC77" s="2"/>
      <c r="IID77" s="2"/>
      <c r="IIE77" s="2"/>
      <c r="IIF77" s="2"/>
      <c r="IIG77" s="2"/>
      <c r="IIH77" s="2"/>
      <c r="III77" s="2"/>
      <c r="IIJ77" s="2"/>
      <c r="IIK77" s="2"/>
      <c r="IIL77" s="2"/>
      <c r="IIM77" s="2"/>
      <c r="IIN77" s="2"/>
      <c r="IIO77" s="2"/>
      <c r="IIP77" s="2"/>
      <c r="IIQ77" s="2"/>
      <c r="IIR77" s="2"/>
      <c r="IIS77" s="2"/>
      <c r="IIT77" s="2"/>
      <c r="IIU77" s="2"/>
      <c r="IIV77" s="2"/>
      <c r="IIW77" s="2"/>
      <c r="IIX77" s="2"/>
      <c r="IIY77" s="2"/>
      <c r="IIZ77" s="2"/>
      <c r="IJA77" s="2"/>
      <c r="IJB77" s="2"/>
      <c r="IJC77" s="2"/>
      <c r="IJD77" s="2"/>
      <c r="IJE77" s="2"/>
      <c r="IJF77" s="2"/>
      <c r="IJG77" s="2"/>
      <c r="IJH77" s="2"/>
      <c r="IJI77" s="2"/>
      <c r="IJJ77" s="2"/>
      <c r="IJK77" s="2"/>
      <c r="IJL77" s="2"/>
      <c r="IJM77" s="2"/>
      <c r="IJN77" s="2"/>
      <c r="IJO77" s="2"/>
      <c r="IJP77" s="2"/>
      <c r="IJQ77" s="2"/>
      <c r="IJR77" s="2"/>
      <c r="IJS77" s="2"/>
      <c r="IJT77" s="2"/>
      <c r="IJU77" s="2"/>
      <c r="IJV77" s="2"/>
      <c r="IJW77" s="2"/>
      <c r="IJX77" s="2"/>
      <c r="IJY77" s="2"/>
      <c r="IJZ77" s="2"/>
      <c r="IKA77" s="2"/>
      <c r="IKB77" s="2"/>
      <c r="IKC77" s="2"/>
      <c r="IKD77" s="2"/>
      <c r="IKE77" s="2"/>
      <c r="IKF77" s="2"/>
      <c r="IKG77" s="2"/>
      <c r="IKH77" s="2"/>
      <c r="IKI77" s="2"/>
      <c r="IKJ77" s="2"/>
      <c r="IKK77" s="2"/>
      <c r="IKL77" s="2"/>
      <c r="IKM77" s="2"/>
      <c r="IKN77" s="2"/>
      <c r="IKO77" s="2"/>
      <c r="IKP77" s="2"/>
      <c r="IKQ77" s="2"/>
      <c r="IKR77" s="2"/>
      <c r="IKS77" s="2"/>
      <c r="IKT77" s="2"/>
      <c r="IKU77" s="2"/>
      <c r="IKV77" s="2"/>
      <c r="IKW77" s="2"/>
      <c r="IKX77" s="2"/>
      <c r="IKY77" s="2"/>
      <c r="IKZ77" s="2"/>
      <c r="ILA77" s="2"/>
      <c r="ILB77" s="2"/>
      <c r="ILC77" s="2"/>
      <c r="ILD77" s="2"/>
      <c r="ILE77" s="2"/>
      <c r="ILF77" s="2"/>
      <c r="ILG77" s="2"/>
      <c r="ILH77" s="2"/>
      <c r="ILI77" s="2"/>
      <c r="ILJ77" s="2"/>
      <c r="ILK77" s="2"/>
      <c r="ILL77" s="2"/>
      <c r="ILM77" s="2"/>
      <c r="ILN77" s="2"/>
      <c r="ILO77" s="2"/>
      <c r="ILP77" s="2"/>
      <c r="ILQ77" s="2"/>
      <c r="ILR77" s="2"/>
      <c r="ILS77" s="2"/>
      <c r="ILT77" s="2"/>
      <c r="ILU77" s="2"/>
      <c r="ILV77" s="2"/>
      <c r="ILW77" s="2"/>
      <c r="ILX77" s="2"/>
      <c r="ILY77" s="2"/>
      <c r="ILZ77" s="2"/>
      <c r="IMA77" s="2"/>
      <c r="IMB77" s="2"/>
      <c r="IMC77" s="2"/>
      <c r="IMD77" s="2"/>
      <c r="IME77" s="2"/>
      <c r="IMF77" s="2"/>
      <c r="IMG77" s="2"/>
      <c r="IMH77" s="2"/>
      <c r="IMI77" s="2"/>
      <c r="IMJ77" s="2"/>
      <c r="IMK77" s="2"/>
      <c r="IML77" s="2"/>
      <c r="IMM77" s="2"/>
      <c r="IMN77" s="2"/>
      <c r="IMO77" s="2"/>
      <c r="IMP77" s="2"/>
      <c r="IMQ77" s="2"/>
      <c r="IMR77" s="2"/>
      <c r="IMS77" s="2"/>
      <c r="IMT77" s="2"/>
      <c r="IMU77" s="2"/>
      <c r="IMV77" s="2"/>
      <c r="IMW77" s="2"/>
      <c r="IMX77" s="2"/>
      <c r="IMY77" s="2"/>
      <c r="IMZ77" s="2"/>
      <c r="INA77" s="2"/>
      <c r="INB77" s="2"/>
      <c r="INC77" s="2"/>
      <c r="IND77" s="2"/>
      <c r="INE77" s="2"/>
      <c r="INF77" s="2"/>
      <c r="ING77" s="2"/>
      <c r="INH77" s="2"/>
      <c r="INI77" s="2"/>
      <c r="INJ77" s="2"/>
      <c r="INK77" s="2"/>
      <c r="INL77" s="2"/>
      <c r="INM77" s="2"/>
      <c r="INN77" s="2"/>
      <c r="INO77" s="2"/>
      <c r="INP77" s="2"/>
      <c r="INQ77" s="2"/>
      <c r="INR77" s="2"/>
      <c r="INS77" s="2"/>
      <c r="INT77" s="2"/>
      <c r="INU77" s="2"/>
      <c r="INV77" s="2"/>
      <c r="INW77" s="2"/>
      <c r="INX77" s="2"/>
      <c r="INY77" s="2"/>
      <c r="INZ77" s="2"/>
      <c r="IOA77" s="2"/>
      <c r="IOB77" s="2"/>
      <c r="IOC77" s="2"/>
      <c r="IOD77" s="2"/>
      <c r="IOE77" s="2"/>
      <c r="IOF77" s="2"/>
      <c r="IOG77" s="2"/>
      <c r="IOH77" s="2"/>
      <c r="IOI77" s="2"/>
      <c r="IOJ77" s="2"/>
      <c r="IOK77" s="2"/>
      <c r="IOL77" s="2"/>
      <c r="IOM77" s="2"/>
      <c r="ION77" s="2"/>
      <c r="IOO77" s="2"/>
      <c r="IOP77" s="2"/>
      <c r="IOQ77" s="2"/>
      <c r="IOR77" s="2"/>
      <c r="IOS77" s="2"/>
      <c r="IOT77" s="2"/>
      <c r="IOU77" s="2"/>
      <c r="IOV77" s="2"/>
      <c r="IOW77" s="2"/>
      <c r="IOX77" s="2"/>
      <c r="IOY77" s="2"/>
      <c r="IOZ77" s="2"/>
      <c r="IPA77" s="2"/>
      <c r="IPB77" s="2"/>
      <c r="IPC77" s="2"/>
      <c r="IPD77" s="2"/>
      <c r="IPE77" s="2"/>
      <c r="IPF77" s="2"/>
      <c r="IPG77" s="2"/>
      <c r="IPH77" s="2"/>
      <c r="IPI77" s="2"/>
      <c r="IPJ77" s="2"/>
      <c r="IPK77" s="2"/>
      <c r="IPL77" s="2"/>
      <c r="IPM77" s="2"/>
      <c r="IPN77" s="2"/>
      <c r="IPO77" s="2"/>
      <c r="IPP77" s="2"/>
      <c r="IPQ77" s="2"/>
      <c r="IPR77" s="2"/>
      <c r="IPS77" s="2"/>
      <c r="IPT77" s="2"/>
      <c r="IPU77" s="2"/>
      <c r="IPV77" s="2"/>
      <c r="IPW77" s="2"/>
      <c r="IPX77" s="2"/>
      <c r="IPY77" s="2"/>
      <c r="IPZ77" s="2"/>
      <c r="IQA77" s="2"/>
      <c r="IQB77" s="2"/>
      <c r="IQC77" s="2"/>
      <c r="IQD77" s="2"/>
      <c r="IQE77" s="2"/>
      <c r="IQF77" s="2"/>
      <c r="IQG77" s="2"/>
      <c r="IQH77" s="2"/>
      <c r="IQI77" s="2"/>
      <c r="IQJ77" s="2"/>
      <c r="IQK77" s="2"/>
      <c r="IQL77" s="2"/>
      <c r="IQM77" s="2"/>
      <c r="IQN77" s="2"/>
      <c r="IQO77" s="2"/>
      <c r="IQP77" s="2"/>
      <c r="IQQ77" s="2"/>
      <c r="IQR77" s="2"/>
      <c r="IQS77" s="2"/>
      <c r="IQT77" s="2"/>
      <c r="IQU77" s="2"/>
      <c r="IQV77" s="2"/>
      <c r="IQW77" s="2"/>
      <c r="IQX77" s="2"/>
      <c r="IQY77" s="2"/>
      <c r="IQZ77" s="2"/>
      <c r="IRA77" s="2"/>
      <c r="IRB77" s="2"/>
      <c r="IRC77" s="2"/>
      <c r="IRD77" s="2"/>
      <c r="IRE77" s="2"/>
      <c r="IRF77" s="2"/>
      <c r="IRG77" s="2"/>
      <c r="IRH77" s="2"/>
      <c r="IRI77" s="2"/>
      <c r="IRJ77" s="2"/>
      <c r="IRK77" s="2"/>
      <c r="IRL77" s="2"/>
      <c r="IRM77" s="2"/>
      <c r="IRN77" s="2"/>
      <c r="IRO77" s="2"/>
      <c r="IRP77" s="2"/>
      <c r="IRQ77" s="2"/>
      <c r="IRR77" s="2"/>
      <c r="IRS77" s="2"/>
      <c r="IRT77" s="2"/>
      <c r="IRU77" s="2"/>
      <c r="IRV77" s="2"/>
      <c r="IRW77" s="2"/>
      <c r="IRX77" s="2"/>
      <c r="IRY77" s="2"/>
      <c r="IRZ77" s="2"/>
      <c r="ISA77" s="2"/>
      <c r="ISB77" s="2"/>
      <c r="ISC77" s="2"/>
      <c r="ISD77" s="2"/>
      <c r="ISE77" s="2"/>
      <c r="ISF77" s="2"/>
      <c r="ISG77" s="2"/>
      <c r="ISH77" s="2"/>
      <c r="ISI77" s="2"/>
      <c r="ISJ77" s="2"/>
      <c r="ISK77" s="2"/>
      <c r="ISL77" s="2"/>
      <c r="ISM77" s="2"/>
      <c r="ISN77" s="2"/>
      <c r="ISO77" s="2"/>
      <c r="ISP77" s="2"/>
      <c r="ISQ77" s="2"/>
      <c r="ISR77" s="2"/>
      <c r="ISS77" s="2"/>
      <c r="IST77" s="2"/>
      <c r="ISU77" s="2"/>
      <c r="ISV77" s="2"/>
      <c r="ISW77" s="2"/>
      <c r="ISX77" s="2"/>
      <c r="ISY77" s="2"/>
      <c r="ISZ77" s="2"/>
      <c r="ITA77" s="2"/>
      <c r="ITB77" s="2"/>
      <c r="ITC77" s="2"/>
      <c r="ITD77" s="2"/>
      <c r="ITE77" s="2"/>
      <c r="ITF77" s="2"/>
      <c r="ITG77" s="2"/>
      <c r="ITH77" s="2"/>
      <c r="ITI77" s="2"/>
      <c r="ITJ77" s="2"/>
      <c r="ITK77" s="2"/>
      <c r="ITL77" s="2"/>
      <c r="ITM77" s="2"/>
      <c r="ITN77" s="2"/>
      <c r="ITO77" s="2"/>
      <c r="ITP77" s="2"/>
      <c r="ITQ77" s="2"/>
      <c r="ITR77" s="2"/>
      <c r="ITS77" s="2"/>
      <c r="ITT77" s="2"/>
      <c r="ITU77" s="2"/>
      <c r="ITV77" s="2"/>
      <c r="ITW77" s="2"/>
      <c r="ITX77" s="2"/>
      <c r="ITY77" s="2"/>
      <c r="ITZ77" s="2"/>
      <c r="IUA77" s="2"/>
      <c r="IUB77" s="2"/>
      <c r="IUC77" s="2"/>
      <c r="IUD77" s="2"/>
      <c r="IUE77" s="2"/>
      <c r="IUF77" s="2"/>
      <c r="IUG77" s="2"/>
      <c r="IUH77" s="2"/>
      <c r="IUI77" s="2"/>
      <c r="IUJ77" s="2"/>
      <c r="IUK77" s="2"/>
      <c r="IUL77" s="2"/>
      <c r="IUM77" s="2"/>
      <c r="IUN77" s="2"/>
      <c r="IUO77" s="2"/>
      <c r="IUP77" s="2"/>
      <c r="IUQ77" s="2"/>
      <c r="IUR77" s="2"/>
      <c r="IUS77" s="2"/>
      <c r="IUT77" s="2"/>
      <c r="IUU77" s="2"/>
      <c r="IUV77" s="2"/>
      <c r="IUW77" s="2"/>
      <c r="IUX77" s="2"/>
      <c r="IUY77" s="2"/>
      <c r="IUZ77" s="2"/>
      <c r="IVA77" s="2"/>
      <c r="IVB77" s="2"/>
      <c r="IVC77" s="2"/>
      <c r="IVD77" s="2"/>
      <c r="IVE77" s="2"/>
      <c r="IVF77" s="2"/>
      <c r="IVG77" s="2"/>
      <c r="IVH77" s="2"/>
      <c r="IVI77" s="2"/>
      <c r="IVJ77" s="2"/>
      <c r="IVK77" s="2"/>
      <c r="IVL77" s="2"/>
      <c r="IVM77" s="2"/>
      <c r="IVN77" s="2"/>
      <c r="IVO77" s="2"/>
      <c r="IVP77" s="2"/>
      <c r="IVQ77" s="2"/>
      <c r="IVR77" s="2"/>
      <c r="IVS77" s="2"/>
      <c r="IVT77" s="2"/>
      <c r="IVU77" s="2"/>
      <c r="IVV77" s="2"/>
      <c r="IVW77" s="2"/>
      <c r="IVX77" s="2"/>
      <c r="IVY77" s="2"/>
      <c r="IVZ77" s="2"/>
      <c r="IWA77" s="2"/>
      <c r="IWB77" s="2"/>
      <c r="IWC77" s="2"/>
      <c r="IWD77" s="2"/>
      <c r="IWE77" s="2"/>
      <c r="IWF77" s="2"/>
      <c r="IWG77" s="2"/>
      <c r="IWH77" s="2"/>
      <c r="IWI77" s="2"/>
      <c r="IWJ77" s="2"/>
      <c r="IWK77" s="2"/>
      <c r="IWL77" s="2"/>
      <c r="IWM77" s="2"/>
      <c r="IWN77" s="2"/>
      <c r="IWO77" s="2"/>
      <c r="IWP77" s="2"/>
      <c r="IWQ77" s="2"/>
      <c r="IWR77" s="2"/>
      <c r="IWS77" s="2"/>
      <c r="IWT77" s="2"/>
      <c r="IWU77" s="2"/>
      <c r="IWV77" s="2"/>
      <c r="IWW77" s="2"/>
      <c r="IWX77" s="2"/>
      <c r="IWY77" s="2"/>
      <c r="IWZ77" s="2"/>
      <c r="IXA77" s="2"/>
      <c r="IXB77" s="2"/>
      <c r="IXC77" s="2"/>
      <c r="IXD77" s="2"/>
      <c r="IXE77" s="2"/>
      <c r="IXF77" s="2"/>
      <c r="IXG77" s="2"/>
      <c r="IXH77" s="2"/>
      <c r="IXI77" s="2"/>
      <c r="IXJ77" s="2"/>
      <c r="IXK77" s="2"/>
      <c r="IXL77" s="2"/>
      <c r="IXM77" s="2"/>
      <c r="IXN77" s="2"/>
      <c r="IXO77" s="2"/>
      <c r="IXP77" s="2"/>
      <c r="IXQ77" s="2"/>
      <c r="IXR77" s="2"/>
      <c r="IXS77" s="2"/>
      <c r="IXT77" s="2"/>
      <c r="IXU77" s="2"/>
      <c r="IXV77" s="2"/>
      <c r="IXW77" s="2"/>
      <c r="IXX77" s="2"/>
      <c r="IXY77" s="2"/>
      <c r="IXZ77" s="2"/>
      <c r="IYA77" s="2"/>
      <c r="IYB77" s="2"/>
      <c r="IYC77" s="2"/>
      <c r="IYD77" s="2"/>
      <c r="IYE77" s="2"/>
      <c r="IYF77" s="2"/>
      <c r="IYG77" s="2"/>
      <c r="IYH77" s="2"/>
      <c r="IYI77" s="2"/>
      <c r="IYJ77" s="2"/>
      <c r="IYK77" s="2"/>
      <c r="IYL77" s="2"/>
      <c r="IYM77" s="2"/>
      <c r="IYN77" s="2"/>
      <c r="IYO77" s="2"/>
      <c r="IYP77" s="2"/>
      <c r="IYQ77" s="2"/>
      <c r="IYR77" s="2"/>
      <c r="IYS77" s="2"/>
      <c r="IYT77" s="2"/>
      <c r="IYU77" s="2"/>
      <c r="IYV77" s="2"/>
      <c r="IYW77" s="2"/>
      <c r="IYX77" s="2"/>
      <c r="IYY77" s="2"/>
      <c r="IYZ77" s="2"/>
      <c r="IZA77" s="2"/>
      <c r="IZB77" s="2"/>
      <c r="IZC77" s="2"/>
      <c r="IZD77" s="2"/>
      <c r="IZE77" s="2"/>
      <c r="IZF77" s="2"/>
      <c r="IZG77" s="2"/>
      <c r="IZH77" s="2"/>
      <c r="IZI77" s="2"/>
      <c r="IZJ77" s="2"/>
      <c r="IZK77" s="2"/>
      <c r="IZL77" s="2"/>
      <c r="IZM77" s="2"/>
      <c r="IZN77" s="2"/>
      <c r="IZO77" s="2"/>
      <c r="IZP77" s="2"/>
      <c r="IZQ77" s="2"/>
      <c r="IZR77" s="2"/>
      <c r="IZS77" s="2"/>
      <c r="IZT77" s="2"/>
      <c r="IZU77" s="2"/>
      <c r="IZV77" s="2"/>
      <c r="IZW77" s="2"/>
      <c r="IZX77" s="2"/>
      <c r="IZY77" s="2"/>
      <c r="IZZ77" s="2"/>
      <c r="JAA77" s="2"/>
      <c r="JAB77" s="2"/>
      <c r="JAC77" s="2"/>
      <c r="JAD77" s="2"/>
      <c r="JAE77" s="2"/>
      <c r="JAF77" s="2"/>
      <c r="JAG77" s="2"/>
      <c r="JAH77" s="2"/>
      <c r="JAI77" s="2"/>
      <c r="JAJ77" s="2"/>
      <c r="JAK77" s="2"/>
      <c r="JAL77" s="2"/>
      <c r="JAM77" s="2"/>
      <c r="JAN77" s="2"/>
      <c r="JAO77" s="2"/>
      <c r="JAP77" s="2"/>
      <c r="JAQ77" s="2"/>
      <c r="JAR77" s="2"/>
      <c r="JAS77" s="2"/>
      <c r="JAT77" s="2"/>
      <c r="JAU77" s="2"/>
      <c r="JAV77" s="2"/>
      <c r="JAW77" s="2"/>
      <c r="JAX77" s="2"/>
      <c r="JAY77" s="2"/>
      <c r="JAZ77" s="2"/>
      <c r="JBA77" s="2"/>
      <c r="JBB77" s="2"/>
      <c r="JBC77" s="2"/>
      <c r="JBD77" s="2"/>
      <c r="JBE77" s="2"/>
      <c r="JBF77" s="2"/>
      <c r="JBG77" s="2"/>
      <c r="JBH77" s="2"/>
      <c r="JBI77" s="2"/>
      <c r="JBJ77" s="2"/>
      <c r="JBK77" s="2"/>
      <c r="JBL77" s="2"/>
      <c r="JBM77" s="2"/>
      <c r="JBN77" s="2"/>
      <c r="JBO77" s="2"/>
      <c r="JBP77" s="2"/>
      <c r="JBQ77" s="2"/>
      <c r="JBR77" s="2"/>
      <c r="JBS77" s="2"/>
      <c r="JBT77" s="2"/>
      <c r="JBU77" s="2"/>
      <c r="JBV77" s="2"/>
      <c r="JBW77" s="2"/>
      <c r="JBX77" s="2"/>
      <c r="JBY77" s="2"/>
      <c r="JBZ77" s="2"/>
      <c r="JCA77" s="2"/>
      <c r="JCB77" s="2"/>
      <c r="JCC77" s="2"/>
      <c r="JCD77" s="2"/>
      <c r="JCE77" s="2"/>
      <c r="JCF77" s="2"/>
      <c r="JCG77" s="2"/>
      <c r="JCH77" s="2"/>
      <c r="JCI77" s="2"/>
      <c r="JCJ77" s="2"/>
      <c r="JCK77" s="2"/>
      <c r="JCL77" s="2"/>
      <c r="JCM77" s="2"/>
      <c r="JCN77" s="2"/>
      <c r="JCO77" s="2"/>
      <c r="JCP77" s="2"/>
      <c r="JCQ77" s="2"/>
      <c r="JCR77" s="2"/>
      <c r="JCS77" s="2"/>
      <c r="JCT77" s="2"/>
      <c r="JCU77" s="2"/>
      <c r="JCV77" s="2"/>
      <c r="JCW77" s="2"/>
      <c r="JCX77" s="2"/>
      <c r="JCY77" s="2"/>
      <c r="JCZ77" s="2"/>
      <c r="JDA77" s="2"/>
      <c r="JDB77" s="2"/>
      <c r="JDC77" s="2"/>
      <c r="JDD77" s="2"/>
      <c r="JDE77" s="2"/>
      <c r="JDF77" s="2"/>
      <c r="JDG77" s="2"/>
      <c r="JDH77" s="2"/>
      <c r="JDI77" s="2"/>
      <c r="JDJ77" s="2"/>
      <c r="JDK77" s="2"/>
      <c r="JDL77" s="2"/>
      <c r="JDM77" s="2"/>
      <c r="JDN77" s="2"/>
      <c r="JDO77" s="2"/>
      <c r="JDP77" s="2"/>
      <c r="JDQ77" s="2"/>
      <c r="JDR77" s="2"/>
      <c r="JDS77" s="2"/>
      <c r="JDT77" s="2"/>
      <c r="JDU77" s="2"/>
      <c r="JDV77" s="2"/>
      <c r="JDW77" s="2"/>
      <c r="JDX77" s="2"/>
      <c r="JDY77" s="2"/>
      <c r="JDZ77" s="2"/>
      <c r="JEA77" s="2"/>
      <c r="JEB77" s="2"/>
      <c r="JEC77" s="2"/>
      <c r="JED77" s="2"/>
      <c r="JEE77" s="2"/>
      <c r="JEF77" s="2"/>
      <c r="JEG77" s="2"/>
      <c r="JEH77" s="2"/>
      <c r="JEI77" s="2"/>
      <c r="JEJ77" s="2"/>
      <c r="JEK77" s="2"/>
      <c r="JEL77" s="2"/>
      <c r="JEM77" s="2"/>
      <c r="JEN77" s="2"/>
      <c r="JEO77" s="2"/>
      <c r="JEP77" s="2"/>
      <c r="JEQ77" s="2"/>
      <c r="JER77" s="2"/>
      <c r="JES77" s="2"/>
      <c r="JET77" s="2"/>
      <c r="JEU77" s="2"/>
      <c r="JEV77" s="2"/>
      <c r="JEW77" s="2"/>
      <c r="JEX77" s="2"/>
      <c r="JEY77" s="2"/>
      <c r="JEZ77" s="2"/>
      <c r="JFA77" s="2"/>
      <c r="JFB77" s="2"/>
      <c r="JFC77" s="2"/>
      <c r="JFD77" s="2"/>
      <c r="JFE77" s="2"/>
      <c r="JFF77" s="2"/>
      <c r="JFG77" s="2"/>
      <c r="JFH77" s="2"/>
      <c r="JFI77" s="2"/>
      <c r="JFJ77" s="2"/>
      <c r="JFK77" s="2"/>
      <c r="JFL77" s="2"/>
      <c r="JFM77" s="2"/>
      <c r="JFN77" s="2"/>
      <c r="JFO77" s="2"/>
      <c r="JFP77" s="2"/>
      <c r="JFQ77" s="2"/>
      <c r="JFR77" s="2"/>
      <c r="JFS77" s="2"/>
      <c r="JFT77" s="2"/>
      <c r="JFU77" s="2"/>
      <c r="JFV77" s="2"/>
      <c r="JFW77" s="2"/>
      <c r="JFX77" s="2"/>
      <c r="JFY77" s="2"/>
      <c r="JFZ77" s="2"/>
      <c r="JGA77" s="2"/>
      <c r="JGB77" s="2"/>
      <c r="JGC77" s="2"/>
      <c r="JGD77" s="2"/>
      <c r="JGE77" s="2"/>
      <c r="JGF77" s="2"/>
      <c r="JGG77" s="2"/>
      <c r="JGH77" s="2"/>
      <c r="JGI77" s="2"/>
      <c r="JGJ77" s="2"/>
      <c r="JGK77" s="2"/>
      <c r="JGL77" s="2"/>
      <c r="JGM77" s="2"/>
      <c r="JGN77" s="2"/>
      <c r="JGO77" s="2"/>
      <c r="JGP77" s="2"/>
      <c r="JGQ77" s="2"/>
      <c r="JGR77" s="2"/>
      <c r="JGS77" s="2"/>
      <c r="JGT77" s="2"/>
      <c r="JGU77" s="2"/>
      <c r="JGV77" s="2"/>
      <c r="JGW77" s="2"/>
      <c r="JGX77" s="2"/>
      <c r="JGY77" s="2"/>
      <c r="JGZ77" s="2"/>
      <c r="JHA77" s="2"/>
      <c r="JHB77" s="2"/>
      <c r="JHC77" s="2"/>
      <c r="JHD77" s="2"/>
      <c r="JHE77" s="2"/>
      <c r="JHF77" s="2"/>
      <c r="JHG77" s="2"/>
      <c r="JHH77" s="2"/>
      <c r="JHI77" s="2"/>
      <c r="JHJ77" s="2"/>
      <c r="JHK77" s="2"/>
      <c r="JHL77" s="2"/>
      <c r="JHM77" s="2"/>
      <c r="JHN77" s="2"/>
      <c r="JHO77" s="2"/>
      <c r="JHP77" s="2"/>
      <c r="JHQ77" s="2"/>
      <c r="JHR77" s="2"/>
      <c r="JHS77" s="2"/>
      <c r="JHT77" s="2"/>
      <c r="JHU77" s="2"/>
      <c r="JHV77" s="2"/>
      <c r="JHW77" s="2"/>
      <c r="JHX77" s="2"/>
      <c r="JHY77" s="2"/>
      <c r="JHZ77" s="2"/>
      <c r="JIA77" s="2"/>
      <c r="JIB77" s="2"/>
      <c r="JIC77" s="2"/>
      <c r="JID77" s="2"/>
      <c r="JIE77" s="2"/>
      <c r="JIF77" s="2"/>
      <c r="JIG77" s="2"/>
      <c r="JIH77" s="2"/>
      <c r="JII77" s="2"/>
      <c r="JIJ77" s="2"/>
      <c r="JIK77" s="2"/>
      <c r="JIL77" s="2"/>
      <c r="JIM77" s="2"/>
      <c r="JIN77" s="2"/>
      <c r="JIO77" s="2"/>
      <c r="JIP77" s="2"/>
      <c r="JIQ77" s="2"/>
      <c r="JIR77" s="2"/>
      <c r="JIS77" s="2"/>
      <c r="JIT77" s="2"/>
      <c r="JIU77" s="2"/>
      <c r="JIV77" s="2"/>
      <c r="JIW77" s="2"/>
      <c r="JIX77" s="2"/>
      <c r="JIY77" s="2"/>
      <c r="JIZ77" s="2"/>
      <c r="JJA77" s="2"/>
      <c r="JJB77" s="2"/>
      <c r="JJC77" s="2"/>
      <c r="JJD77" s="2"/>
      <c r="JJE77" s="2"/>
      <c r="JJF77" s="2"/>
      <c r="JJG77" s="2"/>
      <c r="JJH77" s="2"/>
      <c r="JJI77" s="2"/>
      <c r="JJJ77" s="2"/>
      <c r="JJK77" s="2"/>
      <c r="JJL77" s="2"/>
      <c r="JJM77" s="2"/>
      <c r="JJN77" s="2"/>
      <c r="JJO77" s="2"/>
      <c r="JJP77" s="2"/>
      <c r="JJQ77" s="2"/>
      <c r="JJR77" s="2"/>
      <c r="JJS77" s="2"/>
      <c r="JJT77" s="2"/>
      <c r="JJU77" s="2"/>
      <c r="JJV77" s="2"/>
      <c r="JJW77" s="2"/>
      <c r="JJX77" s="2"/>
      <c r="JJY77" s="2"/>
      <c r="JJZ77" s="2"/>
      <c r="JKA77" s="2"/>
      <c r="JKB77" s="2"/>
      <c r="JKC77" s="2"/>
      <c r="JKD77" s="2"/>
      <c r="JKE77" s="2"/>
      <c r="JKF77" s="2"/>
      <c r="JKG77" s="2"/>
      <c r="JKH77" s="2"/>
      <c r="JKI77" s="2"/>
      <c r="JKJ77" s="2"/>
      <c r="JKK77" s="2"/>
      <c r="JKL77" s="2"/>
      <c r="JKM77" s="2"/>
      <c r="JKN77" s="2"/>
      <c r="JKO77" s="2"/>
      <c r="JKP77" s="2"/>
      <c r="JKQ77" s="2"/>
      <c r="JKR77" s="2"/>
      <c r="JKS77" s="2"/>
      <c r="JKT77" s="2"/>
      <c r="JKU77" s="2"/>
      <c r="JKV77" s="2"/>
      <c r="JKW77" s="2"/>
      <c r="JKX77" s="2"/>
      <c r="JKY77" s="2"/>
      <c r="JKZ77" s="2"/>
      <c r="JLA77" s="2"/>
      <c r="JLB77" s="2"/>
      <c r="JLC77" s="2"/>
      <c r="JLD77" s="2"/>
      <c r="JLE77" s="2"/>
      <c r="JLF77" s="2"/>
      <c r="JLG77" s="2"/>
      <c r="JLH77" s="2"/>
      <c r="JLI77" s="2"/>
      <c r="JLJ77" s="2"/>
      <c r="JLK77" s="2"/>
      <c r="JLL77" s="2"/>
      <c r="JLM77" s="2"/>
      <c r="JLN77" s="2"/>
      <c r="JLO77" s="2"/>
      <c r="JLP77" s="2"/>
      <c r="JLQ77" s="2"/>
      <c r="JLR77" s="2"/>
      <c r="JLS77" s="2"/>
      <c r="JLT77" s="2"/>
      <c r="JLU77" s="2"/>
      <c r="JLV77" s="2"/>
      <c r="JLW77" s="2"/>
      <c r="JLX77" s="2"/>
      <c r="JLY77" s="2"/>
      <c r="JLZ77" s="2"/>
      <c r="JMA77" s="2"/>
      <c r="JMB77" s="2"/>
      <c r="JMC77" s="2"/>
      <c r="JMD77" s="2"/>
      <c r="JME77" s="2"/>
      <c r="JMF77" s="2"/>
      <c r="JMG77" s="2"/>
      <c r="JMH77" s="2"/>
      <c r="JMI77" s="2"/>
      <c r="JMJ77" s="2"/>
      <c r="JMK77" s="2"/>
      <c r="JML77" s="2"/>
      <c r="JMM77" s="2"/>
      <c r="JMN77" s="2"/>
      <c r="JMO77" s="2"/>
      <c r="JMP77" s="2"/>
      <c r="JMQ77" s="2"/>
      <c r="JMR77" s="2"/>
      <c r="JMS77" s="2"/>
      <c r="JMT77" s="2"/>
      <c r="JMU77" s="2"/>
      <c r="JMV77" s="2"/>
      <c r="JMW77" s="2"/>
      <c r="JMX77" s="2"/>
      <c r="JMY77" s="2"/>
      <c r="JMZ77" s="2"/>
      <c r="JNA77" s="2"/>
      <c r="JNB77" s="2"/>
      <c r="JNC77" s="2"/>
      <c r="JND77" s="2"/>
      <c r="JNE77" s="2"/>
      <c r="JNF77" s="2"/>
      <c r="JNG77" s="2"/>
      <c r="JNH77" s="2"/>
      <c r="JNI77" s="2"/>
      <c r="JNJ77" s="2"/>
      <c r="JNK77" s="2"/>
      <c r="JNL77" s="2"/>
      <c r="JNM77" s="2"/>
      <c r="JNN77" s="2"/>
      <c r="JNO77" s="2"/>
      <c r="JNP77" s="2"/>
      <c r="JNQ77" s="2"/>
      <c r="JNR77" s="2"/>
      <c r="JNS77" s="2"/>
      <c r="JNT77" s="2"/>
      <c r="JNU77" s="2"/>
      <c r="JNV77" s="2"/>
      <c r="JNW77" s="2"/>
      <c r="JNX77" s="2"/>
      <c r="JNY77" s="2"/>
      <c r="JNZ77" s="2"/>
      <c r="JOA77" s="2"/>
      <c r="JOB77" s="2"/>
      <c r="JOC77" s="2"/>
      <c r="JOD77" s="2"/>
      <c r="JOE77" s="2"/>
      <c r="JOF77" s="2"/>
      <c r="JOG77" s="2"/>
      <c r="JOH77" s="2"/>
      <c r="JOI77" s="2"/>
      <c r="JOJ77" s="2"/>
      <c r="JOK77" s="2"/>
      <c r="JOL77" s="2"/>
      <c r="JOM77" s="2"/>
      <c r="JON77" s="2"/>
      <c r="JOO77" s="2"/>
      <c r="JOP77" s="2"/>
      <c r="JOQ77" s="2"/>
      <c r="JOR77" s="2"/>
      <c r="JOS77" s="2"/>
      <c r="JOT77" s="2"/>
      <c r="JOU77" s="2"/>
      <c r="JOV77" s="2"/>
      <c r="JOW77" s="2"/>
      <c r="JOX77" s="2"/>
      <c r="JOY77" s="2"/>
      <c r="JOZ77" s="2"/>
      <c r="JPA77" s="2"/>
      <c r="JPB77" s="2"/>
      <c r="JPC77" s="2"/>
      <c r="JPD77" s="2"/>
      <c r="JPE77" s="2"/>
      <c r="JPF77" s="2"/>
      <c r="JPG77" s="2"/>
      <c r="JPH77" s="2"/>
      <c r="JPI77" s="2"/>
      <c r="JPJ77" s="2"/>
      <c r="JPK77" s="2"/>
      <c r="JPL77" s="2"/>
      <c r="JPM77" s="2"/>
      <c r="JPN77" s="2"/>
      <c r="JPO77" s="2"/>
      <c r="JPP77" s="2"/>
      <c r="JPQ77" s="2"/>
      <c r="JPR77" s="2"/>
      <c r="JPS77" s="2"/>
      <c r="JPT77" s="2"/>
      <c r="JPU77" s="2"/>
      <c r="JPV77" s="2"/>
      <c r="JPW77" s="2"/>
      <c r="JPX77" s="2"/>
      <c r="JPY77" s="2"/>
      <c r="JPZ77" s="2"/>
      <c r="JQA77" s="2"/>
      <c r="JQB77" s="2"/>
      <c r="JQC77" s="2"/>
      <c r="JQD77" s="2"/>
      <c r="JQE77" s="2"/>
      <c r="JQF77" s="2"/>
      <c r="JQG77" s="2"/>
      <c r="JQH77" s="2"/>
      <c r="JQI77" s="2"/>
      <c r="JQJ77" s="2"/>
      <c r="JQK77" s="2"/>
      <c r="JQL77" s="2"/>
      <c r="JQM77" s="2"/>
      <c r="JQN77" s="2"/>
      <c r="JQO77" s="2"/>
      <c r="JQP77" s="2"/>
      <c r="JQQ77" s="2"/>
      <c r="JQR77" s="2"/>
      <c r="JQS77" s="2"/>
      <c r="JQT77" s="2"/>
      <c r="JQU77" s="2"/>
      <c r="JQV77" s="2"/>
      <c r="JQW77" s="2"/>
      <c r="JQX77" s="2"/>
      <c r="JQY77" s="2"/>
      <c r="JQZ77" s="2"/>
      <c r="JRA77" s="2"/>
      <c r="JRB77" s="2"/>
      <c r="JRC77" s="2"/>
      <c r="JRD77" s="2"/>
      <c r="JRE77" s="2"/>
      <c r="JRF77" s="2"/>
      <c r="JRG77" s="2"/>
      <c r="JRH77" s="2"/>
      <c r="JRI77" s="2"/>
      <c r="JRJ77" s="2"/>
      <c r="JRK77" s="2"/>
      <c r="JRL77" s="2"/>
      <c r="JRM77" s="2"/>
      <c r="JRN77" s="2"/>
      <c r="JRO77" s="2"/>
      <c r="JRP77" s="2"/>
      <c r="JRQ77" s="2"/>
      <c r="JRR77" s="2"/>
      <c r="JRS77" s="2"/>
      <c r="JRT77" s="2"/>
      <c r="JRU77" s="2"/>
      <c r="JRV77" s="2"/>
      <c r="JRW77" s="2"/>
      <c r="JRX77" s="2"/>
      <c r="JRY77" s="2"/>
      <c r="JRZ77" s="2"/>
      <c r="JSA77" s="2"/>
      <c r="JSB77" s="2"/>
      <c r="JSC77" s="2"/>
      <c r="JSD77" s="2"/>
      <c r="JSE77" s="2"/>
      <c r="JSF77" s="2"/>
      <c r="JSG77" s="2"/>
      <c r="JSH77" s="2"/>
      <c r="JSI77" s="2"/>
      <c r="JSJ77" s="2"/>
      <c r="JSK77" s="2"/>
      <c r="JSL77" s="2"/>
      <c r="JSM77" s="2"/>
      <c r="JSN77" s="2"/>
      <c r="JSO77" s="2"/>
      <c r="JSP77" s="2"/>
      <c r="JSQ77" s="2"/>
      <c r="JSR77" s="2"/>
      <c r="JSS77" s="2"/>
      <c r="JST77" s="2"/>
      <c r="JSU77" s="2"/>
      <c r="JSV77" s="2"/>
      <c r="JSW77" s="2"/>
      <c r="JSX77" s="2"/>
      <c r="JSY77" s="2"/>
      <c r="JSZ77" s="2"/>
      <c r="JTA77" s="2"/>
      <c r="JTB77" s="2"/>
      <c r="JTC77" s="2"/>
      <c r="JTD77" s="2"/>
      <c r="JTE77" s="2"/>
      <c r="JTF77" s="2"/>
      <c r="JTG77" s="2"/>
      <c r="JTH77" s="2"/>
      <c r="JTI77" s="2"/>
      <c r="JTJ77" s="2"/>
      <c r="JTK77" s="2"/>
      <c r="JTL77" s="2"/>
      <c r="JTM77" s="2"/>
      <c r="JTN77" s="2"/>
      <c r="JTO77" s="2"/>
      <c r="JTP77" s="2"/>
      <c r="JTQ77" s="2"/>
      <c r="JTR77" s="2"/>
      <c r="JTS77" s="2"/>
      <c r="JTT77" s="2"/>
      <c r="JTU77" s="2"/>
      <c r="JTV77" s="2"/>
      <c r="JTW77" s="2"/>
      <c r="JTX77" s="2"/>
      <c r="JTY77" s="2"/>
      <c r="JTZ77" s="2"/>
      <c r="JUA77" s="2"/>
      <c r="JUB77" s="2"/>
      <c r="JUC77" s="2"/>
      <c r="JUD77" s="2"/>
      <c r="JUE77" s="2"/>
      <c r="JUF77" s="2"/>
      <c r="JUG77" s="2"/>
      <c r="JUH77" s="2"/>
      <c r="JUI77" s="2"/>
      <c r="JUJ77" s="2"/>
      <c r="JUK77" s="2"/>
      <c r="JUL77" s="2"/>
      <c r="JUM77" s="2"/>
      <c r="JUN77" s="2"/>
      <c r="JUO77" s="2"/>
      <c r="JUP77" s="2"/>
      <c r="JUQ77" s="2"/>
      <c r="JUR77" s="2"/>
      <c r="JUS77" s="2"/>
      <c r="JUT77" s="2"/>
      <c r="JUU77" s="2"/>
      <c r="JUV77" s="2"/>
      <c r="JUW77" s="2"/>
      <c r="JUX77" s="2"/>
      <c r="JUY77" s="2"/>
      <c r="JUZ77" s="2"/>
      <c r="JVA77" s="2"/>
      <c r="JVB77" s="2"/>
      <c r="JVC77" s="2"/>
      <c r="JVD77" s="2"/>
      <c r="JVE77" s="2"/>
      <c r="JVF77" s="2"/>
      <c r="JVG77" s="2"/>
      <c r="JVH77" s="2"/>
      <c r="JVI77" s="2"/>
      <c r="JVJ77" s="2"/>
      <c r="JVK77" s="2"/>
      <c r="JVL77" s="2"/>
      <c r="JVM77" s="2"/>
      <c r="JVN77" s="2"/>
      <c r="JVO77" s="2"/>
      <c r="JVP77" s="2"/>
      <c r="JVQ77" s="2"/>
      <c r="JVR77" s="2"/>
      <c r="JVS77" s="2"/>
      <c r="JVT77" s="2"/>
      <c r="JVU77" s="2"/>
      <c r="JVV77" s="2"/>
      <c r="JVW77" s="2"/>
      <c r="JVX77" s="2"/>
      <c r="JVY77" s="2"/>
      <c r="JVZ77" s="2"/>
      <c r="JWA77" s="2"/>
      <c r="JWB77" s="2"/>
      <c r="JWC77" s="2"/>
      <c r="JWD77" s="2"/>
      <c r="JWE77" s="2"/>
      <c r="JWF77" s="2"/>
      <c r="JWG77" s="2"/>
      <c r="JWH77" s="2"/>
      <c r="JWI77" s="2"/>
      <c r="JWJ77" s="2"/>
      <c r="JWK77" s="2"/>
      <c r="JWL77" s="2"/>
      <c r="JWM77" s="2"/>
      <c r="JWN77" s="2"/>
      <c r="JWO77" s="2"/>
      <c r="JWP77" s="2"/>
      <c r="JWQ77" s="2"/>
      <c r="JWR77" s="2"/>
      <c r="JWS77" s="2"/>
      <c r="JWT77" s="2"/>
      <c r="JWU77" s="2"/>
      <c r="JWV77" s="2"/>
      <c r="JWW77" s="2"/>
      <c r="JWX77" s="2"/>
      <c r="JWY77" s="2"/>
      <c r="JWZ77" s="2"/>
      <c r="JXA77" s="2"/>
      <c r="JXB77" s="2"/>
      <c r="JXC77" s="2"/>
      <c r="JXD77" s="2"/>
      <c r="JXE77" s="2"/>
      <c r="JXF77" s="2"/>
      <c r="JXG77" s="2"/>
      <c r="JXH77" s="2"/>
      <c r="JXI77" s="2"/>
      <c r="JXJ77" s="2"/>
      <c r="JXK77" s="2"/>
      <c r="JXL77" s="2"/>
      <c r="JXM77" s="2"/>
      <c r="JXN77" s="2"/>
      <c r="JXO77" s="2"/>
      <c r="JXP77" s="2"/>
      <c r="JXQ77" s="2"/>
      <c r="JXR77" s="2"/>
      <c r="JXS77" s="2"/>
      <c r="JXT77" s="2"/>
      <c r="JXU77" s="2"/>
      <c r="JXV77" s="2"/>
      <c r="JXW77" s="2"/>
      <c r="JXX77" s="2"/>
      <c r="JXY77" s="2"/>
      <c r="JXZ77" s="2"/>
      <c r="JYA77" s="2"/>
      <c r="JYB77" s="2"/>
      <c r="JYC77" s="2"/>
      <c r="JYD77" s="2"/>
      <c r="JYE77" s="2"/>
      <c r="JYF77" s="2"/>
      <c r="JYG77" s="2"/>
      <c r="JYH77" s="2"/>
      <c r="JYI77" s="2"/>
      <c r="JYJ77" s="2"/>
      <c r="JYK77" s="2"/>
      <c r="JYL77" s="2"/>
      <c r="JYM77" s="2"/>
      <c r="JYN77" s="2"/>
      <c r="JYO77" s="2"/>
      <c r="JYP77" s="2"/>
      <c r="JYQ77" s="2"/>
      <c r="JYR77" s="2"/>
      <c r="JYS77" s="2"/>
      <c r="JYT77" s="2"/>
      <c r="JYU77" s="2"/>
      <c r="JYV77" s="2"/>
      <c r="JYW77" s="2"/>
      <c r="JYX77" s="2"/>
      <c r="JYY77" s="2"/>
      <c r="JYZ77" s="2"/>
      <c r="JZA77" s="2"/>
      <c r="JZB77" s="2"/>
      <c r="JZC77" s="2"/>
      <c r="JZD77" s="2"/>
      <c r="JZE77" s="2"/>
      <c r="JZF77" s="2"/>
      <c r="JZG77" s="2"/>
      <c r="JZH77" s="2"/>
      <c r="JZI77" s="2"/>
      <c r="JZJ77" s="2"/>
      <c r="JZK77" s="2"/>
      <c r="JZL77" s="2"/>
      <c r="JZM77" s="2"/>
      <c r="JZN77" s="2"/>
      <c r="JZO77" s="2"/>
      <c r="JZP77" s="2"/>
      <c r="JZQ77" s="2"/>
      <c r="JZR77" s="2"/>
      <c r="JZS77" s="2"/>
      <c r="JZT77" s="2"/>
      <c r="JZU77" s="2"/>
      <c r="JZV77" s="2"/>
      <c r="JZW77" s="2"/>
      <c r="JZX77" s="2"/>
      <c r="JZY77" s="2"/>
      <c r="JZZ77" s="2"/>
      <c r="KAA77" s="2"/>
      <c r="KAB77" s="2"/>
      <c r="KAC77" s="2"/>
      <c r="KAD77" s="2"/>
      <c r="KAE77" s="2"/>
      <c r="KAF77" s="2"/>
      <c r="KAG77" s="2"/>
      <c r="KAH77" s="2"/>
      <c r="KAI77" s="2"/>
      <c r="KAJ77" s="2"/>
      <c r="KAK77" s="2"/>
      <c r="KAL77" s="2"/>
      <c r="KAM77" s="2"/>
      <c r="KAN77" s="2"/>
      <c r="KAO77" s="2"/>
      <c r="KAP77" s="2"/>
      <c r="KAQ77" s="2"/>
      <c r="KAR77" s="2"/>
      <c r="KAS77" s="2"/>
      <c r="KAT77" s="2"/>
      <c r="KAU77" s="2"/>
      <c r="KAV77" s="2"/>
      <c r="KAW77" s="2"/>
      <c r="KAX77" s="2"/>
      <c r="KAY77" s="2"/>
      <c r="KAZ77" s="2"/>
      <c r="KBA77" s="2"/>
      <c r="KBB77" s="2"/>
      <c r="KBC77" s="2"/>
      <c r="KBD77" s="2"/>
      <c r="KBE77" s="2"/>
      <c r="KBF77" s="2"/>
      <c r="KBG77" s="2"/>
      <c r="KBH77" s="2"/>
      <c r="KBI77" s="2"/>
      <c r="KBJ77" s="2"/>
      <c r="KBK77" s="2"/>
      <c r="KBL77" s="2"/>
      <c r="KBM77" s="2"/>
      <c r="KBN77" s="2"/>
      <c r="KBO77" s="2"/>
      <c r="KBP77" s="2"/>
      <c r="KBQ77" s="2"/>
      <c r="KBR77" s="2"/>
      <c r="KBS77" s="2"/>
      <c r="KBT77" s="2"/>
      <c r="KBU77" s="2"/>
      <c r="KBV77" s="2"/>
      <c r="KBW77" s="2"/>
      <c r="KBX77" s="2"/>
      <c r="KBY77" s="2"/>
      <c r="KBZ77" s="2"/>
      <c r="KCA77" s="2"/>
      <c r="KCB77" s="2"/>
      <c r="KCC77" s="2"/>
      <c r="KCD77" s="2"/>
      <c r="KCE77" s="2"/>
      <c r="KCF77" s="2"/>
      <c r="KCG77" s="2"/>
      <c r="KCH77" s="2"/>
      <c r="KCI77" s="2"/>
      <c r="KCJ77" s="2"/>
      <c r="KCK77" s="2"/>
      <c r="KCL77" s="2"/>
      <c r="KCM77" s="2"/>
      <c r="KCN77" s="2"/>
      <c r="KCO77" s="2"/>
      <c r="KCP77" s="2"/>
      <c r="KCQ77" s="2"/>
      <c r="KCR77" s="2"/>
      <c r="KCS77" s="2"/>
      <c r="KCT77" s="2"/>
      <c r="KCU77" s="2"/>
      <c r="KCV77" s="2"/>
      <c r="KCW77" s="2"/>
      <c r="KCX77" s="2"/>
      <c r="KCY77" s="2"/>
      <c r="KCZ77" s="2"/>
      <c r="KDA77" s="2"/>
      <c r="KDB77" s="2"/>
      <c r="KDC77" s="2"/>
      <c r="KDD77" s="2"/>
      <c r="KDE77" s="2"/>
      <c r="KDF77" s="2"/>
      <c r="KDG77" s="2"/>
      <c r="KDH77" s="2"/>
      <c r="KDI77" s="2"/>
      <c r="KDJ77" s="2"/>
      <c r="KDK77" s="2"/>
      <c r="KDL77" s="2"/>
      <c r="KDM77" s="2"/>
      <c r="KDN77" s="2"/>
      <c r="KDO77" s="2"/>
      <c r="KDP77" s="2"/>
      <c r="KDQ77" s="2"/>
      <c r="KDR77" s="2"/>
      <c r="KDS77" s="2"/>
      <c r="KDT77" s="2"/>
      <c r="KDU77" s="2"/>
      <c r="KDV77" s="2"/>
      <c r="KDW77" s="2"/>
      <c r="KDX77" s="2"/>
      <c r="KDY77" s="2"/>
      <c r="KDZ77" s="2"/>
      <c r="KEA77" s="2"/>
      <c r="KEB77" s="2"/>
      <c r="KEC77" s="2"/>
      <c r="KED77" s="2"/>
      <c r="KEE77" s="2"/>
      <c r="KEF77" s="2"/>
      <c r="KEG77" s="2"/>
      <c r="KEH77" s="2"/>
      <c r="KEI77" s="2"/>
      <c r="KEJ77" s="2"/>
      <c r="KEK77" s="2"/>
      <c r="KEL77" s="2"/>
      <c r="KEM77" s="2"/>
      <c r="KEN77" s="2"/>
      <c r="KEO77" s="2"/>
      <c r="KEP77" s="2"/>
      <c r="KEQ77" s="2"/>
      <c r="KER77" s="2"/>
      <c r="KES77" s="2"/>
      <c r="KET77" s="2"/>
      <c r="KEU77" s="2"/>
      <c r="KEV77" s="2"/>
      <c r="KEW77" s="2"/>
      <c r="KEX77" s="2"/>
      <c r="KEY77" s="2"/>
      <c r="KEZ77" s="2"/>
      <c r="KFA77" s="2"/>
      <c r="KFB77" s="2"/>
      <c r="KFC77" s="2"/>
      <c r="KFD77" s="2"/>
      <c r="KFE77" s="2"/>
      <c r="KFF77" s="2"/>
      <c r="KFG77" s="2"/>
      <c r="KFH77" s="2"/>
      <c r="KFI77" s="2"/>
      <c r="KFJ77" s="2"/>
      <c r="KFK77" s="2"/>
      <c r="KFL77" s="2"/>
      <c r="KFM77" s="2"/>
      <c r="KFN77" s="2"/>
      <c r="KFO77" s="2"/>
      <c r="KFP77" s="2"/>
      <c r="KFQ77" s="2"/>
      <c r="KFR77" s="2"/>
      <c r="KFS77" s="2"/>
      <c r="KFT77" s="2"/>
      <c r="KFU77" s="2"/>
      <c r="KFV77" s="2"/>
      <c r="KFW77" s="2"/>
      <c r="KFX77" s="2"/>
      <c r="KFY77" s="2"/>
      <c r="KFZ77" s="2"/>
      <c r="KGA77" s="2"/>
      <c r="KGB77" s="2"/>
      <c r="KGC77" s="2"/>
      <c r="KGD77" s="2"/>
      <c r="KGE77" s="2"/>
      <c r="KGF77" s="2"/>
      <c r="KGG77" s="2"/>
      <c r="KGH77" s="2"/>
      <c r="KGI77" s="2"/>
      <c r="KGJ77" s="2"/>
      <c r="KGK77" s="2"/>
      <c r="KGL77" s="2"/>
      <c r="KGM77" s="2"/>
      <c r="KGN77" s="2"/>
      <c r="KGO77" s="2"/>
      <c r="KGP77" s="2"/>
      <c r="KGQ77" s="2"/>
      <c r="KGR77" s="2"/>
      <c r="KGS77" s="2"/>
      <c r="KGT77" s="2"/>
      <c r="KGU77" s="2"/>
      <c r="KGV77" s="2"/>
      <c r="KGW77" s="2"/>
      <c r="KGX77" s="2"/>
      <c r="KGY77" s="2"/>
      <c r="KGZ77" s="2"/>
      <c r="KHA77" s="2"/>
      <c r="KHB77" s="2"/>
      <c r="KHC77" s="2"/>
      <c r="KHD77" s="2"/>
      <c r="KHE77" s="2"/>
      <c r="KHF77" s="2"/>
      <c r="KHG77" s="2"/>
      <c r="KHH77" s="2"/>
      <c r="KHI77" s="2"/>
      <c r="KHJ77" s="2"/>
      <c r="KHK77" s="2"/>
      <c r="KHL77" s="2"/>
      <c r="KHM77" s="2"/>
      <c r="KHN77" s="2"/>
      <c r="KHO77" s="2"/>
      <c r="KHP77" s="2"/>
      <c r="KHQ77" s="2"/>
      <c r="KHR77" s="2"/>
      <c r="KHS77" s="2"/>
      <c r="KHT77" s="2"/>
      <c r="KHU77" s="2"/>
      <c r="KHV77" s="2"/>
      <c r="KHW77" s="2"/>
      <c r="KHX77" s="2"/>
      <c r="KHY77" s="2"/>
      <c r="KHZ77" s="2"/>
      <c r="KIA77" s="2"/>
      <c r="KIB77" s="2"/>
      <c r="KIC77" s="2"/>
      <c r="KID77" s="2"/>
      <c r="KIE77" s="2"/>
      <c r="KIF77" s="2"/>
      <c r="KIG77" s="2"/>
      <c r="KIH77" s="2"/>
      <c r="KII77" s="2"/>
      <c r="KIJ77" s="2"/>
      <c r="KIK77" s="2"/>
      <c r="KIL77" s="2"/>
      <c r="KIM77" s="2"/>
      <c r="KIN77" s="2"/>
      <c r="KIO77" s="2"/>
      <c r="KIP77" s="2"/>
      <c r="KIQ77" s="2"/>
      <c r="KIR77" s="2"/>
      <c r="KIS77" s="2"/>
      <c r="KIT77" s="2"/>
      <c r="KIU77" s="2"/>
      <c r="KIV77" s="2"/>
      <c r="KIW77" s="2"/>
      <c r="KIX77" s="2"/>
      <c r="KIY77" s="2"/>
      <c r="KIZ77" s="2"/>
      <c r="KJA77" s="2"/>
      <c r="KJB77" s="2"/>
      <c r="KJC77" s="2"/>
      <c r="KJD77" s="2"/>
      <c r="KJE77" s="2"/>
      <c r="KJF77" s="2"/>
      <c r="KJG77" s="2"/>
      <c r="KJH77" s="2"/>
      <c r="KJI77" s="2"/>
      <c r="KJJ77" s="2"/>
      <c r="KJK77" s="2"/>
      <c r="KJL77" s="2"/>
      <c r="KJM77" s="2"/>
      <c r="KJN77" s="2"/>
      <c r="KJO77" s="2"/>
      <c r="KJP77" s="2"/>
      <c r="KJQ77" s="2"/>
      <c r="KJR77" s="2"/>
      <c r="KJS77" s="2"/>
      <c r="KJT77" s="2"/>
      <c r="KJU77" s="2"/>
      <c r="KJV77" s="2"/>
      <c r="KJW77" s="2"/>
      <c r="KJX77" s="2"/>
      <c r="KJY77" s="2"/>
      <c r="KJZ77" s="2"/>
      <c r="KKA77" s="2"/>
      <c r="KKB77" s="2"/>
      <c r="KKC77" s="2"/>
      <c r="KKD77" s="2"/>
      <c r="KKE77" s="2"/>
      <c r="KKF77" s="2"/>
      <c r="KKG77" s="2"/>
      <c r="KKH77" s="2"/>
      <c r="KKI77" s="2"/>
      <c r="KKJ77" s="2"/>
      <c r="KKK77" s="2"/>
      <c r="KKL77" s="2"/>
      <c r="KKM77" s="2"/>
      <c r="KKN77" s="2"/>
      <c r="KKO77" s="2"/>
      <c r="KKP77" s="2"/>
      <c r="KKQ77" s="2"/>
      <c r="KKR77" s="2"/>
      <c r="KKS77" s="2"/>
      <c r="KKT77" s="2"/>
      <c r="KKU77" s="2"/>
      <c r="KKV77" s="2"/>
      <c r="KKW77" s="2"/>
      <c r="KKX77" s="2"/>
      <c r="KKY77" s="2"/>
      <c r="KKZ77" s="2"/>
      <c r="KLA77" s="2"/>
      <c r="KLB77" s="2"/>
      <c r="KLC77" s="2"/>
      <c r="KLD77" s="2"/>
      <c r="KLE77" s="2"/>
      <c r="KLF77" s="2"/>
      <c r="KLG77" s="2"/>
      <c r="KLH77" s="2"/>
      <c r="KLI77" s="2"/>
      <c r="KLJ77" s="2"/>
      <c r="KLK77" s="2"/>
      <c r="KLL77" s="2"/>
      <c r="KLM77" s="2"/>
      <c r="KLN77" s="2"/>
      <c r="KLO77" s="2"/>
      <c r="KLP77" s="2"/>
      <c r="KLQ77" s="2"/>
      <c r="KLR77" s="2"/>
      <c r="KLS77" s="2"/>
      <c r="KLT77" s="2"/>
      <c r="KLU77" s="2"/>
      <c r="KLV77" s="2"/>
      <c r="KLW77" s="2"/>
      <c r="KLX77" s="2"/>
      <c r="KLY77" s="2"/>
      <c r="KLZ77" s="2"/>
      <c r="KMA77" s="2"/>
      <c r="KMB77" s="2"/>
      <c r="KMC77" s="2"/>
      <c r="KMD77" s="2"/>
      <c r="KME77" s="2"/>
      <c r="KMF77" s="2"/>
      <c r="KMG77" s="2"/>
      <c r="KMH77" s="2"/>
      <c r="KMI77" s="2"/>
      <c r="KMJ77" s="2"/>
      <c r="KMK77" s="2"/>
      <c r="KML77" s="2"/>
      <c r="KMM77" s="2"/>
      <c r="KMN77" s="2"/>
      <c r="KMO77" s="2"/>
      <c r="KMP77" s="2"/>
      <c r="KMQ77" s="2"/>
      <c r="KMR77" s="2"/>
      <c r="KMS77" s="2"/>
      <c r="KMT77" s="2"/>
      <c r="KMU77" s="2"/>
      <c r="KMV77" s="2"/>
      <c r="KMW77" s="2"/>
      <c r="KMX77" s="2"/>
      <c r="KMY77" s="2"/>
      <c r="KMZ77" s="2"/>
      <c r="KNA77" s="2"/>
      <c r="KNB77" s="2"/>
      <c r="KNC77" s="2"/>
      <c r="KND77" s="2"/>
      <c r="KNE77" s="2"/>
      <c r="KNF77" s="2"/>
      <c r="KNG77" s="2"/>
      <c r="KNH77" s="2"/>
      <c r="KNI77" s="2"/>
      <c r="KNJ77" s="2"/>
      <c r="KNK77" s="2"/>
      <c r="KNL77" s="2"/>
      <c r="KNM77" s="2"/>
      <c r="KNN77" s="2"/>
      <c r="KNO77" s="2"/>
      <c r="KNP77" s="2"/>
      <c r="KNQ77" s="2"/>
      <c r="KNR77" s="2"/>
      <c r="KNS77" s="2"/>
      <c r="KNT77" s="2"/>
      <c r="KNU77" s="2"/>
      <c r="KNV77" s="2"/>
      <c r="KNW77" s="2"/>
      <c r="KNX77" s="2"/>
      <c r="KNY77" s="2"/>
      <c r="KNZ77" s="2"/>
      <c r="KOA77" s="2"/>
      <c r="KOB77" s="2"/>
      <c r="KOC77" s="2"/>
      <c r="KOD77" s="2"/>
      <c r="KOE77" s="2"/>
      <c r="KOF77" s="2"/>
      <c r="KOG77" s="2"/>
      <c r="KOH77" s="2"/>
      <c r="KOI77" s="2"/>
      <c r="KOJ77" s="2"/>
      <c r="KOK77" s="2"/>
      <c r="KOL77" s="2"/>
      <c r="KOM77" s="2"/>
      <c r="KON77" s="2"/>
      <c r="KOO77" s="2"/>
      <c r="KOP77" s="2"/>
      <c r="KOQ77" s="2"/>
      <c r="KOR77" s="2"/>
      <c r="KOS77" s="2"/>
      <c r="KOT77" s="2"/>
      <c r="KOU77" s="2"/>
      <c r="KOV77" s="2"/>
      <c r="KOW77" s="2"/>
      <c r="KOX77" s="2"/>
      <c r="KOY77" s="2"/>
      <c r="KOZ77" s="2"/>
      <c r="KPA77" s="2"/>
      <c r="KPB77" s="2"/>
      <c r="KPC77" s="2"/>
      <c r="KPD77" s="2"/>
      <c r="KPE77" s="2"/>
      <c r="KPF77" s="2"/>
      <c r="KPG77" s="2"/>
      <c r="KPH77" s="2"/>
      <c r="KPI77" s="2"/>
      <c r="KPJ77" s="2"/>
      <c r="KPK77" s="2"/>
      <c r="KPL77" s="2"/>
      <c r="KPM77" s="2"/>
      <c r="KPN77" s="2"/>
      <c r="KPO77" s="2"/>
      <c r="KPP77" s="2"/>
      <c r="KPQ77" s="2"/>
      <c r="KPR77" s="2"/>
      <c r="KPS77" s="2"/>
      <c r="KPT77" s="2"/>
      <c r="KPU77" s="2"/>
      <c r="KPV77" s="2"/>
      <c r="KPW77" s="2"/>
      <c r="KPX77" s="2"/>
      <c r="KPY77" s="2"/>
      <c r="KPZ77" s="2"/>
      <c r="KQA77" s="2"/>
      <c r="KQB77" s="2"/>
      <c r="KQC77" s="2"/>
      <c r="KQD77" s="2"/>
      <c r="KQE77" s="2"/>
      <c r="KQF77" s="2"/>
      <c r="KQG77" s="2"/>
      <c r="KQH77" s="2"/>
      <c r="KQI77" s="2"/>
      <c r="KQJ77" s="2"/>
      <c r="KQK77" s="2"/>
      <c r="KQL77" s="2"/>
      <c r="KQM77" s="2"/>
      <c r="KQN77" s="2"/>
      <c r="KQO77" s="2"/>
      <c r="KQP77" s="2"/>
      <c r="KQQ77" s="2"/>
      <c r="KQR77" s="2"/>
      <c r="KQS77" s="2"/>
      <c r="KQT77" s="2"/>
      <c r="KQU77" s="2"/>
      <c r="KQV77" s="2"/>
      <c r="KQW77" s="2"/>
      <c r="KQX77" s="2"/>
      <c r="KQY77" s="2"/>
      <c r="KQZ77" s="2"/>
      <c r="KRA77" s="2"/>
      <c r="KRB77" s="2"/>
      <c r="KRC77" s="2"/>
      <c r="KRD77" s="2"/>
      <c r="KRE77" s="2"/>
      <c r="KRF77" s="2"/>
      <c r="KRG77" s="2"/>
      <c r="KRH77" s="2"/>
      <c r="KRI77" s="2"/>
      <c r="KRJ77" s="2"/>
      <c r="KRK77" s="2"/>
      <c r="KRL77" s="2"/>
      <c r="KRM77" s="2"/>
      <c r="KRN77" s="2"/>
      <c r="KRO77" s="2"/>
      <c r="KRP77" s="2"/>
      <c r="KRQ77" s="2"/>
      <c r="KRR77" s="2"/>
      <c r="KRS77" s="2"/>
      <c r="KRT77" s="2"/>
      <c r="KRU77" s="2"/>
      <c r="KRV77" s="2"/>
      <c r="KRW77" s="2"/>
      <c r="KRX77" s="2"/>
      <c r="KRY77" s="2"/>
      <c r="KRZ77" s="2"/>
      <c r="KSA77" s="2"/>
      <c r="KSB77" s="2"/>
      <c r="KSC77" s="2"/>
      <c r="KSD77" s="2"/>
      <c r="KSE77" s="2"/>
      <c r="KSF77" s="2"/>
      <c r="KSG77" s="2"/>
      <c r="KSH77" s="2"/>
      <c r="KSI77" s="2"/>
      <c r="KSJ77" s="2"/>
      <c r="KSK77" s="2"/>
      <c r="KSL77" s="2"/>
      <c r="KSM77" s="2"/>
      <c r="KSN77" s="2"/>
      <c r="KSO77" s="2"/>
      <c r="KSP77" s="2"/>
      <c r="KSQ77" s="2"/>
      <c r="KSR77" s="2"/>
      <c r="KSS77" s="2"/>
      <c r="KST77" s="2"/>
      <c r="KSU77" s="2"/>
      <c r="KSV77" s="2"/>
      <c r="KSW77" s="2"/>
      <c r="KSX77" s="2"/>
      <c r="KSY77" s="2"/>
      <c r="KSZ77" s="2"/>
      <c r="KTA77" s="2"/>
      <c r="KTB77" s="2"/>
      <c r="KTC77" s="2"/>
      <c r="KTD77" s="2"/>
      <c r="KTE77" s="2"/>
      <c r="KTF77" s="2"/>
      <c r="KTG77" s="2"/>
      <c r="KTH77" s="2"/>
      <c r="KTI77" s="2"/>
      <c r="KTJ77" s="2"/>
      <c r="KTK77" s="2"/>
      <c r="KTL77" s="2"/>
      <c r="KTM77" s="2"/>
      <c r="KTN77" s="2"/>
      <c r="KTO77" s="2"/>
      <c r="KTP77" s="2"/>
      <c r="KTQ77" s="2"/>
      <c r="KTR77" s="2"/>
      <c r="KTS77" s="2"/>
      <c r="KTT77" s="2"/>
      <c r="KTU77" s="2"/>
      <c r="KTV77" s="2"/>
      <c r="KTW77" s="2"/>
      <c r="KTX77" s="2"/>
      <c r="KTY77" s="2"/>
      <c r="KTZ77" s="2"/>
      <c r="KUA77" s="2"/>
      <c r="KUB77" s="2"/>
      <c r="KUC77" s="2"/>
      <c r="KUD77" s="2"/>
      <c r="KUE77" s="2"/>
      <c r="KUF77" s="2"/>
      <c r="KUG77" s="2"/>
      <c r="KUH77" s="2"/>
      <c r="KUI77" s="2"/>
      <c r="KUJ77" s="2"/>
      <c r="KUK77" s="2"/>
      <c r="KUL77" s="2"/>
      <c r="KUM77" s="2"/>
      <c r="KUN77" s="2"/>
      <c r="KUO77" s="2"/>
      <c r="KUP77" s="2"/>
      <c r="KUQ77" s="2"/>
      <c r="KUR77" s="2"/>
      <c r="KUS77" s="2"/>
      <c r="KUT77" s="2"/>
      <c r="KUU77" s="2"/>
      <c r="KUV77" s="2"/>
      <c r="KUW77" s="2"/>
      <c r="KUX77" s="2"/>
      <c r="KUY77" s="2"/>
      <c r="KUZ77" s="2"/>
      <c r="KVA77" s="2"/>
      <c r="KVB77" s="2"/>
      <c r="KVC77" s="2"/>
      <c r="KVD77" s="2"/>
      <c r="KVE77" s="2"/>
      <c r="KVF77" s="2"/>
      <c r="KVG77" s="2"/>
      <c r="KVH77" s="2"/>
      <c r="KVI77" s="2"/>
      <c r="KVJ77" s="2"/>
      <c r="KVK77" s="2"/>
      <c r="KVL77" s="2"/>
      <c r="KVM77" s="2"/>
      <c r="KVN77" s="2"/>
      <c r="KVO77" s="2"/>
      <c r="KVP77" s="2"/>
      <c r="KVQ77" s="2"/>
      <c r="KVR77" s="2"/>
      <c r="KVS77" s="2"/>
      <c r="KVT77" s="2"/>
      <c r="KVU77" s="2"/>
      <c r="KVV77" s="2"/>
      <c r="KVW77" s="2"/>
      <c r="KVX77" s="2"/>
      <c r="KVY77" s="2"/>
      <c r="KVZ77" s="2"/>
      <c r="KWA77" s="2"/>
      <c r="KWB77" s="2"/>
      <c r="KWC77" s="2"/>
      <c r="KWD77" s="2"/>
      <c r="KWE77" s="2"/>
      <c r="KWF77" s="2"/>
      <c r="KWG77" s="2"/>
      <c r="KWH77" s="2"/>
      <c r="KWI77" s="2"/>
      <c r="KWJ77" s="2"/>
      <c r="KWK77" s="2"/>
      <c r="KWL77" s="2"/>
      <c r="KWM77" s="2"/>
      <c r="KWN77" s="2"/>
      <c r="KWO77" s="2"/>
      <c r="KWP77" s="2"/>
      <c r="KWQ77" s="2"/>
      <c r="KWR77" s="2"/>
      <c r="KWS77" s="2"/>
      <c r="KWT77" s="2"/>
      <c r="KWU77" s="2"/>
      <c r="KWV77" s="2"/>
      <c r="KWW77" s="2"/>
      <c r="KWX77" s="2"/>
      <c r="KWY77" s="2"/>
      <c r="KWZ77" s="2"/>
      <c r="KXA77" s="2"/>
      <c r="KXB77" s="2"/>
      <c r="KXC77" s="2"/>
      <c r="KXD77" s="2"/>
      <c r="KXE77" s="2"/>
      <c r="KXF77" s="2"/>
      <c r="KXG77" s="2"/>
      <c r="KXH77" s="2"/>
      <c r="KXI77" s="2"/>
      <c r="KXJ77" s="2"/>
      <c r="KXK77" s="2"/>
      <c r="KXL77" s="2"/>
      <c r="KXM77" s="2"/>
      <c r="KXN77" s="2"/>
      <c r="KXO77" s="2"/>
      <c r="KXP77" s="2"/>
      <c r="KXQ77" s="2"/>
      <c r="KXR77" s="2"/>
      <c r="KXS77" s="2"/>
      <c r="KXT77" s="2"/>
      <c r="KXU77" s="2"/>
      <c r="KXV77" s="2"/>
      <c r="KXW77" s="2"/>
      <c r="KXX77" s="2"/>
      <c r="KXY77" s="2"/>
      <c r="KXZ77" s="2"/>
      <c r="KYA77" s="2"/>
      <c r="KYB77" s="2"/>
      <c r="KYC77" s="2"/>
      <c r="KYD77" s="2"/>
      <c r="KYE77" s="2"/>
      <c r="KYF77" s="2"/>
      <c r="KYG77" s="2"/>
      <c r="KYH77" s="2"/>
      <c r="KYI77" s="2"/>
      <c r="KYJ77" s="2"/>
      <c r="KYK77" s="2"/>
      <c r="KYL77" s="2"/>
      <c r="KYM77" s="2"/>
      <c r="KYN77" s="2"/>
      <c r="KYO77" s="2"/>
      <c r="KYP77" s="2"/>
      <c r="KYQ77" s="2"/>
      <c r="KYR77" s="2"/>
      <c r="KYS77" s="2"/>
      <c r="KYT77" s="2"/>
      <c r="KYU77" s="2"/>
      <c r="KYV77" s="2"/>
      <c r="KYW77" s="2"/>
      <c r="KYX77" s="2"/>
      <c r="KYY77" s="2"/>
      <c r="KYZ77" s="2"/>
      <c r="KZA77" s="2"/>
      <c r="KZB77" s="2"/>
      <c r="KZC77" s="2"/>
      <c r="KZD77" s="2"/>
      <c r="KZE77" s="2"/>
      <c r="KZF77" s="2"/>
      <c r="KZG77" s="2"/>
      <c r="KZH77" s="2"/>
      <c r="KZI77" s="2"/>
      <c r="KZJ77" s="2"/>
      <c r="KZK77" s="2"/>
      <c r="KZL77" s="2"/>
      <c r="KZM77" s="2"/>
      <c r="KZN77" s="2"/>
      <c r="KZO77" s="2"/>
      <c r="KZP77" s="2"/>
      <c r="KZQ77" s="2"/>
      <c r="KZR77" s="2"/>
      <c r="KZS77" s="2"/>
      <c r="KZT77" s="2"/>
      <c r="KZU77" s="2"/>
      <c r="KZV77" s="2"/>
      <c r="KZW77" s="2"/>
      <c r="KZX77" s="2"/>
      <c r="KZY77" s="2"/>
      <c r="KZZ77" s="2"/>
      <c r="LAA77" s="2"/>
      <c r="LAB77" s="2"/>
      <c r="LAC77" s="2"/>
      <c r="LAD77" s="2"/>
      <c r="LAE77" s="2"/>
      <c r="LAF77" s="2"/>
      <c r="LAG77" s="2"/>
      <c r="LAH77" s="2"/>
      <c r="LAI77" s="2"/>
      <c r="LAJ77" s="2"/>
      <c r="LAK77" s="2"/>
      <c r="LAL77" s="2"/>
      <c r="LAM77" s="2"/>
      <c r="LAN77" s="2"/>
      <c r="LAO77" s="2"/>
      <c r="LAP77" s="2"/>
      <c r="LAQ77" s="2"/>
      <c r="LAR77" s="2"/>
      <c r="LAS77" s="2"/>
      <c r="LAT77" s="2"/>
      <c r="LAU77" s="2"/>
      <c r="LAV77" s="2"/>
      <c r="LAW77" s="2"/>
      <c r="LAX77" s="2"/>
      <c r="LAY77" s="2"/>
      <c r="LAZ77" s="2"/>
      <c r="LBA77" s="2"/>
      <c r="LBB77" s="2"/>
      <c r="LBC77" s="2"/>
      <c r="LBD77" s="2"/>
      <c r="LBE77" s="2"/>
      <c r="LBF77" s="2"/>
      <c r="LBG77" s="2"/>
      <c r="LBH77" s="2"/>
      <c r="LBI77" s="2"/>
      <c r="LBJ77" s="2"/>
      <c r="LBK77" s="2"/>
      <c r="LBL77" s="2"/>
      <c r="LBM77" s="2"/>
      <c r="LBN77" s="2"/>
      <c r="LBO77" s="2"/>
      <c r="LBP77" s="2"/>
      <c r="LBQ77" s="2"/>
      <c r="LBR77" s="2"/>
      <c r="LBS77" s="2"/>
      <c r="LBT77" s="2"/>
      <c r="LBU77" s="2"/>
      <c r="LBV77" s="2"/>
      <c r="LBW77" s="2"/>
      <c r="LBX77" s="2"/>
      <c r="LBY77" s="2"/>
      <c r="LBZ77" s="2"/>
      <c r="LCA77" s="2"/>
      <c r="LCB77" s="2"/>
      <c r="LCC77" s="2"/>
      <c r="LCD77" s="2"/>
      <c r="LCE77" s="2"/>
      <c r="LCF77" s="2"/>
      <c r="LCG77" s="2"/>
      <c r="LCH77" s="2"/>
      <c r="LCI77" s="2"/>
      <c r="LCJ77" s="2"/>
      <c r="LCK77" s="2"/>
      <c r="LCL77" s="2"/>
      <c r="LCM77" s="2"/>
      <c r="LCN77" s="2"/>
      <c r="LCO77" s="2"/>
      <c r="LCP77" s="2"/>
      <c r="LCQ77" s="2"/>
      <c r="LCR77" s="2"/>
      <c r="LCS77" s="2"/>
      <c r="LCT77" s="2"/>
      <c r="LCU77" s="2"/>
      <c r="LCV77" s="2"/>
      <c r="LCW77" s="2"/>
      <c r="LCX77" s="2"/>
      <c r="LCY77" s="2"/>
      <c r="LCZ77" s="2"/>
      <c r="LDA77" s="2"/>
      <c r="LDB77" s="2"/>
      <c r="LDC77" s="2"/>
      <c r="LDD77" s="2"/>
      <c r="LDE77" s="2"/>
      <c r="LDF77" s="2"/>
      <c r="LDG77" s="2"/>
      <c r="LDH77" s="2"/>
      <c r="LDI77" s="2"/>
      <c r="LDJ77" s="2"/>
      <c r="LDK77" s="2"/>
      <c r="LDL77" s="2"/>
      <c r="LDM77" s="2"/>
      <c r="LDN77" s="2"/>
      <c r="LDO77" s="2"/>
      <c r="LDP77" s="2"/>
      <c r="LDQ77" s="2"/>
      <c r="LDR77" s="2"/>
      <c r="LDS77" s="2"/>
      <c r="LDT77" s="2"/>
      <c r="LDU77" s="2"/>
      <c r="LDV77" s="2"/>
      <c r="LDW77" s="2"/>
      <c r="LDX77" s="2"/>
      <c r="LDY77" s="2"/>
      <c r="LDZ77" s="2"/>
      <c r="LEA77" s="2"/>
      <c r="LEB77" s="2"/>
      <c r="LEC77" s="2"/>
      <c r="LED77" s="2"/>
      <c r="LEE77" s="2"/>
      <c r="LEF77" s="2"/>
      <c r="LEG77" s="2"/>
      <c r="LEH77" s="2"/>
      <c r="LEI77" s="2"/>
      <c r="LEJ77" s="2"/>
      <c r="LEK77" s="2"/>
      <c r="LEL77" s="2"/>
      <c r="LEM77" s="2"/>
      <c r="LEN77" s="2"/>
      <c r="LEO77" s="2"/>
      <c r="LEP77" s="2"/>
      <c r="LEQ77" s="2"/>
      <c r="LER77" s="2"/>
      <c r="LES77" s="2"/>
      <c r="LET77" s="2"/>
      <c r="LEU77" s="2"/>
      <c r="LEV77" s="2"/>
      <c r="LEW77" s="2"/>
      <c r="LEX77" s="2"/>
      <c r="LEY77" s="2"/>
      <c r="LEZ77" s="2"/>
      <c r="LFA77" s="2"/>
      <c r="LFB77" s="2"/>
      <c r="LFC77" s="2"/>
      <c r="LFD77" s="2"/>
      <c r="LFE77" s="2"/>
      <c r="LFF77" s="2"/>
      <c r="LFG77" s="2"/>
      <c r="LFH77" s="2"/>
      <c r="LFI77" s="2"/>
      <c r="LFJ77" s="2"/>
      <c r="LFK77" s="2"/>
      <c r="LFL77" s="2"/>
      <c r="LFM77" s="2"/>
      <c r="LFN77" s="2"/>
      <c r="LFO77" s="2"/>
      <c r="LFP77" s="2"/>
      <c r="LFQ77" s="2"/>
      <c r="LFR77" s="2"/>
      <c r="LFS77" s="2"/>
      <c r="LFT77" s="2"/>
      <c r="LFU77" s="2"/>
      <c r="LFV77" s="2"/>
      <c r="LFW77" s="2"/>
      <c r="LFX77" s="2"/>
      <c r="LFY77" s="2"/>
      <c r="LFZ77" s="2"/>
      <c r="LGA77" s="2"/>
      <c r="LGB77" s="2"/>
      <c r="LGC77" s="2"/>
      <c r="LGD77" s="2"/>
      <c r="LGE77" s="2"/>
      <c r="LGF77" s="2"/>
      <c r="LGG77" s="2"/>
      <c r="LGH77" s="2"/>
      <c r="LGI77" s="2"/>
      <c r="LGJ77" s="2"/>
      <c r="LGK77" s="2"/>
      <c r="LGL77" s="2"/>
      <c r="LGM77" s="2"/>
      <c r="LGN77" s="2"/>
      <c r="LGO77" s="2"/>
      <c r="LGP77" s="2"/>
      <c r="LGQ77" s="2"/>
      <c r="LGR77" s="2"/>
      <c r="LGS77" s="2"/>
      <c r="LGT77" s="2"/>
      <c r="LGU77" s="2"/>
      <c r="LGV77" s="2"/>
      <c r="LGW77" s="2"/>
      <c r="LGX77" s="2"/>
      <c r="LGY77" s="2"/>
      <c r="LGZ77" s="2"/>
      <c r="LHA77" s="2"/>
      <c r="LHB77" s="2"/>
      <c r="LHC77" s="2"/>
      <c r="LHD77" s="2"/>
      <c r="LHE77" s="2"/>
      <c r="LHF77" s="2"/>
      <c r="LHG77" s="2"/>
      <c r="LHH77" s="2"/>
      <c r="LHI77" s="2"/>
      <c r="LHJ77" s="2"/>
      <c r="LHK77" s="2"/>
      <c r="LHL77" s="2"/>
      <c r="LHM77" s="2"/>
      <c r="LHN77" s="2"/>
      <c r="LHO77" s="2"/>
      <c r="LHP77" s="2"/>
      <c r="LHQ77" s="2"/>
      <c r="LHR77" s="2"/>
      <c r="LHS77" s="2"/>
      <c r="LHT77" s="2"/>
      <c r="LHU77" s="2"/>
      <c r="LHV77" s="2"/>
      <c r="LHW77" s="2"/>
      <c r="LHX77" s="2"/>
      <c r="LHY77" s="2"/>
      <c r="LHZ77" s="2"/>
      <c r="LIA77" s="2"/>
      <c r="LIB77" s="2"/>
      <c r="LIC77" s="2"/>
      <c r="LID77" s="2"/>
      <c r="LIE77" s="2"/>
      <c r="LIF77" s="2"/>
      <c r="LIG77" s="2"/>
      <c r="LIH77" s="2"/>
      <c r="LII77" s="2"/>
      <c r="LIJ77" s="2"/>
      <c r="LIK77" s="2"/>
      <c r="LIL77" s="2"/>
      <c r="LIM77" s="2"/>
      <c r="LIN77" s="2"/>
      <c r="LIO77" s="2"/>
      <c r="LIP77" s="2"/>
      <c r="LIQ77" s="2"/>
      <c r="LIR77" s="2"/>
      <c r="LIS77" s="2"/>
      <c r="LIT77" s="2"/>
      <c r="LIU77" s="2"/>
      <c r="LIV77" s="2"/>
      <c r="LIW77" s="2"/>
      <c r="LIX77" s="2"/>
      <c r="LIY77" s="2"/>
      <c r="LIZ77" s="2"/>
      <c r="LJA77" s="2"/>
      <c r="LJB77" s="2"/>
      <c r="LJC77" s="2"/>
      <c r="LJD77" s="2"/>
      <c r="LJE77" s="2"/>
      <c r="LJF77" s="2"/>
      <c r="LJG77" s="2"/>
      <c r="LJH77" s="2"/>
      <c r="LJI77" s="2"/>
      <c r="LJJ77" s="2"/>
      <c r="LJK77" s="2"/>
      <c r="LJL77" s="2"/>
      <c r="LJM77" s="2"/>
      <c r="LJN77" s="2"/>
      <c r="LJO77" s="2"/>
      <c r="LJP77" s="2"/>
      <c r="LJQ77" s="2"/>
      <c r="LJR77" s="2"/>
      <c r="LJS77" s="2"/>
      <c r="LJT77" s="2"/>
      <c r="LJU77" s="2"/>
      <c r="LJV77" s="2"/>
      <c r="LJW77" s="2"/>
      <c r="LJX77" s="2"/>
      <c r="LJY77" s="2"/>
      <c r="LJZ77" s="2"/>
      <c r="LKA77" s="2"/>
      <c r="LKB77" s="2"/>
      <c r="LKC77" s="2"/>
      <c r="LKD77" s="2"/>
      <c r="LKE77" s="2"/>
      <c r="LKF77" s="2"/>
      <c r="LKG77" s="2"/>
      <c r="LKH77" s="2"/>
      <c r="LKI77" s="2"/>
      <c r="LKJ77" s="2"/>
      <c r="LKK77" s="2"/>
      <c r="LKL77" s="2"/>
      <c r="LKM77" s="2"/>
      <c r="LKN77" s="2"/>
      <c r="LKO77" s="2"/>
      <c r="LKP77" s="2"/>
      <c r="LKQ77" s="2"/>
      <c r="LKR77" s="2"/>
      <c r="LKS77" s="2"/>
      <c r="LKT77" s="2"/>
      <c r="LKU77" s="2"/>
      <c r="LKV77" s="2"/>
      <c r="LKW77" s="2"/>
      <c r="LKX77" s="2"/>
      <c r="LKY77" s="2"/>
      <c r="LKZ77" s="2"/>
      <c r="LLA77" s="2"/>
      <c r="LLB77" s="2"/>
      <c r="LLC77" s="2"/>
      <c r="LLD77" s="2"/>
      <c r="LLE77" s="2"/>
      <c r="LLF77" s="2"/>
      <c r="LLG77" s="2"/>
      <c r="LLH77" s="2"/>
      <c r="LLI77" s="2"/>
      <c r="LLJ77" s="2"/>
      <c r="LLK77" s="2"/>
      <c r="LLL77" s="2"/>
      <c r="LLM77" s="2"/>
      <c r="LLN77" s="2"/>
      <c r="LLO77" s="2"/>
      <c r="LLP77" s="2"/>
      <c r="LLQ77" s="2"/>
      <c r="LLR77" s="2"/>
      <c r="LLS77" s="2"/>
      <c r="LLT77" s="2"/>
      <c r="LLU77" s="2"/>
      <c r="LLV77" s="2"/>
      <c r="LLW77" s="2"/>
      <c r="LLX77" s="2"/>
      <c r="LLY77" s="2"/>
      <c r="LLZ77" s="2"/>
      <c r="LMA77" s="2"/>
      <c r="LMB77" s="2"/>
      <c r="LMC77" s="2"/>
      <c r="LMD77" s="2"/>
      <c r="LME77" s="2"/>
      <c r="LMF77" s="2"/>
      <c r="LMG77" s="2"/>
      <c r="LMH77" s="2"/>
      <c r="LMI77" s="2"/>
      <c r="LMJ77" s="2"/>
      <c r="LMK77" s="2"/>
      <c r="LML77" s="2"/>
      <c r="LMM77" s="2"/>
      <c r="LMN77" s="2"/>
      <c r="LMO77" s="2"/>
      <c r="LMP77" s="2"/>
      <c r="LMQ77" s="2"/>
      <c r="LMR77" s="2"/>
      <c r="LMS77" s="2"/>
      <c r="LMT77" s="2"/>
      <c r="LMU77" s="2"/>
      <c r="LMV77" s="2"/>
      <c r="LMW77" s="2"/>
      <c r="LMX77" s="2"/>
      <c r="LMY77" s="2"/>
      <c r="LMZ77" s="2"/>
      <c r="LNA77" s="2"/>
      <c r="LNB77" s="2"/>
      <c r="LNC77" s="2"/>
      <c r="LND77" s="2"/>
      <c r="LNE77" s="2"/>
      <c r="LNF77" s="2"/>
      <c r="LNG77" s="2"/>
      <c r="LNH77" s="2"/>
      <c r="LNI77" s="2"/>
      <c r="LNJ77" s="2"/>
      <c r="LNK77" s="2"/>
      <c r="LNL77" s="2"/>
      <c r="LNM77" s="2"/>
      <c r="LNN77" s="2"/>
      <c r="LNO77" s="2"/>
      <c r="LNP77" s="2"/>
      <c r="LNQ77" s="2"/>
      <c r="LNR77" s="2"/>
      <c r="LNS77" s="2"/>
      <c r="LNT77" s="2"/>
      <c r="LNU77" s="2"/>
      <c r="LNV77" s="2"/>
      <c r="LNW77" s="2"/>
      <c r="LNX77" s="2"/>
      <c r="LNY77" s="2"/>
      <c r="LNZ77" s="2"/>
      <c r="LOA77" s="2"/>
      <c r="LOB77" s="2"/>
      <c r="LOC77" s="2"/>
      <c r="LOD77" s="2"/>
      <c r="LOE77" s="2"/>
      <c r="LOF77" s="2"/>
      <c r="LOG77" s="2"/>
      <c r="LOH77" s="2"/>
      <c r="LOI77" s="2"/>
      <c r="LOJ77" s="2"/>
      <c r="LOK77" s="2"/>
      <c r="LOL77" s="2"/>
      <c r="LOM77" s="2"/>
      <c r="LON77" s="2"/>
      <c r="LOO77" s="2"/>
      <c r="LOP77" s="2"/>
      <c r="LOQ77" s="2"/>
      <c r="LOR77" s="2"/>
      <c r="LOS77" s="2"/>
      <c r="LOT77" s="2"/>
      <c r="LOU77" s="2"/>
      <c r="LOV77" s="2"/>
      <c r="LOW77" s="2"/>
      <c r="LOX77" s="2"/>
      <c r="LOY77" s="2"/>
      <c r="LOZ77" s="2"/>
      <c r="LPA77" s="2"/>
      <c r="LPB77" s="2"/>
      <c r="LPC77" s="2"/>
      <c r="LPD77" s="2"/>
      <c r="LPE77" s="2"/>
      <c r="LPF77" s="2"/>
      <c r="LPG77" s="2"/>
      <c r="LPH77" s="2"/>
      <c r="LPI77" s="2"/>
      <c r="LPJ77" s="2"/>
      <c r="LPK77" s="2"/>
      <c r="LPL77" s="2"/>
      <c r="LPM77" s="2"/>
      <c r="LPN77" s="2"/>
      <c r="LPO77" s="2"/>
      <c r="LPP77" s="2"/>
      <c r="LPQ77" s="2"/>
      <c r="LPR77" s="2"/>
      <c r="LPS77" s="2"/>
      <c r="LPT77" s="2"/>
      <c r="LPU77" s="2"/>
      <c r="LPV77" s="2"/>
      <c r="LPW77" s="2"/>
      <c r="LPX77" s="2"/>
      <c r="LPY77" s="2"/>
      <c r="LPZ77" s="2"/>
      <c r="LQA77" s="2"/>
      <c r="LQB77" s="2"/>
      <c r="LQC77" s="2"/>
      <c r="LQD77" s="2"/>
      <c r="LQE77" s="2"/>
      <c r="LQF77" s="2"/>
      <c r="LQG77" s="2"/>
      <c r="LQH77" s="2"/>
      <c r="LQI77" s="2"/>
      <c r="LQJ77" s="2"/>
      <c r="LQK77" s="2"/>
      <c r="LQL77" s="2"/>
      <c r="LQM77" s="2"/>
      <c r="LQN77" s="2"/>
      <c r="LQO77" s="2"/>
      <c r="LQP77" s="2"/>
      <c r="LQQ77" s="2"/>
      <c r="LQR77" s="2"/>
      <c r="LQS77" s="2"/>
      <c r="LQT77" s="2"/>
      <c r="LQU77" s="2"/>
      <c r="LQV77" s="2"/>
      <c r="LQW77" s="2"/>
      <c r="LQX77" s="2"/>
      <c r="LQY77" s="2"/>
      <c r="LQZ77" s="2"/>
      <c r="LRA77" s="2"/>
      <c r="LRB77" s="2"/>
      <c r="LRC77" s="2"/>
      <c r="LRD77" s="2"/>
      <c r="LRE77" s="2"/>
      <c r="LRF77" s="2"/>
      <c r="LRG77" s="2"/>
      <c r="LRH77" s="2"/>
      <c r="LRI77" s="2"/>
      <c r="LRJ77" s="2"/>
      <c r="LRK77" s="2"/>
      <c r="LRL77" s="2"/>
      <c r="LRM77" s="2"/>
      <c r="LRN77" s="2"/>
      <c r="LRO77" s="2"/>
      <c r="LRP77" s="2"/>
      <c r="LRQ77" s="2"/>
      <c r="LRR77" s="2"/>
      <c r="LRS77" s="2"/>
      <c r="LRT77" s="2"/>
      <c r="LRU77" s="2"/>
      <c r="LRV77" s="2"/>
      <c r="LRW77" s="2"/>
      <c r="LRX77" s="2"/>
      <c r="LRY77" s="2"/>
      <c r="LRZ77" s="2"/>
      <c r="LSA77" s="2"/>
      <c r="LSB77" s="2"/>
      <c r="LSC77" s="2"/>
      <c r="LSD77" s="2"/>
      <c r="LSE77" s="2"/>
      <c r="LSF77" s="2"/>
      <c r="LSG77" s="2"/>
      <c r="LSH77" s="2"/>
      <c r="LSI77" s="2"/>
      <c r="LSJ77" s="2"/>
      <c r="LSK77" s="2"/>
      <c r="LSL77" s="2"/>
      <c r="LSM77" s="2"/>
      <c r="LSN77" s="2"/>
      <c r="LSO77" s="2"/>
      <c r="LSP77" s="2"/>
      <c r="LSQ77" s="2"/>
      <c r="LSR77" s="2"/>
      <c r="LSS77" s="2"/>
      <c r="LST77" s="2"/>
      <c r="LSU77" s="2"/>
      <c r="LSV77" s="2"/>
      <c r="LSW77" s="2"/>
      <c r="LSX77" s="2"/>
      <c r="LSY77" s="2"/>
      <c r="LSZ77" s="2"/>
      <c r="LTA77" s="2"/>
      <c r="LTB77" s="2"/>
      <c r="LTC77" s="2"/>
      <c r="LTD77" s="2"/>
      <c r="LTE77" s="2"/>
      <c r="LTF77" s="2"/>
      <c r="LTG77" s="2"/>
      <c r="LTH77" s="2"/>
      <c r="LTI77" s="2"/>
      <c r="LTJ77" s="2"/>
      <c r="LTK77" s="2"/>
      <c r="LTL77" s="2"/>
      <c r="LTM77" s="2"/>
      <c r="LTN77" s="2"/>
      <c r="LTO77" s="2"/>
      <c r="LTP77" s="2"/>
      <c r="LTQ77" s="2"/>
      <c r="LTR77" s="2"/>
      <c r="LTS77" s="2"/>
      <c r="LTT77" s="2"/>
      <c r="LTU77" s="2"/>
      <c r="LTV77" s="2"/>
      <c r="LTW77" s="2"/>
      <c r="LTX77" s="2"/>
      <c r="LTY77" s="2"/>
      <c r="LTZ77" s="2"/>
      <c r="LUA77" s="2"/>
      <c r="LUB77" s="2"/>
      <c r="LUC77" s="2"/>
      <c r="LUD77" s="2"/>
      <c r="LUE77" s="2"/>
      <c r="LUF77" s="2"/>
      <c r="LUG77" s="2"/>
      <c r="LUH77" s="2"/>
      <c r="LUI77" s="2"/>
      <c r="LUJ77" s="2"/>
      <c r="LUK77" s="2"/>
      <c r="LUL77" s="2"/>
      <c r="LUM77" s="2"/>
      <c r="LUN77" s="2"/>
      <c r="LUO77" s="2"/>
      <c r="LUP77" s="2"/>
      <c r="LUQ77" s="2"/>
      <c r="LUR77" s="2"/>
      <c r="LUS77" s="2"/>
      <c r="LUT77" s="2"/>
      <c r="LUU77" s="2"/>
      <c r="LUV77" s="2"/>
      <c r="LUW77" s="2"/>
      <c r="LUX77" s="2"/>
      <c r="LUY77" s="2"/>
      <c r="LUZ77" s="2"/>
      <c r="LVA77" s="2"/>
      <c r="LVB77" s="2"/>
      <c r="LVC77" s="2"/>
      <c r="LVD77" s="2"/>
      <c r="LVE77" s="2"/>
      <c r="LVF77" s="2"/>
      <c r="LVG77" s="2"/>
      <c r="LVH77" s="2"/>
      <c r="LVI77" s="2"/>
      <c r="LVJ77" s="2"/>
      <c r="LVK77" s="2"/>
      <c r="LVL77" s="2"/>
      <c r="LVM77" s="2"/>
      <c r="LVN77" s="2"/>
      <c r="LVO77" s="2"/>
      <c r="LVP77" s="2"/>
      <c r="LVQ77" s="2"/>
      <c r="LVR77" s="2"/>
      <c r="LVS77" s="2"/>
      <c r="LVT77" s="2"/>
      <c r="LVU77" s="2"/>
      <c r="LVV77" s="2"/>
      <c r="LVW77" s="2"/>
      <c r="LVX77" s="2"/>
      <c r="LVY77" s="2"/>
      <c r="LVZ77" s="2"/>
      <c r="LWA77" s="2"/>
      <c r="LWB77" s="2"/>
      <c r="LWC77" s="2"/>
      <c r="LWD77" s="2"/>
      <c r="LWE77" s="2"/>
      <c r="LWF77" s="2"/>
      <c r="LWG77" s="2"/>
      <c r="LWH77" s="2"/>
      <c r="LWI77" s="2"/>
      <c r="LWJ77" s="2"/>
      <c r="LWK77" s="2"/>
      <c r="LWL77" s="2"/>
      <c r="LWM77" s="2"/>
      <c r="LWN77" s="2"/>
      <c r="LWO77" s="2"/>
      <c r="LWP77" s="2"/>
      <c r="LWQ77" s="2"/>
      <c r="LWR77" s="2"/>
      <c r="LWS77" s="2"/>
      <c r="LWT77" s="2"/>
      <c r="LWU77" s="2"/>
      <c r="LWV77" s="2"/>
      <c r="LWW77" s="2"/>
      <c r="LWX77" s="2"/>
      <c r="LWY77" s="2"/>
      <c r="LWZ77" s="2"/>
      <c r="LXA77" s="2"/>
      <c r="LXB77" s="2"/>
      <c r="LXC77" s="2"/>
      <c r="LXD77" s="2"/>
      <c r="LXE77" s="2"/>
      <c r="LXF77" s="2"/>
      <c r="LXG77" s="2"/>
      <c r="LXH77" s="2"/>
      <c r="LXI77" s="2"/>
      <c r="LXJ77" s="2"/>
      <c r="LXK77" s="2"/>
      <c r="LXL77" s="2"/>
      <c r="LXM77" s="2"/>
      <c r="LXN77" s="2"/>
      <c r="LXO77" s="2"/>
      <c r="LXP77" s="2"/>
      <c r="LXQ77" s="2"/>
      <c r="LXR77" s="2"/>
      <c r="LXS77" s="2"/>
      <c r="LXT77" s="2"/>
      <c r="LXU77" s="2"/>
      <c r="LXV77" s="2"/>
      <c r="LXW77" s="2"/>
      <c r="LXX77" s="2"/>
      <c r="LXY77" s="2"/>
      <c r="LXZ77" s="2"/>
      <c r="LYA77" s="2"/>
      <c r="LYB77" s="2"/>
      <c r="LYC77" s="2"/>
      <c r="LYD77" s="2"/>
      <c r="LYE77" s="2"/>
      <c r="LYF77" s="2"/>
      <c r="LYG77" s="2"/>
      <c r="LYH77" s="2"/>
      <c r="LYI77" s="2"/>
      <c r="LYJ77" s="2"/>
      <c r="LYK77" s="2"/>
      <c r="LYL77" s="2"/>
      <c r="LYM77" s="2"/>
      <c r="LYN77" s="2"/>
      <c r="LYO77" s="2"/>
      <c r="LYP77" s="2"/>
      <c r="LYQ77" s="2"/>
      <c r="LYR77" s="2"/>
      <c r="LYS77" s="2"/>
      <c r="LYT77" s="2"/>
      <c r="LYU77" s="2"/>
      <c r="LYV77" s="2"/>
      <c r="LYW77" s="2"/>
      <c r="LYX77" s="2"/>
      <c r="LYY77" s="2"/>
      <c r="LYZ77" s="2"/>
      <c r="LZA77" s="2"/>
      <c r="LZB77" s="2"/>
      <c r="LZC77" s="2"/>
      <c r="LZD77" s="2"/>
      <c r="LZE77" s="2"/>
      <c r="LZF77" s="2"/>
      <c r="LZG77" s="2"/>
      <c r="LZH77" s="2"/>
      <c r="LZI77" s="2"/>
      <c r="LZJ77" s="2"/>
      <c r="LZK77" s="2"/>
      <c r="LZL77" s="2"/>
      <c r="LZM77" s="2"/>
      <c r="LZN77" s="2"/>
      <c r="LZO77" s="2"/>
      <c r="LZP77" s="2"/>
      <c r="LZQ77" s="2"/>
      <c r="LZR77" s="2"/>
      <c r="LZS77" s="2"/>
      <c r="LZT77" s="2"/>
      <c r="LZU77" s="2"/>
      <c r="LZV77" s="2"/>
      <c r="LZW77" s="2"/>
      <c r="LZX77" s="2"/>
      <c r="LZY77" s="2"/>
      <c r="LZZ77" s="2"/>
      <c r="MAA77" s="2"/>
      <c r="MAB77" s="2"/>
      <c r="MAC77" s="2"/>
      <c r="MAD77" s="2"/>
      <c r="MAE77" s="2"/>
      <c r="MAF77" s="2"/>
      <c r="MAG77" s="2"/>
      <c r="MAH77" s="2"/>
      <c r="MAI77" s="2"/>
      <c r="MAJ77" s="2"/>
      <c r="MAK77" s="2"/>
      <c r="MAL77" s="2"/>
      <c r="MAM77" s="2"/>
      <c r="MAN77" s="2"/>
      <c r="MAO77" s="2"/>
      <c r="MAP77" s="2"/>
      <c r="MAQ77" s="2"/>
      <c r="MAR77" s="2"/>
      <c r="MAS77" s="2"/>
      <c r="MAT77" s="2"/>
      <c r="MAU77" s="2"/>
      <c r="MAV77" s="2"/>
      <c r="MAW77" s="2"/>
      <c r="MAX77" s="2"/>
      <c r="MAY77" s="2"/>
      <c r="MAZ77" s="2"/>
      <c r="MBA77" s="2"/>
      <c r="MBB77" s="2"/>
      <c r="MBC77" s="2"/>
      <c r="MBD77" s="2"/>
      <c r="MBE77" s="2"/>
      <c r="MBF77" s="2"/>
      <c r="MBG77" s="2"/>
      <c r="MBH77" s="2"/>
      <c r="MBI77" s="2"/>
      <c r="MBJ77" s="2"/>
      <c r="MBK77" s="2"/>
      <c r="MBL77" s="2"/>
      <c r="MBM77" s="2"/>
      <c r="MBN77" s="2"/>
      <c r="MBO77" s="2"/>
      <c r="MBP77" s="2"/>
      <c r="MBQ77" s="2"/>
      <c r="MBR77" s="2"/>
      <c r="MBS77" s="2"/>
      <c r="MBT77" s="2"/>
      <c r="MBU77" s="2"/>
      <c r="MBV77" s="2"/>
      <c r="MBW77" s="2"/>
      <c r="MBX77" s="2"/>
      <c r="MBY77" s="2"/>
      <c r="MBZ77" s="2"/>
      <c r="MCA77" s="2"/>
      <c r="MCB77" s="2"/>
      <c r="MCC77" s="2"/>
      <c r="MCD77" s="2"/>
      <c r="MCE77" s="2"/>
      <c r="MCF77" s="2"/>
      <c r="MCG77" s="2"/>
      <c r="MCH77" s="2"/>
      <c r="MCI77" s="2"/>
      <c r="MCJ77" s="2"/>
      <c r="MCK77" s="2"/>
      <c r="MCL77" s="2"/>
      <c r="MCM77" s="2"/>
      <c r="MCN77" s="2"/>
      <c r="MCO77" s="2"/>
      <c r="MCP77" s="2"/>
      <c r="MCQ77" s="2"/>
      <c r="MCR77" s="2"/>
      <c r="MCS77" s="2"/>
      <c r="MCT77" s="2"/>
      <c r="MCU77" s="2"/>
      <c r="MCV77" s="2"/>
      <c r="MCW77" s="2"/>
      <c r="MCX77" s="2"/>
      <c r="MCY77" s="2"/>
      <c r="MCZ77" s="2"/>
      <c r="MDA77" s="2"/>
      <c r="MDB77" s="2"/>
      <c r="MDC77" s="2"/>
      <c r="MDD77" s="2"/>
      <c r="MDE77" s="2"/>
      <c r="MDF77" s="2"/>
      <c r="MDG77" s="2"/>
      <c r="MDH77" s="2"/>
      <c r="MDI77" s="2"/>
      <c r="MDJ77" s="2"/>
      <c r="MDK77" s="2"/>
      <c r="MDL77" s="2"/>
      <c r="MDM77" s="2"/>
      <c r="MDN77" s="2"/>
      <c r="MDO77" s="2"/>
      <c r="MDP77" s="2"/>
      <c r="MDQ77" s="2"/>
      <c r="MDR77" s="2"/>
      <c r="MDS77" s="2"/>
      <c r="MDT77" s="2"/>
      <c r="MDU77" s="2"/>
      <c r="MDV77" s="2"/>
      <c r="MDW77" s="2"/>
      <c r="MDX77" s="2"/>
      <c r="MDY77" s="2"/>
      <c r="MDZ77" s="2"/>
      <c r="MEA77" s="2"/>
      <c r="MEB77" s="2"/>
      <c r="MEC77" s="2"/>
      <c r="MED77" s="2"/>
      <c r="MEE77" s="2"/>
      <c r="MEF77" s="2"/>
      <c r="MEG77" s="2"/>
      <c r="MEH77" s="2"/>
      <c r="MEI77" s="2"/>
      <c r="MEJ77" s="2"/>
      <c r="MEK77" s="2"/>
      <c r="MEL77" s="2"/>
      <c r="MEM77" s="2"/>
      <c r="MEN77" s="2"/>
      <c r="MEO77" s="2"/>
      <c r="MEP77" s="2"/>
      <c r="MEQ77" s="2"/>
      <c r="MER77" s="2"/>
      <c r="MES77" s="2"/>
      <c r="MET77" s="2"/>
      <c r="MEU77" s="2"/>
      <c r="MEV77" s="2"/>
      <c r="MEW77" s="2"/>
      <c r="MEX77" s="2"/>
      <c r="MEY77" s="2"/>
      <c r="MEZ77" s="2"/>
      <c r="MFA77" s="2"/>
      <c r="MFB77" s="2"/>
      <c r="MFC77" s="2"/>
      <c r="MFD77" s="2"/>
      <c r="MFE77" s="2"/>
      <c r="MFF77" s="2"/>
      <c r="MFG77" s="2"/>
      <c r="MFH77" s="2"/>
      <c r="MFI77" s="2"/>
      <c r="MFJ77" s="2"/>
      <c r="MFK77" s="2"/>
      <c r="MFL77" s="2"/>
      <c r="MFM77" s="2"/>
      <c r="MFN77" s="2"/>
      <c r="MFO77" s="2"/>
      <c r="MFP77" s="2"/>
      <c r="MFQ77" s="2"/>
      <c r="MFR77" s="2"/>
      <c r="MFS77" s="2"/>
      <c r="MFT77" s="2"/>
      <c r="MFU77" s="2"/>
      <c r="MFV77" s="2"/>
      <c r="MFW77" s="2"/>
      <c r="MFX77" s="2"/>
      <c r="MFY77" s="2"/>
      <c r="MFZ77" s="2"/>
      <c r="MGA77" s="2"/>
      <c r="MGB77" s="2"/>
      <c r="MGC77" s="2"/>
      <c r="MGD77" s="2"/>
      <c r="MGE77" s="2"/>
      <c r="MGF77" s="2"/>
      <c r="MGG77" s="2"/>
      <c r="MGH77" s="2"/>
      <c r="MGI77" s="2"/>
      <c r="MGJ77" s="2"/>
      <c r="MGK77" s="2"/>
      <c r="MGL77" s="2"/>
      <c r="MGM77" s="2"/>
      <c r="MGN77" s="2"/>
      <c r="MGO77" s="2"/>
      <c r="MGP77" s="2"/>
      <c r="MGQ77" s="2"/>
      <c r="MGR77" s="2"/>
      <c r="MGS77" s="2"/>
      <c r="MGT77" s="2"/>
      <c r="MGU77" s="2"/>
      <c r="MGV77" s="2"/>
      <c r="MGW77" s="2"/>
      <c r="MGX77" s="2"/>
      <c r="MGY77" s="2"/>
      <c r="MGZ77" s="2"/>
      <c r="MHA77" s="2"/>
      <c r="MHB77" s="2"/>
      <c r="MHC77" s="2"/>
      <c r="MHD77" s="2"/>
      <c r="MHE77" s="2"/>
      <c r="MHF77" s="2"/>
      <c r="MHG77" s="2"/>
      <c r="MHH77" s="2"/>
      <c r="MHI77" s="2"/>
      <c r="MHJ77" s="2"/>
      <c r="MHK77" s="2"/>
      <c r="MHL77" s="2"/>
      <c r="MHM77" s="2"/>
      <c r="MHN77" s="2"/>
      <c r="MHO77" s="2"/>
      <c r="MHP77" s="2"/>
      <c r="MHQ77" s="2"/>
      <c r="MHR77" s="2"/>
      <c r="MHS77" s="2"/>
      <c r="MHT77" s="2"/>
      <c r="MHU77" s="2"/>
      <c r="MHV77" s="2"/>
      <c r="MHW77" s="2"/>
      <c r="MHX77" s="2"/>
      <c r="MHY77" s="2"/>
      <c r="MHZ77" s="2"/>
      <c r="MIA77" s="2"/>
      <c r="MIB77" s="2"/>
      <c r="MIC77" s="2"/>
      <c r="MID77" s="2"/>
      <c r="MIE77" s="2"/>
      <c r="MIF77" s="2"/>
      <c r="MIG77" s="2"/>
      <c r="MIH77" s="2"/>
      <c r="MII77" s="2"/>
      <c r="MIJ77" s="2"/>
      <c r="MIK77" s="2"/>
      <c r="MIL77" s="2"/>
      <c r="MIM77" s="2"/>
      <c r="MIN77" s="2"/>
      <c r="MIO77" s="2"/>
      <c r="MIP77" s="2"/>
      <c r="MIQ77" s="2"/>
      <c r="MIR77" s="2"/>
      <c r="MIS77" s="2"/>
      <c r="MIT77" s="2"/>
      <c r="MIU77" s="2"/>
      <c r="MIV77" s="2"/>
      <c r="MIW77" s="2"/>
      <c r="MIX77" s="2"/>
      <c r="MIY77" s="2"/>
      <c r="MIZ77" s="2"/>
      <c r="MJA77" s="2"/>
      <c r="MJB77" s="2"/>
      <c r="MJC77" s="2"/>
      <c r="MJD77" s="2"/>
      <c r="MJE77" s="2"/>
      <c r="MJF77" s="2"/>
      <c r="MJG77" s="2"/>
      <c r="MJH77" s="2"/>
      <c r="MJI77" s="2"/>
      <c r="MJJ77" s="2"/>
      <c r="MJK77" s="2"/>
      <c r="MJL77" s="2"/>
      <c r="MJM77" s="2"/>
      <c r="MJN77" s="2"/>
      <c r="MJO77" s="2"/>
      <c r="MJP77" s="2"/>
      <c r="MJQ77" s="2"/>
      <c r="MJR77" s="2"/>
      <c r="MJS77" s="2"/>
      <c r="MJT77" s="2"/>
      <c r="MJU77" s="2"/>
      <c r="MJV77" s="2"/>
      <c r="MJW77" s="2"/>
      <c r="MJX77" s="2"/>
      <c r="MJY77" s="2"/>
      <c r="MJZ77" s="2"/>
      <c r="MKA77" s="2"/>
      <c r="MKB77" s="2"/>
      <c r="MKC77" s="2"/>
      <c r="MKD77" s="2"/>
      <c r="MKE77" s="2"/>
      <c r="MKF77" s="2"/>
      <c r="MKG77" s="2"/>
      <c r="MKH77" s="2"/>
      <c r="MKI77" s="2"/>
      <c r="MKJ77" s="2"/>
      <c r="MKK77" s="2"/>
      <c r="MKL77" s="2"/>
      <c r="MKM77" s="2"/>
      <c r="MKN77" s="2"/>
      <c r="MKO77" s="2"/>
      <c r="MKP77" s="2"/>
      <c r="MKQ77" s="2"/>
      <c r="MKR77" s="2"/>
      <c r="MKS77" s="2"/>
      <c r="MKT77" s="2"/>
      <c r="MKU77" s="2"/>
      <c r="MKV77" s="2"/>
      <c r="MKW77" s="2"/>
      <c r="MKX77" s="2"/>
      <c r="MKY77" s="2"/>
      <c r="MKZ77" s="2"/>
      <c r="MLA77" s="2"/>
      <c r="MLB77" s="2"/>
      <c r="MLC77" s="2"/>
      <c r="MLD77" s="2"/>
      <c r="MLE77" s="2"/>
      <c r="MLF77" s="2"/>
      <c r="MLG77" s="2"/>
      <c r="MLH77" s="2"/>
      <c r="MLI77" s="2"/>
      <c r="MLJ77" s="2"/>
      <c r="MLK77" s="2"/>
      <c r="MLL77" s="2"/>
      <c r="MLM77" s="2"/>
      <c r="MLN77" s="2"/>
      <c r="MLO77" s="2"/>
      <c r="MLP77" s="2"/>
      <c r="MLQ77" s="2"/>
      <c r="MLR77" s="2"/>
      <c r="MLS77" s="2"/>
      <c r="MLT77" s="2"/>
      <c r="MLU77" s="2"/>
      <c r="MLV77" s="2"/>
      <c r="MLW77" s="2"/>
      <c r="MLX77" s="2"/>
      <c r="MLY77" s="2"/>
      <c r="MLZ77" s="2"/>
      <c r="MMA77" s="2"/>
      <c r="MMB77" s="2"/>
      <c r="MMC77" s="2"/>
      <c r="MMD77" s="2"/>
      <c r="MME77" s="2"/>
      <c r="MMF77" s="2"/>
      <c r="MMG77" s="2"/>
      <c r="MMH77" s="2"/>
      <c r="MMI77" s="2"/>
      <c r="MMJ77" s="2"/>
      <c r="MMK77" s="2"/>
      <c r="MML77" s="2"/>
      <c r="MMM77" s="2"/>
      <c r="MMN77" s="2"/>
      <c r="MMO77" s="2"/>
      <c r="MMP77" s="2"/>
      <c r="MMQ77" s="2"/>
      <c r="MMR77" s="2"/>
      <c r="MMS77" s="2"/>
      <c r="MMT77" s="2"/>
      <c r="MMU77" s="2"/>
      <c r="MMV77" s="2"/>
      <c r="MMW77" s="2"/>
      <c r="MMX77" s="2"/>
      <c r="MMY77" s="2"/>
      <c r="MMZ77" s="2"/>
      <c r="MNA77" s="2"/>
      <c r="MNB77" s="2"/>
      <c r="MNC77" s="2"/>
      <c r="MND77" s="2"/>
      <c r="MNE77" s="2"/>
      <c r="MNF77" s="2"/>
      <c r="MNG77" s="2"/>
      <c r="MNH77" s="2"/>
      <c r="MNI77" s="2"/>
      <c r="MNJ77" s="2"/>
      <c r="MNK77" s="2"/>
      <c r="MNL77" s="2"/>
      <c r="MNM77" s="2"/>
      <c r="MNN77" s="2"/>
      <c r="MNO77" s="2"/>
      <c r="MNP77" s="2"/>
      <c r="MNQ77" s="2"/>
      <c r="MNR77" s="2"/>
      <c r="MNS77" s="2"/>
      <c r="MNT77" s="2"/>
      <c r="MNU77" s="2"/>
      <c r="MNV77" s="2"/>
      <c r="MNW77" s="2"/>
      <c r="MNX77" s="2"/>
      <c r="MNY77" s="2"/>
      <c r="MNZ77" s="2"/>
      <c r="MOA77" s="2"/>
      <c r="MOB77" s="2"/>
      <c r="MOC77" s="2"/>
      <c r="MOD77" s="2"/>
      <c r="MOE77" s="2"/>
      <c r="MOF77" s="2"/>
      <c r="MOG77" s="2"/>
      <c r="MOH77" s="2"/>
      <c r="MOI77" s="2"/>
      <c r="MOJ77" s="2"/>
      <c r="MOK77" s="2"/>
      <c r="MOL77" s="2"/>
      <c r="MOM77" s="2"/>
      <c r="MON77" s="2"/>
      <c r="MOO77" s="2"/>
      <c r="MOP77" s="2"/>
      <c r="MOQ77" s="2"/>
      <c r="MOR77" s="2"/>
      <c r="MOS77" s="2"/>
      <c r="MOT77" s="2"/>
      <c r="MOU77" s="2"/>
      <c r="MOV77" s="2"/>
      <c r="MOW77" s="2"/>
      <c r="MOX77" s="2"/>
      <c r="MOY77" s="2"/>
      <c r="MOZ77" s="2"/>
      <c r="MPA77" s="2"/>
      <c r="MPB77" s="2"/>
      <c r="MPC77" s="2"/>
      <c r="MPD77" s="2"/>
      <c r="MPE77" s="2"/>
      <c r="MPF77" s="2"/>
      <c r="MPG77" s="2"/>
      <c r="MPH77" s="2"/>
      <c r="MPI77" s="2"/>
      <c r="MPJ77" s="2"/>
      <c r="MPK77" s="2"/>
      <c r="MPL77" s="2"/>
      <c r="MPM77" s="2"/>
      <c r="MPN77" s="2"/>
      <c r="MPO77" s="2"/>
      <c r="MPP77" s="2"/>
      <c r="MPQ77" s="2"/>
      <c r="MPR77" s="2"/>
      <c r="MPS77" s="2"/>
      <c r="MPT77" s="2"/>
      <c r="MPU77" s="2"/>
      <c r="MPV77" s="2"/>
      <c r="MPW77" s="2"/>
      <c r="MPX77" s="2"/>
      <c r="MPY77" s="2"/>
      <c r="MPZ77" s="2"/>
      <c r="MQA77" s="2"/>
      <c r="MQB77" s="2"/>
      <c r="MQC77" s="2"/>
      <c r="MQD77" s="2"/>
      <c r="MQE77" s="2"/>
      <c r="MQF77" s="2"/>
      <c r="MQG77" s="2"/>
      <c r="MQH77" s="2"/>
      <c r="MQI77" s="2"/>
      <c r="MQJ77" s="2"/>
      <c r="MQK77" s="2"/>
      <c r="MQL77" s="2"/>
      <c r="MQM77" s="2"/>
      <c r="MQN77" s="2"/>
      <c r="MQO77" s="2"/>
      <c r="MQP77" s="2"/>
      <c r="MQQ77" s="2"/>
      <c r="MQR77" s="2"/>
      <c r="MQS77" s="2"/>
      <c r="MQT77" s="2"/>
      <c r="MQU77" s="2"/>
      <c r="MQV77" s="2"/>
      <c r="MQW77" s="2"/>
      <c r="MQX77" s="2"/>
      <c r="MQY77" s="2"/>
      <c r="MQZ77" s="2"/>
      <c r="MRA77" s="2"/>
      <c r="MRB77" s="2"/>
      <c r="MRC77" s="2"/>
      <c r="MRD77" s="2"/>
      <c r="MRE77" s="2"/>
      <c r="MRF77" s="2"/>
      <c r="MRG77" s="2"/>
      <c r="MRH77" s="2"/>
      <c r="MRI77" s="2"/>
      <c r="MRJ77" s="2"/>
      <c r="MRK77" s="2"/>
      <c r="MRL77" s="2"/>
      <c r="MRM77" s="2"/>
      <c r="MRN77" s="2"/>
      <c r="MRO77" s="2"/>
      <c r="MRP77" s="2"/>
      <c r="MRQ77" s="2"/>
      <c r="MRR77" s="2"/>
      <c r="MRS77" s="2"/>
      <c r="MRT77" s="2"/>
      <c r="MRU77" s="2"/>
      <c r="MRV77" s="2"/>
      <c r="MRW77" s="2"/>
      <c r="MRX77" s="2"/>
      <c r="MRY77" s="2"/>
      <c r="MRZ77" s="2"/>
      <c r="MSA77" s="2"/>
      <c r="MSB77" s="2"/>
      <c r="MSC77" s="2"/>
      <c r="MSD77" s="2"/>
      <c r="MSE77" s="2"/>
      <c r="MSF77" s="2"/>
      <c r="MSG77" s="2"/>
      <c r="MSH77" s="2"/>
      <c r="MSI77" s="2"/>
      <c r="MSJ77" s="2"/>
      <c r="MSK77" s="2"/>
      <c r="MSL77" s="2"/>
      <c r="MSM77" s="2"/>
      <c r="MSN77" s="2"/>
      <c r="MSO77" s="2"/>
      <c r="MSP77" s="2"/>
      <c r="MSQ77" s="2"/>
      <c r="MSR77" s="2"/>
      <c r="MSS77" s="2"/>
      <c r="MST77" s="2"/>
      <c r="MSU77" s="2"/>
      <c r="MSV77" s="2"/>
      <c r="MSW77" s="2"/>
      <c r="MSX77" s="2"/>
      <c r="MSY77" s="2"/>
      <c r="MSZ77" s="2"/>
      <c r="MTA77" s="2"/>
      <c r="MTB77" s="2"/>
      <c r="MTC77" s="2"/>
      <c r="MTD77" s="2"/>
      <c r="MTE77" s="2"/>
      <c r="MTF77" s="2"/>
      <c r="MTG77" s="2"/>
      <c r="MTH77" s="2"/>
      <c r="MTI77" s="2"/>
      <c r="MTJ77" s="2"/>
      <c r="MTK77" s="2"/>
      <c r="MTL77" s="2"/>
      <c r="MTM77" s="2"/>
      <c r="MTN77" s="2"/>
      <c r="MTO77" s="2"/>
      <c r="MTP77" s="2"/>
      <c r="MTQ77" s="2"/>
      <c r="MTR77" s="2"/>
      <c r="MTS77" s="2"/>
      <c r="MTT77" s="2"/>
      <c r="MTU77" s="2"/>
      <c r="MTV77" s="2"/>
      <c r="MTW77" s="2"/>
      <c r="MTX77" s="2"/>
      <c r="MTY77" s="2"/>
      <c r="MTZ77" s="2"/>
      <c r="MUA77" s="2"/>
      <c r="MUB77" s="2"/>
      <c r="MUC77" s="2"/>
      <c r="MUD77" s="2"/>
      <c r="MUE77" s="2"/>
      <c r="MUF77" s="2"/>
      <c r="MUG77" s="2"/>
      <c r="MUH77" s="2"/>
      <c r="MUI77" s="2"/>
      <c r="MUJ77" s="2"/>
      <c r="MUK77" s="2"/>
      <c r="MUL77" s="2"/>
      <c r="MUM77" s="2"/>
      <c r="MUN77" s="2"/>
      <c r="MUO77" s="2"/>
      <c r="MUP77" s="2"/>
      <c r="MUQ77" s="2"/>
      <c r="MUR77" s="2"/>
      <c r="MUS77" s="2"/>
      <c r="MUT77" s="2"/>
      <c r="MUU77" s="2"/>
      <c r="MUV77" s="2"/>
      <c r="MUW77" s="2"/>
      <c r="MUX77" s="2"/>
      <c r="MUY77" s="2"/>
      <c r="MUZ77" s="2"/>
      <c r="MVA77" s="2"/>
      <c r="MVB77" s="2"/>
      <c r="MVC77" s="2"/>
      <c r="MVD77" s="2"/>
      <c r="MVE77" s="2"/>
      <c r="MVF77" s="2"/>
      <c r="MVG77" s="2"/>
      <c r="MVH77" s="2"/>
      <c r="MVI77" s="2"/>
      <c r="MVJ77" s="2"/>
      <c r="MVK77" s="2"/>
      <c r="MVL77" s="2"/>
      <c r="MVM77" s="2"/>
      <c r="MVN77" s="2"/>
      <c r="MVO77" s="2"/>
      <c r="MVP77" s="2"/>
      <c r="MVQ77" s="2"/>
      <c r="MVR77" s="2"/>
      <c r="MVS77" s="2"/>
      <c r="MVT77" s="2"/>
      <c r="MVU77" s="2"/>
      <c r="MVV77" s="2"/>
      <c r="MVW77" s="2"/>
      <c r="MVX77" s="2"/>
      <c r="MVY77" s="2"/>
      <c r="MVZ77" s="2"/>
      <c r="MWA77" s="2"/>
      <c r="MWB77" s="2"/>
      <c r="MWC77" s="2"/>
      <c r="MWD77" s="2"/>
      <c r="MWE77" s="2"/>
      <c r="MWF77" s="2"/>
      <c r="MWG77" s="2"/>
      <c r="MWH77" s="2"/>
      <c r="MWI77" s="2"/>
      <c r="MWJ77" s="2"/>
      <c r="MWK77" s="2"/>
      <c r="MWL77" s="2"/>
      <c r="MWM77" s="2"/>
      <c r="MWN77" s="2"/>
      <c r="MWO77" s="2"/>
      <c r="MWP77" s="2"/>
      <c r="MWQ77" s="2"/>
      <c r="MWR77" s="2"/>
      <c r="MWS77" s="2"/>
      <c r="MWT77" s="2"/>
      <c r="MWU77" s="2"/>
      <c r="MWV77" s="2"/>
      <c r="MWW77" s="2"/>
      <c r="MWX77" s="2"/>
      <c r="MWY77" s="2"/>
      <c r="MWZ77" s="2"/>
      <c r="MXA77" s="2"/>
      <c r="MXB77" s="2"/>
      <c r="MXC77" s="2"/>
      <c r="MXD77" s="2"/>
      <c r="MXE77" s="2"/>
      <c r="MXF77" s="2"/>
      <c r="MXG77" s="2"/>
      <c r="MXH77" s="2"/>
      <c r="MXI77" s="2"/>
      <c r="MXJ77" s="2"/>
      <c r="MXK77" s="2"/>
      <c r="MXL77" s="2"/>
      <c r="MXM77" s="2"/>
      <c r="MXN77" s="2"/>
      <c r="MXO77" s="2"/>
      <c r="MXP77" s="2"/>
      <c r="MXQ77" s="2"/>
      <c r="MXR77" s="2"/>
      <c r="MXS77" s="2"/>
      <c r="MXT77" s="2"/>
      <c r="MXU77" s="2"/>
      <c r="MXV77" s="2"/>
      <c r="MXW77" s="2"/>
      <c r="MXX77" s="2"/>
      <c r="MXY77" s="2"/>
      <c r="MXZ77" s="2"/>
      <c r="MYA77" s="2"/>
      <c r="MYB77" s="2"/>
      <c r="MYC77" s="2"/>
      <c r="MYD77" s="2"/>
      <c r="MYE77" s="2"/>
      <c r="MYF77" s="2"/>
      <c r="MYG77" s="2"/>
      <c r="MYH77" s="2"/>
      <c r="MYI77" s="2"/>
      <c r="MYJ77" s="2"/>
      <c r="MYK77" s="2"/>
      <c r="MYL77" s="2"/>
      <c r="MYM77" s="2"/>
      <c r="MYN77" s="2"/>
      <c r="MYO77" s="2"/>
      <c r="MYP77" s="2"/>
      <c r="MYQ77" s="2"/>
      <c r="MYR77" s="2"/>
      <c r="MYS77" s="2"/>
      <c r="MYT77" s="2"/>
      <c r="MYU77" s="2"/>
      <c r="MYV77" s="2"/>
      <c r="MYW77" s="2"/>
      <c r="MYX77" s="2"/>
      <c r="MYY77" s="2"/>
      <c r="MYZ77" s="2"/>
      <c r="MZA77" s="2"/>
      <c r="MZB77" s="2"/>
      <c r="MZC77" s="2"/>
      <c r="MZD77" s="2"/>
      <c r="MZE77" s="2"/>
      <c r="MZF77" s="2"/>
      <c r="MZG77" s="2"/>
      <c r="MZH77" s="2"/>
      <c r="MZI77" s="2"/>
      <c r="MZJ77" s="2"/>
      <c r="MZK77" s="2"/>
      <c r="MZL77" s="2"/>
      <c r="MZM77" s="2"/>
      <c r="MZN77" s="2"/>
      <c r="MZO77" s="2"/>
      <c r="MZP77" s="2"/>
      <c r="MZQ77" s="2"/>
      <c r="MZR77" s="2"/>
      <c r="MZS77" s="2"/>
      <c r="MZT77" s="2"/>
      <c r="MZU77" s="2"/>
      <c r="MZV77" s="2"/>
      <c r="MZW77" s="2"/>
      <c r="MZX77" s="2"/>
      <c r="MZY77" s="2"/>
      <c r="MZZ77" s="2"/>
      <c r="NAA77" s="2"/>
      <c r="NAB77" s="2"/>
      <c r="NAC77" s="2"/>
      <c r="NAD77" s="2"/>
      <c r="NAE77" s="2"/>
      <c r="NAF77" s="2"/>
      <c r="NAG77" s="2"/>
      <c r="NAH77" s="2"/>
      <c r="NAI77" s="2"/>
      <c r="NAJ77" s="2"/>
      <c r="NAK77" s="2"/>
      <c r="NAL77" s="2"/>
      <c r="NAM77" s="2"/>
      <c r="NAN77" s="2"/>
      <c r="NAO77" s="2"/>
      <c r="NAP77" s="2"/>
      <c r="NAQ77" s="2"/>
      <c r="NAR77" s="2"/>
      <c r="NAS77" s="2"/>
      <c r="NAT77" s="2"/>
      <c r="NAU77" s="2"/>
      <c r="NAV77" s="2"/>
      <c r="NAW77" s="2"/>
      <c r="NAX77" s="2"/>
      <c r="NAY77" s="2"/>
      <c r="NAZ77" s="2"/>
      <c r="NBA77" s="2"/>
      <c r="NBB77" s="2"/>
      <c r="NBC77" s="2"/>
      <c r="NBD77" s="2"/>
      <c r="NBE77" s="2"/>
      <c r="NBF77" s="2"/>
      <c r="NBG77" s="2"/>
      <c r="NBH77" s="2"/>
      <c r="NBI77" s="2"/>
      <c r="NBJ77" s="2"/>
      <c r="NBK77" s="2"/>
      <c r="NBL77" s="2"/>
      <c r="NBM77" s="2"/>
      <c r="NBN77" s="2"/>
      <c r="NBO77" s="2"/>
      <c r="NBP77" s="2"/>
      <c r="NBQ77" s="2"/>
      <c r="NBR77" s="2"/>
      <c r="NBS77" s="2"/>
      <c r="NBT77" s="2"/>
      <c r="NBU77" s="2"/>
      <c r="NBV77" s="2"/>
      <c r="NBW77" s="2"/>
      <c r="NBX77" s="2"/>
      <c r="NBY77" s="2"/>
      <c r="NBZ77" s="2"/>
      <c r="NCA77" s="2"/>
      <c r="NCB77" s="2"/>
      <c r="NCC77" s="2"/>
      <c r="NCD77" s="2"/>
      <c r="NCE77" s="2"/>
      <c r="NCF77" s="2"/>
      <c r="NCG77" s="2"/>
      <c r="NCH77" s="2"/>
      <c r="NCI77" s="2"/>
      <c r="NCJ77" s="2"/>
      <c r="NCK77" s="2"/>
      <c r="NCL77" s="2"/>
      <c r="NCM77" s="2"/>
      <c r="NCN77" s="2"/>
      <c r="NCO77" s="2"/>
      <c r="NCP77" s="2"/>
      <c r="NCQ77" s="2"/>
      <c r="NCR77" s="2"/>
      <c r="NCS77" s="2"/>
      <c r="NCT77" s="2"/>
      <c r="NCU77" s="2"/>
      <c r="NCV77" s="2"/>
      <c r="NCW77" s="2"/>
      <c r="NCX77" s="2"/>
      <c r="NCY77" s="2"/>
      <c r="NCZ77" s="2"/>
      <c r="NDA77" s="2"/>
      <c r="NDB77" s="2"/>
      <c r="NDC77" s="2"/>
      <c r="NDD77" s="2"/>
      <c r="NDE77" s="2"/>
      <c r="NDF77" s="2"/>
      <c r="NDG77" s="2"/>
      <c r="NDH77" s="2"/>
      <c r="NDI77" s="2"/>
      <c r="NDJ77" s="2"/>
      <c r="NDK77" s="2"/>
      <c r="NDL77" s="2"/>
      <c r="NDM77" s="2"/>
      <c r="NDN77" s="2"/>
      <c r="NDO77" s="2"/>
      <c r="NDP77" s="2"/>
      <c r="NDQ77" s="2"/>
      <c r="NDR77" s="2"/>
      <c r="NDS77" s="2"/>
      <c r="NDT77" s="2"/>
      <c r="NDU77" s="2"/>
      <c r="NDV77" s="2"/>
      <c r="NDW77" s="2"/>
      <c r="NDX77" s="2"/>
      <c r="NDY77" s="2"/>
      <c r="NDZ77" s="2"/>
      <c r="NEA77" s="2"/>
      <c r="NEB77" s="2"/>
      <c r="NEC77" s="2"/>
      <c r="NED77" s="2"/>
      <c r="NEE77" s="2"/>
      <c r="NEF77" s="2"/>
      <c r="NEG77" s="2"/>
      <c r="NEH77" s="2"/>
      <c r="NEI77" s="2"/>
      <c r="NEJ77" s="2"/>
      <c r="NEK77" s="2"/>
      <c r="NEL77" s="2"/>
      <c r="NEM77" s="2"/>
      <c r="NEN77" s="2"/>
      <c r="NEO77" s="2"/>
      <c r="NEP77" s="2"/>
      <c r="NEQ77" s="2"/>
      <c r="NER77" s="2"/>
      <c r="NES77" s="2"/>
      <c r="NET77" s="2"/>
      <c r="NEU77" s="2"/>
      <c r="NEV77" s="2"/>
      <c r="NEW77" s="2"/>
      <c r="NEX77" s="2"/>
      <c r="NEY77" s="2"/>
      <c r="NEZ77" s="2"/>
      <c r="NFA77" s="2"/>
      <c r="NFB77" s="2"/>
      <c r="NFC77" s="2"/>
      <c r="NFD77" s="2"/>
      <c r="NFE77" s="2"/>
      <c r="NFF77" s="2"/>
      <c r="NFG77" s="2"/>
      <c r="NFH77" s="2"/>
      <c r="NFI77" s="2"/>
      <c r="NFJ77" s="2"/>
      <c r="NFK77" s="2"/>
      <c r="NFL77" s="2"/>
      <c r="NFM77" s="2"/>
      <c r="NFN77" s="2"/>
      <c r="NFO77" s="2"/>
      <c r="NFP77" s="2"/>
      <c r="NFQ77" s="2"/>
      <c r="NFR77" s="2"/>
      <c r="NFS77" s="2"/>
      <c r="NFT77" s="2"/>
      <c r="NFU77" s="2"/>
      <c r="NFV77" s="2"/>
      <c r="NFW77" s="2"/>
      <c r="NFX77" s="2"/>
      <c r="NFY77" s="2"/>
      <c r="NFZ77" s="2"/>
      <c r="NGA77" s="2"/>
      <c r="NGB77" s="2"/>
      <c r="NGC77" s="2"/>
      <c r="NGD77" s="2"/>
      <c r="NGE77" s="2"/>
      <c r="NGF77" s="2"/>
      <c r="NGG77" s="2"/>
      <c r="NGH77" s="2"/>
      <c r="NGI77" s="2"/>
      <c r="NGJ77" s="2"/>
      <c r="NGK77" s="2"/>
      <c r="NGL77" s="2"/>
      <c r="NGM77" s="2"/>
      <c r="NGN77" s="2"/>
      <c r="NGO77" s="2"/>
      <c r="NGP77" s="2"/>
      <c r="NGQ77" s="2"/>
      <c r="NGR77" s="2"/>
      <c r="NGS77" s="2"/>
      <c r="NGT77" s="2"/>
      <c r="NGU77" s="2"/>
      <c r="NGV77" s="2"/>
      <c r="NGW77" s="2"/>
      <c r="NGX77" s="2"/>
      <c r="NGY77" s="2"/>
      <c r="NGZ77" s="2"/>
      <c r="NHA77" s="2"/>
      <c r="NHB77" s="2"/>
      <c r="NHC77" s="2"/>
      <c r="NHD77" s="2"/>
      <c r="NHE77" s="2"/>
      <c r="NHF77" s="2"/>
      <c r="NHG77" s="2"/>
      <c r="NHH77" s="2"/>
      <c r="NHI77" s="2"/>
      <c r="NHJ77" s="2"/>
      <c r="NHK77" s="2"/>
      <c r="NHL77" s="2"/>
      <c r="NHM77" s="2"/>
      <c r="NHN77" s="2"/>
      <c r="NHO77" s="2"/>
      <c r="NHP77" s="2"/>
      <c r="NHQ77" s="2"/>
      <c r="NHR77" s="2"/>
      <c r="NHS77" s="2"/>
      <c r="NHT77" s="2"/>
      <c r="NHU77" s="2"/>
      <c r="NHV77" s="2"/>
      <c r="NHW77" s="2"/>
      <c r="NHX77" s="2"/>
      <c r="NHY77" s="2"/>
      <c r="NHZ77" s="2"/>
      <c r="NIA77" s="2"/>
      <c r="NIB77" s="2"/>
      <c r="NIC77" s="2"/>
      <c r="NID77" s="2"/>
      <c r="NIE77" s="2"/>
      <c r="NIF77" s="2"/>
      <c r="NIG77" s="2"/>
      <c r="NIH77" s="2"/>
      <c r="NII77" s="2"/>
      <c r="NIJ77" s="2"/>
      <c r="NIK77" s="2"/>
      <c r="NIL77" s="2"/>
      <c r="NIM77" s="2"/>
      <c r="NIN77" s="2"/>
      <c r="NIO77" s="2"/>
      <c r="NIP77" s="2"/>
      <c r="NIQ77" s="2"/>
      <c r="NIR77" s="2"/>
      <c r="NIS77" s="2"/>
      <c r="NIT77" s="2"/>
      <c r="NIU77" s="2"/>
      <c r="NIV77" s="2"/>
      <c r="NIW77" s="2"/>
      <c r="NIX77" s="2"/>
      <c r="NIY77" s="2"/>
      <c r="NIZ77" s="2"/>
      <c r="NJA77" s="2"/>
      <c r="NJB77" s="2"/>
      <c r="NJC77" s="2"/>
      <c r="NJD77" s="2"/>
      <c r="NJE77" s="2"/>
      <c r="NJF77" s="2"/>
      <c r="NJG77" s="2"/>
      <c r="NJH77" s="2"/>
      <c r="NJI77" s="2"/>
      <c r="NJJ77" s="2"/>
      <c r="NJK77" s="2"/>
      <c r="NJL77" s="2"/>
      <c r="NJM77" s="2"/>
      <c r="NJN77" s="2"/>
      <c r="NJO77" s="2"/>
      <c r="NJP77" s="2"/>
      <c r="NJQ77" s="2"/>
      <c r="NJR77" s="2"/>
      <c r="NJS77" s="2"/>
      <c r="NJT77" s="2"/>
      <c r="NJU77" s="2"/>
      <c r="NJV77" s="2"/>
      <c r="NJW77" s="2"/>
      <c r="NJX77" s="2"/>
      <c r="NJY77" s="2"/>
      <c r="NJZ77" s="2"/>
      <c r="NKA77" s="2"/>
      <c r="NKB77" s="2"/>
      <c r="NKC77" s="2"/>
      <c r="NKD77" s="2"/>
      <c r="NKE77" s="2"/>
      <c r="NKF77" s="2"/>
      <c r="NKG77" s="2"/>
      <c r="NKH77" s="2"/>
      <c r="NKI77" s="2"/>
      <c r="NKJ77" s="2"/>
      <c r="NKK77" s="2"/>
      <c r="NKL77" s="2"/>
      <c r="NKM77" s="2"/>
      <c r="NKN77" s="2"/>
      <c r="NKO77" s="2"/>
      <c r="NKP77" s="2"/>
      <c r="NKQ77" s="2"/>
      <c r="NKR77" s="2"/>
      <c r="NKS77" s="2"/>
      <c r="NKT77" s="2"/>
      <c r="NKU77" s="2"/>
      <c r="NKV77" s="2"/>
      <c r="NKW77" s="2"/>
      <c r="NKX77" s="2"/>
      <c r="NKY77" s="2"/>
      <c r="NKZ77" s="2"/>
      <c r="NLA77" s="2"/>
      <c r="NLB77" s="2"/>
      <c r="NLC77" s="2"/>
      <c r="NLD77" s="2"/>
      <c r="NLE77" s="2"/>
      <c r="NLF77" s="2"/>
      <c r="NLG77" s="2"/>
      <c r="NLH77" s="2"/>
      <c r="NLI77" s="2"/>
      <c r="NLJ77" s="2"/>
      <c r="NLK77" s="2"/>
      <c r="NLL77" s="2"/>
      <c r="NLM77" s="2"/>
      <c r="NLN77" s="2"/>
      <c r="NLO77" s="2"/>
      <c r="NLP77" s="2"/>
      <c r="NLQ77" s="2"/>
      <c r="NLR77" s="2"/>
      <c r="NLS77" s="2"/>
      <c r="NLT77" s="2"/>
      <c r="NLU77" s="2"/>
      <c r="NLV77" s="2"/>
      <c r="NLW77" s="2"/>
      <c r="NLX77" s="2"/>
      <c r="NLY77" s="2"/>
      <c r="NLZ77" s="2"/>
      <c r="NMA77" s="2"/>
      <c r="NMB77" s="2"/>
      <c r="NMC77" s="2"/>
      <c r="NMD77" s="2"/>
      <c r="NME77" s="2"/>
      <c r="NMF77" s="2"/>
      <c r="NMG77" s="2"/>
      <c r="NMH77" s="2"/>
      <c r="NMI77" s="2"/>
      <c r="NMJ77" s="2"/>
      <c r="NMK77" s="2"/>
      <c r="NML77" s="2"/>
      <c r="NMM77" s="2"/>
      <c r="NMN77" s="2"/>
      <c r="NMO77" s="2"/>
      <c r="NMP77" s="2"/>
      <c r="NMQ77" s="2"/>
      <c r="NMR77" s="2"/>
      <c r="NMS77" s="2"/>
      <c r="NMT77" s="2"/>
      <c r="NMU77" s="2"/>
      <c r="NMV77" s="2"/>
      <c r="NMW77" s="2"/>
      <c r="NMX77" s="2"/>
      <c r="NMY77" s="2"/>
      <c r="NMZ77" s="2"/>
      <c r="NNA77" s="2"/>
      <c r="NNB77" s="2"/>
      <c r="NNC77" s="2"/>
      <c r="NND77" s="2"/>
      <c r="NNE77" s="2"/>
      <c r="NNF77" s="2"/>
      <c r="NNG77" s="2"/>
      <c r="NNH77" s="2"/>
      <c r="NNI77" s="2"/>
      <c r="NNJ77" s="2"/>
      <c r="NNK77" s="2"/>
      <c r="NNL77" s="2"/>
      <c r="NNM77" s="2"/>
      <c r="NNN77" s="2"/>
      <c r="NNO77" s="2"/>
      <c r="NNP77" s="2"/>
      <c r="NNQ77" s="2"/>
      <c r="NNR77" s="2"/>
      <c r="NNS77" s="2"/>
      <c r="NNT77" s="2"/>
      <c r="NNU77" s="2"/>
      <c r="NNV77" s="2"/>
      <c r="NNW77" s="2"/>
      <c r="NNX77" s="2"/>
      <c r="NNY77" s="2"/>
      <c r="NNZ77" s="2"/>
      <c r="NOA77" s="2"/>
      <c r="NOB77" s="2"/>
      <c r="NOC77" s="2"/>
      <c r="NOD77" s="2"/>
      <c r="NOE77" s="2"/>
      <c r="NOF77" s="2"/>
      <c r="NOG77" s="2"/>
      <c r="NOH77" s="2"/>
      <c r="NOI77" s="2"/>
      <c r="NOJ77" s="2"/>
      <c r="NOK77" s="2"/>
      <c r="NOL77" s="2"/>
      <c r="NOM77" s="2"/>
      <c r="NON77" s="2"/>
      <c r="NOO77" s="2"/>
      <c r="NOP77" s="2"/>
      <c r="NOQ77" s="2"/>
      <c r="NOR77" s="2"/>
      <c r="NOS77" s="2"/>
      <c r="NOT77" s="2"/>
      <c r="NOU77" s="2"/>
      <c r="NOV77" s="2"/>
      <c r="NOW77" s="2"/>
      <c r="NOX77" s="2"/>
      <c r="NOY77" s="2"/>
      <c r="NOZ77" s="2"/>
      <c r="NPA77" s="2"/>
      <c r="NPB77" s="2"/>
      <c r="NPC77" s="2"/>
      <c r="NPD77" s="2"/>
      <c r="NPE77" s="2"/>
      <c r="NPF77" s="2"/>
      <c r="NPG77" s="2"/>
      <c r="NPH77" s="2"/>
      <c r="NPI77" s="2"/>
      <c r="NPJ77" s="2"/>
      <c r="NPK77" s="2"/>
      <c r="NPL77" s="2"/>
      <c r="NPM77" s="2"/>
      <c r="NPN77" s="2"/>
      <c r="NPO77" s="2"/>
      <c r="NPP77" s="2"/>
      <c r="NPQ77" s="2"/>
      <c r="NPR77" s="2"/>
      <c r="NPS77" s="2"/>
      <c r="NPT77" s="2"/>
      <c r="NPU77" s="2"/>
      <c r="NPV77" s="2"/>
      <c r="NPW77" s="2"/>
      <c r="NPX77" s="2"/>
      <c r="NPY77" s="2"/>
      <c r="NPZ77" s="2"/>
      <c r="NQA77" s="2"/>
      <c r="NQB77" s="2"/>
      <c r="NQC77" s="2"/>
      <c r="NQD77" s="2"/>
      <c r="NQE77" s="2"/>
      <c r="NQF77" s="2"/>
      <c r="NQG77" s="2"/>
      <c r="NQH77" s="2"/>
      <c r="NQI77" s="2"/>
      <c r="NQJ77" s="2"/>
      <c r="NQK77" s="2"/>
      <c r="NQL77" s="2"/>
      <c r="NQM77" s="2"/>
      <c r="NQN77" s="2"/>
      <c r="NQO77" s="2"/>
      <c r="NQP77" s="2"/>
      <c r="NQQ77" s="2"/>
      <c r="NQR77" s="2"/>
      <c r="NQS77" s="2"/>
      <c r="NQT77" s="2"/>
      <c r="NQU77" s="2"/>
      <c r="NQV77" s="2"/>
      <c r="NQW77" s="2"/>
      <c r="NQX77" s="2"/>
      <c r="NQY77" s="2"/>
      <c r="NQZ77" s="2"/>
      <c r="NRA77" s="2"/>
      <c r="NRB77" s="2"/>
      <c r="NRC77" s="2"/>
      <c r="NRD77" s="2"/>
      <c r="NRE77" s="2"/>
      <c r="NRF77" s="2"/>
      <c r="NRG77" s="2"/>
      <c r="NRH77" s="2"/>
      <c r="NRI77" s="2"/>
      <c r="NRJ77" s="2"/>
      <c r="NRK77" s="2"/>
      <c r="NRL77" s="2"/>
      <c r="NRM77" s="2"/>
      <c r="NRN77" s="2"/>
      <c r="NRO77" s="2"/>
      <c r="NRP77" s="2"/>
      <c r="NRQ77" s="2"/>
      <c r="NRR77" s="2"/>
      <c r="NRS77" s="2"/>
      <c r="NRT77" s="2"/>
      <c r="NRU77" s="2"/>
      <c r="NRV77" s="2"/>
      <c r="NRW77" s="2"/>
      <c r="NRX77" s="2"/>
      <c r="NRY77" s="2"/>
      <c r="NRZ77" s="2"/>
      <c r="NSA77" s="2"/>
      <c r="NSB77" s="2"/>
      <c r="NSC77" s="2"/>
      <c r="NSD77" s="2"/>
      <c r="NSE77" s="2"/>
      <c r="NSF77" s="2"/>
      <c r="NSG77" s="2"/>
      <c r="NSH77" s="2"/>
      <c r="NSI77" s="2"/>
      <c r="NSJ77" s="2"/>
      <c r="NSK77" s="2"/>
      <c r="NSL77" s="2"/>
      <c r="NSM77" s="2"/>
      <c r="NSN77" s="2"/>
      <c r="NSO77" s="2"/>
      <c r="NSP77" s="2"/>
      <c r="NSQ77" s="2"/>
      <c r="NSR77" s="2"/>
      <c r="NSS77" s="2"/>
      <c r="NST77" s="2"/>
      <c r="NSU77" s="2"/>
      <c r="NSV77" s="2"/>
      <c r="NSW77" s="2"/>
      <c r="NSX77" s="2"/>
      <c r="NSY77" s="2"/>
      <c r="NSZ77" s="2"/>
      <c r="NTA77" s="2"/>
      <c r="NTB77" s="2"/>
      <c r="NTC77" s="2"/>
      <c r="NTD77" s="2"/>
      <c r="NTE77" s="2"/>
      <c r="NTF77" s="2"/>
      <c r="NTG77" s="2"/>
      <c r="NTH77" s="2"/>
      <c r="NTI77" s="2"/>
      <c r="NTJ77" s="2"/>
      <c r="NTK77" s="2"/>
      <c r="NTL77" s="2"/>
      <c r="NTM77" s="2"/>
      <c r="NTN77" s="2"/>
      <c r="NTO77" s="2"/>
      <c r="NTP77" s="2"/>
      <c r="NTQ77" s="2"/>
      <c r="NTR77" s="2"/>
      <c r="NTS77" s="2"/>
      <c r="NTT77" s="2"/>
      <c r="NTU77" s="2"/>
      <c r="NTV77" s="2"/>
      <c r="NTW77" s="2"/>
      <c r="NTX77" s="2"/>
      <c r="NTY77" s="2"/>
      <c r="NTZ77" s="2"/>
      <c r="NUA77" s="2"/>
      <c r="NUB77" s="2"/>
      <c r="NUC77" s="2"/>
      <c r="NUD77" s="2"/>
      <c r="NUE77" s="2"/>
      <c r="NUF77" s="2"/>
      <c r="NUG77" s="2"/>
      <c r="NUH77" s="2"/>
      <c r="NUI77" s="2"/>
      <c r="NUJ77" s="2"/>
      <c r="NUK77" s="2"/>
      <c r="NUL77" s="2"/>
      <c r="NUM77" s="2"/>
      <c r="NUN77" s="2"/>
      <c r="NUO77" s="2"/>
      <c r="NUP77" s="2"/>
      <c r="NUQ77" s="2"/>
      <c r="NUR77" s="2"/>
      <c r="NUS77" s="2"/>
      <c r="NUT77" s="2"/>
      <c r="NUU77" s="2"/>
      <c r="NUV77" s="2"/>
      <c r="NUW77" s="2"/>
      <c r="NUX77" s="2"/>
      <c r="NUY77" s="2"/>
      <c r="NUZ77" s="2"/>
      <c r="NVA77" s="2"/>
      <c r="NVB77" s="2"/>
      <c r="NVC77" s="2"/>
      <c r="NVD77" s="2"/>
      <c r="NVE77" s="2"/>
      <c r="NVF77" s="2"/>
      <c r="NVG77" s="2"/>
      <c r="NVH77" s="2"/>
      <c r="NVI77" s="2"/>
      <c r="NVJ77" s="2"/>
      <c r="NVK77" s="2"/>
      <c r="NVL77" s="2"/>
      <c r="NVM77" s="2"/>
      <c r="NVN77" s="2"/>
      <c r="NVO77" s="2"/>
      <c r="NVP77" s="2"/>
      <c r="NVQ77" s="2"/>
      <c r="NVR77" s="2"/>
      <c r="NVS77" s="2"/>
      <c r="NVT77" s="2"/>
      <c r="NVU77" s="2"/>
      <c r="NVV77" s="2"/>
      <c r="NVW77" s="2"/>
      <c r="NVX77" s="2"/>
      <c r="NVY77" s="2"/>
      <c r="NVZ77" s="2"/>
      <c r="NWA77" s="2"/>
      <c r="NWB77" s="2"/>
      <c r="NWC77" s="2"/>
      <c r="NWD77" s="2"/>
      <c r="NWE77" s="2"/>
      <c r="NWF77" s="2"/>
      <c r="NWG77" s="2"/>
      <c r="NWH77" s="2"/>
      <c r="NWI77" s="2"/>
      <c r="NWJ77" s="2"/>
      <c r="NWK77" s="2"/>
      <c r="NWL77" s="2"/>
      <c r="NWM77" s="2"/>
      <c r="NWN77" s="2"/>
      <c r="NWO77" s="2"/>
      <c r="NWP77" s="2"/>
      <c r="NWQ77" s="2"/>
      <c r="NWR77" s="2"/>
      <c r="NWS77" s="2"/>
      <c r="NWT77" s="2"/>
      <c r="NWU77" s="2"/>
      <c r="NWV77" s="2"/>
      <c r="NWW77" s="2"/>
      <c r="NWX77" s="2"/>
      <c r="NWY77" s="2"/>
      <c r="NWZ77" s="2"/>
      <c r="NXA77" s="2"/>
      <c r="NXB77" s="2"/>
      <c r="NXC77" s="2"/>
      <c r="NXD77" s="2"/>
      <c r="NXE77" s="2"/>
      <c r="NXF77" s="2"/>
      <c r="NXG77" s="2"/>
      <c r="NXH77" s="2"/>
      <c r="NXI77" s="2"/>
      <c r="NXJ77" s="2"/>
      <c r="NXK77" s="2"/>
      <c r="NXL77" s="2"/>
      <c r="NXM77" s="2"/>
      <c r="NXN77" s="2"/>
      <c r="NXO77" s="2"/>
      <c r="NXP77" s="2"/>
      <c r="NXQ77" s="2"/>
      <c r="NXR77" s="2"/>
      <c r="NXS77" s="2"/>
      <c r="NXT77" s="2"/>
      <c r="NXU77" s="2"/>
      <c r="NXV77" s="2"/>
      <c r="NXW77" s="2"/>
      <c r="NXX77" s="2"/>
      <c r="NXY77" s="2"/>
      <c r="NXZ77" s="2"/>
      <c r="NYA77" s="2"/>
      <c r="NYB77" s="2"/>
      <c r="NYC77" s="2"/>
      <c r="NYD77" s="2"/>
      <c r="NYE77" s="2"/>
      <c r="NYF77" s="2"/>
      <c r="NYG77" s="2"/>
      <c r="NYH77" s="2"/>
      <c r="NYI77" s="2"/>
      <c r="NYJ77" s="2"/>
      <c r="NYK77" s="2"/>
      <c r="NYL77" s="2"/>
      <c r="NYM77" s="2"/>
      <c r="NYN77" s="2"/>
      <c r="NYO77" s="2"/>
      <c r="NYP77" s="2"/>
      <c r="NYQ77" s="2"/>
      <c r="NYR77" s="2"/>
      <c r="NYS77" s="2"/>
      <c r="NYT77" s="2"/>
      <c r="NYU77" s="2"/>
      <c r="NYV77" s="2"/>
      <c r="NYW77" s="2"/>
      <c r="NYX77" s="2"/>
      <c r="NYY77" s="2"/>
      <c r="NYZ77" s="2"/>
      <c r="NZA77" s="2"/>
      <c r="NZB77" s="2"/>
      <c r="NZC77" s="2"/>
      <c r="NZD77" s="2"/>
      <c r="NZE77" s="2"/>
      <c r="NZF77" s="2"/>
      <c r="NZG77" s="2"/>
      <c r="NZH77" s="2"/>
      <c r="NZI77" s="2"/>
      <c r="NZJ77" s="2"/>
      <c r="NZK77" s="2"/>
      <c r="NZL77" s="2"/>
      <c r="NZM77" s="2"/>
      <c r="NZN77" s="2"/>
      <c r="NZO77" s="2"/>
      <c r="NZP77" s="2"/>
      <c r="NZQ77" s="2"/>
      <c r="NZR77" s="2"/>
      <c r="NZS77" s="2"/>
      <c r="NZT77" s="2"/>
      <c r="NZU77" s="2"/>
      <c r="NZV77" s="2"/>
      <c r="NZW77" s="2"/>
      <c r="NZX77" s="2"/>
      <c r="NZY77" s="2"/>
      <c r="NZZ77" s="2"/>
      <c r="OAA77" s="2"/>
      <c r="OAB77" s="2"/>
      <c r="OAC77" s="2"/>
      <c r="OAD77" s="2"/>
      <c r="OAE77" s="2"/>
      <c r="OAF77" s="2"/>
      <c r="OAG77" s="2"/>
      <c r="OAH77" s="2"/>
      <c r="OAI77" s="2"/>
      <c r="OAJ77" s="2"/>
      <c r="OAK77" s="2"/>
      <c r="OAL77" s="2"/>
      <c r="OAM77" s="2"/>
      <c r="OAN77" s="2"/>
      <c r="OAO77" s="2"/>
      <c r="OAP77" s="2"/>
      <c r="OAQ77" s="2"/>
      <c r="OAR77" s="2"/>
      <c r="OAS77" s="2"/>
      <c r="OAT77" s="2"/>
      <c r="OAU77" s="2"/>
      <c r="OAV77" s="2"/>
      <c r="OAW77" s="2"/>
      <c r="OAX77" s="2"/>
      <c r="OAY77" s="2"/>
      <c r="OAZ77" s="2"/>
      <c r="OBA77" s="2"/>
      <c r="OBB77" s="2"/>
      <c r="OBC77" s="2"/>
      <c r="OBD77" s="2"/>
      <c r="OBE77" s="2"/>
      <c r="OBF77" s="2"/>
      <c r="OBG77" s="2"/>
      <c r="OBH77" s="2"/>
      <c r="OBI77" s="2"/>
      <c r="OBJ77" s="2"/>
      <c r="OBK77" s="2"/>
      <c r="OBL77" s="2"/>
      <c r="OBM77" s="2"/>
      <c r="OBN77" s="2"/>
      <c r="OBO77" s="2"/>
      <c r="OBP77" s="2"/>
      <c r="OBQ77" s="2"/>
      <c r="OBR77" s="2"/>
      <c r="OBS77" s="2"/>
      <c r="OBT77" s="2"/>
      <c r="OBU77" s="2"/>
      <c r="OBV77" s="2"/>
      <c r="OBW77" s="2"/>
      <c r="OBX77" s="2"/>
      <c r="OBY77" s="2"/>
      <c r="OBZ77" s="2"/>
      <c r="OCA77" s="2"/>
      <c r="OCB77" s="2"/>
      <c r="OCC77" s="2"/>
      <c r="OCD77" s="2"/>
      <c r="OCE77" s="2"/>
      <c r="OCF77" s="2"/>
      <c r="OCG77" s="2"/>
      <c r="OCH77" s="2"/>
      <c r="OCI77" s="2"/>
      <c r="OCJ77" s="2"/>
      <c r="OCK77" s="2"/>
      <c r="OCL77" s="2"/>
      <c r="OCM77" s="2"/>
      <c r="OCN77" s="2"/>
      <c r="OCO77" s="2"/>
      <c r="OCP77" s="2"/>
      <c r="OCQ77" s="2"/>
      <c r="OCR77" s="2"/>
      <c r="OCS77" s="2"/>
      <c r="OCT77" s="2"/>
      <c r="OCU77" s="2"/>
      <c r="OCV77" s="2"/>
      <c r="OCW77" s="2"/>
      <c r="OCX77" s="2"/>
      <c r="OCY77" s="2"/>
      <c r="OCZ77" s="2"/>
      <c r="ODA77" s="2"/>
      <c r="ODB77" s="2"/>
      <c r="ODC77" s="2"/>
      <c r="ODD77" s="2"/>
      <c r="ODE77" s="2"/>
      <c r="ODF77" s="2"/>
      <c r="ODG77" s="2"/>
      <c r="ODH77" s="2"/>
      <c r="ODI77" s="2"/>
      <c r="ODJ77" s="2"/>
      <c r="ODK77" s="2"/>
      <c r="ODL77" s="2"/>
      <c r="ODM77" s="2"/>
      <c r="ODN77" s="2"/>
      <c r="ODO77" s="2"/>
      <c r="ODP77" s="2"/>
      <c r="ODQ77" s="2"/>
      <c r="ODR77" s="2"/>
      <c r="ODS77" s="2"/>
      <c r="ODT77" s="2"/>
      <c r="ODU77" s="2"/>
      <c r="ODV77" s="2"/>
      <c r="ODW77" s="2"/>
      <c r="ODX77" s="2"/>
      <c r="ODY77" s="2"/>
      <c r="ODZ77" s="2"/>
      <c r="OEA77" s="2"/>
      <c r="OEB77" s="2"/>
      <c r="OEC77" s="2"/>
      <c r="OED77" s="2"/>
      <c r="OEE77" s="2"/>
      <c r="OEF77" s="2"/>
      <c r="OEG77" s="2"/>
      <c r="OEH77" s="2"/>
      <c r="OEI77" s="2"/>
      <c r="OEJ77" s="2"/>
      <c r="OEK77" s="2"/>
      <c r="OEL77" s="2"/>
      <c r="OEM77" s="2"/>
      <c r="OEN77" s="2"/>
      <c r="OEO77" s="2"/>
      <c r="OEP77" s="2"/>
      <c r="OEQ77" s="2"/>
      <c r="OER77" s="2"/>
      <c r="OES77" s="2"/>
      <c r="OET77" s="2"/>
      <c r="OEU77" s="2"/>
      <c r="OEV77" s="2"/>
      <c r="OEW77" s="2"/>
      <c r="OEX77" s="2"/>
      <c r="OEY77" s="2"/>
      <c r="OEZ77" s="2"/>
      <c r="OFA77" s="2"/>
      <c r="OFB77" s="2"/>
      <c r="OFC77" s="2"/>
      <c r="OFD77" s="2"/>
      <c r="OFE77" s="2"/>
      <c r="OFF77" s="2"/>
      <c r="OFG77" s="2"/>
      <c r="OFH77" s="2"/>
      <c r="OFI77" s="2"/>
      <c r="OFJ77" s="2"/>
      <c r="OFK77" s="2"/>
      <c r="OFL77" s="2"/>
      <c r="OFM77" s="2"/>
      <c r="OFN77" s="2"/>
      <c r="OFO77" s="2"/>
      <c r="OFP77" s="2"/>
      <c r="OFQ77" s="2"/>
      <c r="OFR77" s="2"/>
      <c r="OFS77" s="2"/>
      <c r="OFT77" s="2"/>
      <c r="OFU77" s="2"/>
      <c r="OFV77" s="2"/>
      <c r="OFW77" s="2"/>
      <c r="OFX77" s="2"/>
      <c r="OFY77" s="2"/>
      <c r="OFZ77" s="2"/>
      <c r="OGA77" s="2"/>
      <c r="OGB77" s="2"/>
      <c r="OGC77" s="2"/>
      <c r="OGD77" s="2"/>
      <c r="OGE77" s="2"/>
      <c r="OGF77" s="2"/>
      <c r="OGG77" s="2"/>
      <c r="OGH77" s="2"/>
      <c r="OGI77" s="2"/>
      <c r="OGJ77" s="2"/>
      <c r="OGK77" s="2"/>
      <c r="OGL77" s="2"/>
      <c r="OGM77" s="2"/>
      <c r="OGN77" s="2"/>
      <c r="OGO77" s="2"/>
      <c r="OGP77" s="2"/>
      <c r="OGQ77" s="2"/>
      <c r="OGR77" s="2"/>
      <c r="OGS77" s="2"/>
      <c r="OGT77" s="2"/>
      <c r="OGU77" s="2"/>
      <c r="OGV77" s="2"/>
      <c r="OGW77" s="2"/>
      <c r="OGX77" s="2"/>
      <c r="OGY77" s="2"/>
      <c r="OGZ77" s="2"/>
      <c r="OHA77" s="2"/>
      <c r="OHB77" s="2"/>
      <c r="OHC77" s="2"/>
      <c r="OHD77" s="2"/>
      <c r="OHE77" s="2"/>
      <c r="OHF77" s="2"/>
      <c r="OHG77" s="2"/>
      <c r="OHH77" s="2"/>
      <c r="OHI77" s="2"/>
      <c r="OHJ77" s="2"/>
      <c r="OHK77" s="2"/>
      <c r="OHL77" s="2"/>
      <c r="OHM77" s="2"/>
      <c r="OHN77" s="2"/>
      <c r="OHO77" s="2"/>
      <c r="OHP77" s="2"/>
      <c r="OHQ77" s="2"/>
      <c r="OHR77" s="2"/>
      <c r="OHS77" s="2"/>
      <c r="OHT77" s="2"/>
      <c r="OHU77" s="2"/>
      <c r="OHV77" s="2"/>
      <c r="OHW77" s="2"/>
      <c r="OHX77" s="2"/>
      <c r="OHY77" s="2"/>
      <c r="OHZ77" s="2"/>
      <c r="OIA77" s="2"/>
      <c r="OIB77" s="2"/>
      <c r="OIC77" s="2"/>
      <c r="OID77" s="2"/>
      <c r="OIE77" s="2"/>
      <c r="OIF77" s="2"/>
      <c r="OIG77" s="2"/>
      <c r="OIH77" s="2"/>
      <c r="OII77" s="2"/>
      <c r="OIJ77" s="2"/>
      <c r="OIK77" s="2"/>
      <c r="OIL77" s="2"/>
      <c r="OIM77" s="2"/>
      <c r="OIN77" s="2"/>
      <c r="OIO77" s="2"/>
      <c r="OIP77" s="2"/>
      <c r="OIQ77" s="2"/>
      <c r="OIR77" s="2"/>
      <c r="OIS77" s="2"/>
      <c r="OIT77" s="2"/>
      <c r="OIU77" s="2"/>
      <c r="OIV77" s="2"/>
      <c r="OIW77" s="2"/>
      <c r="OIX77" s="2"/>
      <c r="OIY77" s="2"/>
      <c r="OIZ77" s="2"/>
      <c r="OJA77" s="2"/>
      <c r="OJB77" s="2"/>
      <c r="OJC77" s="2"/>
      <c r="OJD77" s="2"/>
      <c r="OJE77" s="2"/>
      <c r="OJF77" s="2"/>
      <c r="OJG77" s="2"/>
      <c r="OJH77" s="2"/>
      <c r="OJI77" s="2"/>
      <c r="OJJ77" s="2"/>
      <c r="OJK77" s="2"/>
      <c r="OJL77" s="2"/>
      <c r="OJM77" s="2"/>
      <c r="OJN77" s="2"/>
      <c r="OJO77" s="2"/>
      <c r="OJP77" s="2"/>
      <c r="OJQ77" s="2"/>
      <c r="OJR77" s="2"/>
      <c r="OJS77" s="2"/>
      <c r="OJT77" s="2"/>
      <c r="OJU77" s="2"/>
      <c r="OJV77" s="2"/>
      <c r="OJW77" s="2"/>
      <c r="OJX77" s="2"/>
      <c r="OJY77" s="2"/>
      <c r="OJZ77" s="2"/>
      <c r="OKA77" s="2"/>
      <c r="OKB77" s="2"/>
      <c r="OKC77" s="2"/>
      <c r="OKD77" s="2"/>
      <c r="OKE77" s="2"/>
      <c r="OKF77" s="2"/>
      <c r="OKG77" s="2"/>
      <c r="OKH77" s="2"/>
      <c r="OKI77" s="2"/>
      <c r="OKJ77" s="2"/>
      <c r="OKK77" s="2"/>
      <c r="OKL77" s="2"/>
      <c r="OKM77" s="2"/>
      <c r="OKN77" s="2"/>
      <c r="OKO77" s="2"/>
      <c r="OKP77" s="2"/>
      <c r="OKQ77" s="2"/>
      <c r="OKR77" s="2"/>
      <c r="OKS77" s="2"/>
      <c r="OKT77" s="2"/>
      <c r="OKU77" s="2"/>
      <c r="OKV77" s="2"/>
      <c r="OKW77" s="2"/>
      <c r="OKX77" s="2"/>
      <c r="OKY77" s="2"/>
      <c r="OKZ77" s="2"/>
      <c r="OLA77" s="2"/>
      <c r="OLB77" s="2"/>
      <c r="OLC77" s="2"/>
      <c r="OLD77" s="2"/>
      <c r="OLE77" s="2"/>
      <c r="OLF77" s="2"/>
      <c r="OLG77" s="2"/>
      <c r="OLH77" s="2"/>
      <c r="OLI77" s="2"/>
      <c r="OLJ77" s="2"/>
      <c r="OLK77" s="2"/>
      <c r="OLL77" s="2"/>
      <c r="OLM77" s="2"/>
      <c r="OLN77" s="2"/>
      <c r="OLO77" s="2"/>
      <c r="OLP77" s="2"/>
      <c r="OLQ77" s="2"/>
      <c r="OLR77" s="2"/>
      <c r="OLS77" s="2"/>
      <c r="OLT77" s="2"/>
      <c r="OLU77" s="2"/>
      <c r="OLV77" s="2"/>
      <c r="OLW77" s="2"/>
      <c r="OLX77" s="2"/>
      <c r="OLY77" s="2"/>
      <c r="OLZ77" s="2"/>
      <c r="OMA77" s="2"/>
      <c r="OMB77" s="2"/>
      <c r="OMC77" s="2"/>
      <c r="OMD77" s="2"/>
      <c r="OME77" s="2"/>
      <c r="OMF77" s="2"/>
      <c r="OMG77" s="2"/>
      <c r="OMH77" s="2"/>
      <c r="OMI77" s="2"/>
      <c r="OMJ77" s="2"/>
      <c r="OMK77" s="2"/>
      <c r="OML77" s="2"/>
      <c r="OMM77" s="2"/>
      <c r="OMN77" s="2"/>
      <c r="OMO77" s="2"/>
      <c r="OMP77" s="2"/>
      <c r="OMQ77" s="2"/>
      <c r="OMR77" s="2"/>
      <c r="OMS77" s="2"/>
      <c r="OMT77" s="2"/>
      <c r="OMU77" s="2"/>
      <c r="OMV77" s="2"/>
      <c r="OMW77" s="2"/>
      <c r="OMX77" s="2"/>
      <c r="OMY77" s="2"/>
      <c r="OMZ77" s="2"/>
      <c r="ONA77" s="2"/>
      <c r="ONB77" s="2"/>
      <c r="ONC77" s="2"/>
      <c r="OND77" s="2"/>
      <c r="ONE77" s="2"/>
      <c r="ONF77" s="2"/>
      <c r="ONG77" s="2"/>
      <c r="ONH77" s="2"/>
      <c r="ONI77" s="2"/>
      <c r="ONJ77" s="2"/>
      <c r="ONK77" s="2"/>
      <c r="ONL77" s="2"/>
      <c r="ONM77" s="2"/>
      <c r="ONN77" s="2"/>
      <c r="ONO77" s="2"/>
      <c r="ONP77" s="2"/>
      <c r="ONQ77" s="2"/>
      <c r="ONR77" s="2"/>
      <c r="ONS77" s="2"/>
      <c r="ONT77" s="2"/>
      <c r="ONU77" s="2"/>
      <c r="ONV77" s="2"/>
      <c r="ONW77" s="2"/>
      <c r="ONX77" s="2"/>
      <c r="ONY77" s="2"/>
      <c r="ONZ77" s="2"/>
      <c r="OOA77" s="2"/>
      <c r="OOB77" s="2"/>
      <c r="OOC77" s="2"/>
      <c r="OOD77" s="2"/>
      <c r="OOE77" s="2"/>
      <c r="OOF77" s="2"/>
      <c r="OOG77" s="2"/>
      <c r="OOH77" s="2"/>
      <c r="OOI77" s="2"/>
      <c r="OOJ77" s="2"/>
      <c r="OOK77" s="2"/>
      <c r="OOL77" s="2"/>
      <c r="OOM77" s="2"/>
      <c r="OON77" s="2"/>
      <c r="OOO77" s="2"/>
      <c r="OOP77" s="2"/>
      <c r="OOQ77" s="2"/>
      <c r="OOR77" s="2"/>
      <c r="OOS77" s="2"/>
      <c r="OOT77" s="2"/>
      <c r="OOU77" s="2"/>
      <c r="OOV77" s="2"/>
      <c r="OOW77" s="2"/>
      <c r="OOX77" s="2"/>
      <c r="OOY77" s="2"/>
      <c r="OOZ77" s="2"/>
      <c r="OPA77" s="2"/>
      <c r="OPB77" s="2"/>
      <c r="OPC77" s="2"/>
      <c r="OPD77" s="2"/>
      <c r="OPE77" s="2"/>
      <c r="OPF77" s="2"/>
      <c r="OPG77" s="2"/>
      <c r="OPH77" s="2"/>
      <c r="OPI77" s="2"/>
      <c r="OPJ77" s="2"/>
      <c r="OPK77" s="2"/>
      <c r="OPL77" s="2"/>
      <c r="OPM77" s="2"/>
      <c r="OPN77" s="2"/>
      <c r="OPO77" s="2"/>
      <c r="OPP77" s="2"/>
      <c r="OPQ77" s="2"/>
      <c r="OPR77" s="2"/>
      <c r="OPS77" s="2"/>
      <c r="OPT77" s="2"/>
      <c r="OPU77" s="2"/>
      <c r="OPV77" s="2"/>
      <c r="OPW77" s="2"/>
      <c r="OPX77" s="2"/>
      <c r="OPY77" s="2"/>
      <c r="OPZ77" s="2"/>
      <c r="OQA77" s="2"/>
      <c r="OQB77" s="2"/>
      <c r="OQC77" s="2"/>
      <c r="OQD77" s="2"/>
      <c r="OQE77" s="2"/>
      <c r="OQF77" s="2"/>
      <c r="OQG77" s="2"/>
      <c r="OQH77" s="2"/>
      <c r="OQI77" s="2"/>
      <c r="OQJ77" s="2"/>
      <c r="OQK77" s="2"/>
      <c r="OQL77" s="2"/>
      <c r="OQM77" s="2"/>
      <c r="OQN77" s="2"/>
      <c r="OQO77" s="2"/>
      <c r="OQP77" s="2"/>
      <c r="OQQ77" s="2"/>
      <c r="OQR77" s="2"/>
      <c r="OQS77" s="2"/>
      <c r="OQT77" s="2"/>
      <c r="OQU77" s="2"/>
      <c r="OQV77" s="2"/>
      <c r="OQW77" s="2"/>
      <c r="OQX77" s="2"/>
      <c r="OQY77" s="2"/>
      <c r="OQZ77" s="2"/>
      <c r="ORA77" s="2"/>
      <c r="ORB77" s="2"/>
      <c r="ORC77" s="2"/>
      <c r="ORD77" s="2"/>
      <c r="ORE77" s="2"/>
      <c r="ORF77" s="2"/>
      <c r="ORG77" s="2"/>
      <c r="ORH77" s="2"/>
      <c r="ORI77" s="2"/>
      <c r="ORJ77" s="2"/>
      <c r="ORK77" s="2"/>
      <c r="ORL77" s="2"/>
      <c r="ORM77" s="2"/>
      <c r="ORN77" s="2"/>
      <c r="ORO77" s="2"/>
      <c r="ORP77" s="2"/>
      <c r="ORQ77" s="2"/>
      <c r="ORR77" s="2"/>
      <c r="ORS77" s="2"/>
      <c r="ORT77" s="2"/>
      <c r="ORU77" s="2"/>
      <c r="ORV77" s="2"/>
      <c r="ORW77" s="2"/>
      <c r="ORX77" s="2"/>
      <c r="ORY77" s="2"/>
      <c r="ORZ77" s="2"/>
      <c r="OSA77" s="2"/>
      <c r="OSB77" s="2"/>
      <c r="OSC77" s="2"/>
      <c r="OSD77" s="2"/>
      <c r="OSE77" s="2"/>
      <c r="OSF77" s="2"/>
      <c r="OSG77" s="2"/>
      <c r="OSH77" s="2"/>
      <c r="OSI77" s="2"/>
      <c r="OSJ77" s="2"/>
      <c r="OSK77" s="2"/>
      <c r="OSL77" s="2"/>
      <c r="OSM77" s="2"/>
      <c r="OSN77" s="2"/>
      <c r="OSO77" s="2"/>
      <c r="OSP77" s="2"/>
      <c r="OSQ77" s="2"/>
      <c r="OSR77" s="2"/>
      <c r="OSS77" s="2"/>
      <c r="OST77" s="2"/>
      <c r="OSU77" s="2"/>
      <c r="OSV77" s="2"/>
      <c r="OSW77" s="2"/>
      <c r="OSX77" s="2"/>
      <c r="OSY77" s="2"/>
      <c r="OSZ77" s="2"/>
      <c r="OTA77" s="2"/>
      <c r="OTB77" s="2"/>
      <c r="OTC77" s="2"/>
      <c r="OTD77" s="2"/>
      <c r="OTE77" s="2"/>
      <c r="OTF77" s="2"/>
      <c r="OTG77" s="2"/>
      <c r="OTH77" s="2"/>
      <c r="OTI77" s="2"/>
      <c r="OTJ77" s="2"/>
      <c r="OTK77" s="2"/>
      <c r="OTL77" s="2"/>
      <c r="OTM77" s="2"/>
      <c r="OTN77" s="2"/>
      <c r="OTO77" s="2"/>
      <c r="OTP77" s="2"/>
      <c r="OTQ77" s="2"/>
      <c r="OTR77" s="2"/>
      <c r="OTS77" s="2"/>
      <c r="OTT77" s="2"/>
      <c r="OTU77" s="2"/>
      <c r="OTV77" s="2"/>
      <c r="OTW77" s="2"/>
      <c r="OTX77" s="2"/>
      <c r="OTY77" s="2"/>
      <c r="OTZ77" s="2"/>
      <c r="OUA77" s="2"/>
      <c r="OUB77" s="2"/>
      <c r="OUC77" s="2"/>
      <c r="OUD77" s="2"/>
      <c r="OUE77" s="2"/>
      <c r="OUF77" s="2"/>
      <c r="OUG77" s="2"/>
      <c r="OUH77" s="2"/>
      <c r="OUI77" s="2"/>
      <c r="OUJ77" s="2"/>
      <c r="OUK77" s="2"/>
      <c r="OUL77" s="2"/>
      <c r="OUM77" s="2"/>
      <c r="OUN77" s="2"/>
      <c r="OUO77" s="2"/>
      <c r="OUP77" s="2"/>
      <c r="OUQ77" s="2"/>
      <c r="OUR77" s="2"/>
      <c r="OUS77" s="2"/>
      <c r="OUT77" s="2"/>
      <c r="OUU77" s="2"/>
      <c r="OUV77" s="2"/>
      <c r="OUW77" s="2"/>
      <c r="OUX77" s="2"/>
      <c r="OUY77" s="2"/>
      <c r="OUZ77" s="2"/>
      <c r="OVA77" s="2"/>
      <c r="OVB77" s="2"/>
      <c r="OVC77" s="2"/>
      <c r="OVD77" s="2"/>
      <c r="OVE77" s="2"/>
      <c r="OVF77" s="2"/>
      <c r="OVG77" s="2"/>
      <c r="OVH77" s="2"/>
      <c r="OVI77" s="2"/>
      <c r="OVJ77" s="2"/>
      <c r="OVK77" s="2"/>
      <c r="OVL77" s="2"/>
      <c r="OVM77" s="2"/>
      <c r="OVN77" s="2"/>
      <c r="OVO77" s="2"/>
      <c r="OVP77" s="2"/>
      <c r="OVQ77" s="2"/>
      <c r="OVR77" s="2"/>
      <c r="OVS77" s="2"/>
      <c r="OVT77" s="2"/>
      <c r="OVU77" s="2"/>
      <c r="OVV77" s="2"/>
      <c r="OVW77" s="2"/>
      <c r="OVX77" s="2"/>
      <c r="OVY77" s="2"/>
      <c r="OVZ77" s="2"/>
      <c r="OWA77" s="2"/>
      <c r="OWB77" s="2"/>
      <c r="OWC77" s="2"/>
      <c r="OWD77" s="2"/>
      <c r="OWE77" s="2"/>
      <c r="OWF77" s="2"/>
      <c r="OWG77" s="2"/>
      <c r="OWH77" s="2"/>
      <c r="OWI77" s="2"/>
      <c r="OWJ77" s="2"/>
      <c r="OWK77" s="2"/>
      <c r="OWL77" s="2"/>
      <c r="OWM77" s="2"/>
      <c r="OWN77" s="2"/>
      <c r="OWO77" s="2"/>
      <c r="OWP77" s="2"/>
      <c r="OWQ77" s="2"/>
      <c r="OWR77" s="2"/>
      <c r="OWS77" s="2"/>
      <c r="OWT77" s="2"/>
      <c r="OWU77" s="2"/>
      <c r="OWV77" s="2"/>
      <c r="OWW77" s="2"/>
      <c r="OWX77" s="2"/>
      <c r="OWY77" s="2"/>
      <c r="OWZ77" s="2"/>
      <c r="OXA77" s="2"/>
      <c r="OXB77" s="2"/>
      <c r="OXC77" s="2"/>
      <c r="OXD77" s="2"/>
      <c r="OXE77" s="2"/>
      <c r="OXF77" s="2"/>
      <c r="OXG77" s="2"/>
      <c r="OXH77" s="2"/>
      <c r="OXI77" s="2"/>
      <c r="OXJ77" s="2"/>
      <c r="OXK77" s="2"/>
      <c r="OXL77" s="2"/>
      <c r="OXM77" s="2"/>
      <c r="OXN77" s="2"/>
      <c r="OXO77" s="2"/>
      <c r="OXP77" s="2"/>
      <c r="OXQ77" s="2"/>
      <c r="OXR77" s="2"/>
      <c r="OXS77" s="2"/>
      <c r="OXT77" s="2"/>
      <c r="OXU77" s="2"/>
      <c r="OXV77" s="2"/>
      <c r="OXW77" s="2"/>
      <c r="OXX77" s="2"/>
      <c r="OXY77" s="2"/>
      <c r="OXZ77" s="2"/>
      <c r="OYA77" s="2"/>
      <c r="OYB77" s="2"/>
      <c r="OYC77" s="2"/>
      <c r="OYD77" s="2"/>
      <c r="OYE77" s="2"/>
      <c r="OYF77" s="2"/>
      <c r="OYG77" s="2"/>
      <c r="OYH77" s="2"/>
      <c r="OYI77" s="2"/>
      <c r="OYJ77" s="2"/>
      <c r="OYK77" s="2"/>
      <c r="OYL77" s="2"/>
      <c r="OYM77" s="2"/>
      <c r="OYN77" s="2"/>
      <c r="OYO77" s="2"/>
      <c r="OYP77" s="2"/>
      <c r="OYQ77" s="2"/>
      <c r="OYR77" s="2"/>
      <c r="OYS77" s="2"/>
      <c r="OYT77" s="2"/>
      <c r="OYU77" s="2"/>
      <c r="OYV77" s="2"/>
      <c r="OYW77" s="2"/>
      <c r="OYX77" s="2"/>
      <c r="OYY77" s="2"/>
      <c r="OYZ77" s="2"/>
      <c r="OZA77" s="2"/>
      <c r="OZB77" s="2"/>
      <c r="OZC77" s="2"/>
      <c r="OZD77" s="2"/>
      <c r="OZE77" s="2"/>
      <c r="OZF77" s="2"/>
      <c r="OZG77" s="2"/>
      <c r="OZH77" s="2"/>
      <c r="OZI77" s="2"/>
      <c r="OZJ77" s="2"/>
      <c r="OZK77" s="2"/>
      <c r="OZL77" s="2"/>
      <c r="OZM77" s="2"/>
      <c r="OZN77" s="2"/>
      <c r="OZO77" s="2"/>
      <c r="OZP77" s="2"/>
      <c r="OZQ77" s="2"/>
      <c r="OZR77" s="2"/>
      <c r="OZS77" s="2"/>
      <c r="OZT77" s="2"/>
      <c r="OZU77" s="2"/>
      <c r="OZV77" s="2"/>
      <c r="OZW77" s="2"/>
      <c r="OZX77" s="2"/>
      <c r="OZY77" s="2"/>
      <c r="OZZ77" s="2"/>
      <c r="PAA77" s="2"/>
      <c r="PAB77" s="2"/>
      <c r="PAC77" s="2"/>
      <c r="PAD77" s="2"/>
      <c r="PAE77" s="2"/>
      <c r="PAF77" s="2"/>
      <c r="PAG77" s="2"/>
      <c r="PAH77" s="2"/>
      <c r="PAI77" s="2"/>
      <c r="PAJ77" s="2"/>
      <c r="PAK77" s="2"/>
      <c r="PAL77" s="2"/>
      <c r="PAM77" s="2"/>
      <c r="PAN77" s="2"/>
      <c r="PAO77" s="2"/>
      <c r="PAP77" s="2"/>
      <c r="PAQ77" s="2"/>
      <c r="PAR77" s="2"/>
      <c r="PAS77" s="2"/>
      <c r="PAT77" s="2"/>
      <c r="PAU77" s="2"/>
      <c r="PAV77" s="2"/>
      <c r="PAW77" s="2"/>
      <c r="PAX77" s="2"/>
      <c r="PAY77" s="2"/>
      <c r="PAZ77" s="2"/>
      <c r="PBA77" s="2"/>
      <c r="PBB77" s="2"/>
      <c r="PBC77" s="2"/>
      <c r="PBD77" s="2"/>
      <c r="PBE77" s="2"/>
      <c r="PBF77" s="2"/>
      <c r="PBG77" s="2"/>
      <c r="PBH77" s="2"/>
      <c r="PBI77" s="2"/>
      <c r="PBJ77" s="2"/>
      <c r="PBK77" s="2"/>
      <c r="PBL77" s="2"/>
      <c r="PBM77" s="2"/>
      <c r="PBN77" s="2"/>
      <c r="PBO77" s="2"/>
      <c r="PBP77" s="2"/>
      <c r="PBQ77" s="2"/>
      <c r="PBR77" s="2"/>
      <c r="PBS77" s="2"/>
      <c r="PBT77" s="2"/>
      <c r="PBU77" s="2"/>
      <c r="PBV77" s="2"/>
      <c r="PBW77" s="2"/>
      <c r="PBX77" s="2"/>
      <c r="PBY77" s="2"/>
      <c r="PBZ77" s="2"/>
      <c r="PCA77" s="2"/>
      <c r="PCB77" s="2"/>
      <c r="PCC77" s="2"/>
      <c r="PCD77" s="2"/>
      <c r="PCE77" s="2"/>
      <c r="PCF77" s="2"/>
      <c r="PCG77" s="2"/>
      <c r="PCH77" s="2"/>
      <c r="PCI77" s="2"/>
      <c r="PCJ77" s="2"/>
      <c r="PCK77" s="2"/>
      <c r="PCL77" s="2"/>
      <c r="PCM77" s="2"/>
      <c r="PCN77" s="2"/>
      <c r="PCO77" s="2"/>
      <c r="PCP77" s="2"/>
      <c r="PCQ77" s="2"/>
      <c r="PCR77" s="2"/>
      <c r="PCS77" s="2"/>
      <c r="PCT77" s="2"/>
      <c r="PCU77" s="2"/>
      <c r="PCV77" s="2"/>
      <c r="PCW77" s="2"/>
      <c r="PCX77" s="2"/>
      <c r="PCY77" s="2"/>
      <c r="PCZ77" s="2"/>
      <c r="PDA77" s="2"/>
      <c r="PDB77" s="2"/>
      <c r="PDC77" s="2"/>
      <c r="PDD77" s="2"/>
      <c r="PDE77" s="2"/>
      <c r="PDF77" s="2"/>
      <c r="PDG77" s="2"/>
      <c r="PDH77" s="2"/>
      <c r="PDI77" s="2"/>
      <c r="PDJ77" s="2"/>
      <c r="PDK77" s="2"/>
      <c r="PDL77" s="2"/>
      <c r="PDM77" s="2"/>
      <c r="PDN77" s="2"/>
      <c r="PDO77" s="2"/>
      <c r="PDP77" s="2"/>
      <c r="PDQ77" s="2"/>
      <c r="PDR77" s="2"/>
      <c r="PDS77" s="2"/>
      <c r="PDT77" s="2"/>
      <c r="PDU77" s="2"/>
      <c r="PDV77" s="2"/>
      <c r="PDW77" s="2"/>
      <c r="PDX77" s="2"/>
      <c r="PDY77" s="2"/>
      <c r="PDZ77" s="2"/>
      <c r="PEA77" s="2"/>
      <c r="PEB77" s="2"/>
      <c r="PEC77" s="2"/>
      <c r="PED77" s="2"/>
      <c r="PEE77" s="2"/>
      <c r="PEF77" s="2"/>
      <c r="PEG77" s="2"/>
      <c r="PEH77" s="2"/>
      <c r="PEI77" s="2"/>
      <c r="PEJ77" s="2"/>
      <c r="PEK77" s="2"/>
      <c r="PEL77" s="2"/>
      <c r="PEM77" s="2"/>
      <c r="PEN77" s="2"/>
      <c r="PEO77" s="2"/>
      <c r="PEP77" s="2"/>
      <c r="PEQ77" s="2"/>
      <c r="PER77" s="2"/>
      <c r="PES77" s="2"/>
      <c r="PET77" s="2"/>
      <c r="PEU77" s="2"/>
      <c r="PEV77" s="2"/>
      <c r="PEW77" s="2"/>
      <c r="PEX77" s="2"/>
      <c r="PEY77" s="2"/>
      <c r="PEZ77" s="2"/>
      <c r="PFA77" s="2"/>
      <c r="PFB77" s="2"/>
      <c r="PFC77" s="2"/>
      <c r="PFD77" s="2"/>
      <c r="PFE77" s="2"/>
      <c r="PFF77" s="2"/>
      <c r="PFG77" s="2"/>
      <c r="PFH77" s="2"/>
      <c r="PFI77" s="2"/>
      <c r="PFJ77" s="2"/>
      <c r="PFK77" s="2"/>
      <c r="PFL77" s="2"/>
      <c r="PFM77" s="2"/>
      <c r="PFN77" s="2"/>
      <c r="PFO77" s="2"/>
      <c r="PFP77" s="2"/>
      <c r="PFQ77" s="2"/>
      <c r="PFR77" s="2"/>
      <c r="PFS77" s="2"/>
      <c r="PFT77" s="2"/>
      <c r="PFU77" s="2"/>
      <c r="PFV77" s="2"/>
      <c r="PFW77" s="2"/>
      <c r="PFX77" s="2"/>
      <c r="PFY77" s="2"/>
      <c r="PFZ77" s="2"/>
      <c r="PGA77" s="2"/>
      <c r="PGB77" s="2"/>
      <c r="PGC77" s="2"/>
      <c r="PGD77" s="2"/>
      <c r="PGE77" s="2"/>
      <c r="PGF77" s="2"/>
      <c r="PGG77" s="2"/>
      <c r="PGH77" s="2"/>
      <c r="PGI77" s="2"/>
      <c r="PGJ77" s="2"/>
      <c r="PGK77" s="2"/>
      <c r="PGL77" s="2"/>
      <c r="PGM77" s="2"/>
      <c r="PGN77" s="2"/>
      <c r="PGO77" s="2"/>
      <c r="PGP77" s="2"/>
      <c r="PGQ77" s="2"/>
      <c r="PGR77" s="2"/>
      <c r="PGS77" s="2"/>
      <c r="PGT77" s="2"/>
      <c r="PGU77" s="2"/>
      <c r="PGV77" s="2"/>
      <c r="PGW77" s="2"/>
      <c r="PGX77" s="2"/>
      <c r="PGY77" s="2"/>
      <c r="PGZ77" s="2"/>
      <c r="PHA77" s="2"/>
      <c r="PHB77" s="2"/>
      <c r="PHC77" s="2"/>
      <c r="PHD77" s="2"/>
      <c r="PHE77" s="2"/>
      <c r="PHF77" s="2"/>
      <c r="PHG77" s="2"/>
      <c r="PHH77" s="2"/>
      <c r="PHI77" s="2"/>
      <c r="PHJ77" s="2"/>
      <c r="PHK77" s="2"/>
      <c r="PHL77" s="2"/>
      <c r="PHM77" s="2"/>
      <c r="PHN77" s="2"/>
      <c r="PHO77" s="2"/>
      <c r="PHP77" s="2"/>
      <c r="PHQ77" s="2"/>
      <c r="PHR77" s="2"/>
      <c r="PHS77" s="2"/>
      <c r="PHT77" s="2"/>
      <c r="PHU77" s="2"/>
      <c r="PHV77" s="2"/>
      <c r="PHW77" s="2"/>
      <c r="PHX77" s="2"/>
      <c r="PHY77" s="2"/>
      <c r="PHZ77" s="2"/>
      <c r="PIA77" s="2"/>
      <c r="PIB77" s="2"/>
      <c r="PIC77" s="2"/>
      <c r="PID77" s="2"/>
      <c r="PIE77" s="2"/>
      <c r="PIF77" s="2"/>
      <c r="PIG77" s="2"/>
      <c r="PIH77" s="2"/>
      <c r="PII77" s="2"/>
      <c r="PIJ77" s="2"/>
      <c r="PIK77" s="2"/>
      <c r="PIL77" s="2"/>
      <c r="PIM77" s="2"/>
      <c r="PIN77" s="2"/>
      <c r="PIO77" s="2"/>
      <c r="PIP77" s="2"/>
      <c r="PIQ77" s="2"/>
      <c r="PIR77" s="2"/>
      <c r="PIS77" s="2"/>
      <c r="PIT77" s="2"/>
      <c r="PIU77" s="2"/>
      <c r="PIV77" s="2"/>
      <c r="PIW77" s="2"/>
      <c r="PIX77" s="2"/>
      <c r="PIY77" s="2"/>
      <c r="PIZ77" s="2"/>
      <c r="PJA77" s="2"/>
      <c r="PJB77" s="2"/>
      <c r="PJC77" s="2"/>
      <c r="PJD77" s="2"/>
      <c r="PJE77" s="2"/>
      <c r="PJF77" s="2"/>
      <c r="PJG77" s="2"/>
      <c r="PJH77" s="2"/>
      <c r="PJI77" s="2"/>
      <c r="PJJ77" s="2"/>
      <c r="PJK77" s="2"/>
      <c r="PJL77" s="2"/>
      <c r="PJM77" s="2"/>
      <c r="PJN77" s="2"/>
      <c r="PJO77" s="2"/>
      <c r="PJP77" s="2"/>
      <c r="PJQ77" s="2"/>
      <c r="PJR77" s="2"/>
      <c r="PJS77" s="2"/>
      <c r="PJT77" s="2"/>
      <c r="PJU77" s="2"/>
      <c r="PJV77" s="2"/>
      <c r="PJW77" s="2"/>
      <c r="PJX77" s="2"/>
      <c r="PJY77" s="2"/>
      <c r="PJZ77" s="2"/>
      <c r="PKA77" s="2"/>
      <c r="PKB77" s="2"/>
      <c r="PKC77" s="2"/>
      <c r="PKD77" s="2"/>
      <c r="PKE77" s="2"/>
      <c r="PKF77" s="2"/>
      <c r="PKG77" s="2"/>
      <c r="PKH77" s="2"/>
      <c r="PKI77" s="2"/>
      <c r="PKJ77" s="2"/>
      <c r="PKK77" s="2"/>
      <c r="PKL77" s="2"/>
      <c r="PKM77" s="2"/>
      <c r="PKN77" s="2"/>
      <c r="PKO77" s="2"/>
      <c r="PKP77" s="2"/>
      <c r="PKQ77" s="2"/>
      <c r="PKR77" s="2"/>
      <c r="PKS77" s="2"/>
      <c r="PKT77" s="2"/>
      <c r="PKU77" s="2"/>
      <c r="PKV77" s="2"/>
      <c r="PKW77" s="2"/>
      <c r="PKX77" s="2"/>
      <c r="PKY77" s="2"/>
      <c r="PKZ77" s="2"/>
      <c r="PLA77" s="2"/>
      <c r="PLB77" s="2"/>
      <c r="PLC77" s="2"/>
      <c r="PLD77" s="2"/>
      <c r="PLE77" s="2"/>
      <c r="PLF77" s="2"/>
      <c r="PLG77" s="2"/>
      <c r="PLH77" s="2"/>
      <c r="PLI77" s="2"/>
      <c r="PLJ77" s="2"/>
      <c r="PLK77" s="2"/>
      <c r="PLL77" s="2"/>
      <c r="PLM77" s="2"/>
      <c r="PLN77" s="2"/>
      <c r="PLO77" s="2"/>
      <c r="PLP77" s="2"/>
      <c r="PLQ77" s="2"/>
      <c r="PLR77" s="2"/>
      <c r="PLS77" s="2"/>
      <c r="PLT77" s="2"/>
      <c r="PLU77" s="2"/>
      <c r="PLV77" s="2"/>
      <c r="PLW77" s="2"/>
      <c r="PLX77" s="2"/>
      <c r="PLY77" s="2"/>
      <c r="PLZ77" s="2"/>
      <c r="PMA77" s="2"/>
      <c r="PMB77" s="2"/>
      <c r="PMC77" s="2"/>
      <c r="PMD77" s="2"/>
      <c r="PME77" s="2"/>
      <c r="PMF77" s="2"/>
      <c r="PMG77" s="2"/>
      <c r="PMH77" s="2"/>
      <c r="PMI77" s="2"/>
      <c r="PMJ77" s="2"/>
      <c r="PMK77" s="2"/>
      <c r="PML77" s="2"/>
      <c r="PMM77" s="2"/>
      <c r="PMN77" s="2"/>
      <c r="PMO77" s="2"/>
      <c r="PMP77" s="2"/>
      <c r="PMQ77" s="2"/>
      <c r="PMR77" s="2"/>
      <c r="PMS77" s="2"/>
      <c r="PMT77" s="2"/>
      <c r="PMU77" s="2"/>
      <c r="PMV77" s="2"/>
      <c r="PMW77" s="2"/>
      <c r="PMX77" s="2"/>
      <c r="PMY77" s="2"/>
      <c r="PMZ77" s="2"/>
      <c r="PNA77" s="2"/>
      <c r="PNB77" s="2"/>
      <c r="PNC77" s="2"/>
      <c r="PND77" s="2"/>
      <c r="PNE77" s="2"/>
      <c r="PNF77" s="2"/>
      <c r="PNG77" s="2"/>
      <c r="PNH77" s="2"/>
      <c r="PNI77" s="2"/>
      <c r="PNJ77" s="2"/>
      <c r="PNK77" s="2"/>
      <c r="PNL77" s="2"/>
      <c r="PNM77" s="2"/>
      <c r="PNN77" s="2"/>
      <c r="PNO77" s="2"/>
      <c r="PNP77" s="2"/>
      <c r="PNQ77" s="2"/>
      <c r="PNR77" s="2"/>
      <c r="PNS77" s="2"/>
      <c r="PNT77" s="2"/>
      <c r="PNU77" s="2"/>
      <c r="PNV77" s="2"/>
      <c r="PNW77" s="2"/>
      <c r="PNX77" s="2"/>
      <c r="PNY77" s="2"/>
      <c r="PNZ77" s="2"/>
      <c r="POA77" s="2"/>
      <c r="POB77" s="2"/>
      <c r="POC77" s="2"/>
      <c r="POD77" s="2"/>
      <c r="POE77" s="2"/>
      <c r="POF77" s="2"/>
      <c r="POG77" s="2"/>
      <c r="POH77" s="2"/>
      <c r="POI77" s="2"/>
      <c r="POJ77" s="2"/>
      <c r="POK77" s="2"/>
      <c r="POL77" s="2"/>
      <c r="POM77" s="2"/>
      <c r="PON77" s="2"/>
      <c r="POO77" s="2"/>
      <c r="POP77" s="2"/>
      <c r="POQ77" s="2"/>
      <c r="POR77" s="2"/>
      <c r="POS77" s="2"/>
      <c r="POT77" s="2"/>
      <c r="POU77" s="2"/>
      <c r="POV77" s="2"/>
      <c r="POW77" s="2"/>
      <c r="POX77" s="2"/>
      <c r="POY77" s="2"/>
      <c r="POZ77" s="2"/>
      <c r="PPA77" s="2"/>
      <c r="PPB77" s="2"/>
      <c r="PPC77" s="2"/>
      <c r="PPD77" s="2"/>
      <c r="PPE77" s="2"/>
      <c r="PPF77" s="2"/>
      <c r="PPG77" s="2"/>
      <c r="PPH77" s="2"/>
      <c r="PPI77" s="2"/>
      <c r="PPJ77" s="2"/>
      <c r="PPK77" s="2"/>
      <c r="PPL77" s="2"/>
      <c r="PPM77" s="2"/>
      <c r="PPN77" s="2"/>
      <c r="PPO77" s="2"/>
      <c r="PPP77" s="2"/>
      <c r="PPQ77" s="2"/>
      <c r="PPR77" s="2"/>
      <c r="PPS77" s="2"/>
      <c r="PPT77" s="2"/>
      <c r="PPU77" s="2"/>
      <c r="PPV77" s="2"/>
      <c r="PPW77" s="2"/>
      <c r="PPX77" s="2"/>
      <c r="PPY77" s="2"/>
      <c r="PPZ77" s="2"/>
      <c r="PQA77" s="2"/>
      <c r="PQB77" s="2"/>
      <c r="PQC77" s="2"/>
      <c r="PQD77" s="2"/>
      <c r="PQE77" s="2"/>
      <c r="PQF77" s="2"/>
      <c r="PQG77" s="2"/>
      <c r="PQH77" s="2"/>
      <c r="PQI77" s="2"/>
      <c r="PQJ77" s="2"/>
      <c r="PQK77" s="2"/>
      <c r="PQL77" s="2"/>
      <c r="PQM77" s="2"/>
      <c r="PQN77" s="2"/>
      <c r="PQO77" s="2"/>
      <c r="PQP77" s="2"/>
      <c r="PQQ77" s="2"/>
      <c r="PQR77" s="2"/>
      <c r="PQS77" s="2"/>
      <c r="PQT77" s="2"/>
      <c r="PQU77" s="2"/>
      <c r="PQV77" s="2"/>
      <c r="PQW77" s="2"/>
      <c r="PQX77" s="2"/>
      <c r="PQY77" s="2"/>
      <c r="PQZ77" s="2"/>
      <c r="PRA77" s="2"/>
      <c r="PRB77" s="2"/>
      <c r="PRC77" s="2"/>
      <c r="PRD77" s="2"/>
      <c r="PRE77" s="2"/>
      <c r="PRF77" s="2"/>
      <c r="PRG77" s="2"/>
      <c r="PRH77" s="2"/>
      <c r="PRI77" s="2"/>
      <c r="PRJ77" s="2"/>
      <c r="PRK77" s="2"/>
      <c r="PRL77" s="2"/>
      <c r="PRM77" s="2"/>
      <c r="PRN77" s="2"/>
      <c r="PRO77" s="2"/>
      <c r="PRP77" s="2"/>
      <c r="PRQ77" s="2"/>
      <c r="PRR77" s="2"/>
      <c r="PRS77" s="2"/>
      <c r="PRT77" s="2"/>
      <c r="PRU77" s="2"/>
      <c r="PRV77" s="2"/>
      <c r="PRW77" s="2"/>
      <c r="PRX77" s="2"/>
      <c r="PRY77" s="2"/>
      <c r="PRZ77" s="2"/>
      <c r="PSA77" s="2"/>
      <c r="PSB77" s="2"/>
      <c r="PSC77" s="2"/>
      <c r="PSD77" s="2"/>
      <c r="PSE77" s="2"/>
      <c r="PSF77" s="2"/>
      <c r="PSG77" s="2"/>
      <c r="PSH77" s="2"/>
      <c r="PSI77" s="2"/>
      <c r="PSJ77" s="2"/>
      <c r="PSK77" s="2"/>
      <c r="PSL77" s="2"/>
      <c r="PSM77" s="2"/>
      <c r="PSN77" s="2"/>
      <c r="PSO77" s="2"/>
      <c r="PSP77" s="2"/>
      <c r="PSQ77" s="2"/>
      <c r="PSR77" s="2"/>
      <c r="PSS77" s="2"/>
      <c r="PST77" s="2"/>
      <c r="PSU77" s="2"/>
      <c r="PSV77" s="2"/>
      <c r="PSW77" s="2"/>
      <c r="PSX77" s="2"/>
      <c r="PSY77" s="2"/>
      <c r="PSZ77" s="2"/>
      <c r="PTA77" s="2"/>
      <c r="PTB77" s="2"/>
      <c r="PTC77" s="2"/>
      <c r="PTD77" s="2"/>
      <c r="PTE77" s="2"/>
      <c r="PTF77" s="2"/>
      <c r="PTG77" s="2"/>
      <c r="PTH77" s="2"/>
      <c r="PTI77" s="2"/>
      <c r="PTJ77" s="2"/>
      <c r="PTK77" s="2"/>
      <c r="PTL77" s="2"/>
      <c r="PTM77" s="2"/>
      <c r="PTN77" s="2"/>
      <c r="PTO77" s="2"/>
      <c r="PTP77" s="2"/>
      <c r="PTQ77" s="2"/>
      <c r="PTR77" s="2"/>
      <c r="PTS77" s="2"/>
      <c r="PTT77" s="2"/>
      <c r="PTU77" s="2"/>
      <c r="PTV77" s="2"/>
      <c r="PTW77" s="2"/>
      <c r="PTX77" s="2"/>
      <c r="PTY77" s="2"/>
      <c r="PTZ77" s="2"/>
      <c r="PUA77" s="2"/>
      <c r="PUB77" s="2"/>
      <c r="PUC77" s="2"/>
      <c r="PUD77" s="2"/>
      <c r="PUE77" s="2"/>
      <c r="PUF77" s="2"/>
      <c r="PUG77" s="2"/>
      <c r="PUH77" s="2"/>
      <c r="PUI77" s="2"/>
      <c r="PUJ77" s="2"/>
      <c r="PUK77" s="2"/>
      <c r="PUL77" s="2"/>
      <c r="PUM77" s="2"/>
      <c r="PUN77" s="2"/>
      <c r="PUO77" s="2"/>
      <c r="PUP77" s="2"/>
      <c r="PUQ77" s="2"/>
      <c r="PUR77" s="2"/>
      <c r="PUS77" s="2"/>
      <c r="PUT77" s="2"/>
      <c r="PUU77" s="2"/>
      <c r="PUV77" s="2"/>
      <c r="PUW77" s="2"/>
      <c r="PUX77" s="2"/>
      <c r="PUY77" s="2"/>
      <c r="PUZ77" s="2"/>
      <c r="PVA77" s="2"/>
      <c r="PVB77" s="2"/>
      <c r="PVC77" s="2"/>
      <c r="PVD77" s="2"/>
      <c r="PVE77" s="2"/>
      <c r="PVF77" s="2"/>
      <c r="PVG77" s="2"/>
      <c r="PVH77" s="2"/>
      <c r="PVI77" s="2"/>
      <c r="PVJ77" s="2"/>
      <c r="PVK77" s="2"/>
      <c r="PVL77" s="2"/>
      <c r="PVM77" s="2"/>
      <c r="PVN77" s="2"/>
      <c r="PVO77" s="2"/>
      <c r="PVP77" s="2"/>
      <c r="PVQ77" s="2"/>
      <c r="PVR77" s="2"/>
      <c r="PVS77" s="2"/>
      <c r="PVT77" s="2"/>
      <c r="PVU77" s="2"/>
      <c r="PVV77" s="2"/>
      <c r="PVW77" s="2"/>
      <c r="PVX77" s="2"/>
      <c r="PVY77" s="2"/>
      <c r="PVZ77" s="2"/>
      <c r="PWA77" s="2"/>
      <c r="PWB77" s="2"/>
      <c r="PWC77" s="2"/>
      <c r="PWD77" s="2"/>
      <c r="PWE77" s="2"/>
      <c r="PWF77" s="2"/>
      <c r="PWG77" s="2"/>
      <c r="PWH77" s="2"/>
      <c r="PWI77" s="2"/>
      <c r="PWJ77" s="2"/>
      <c r="PWK77" s="2"/>
      <c r="PWL77" s="2"/>
      <c r="PWM77" s="2"/>
      <c r="PWN77" s="2"/>
      <c r="PWO77" s="2"/>
      <c r="PWP77" s="2"/>
      <c r="PWQ77" s="2"/>
      <c r="PWR77" s="2"/>
      <c r="PWS77" s="2"/>
      <c r="PWT77" s="2"/>
      <c r="PWU77" s="2"/>
      <c r="PWV77" s="2"/>
      <c r="PWW77" s="2"/>
      <c r="PWX77" s="2"/>
      <c r="PWY77" s="2"/>
      <c r="PWZ77" s="2"/>
      <c r="PXA77" s="2"/>
      <c r="PXB77" s="2"/>
      <c r="PXC77" s="2"/>
      <c r="PXD77" s="2"/>
      <c r="PXE77" s="2"/>
      <c r="PXF77" s="2"/>
      <c r="PXG77" s="2"/>
      <c r="PXH77" s="2"/>
      <c r="PXI77" s="2"/>
      <c r="PXJ77" s="2"/>
      <c r="PXK77" s="2"/>
      <c r="PXL77" s="2"/>
      <c r="PXM77" s="2"/>
      <c r="PXN77" s="2"/>
      <c r="PXO77" s="2"/>
      <c r="PXP77" s="2"/>
      <c r="PXQ77" s="2"/>
      <c r="PXR77" s="2"/>
      <c r="PXS77" s="2"/>
      <c r="PXT77" s="2"/>
      <c r="PXU77" s="2"/>
      <c r="PXV77" s="2"/>
      <c r="PXW77" s="2"/>
      <c r="PXX77" s="2"/>
      <c r="PXY77" s="2"/>
      <c r="PXZ77" s="2"/>
      <c r="PYA77" s="2"/>
      <c r="PYB77" s="2"/>
      <c r="PYC77" s="2"/>
      <c r="PYD77" s="2"/>
      <c r="PYE77" s="2"/>
      <c r="PYF77" s="2"/>
      <c r="PYG77" s="2"/>
      <c r="PYH77" s="2"/>
      <c r="PYI77" s="2"/>
      <c r="PYJ77" s="2"/>
      <c r="PYK77" s="2"/>
      <c r="PYL77" s="2"/>
      <c r="PYM77" s="2"/>
      <c r="PYN77" s="2"/>
      <c r="PYO77" s="2"/>
      <c r="PYP77" s="2"/>
      <c r="PYQ77" s="2"/>
      <c r="PYR77" s="2"/>
      <c r="PYS77" s="2"/>
      <c r="PYT77" s="2"/>
      <c r="PYU77" s="2"/>
      <c r="PYV77" s="2"/>
      <c r="PYW77" s="2"/>
      <c r="PYX77" s="2"/>
      <c r="PYY77" s="2"/>
      <c r="PYZ77" s="2"/>
      <c r="PZA77" s="2"/>
      <c r="PZB77" s="2"/>
      <c r="PZC77" s="2"/>
      <c r="PZD77" s="2"/>
      <c r="PZE77" s="2"/>
      <c r="PZF77" s="2"/>
      <c r="PZG77" s="2"/>
      <c r="PZH77" s="2"/>
      <c r="PZI77" s="2"/>
      <c r="PZJ77" s="2"/>
      <c r="PZK77" s="2"/>
      <c r="PZL77" s="2"/>
      <c r="PZM77" s="2"/>
      <c r="PZN77" s="2"/>
      <c r="PZO77" s="2"/>
      <c r="PZP77" s="2"/>
      <c r="PZQ77" s="2"/>
      <c r="PZR77" s="2"/>
      <c r="PZS77" s="2"/>
      <c r="PZT77" s="2"/>
      <c r="PZU77" s="2"/>
      <c r="PZV77" s="2"/>
      <c r="PZW77" s="2"/>
      <c r="PZX77" s="2"/>
      <c r="PZY77" s="2"/>
      <c r="PZZ77" s="2"/>
      <c r="QAA77" s="2"/>
      <c r="QAB77" s="2"/>
      <c r="QAC77" s="2"/>
      <c r="QAD77" s="2"/>
      <c r="QAE77" s="2"/>
      <c r="QAF77" s="2"/>
      <c r="QAG77" s="2"/>
      <c r="QAH77" s="2"/>
      <c r="QAI77" s="2"/>
      <c r="QAJ77" s="2"/>
      <c r="QAK77" s="2"/>
      <c r="QAL77" s="2"/>
      <c r="QAM77" s="2"/>
      <c r="QAN77" s="2"/>
      <c r="QAO77" s="2"/>
      <c r="QAP77" s="2"/>
      <c r="QAQ77" s="2"/>
      <c r="QAR77" s="2"/>
      <c r="QAS77" s="2"/>
      <c r="QAT77" s="2"/>
      <c r="QAU77" s="2"/>
      <c r="QAV77" s="2"/>
      <c r="QAW77" s="2"/>
      <c r="QAX77" s="2"/>
      <c r="QAY77" s="2"/>
      <c r="QAZ77" s="2"/>
      <c r="QBA77" s="2"/>
      <c r="QBB77" s="2"/>
      <c r="QBC77" s="2"/>
      <c r="QBD77" s="2"/>
      <c r="QBE77" s="2"/>
      <c r="QBF77" s="2"/>
      <c r="QBG77" s="2"/>
      <c r="QBH77" s="2"/>
      <c r="QBI77" s="2"/>
      <c r="QBJ77" s="2"/>
      <c r="QBK77" s="2"/>
      <c r="QBL77" s="2"/>
      <c r="QBM77" s="2"/>
      <c r="QBN77" s="2"/>
      <c r="QBO77" s="2"/>
      <c r="QBP77" s="2"/>
      <c r="QBQ77" s="2"/>
      <c r="QBR77" s="2"/>
      <c r="QBS77" s="2"/>
      <c r="QBT77" s="2"/>
      <c r="QBU77" s="2"/>
      <c r="QBV77" s="2"/>
      <c r="QBW77" s="2"/>
      <c r="QBX77" s="2"/>
      <c r="QBY77" s="2"/>
      <c r="QBZ77" s="2"/>
      <c r="QCA77" s="2"/>
      <c r="QCB77" s="2"/>
      <c r="QCC77" s="2"/>
      <c r="QCD77" s="2"/>
      <c r="QCE77" s="2"/>
      <c r="QCF77" s="2"/>
      <c r="QCG77" s="2"/>
      <c r="QCH77" s="2"/>
      <c r="QCI77" s="2"/>
      <c r="QCJ77" s="2"/>
      <c r="QCK77" s="2"/>
      <c r="QCL77" s="2"/>
      <c r="QCM77" s="2"/>
      <c r="QCN77" s="2"/>
      <c r="QCO77" s="2"/>
      <c r="QCP77" s="2"/>
      <c r="QCQ77" s="2"/>
      <c r="QCR77" s="2"/>
      <c r="QCS77" s="2"/>
      <c r="QCT77" s="2"/>
      <c r="QCU77" s="2"/>
      <c r="QCV77" s="2"/>
      <c r="QCW77" s="2"/>
      <c r="QCX77" s="2"/>
      <c r="QCY77" s="2"/>
      <c r="QCZ77" s="2"/>
      <c r="QDA77" s="2"/>
      <c r="QDB77" s="2"/>
      <c r="QDC77" s="2"/>
      <c r="QDD77" s="2"/>
      <c r="QDE77" s="2"/>
      <c r="QDF77" s="2"/>
      <c r="QDG77" s="2"/>
      <c r="QDH77" s="2"/>
      <c r="QDI77" s="2"/>
      <c r="QDJ77" s="2"/>
      <c r="QDK77" s="2"/>
      <c r="QDL77" s="2"/>
      <c r="QDM77" s="2"/>
      <c r="QDN77" s="2"/>
      <c r="QDO77" s="2"/>
      <c r="QDP77" s="2"/>
      <c r="QDQ77" s="2"/>
      <c r="QDR77" s="2"/>
      <c r="QDS77" s="2"/>
      <c r="QDT77" s="2"/>
      <c r="QDU77" s="2"/>
      <c r="QDV77" s="2"/>
      <c r="QDW77" s="2"/>
      <c r="QDX77" s="2"/>
      <c r="QDY77" s="2"/>
      <c r="QDZ77" s="2"/>
      <c r="QEA77" s="2"/>
      <c r="QEB77" s="2"/>
      <c r="QEC77" s="2"/>
      <c r="QED77" s="2"/>
      <c r="QEE77" s="2"/>
      <c r="QEF77" s="2"/>
      <c r="QEG77" s="2"/>
      <c r="QEH77" s="2"/>
      <c r="QEI77" s="2"/>
      <c r="QEJ77" s="2"/>
      <c r="QEK77" s="2"/>
      <c r="QEL77" s="2"/>
      <c r="QEM77" s="2"/>
      <c r="QEN77" s="2"/>
      <c r="QEO77" s="2"/>
      <c r="QEP77" s="2"/>
      <c r="QEQ77" s="2"/>
      <c r="QER77" s="2"/>
      <c r="QES77" s="2"/>
      <c r="QET77" s="2"/>
      <c r="QEU77" s="2"/>
      <c r="QEV77" s="2"/>
      <c r="QEW77" s="2"/>
      <c r="QEX77" s="2"/>
      <c r="QEY77" s="2"/>
      <c r="QEZ77" s="2"/>
      <c r="QFA77" s="2"/>
      <c r="QFB77" s="2"/>
      <c r="QFC77" s="2"/>
      <c r="QFD77" s="2"/>
      <c r="QFE77" s="2"/>
      <c r="QFF77" s="2"/>
      <c r="QFG77" s="2"/>
      <c r="QFH77" s="2"/>
      <c r="QFI77" s="2"/>
      <c r="QFJ77" s="2"/>
      <c r="QFK77" s="2"/>
      <c r="QFL77" s="2"/>
      <c r="QFM77" s="2"/>
      <c r="QFN77" s="2"/>
      <c r="QFO77" s="2"/>
      <c r="QFP77" s="2"/>
      <c r="QFQ77" s="2"/>
      <c r="QFR77" s="2"/>
      <c r="QFS77" s="2"/>
      <c r="QFT77" s="2"/>
      <c r="QFU77" s="2"/>
      <c r="QFV77" s="2"/>
      <c r="QFW77" s="2"/>
      <c r="QFX77" s="2"/>
      <c r="QFY77" s="2"/>
      <c r="QFZ77" s="2"/>
      <c r="QGA77" s="2"/>
      <c r="QGB77" s="2"/>
      <c r="QGC77" s="2"/>
      <c r="QGD77" s="2"/>
      <c r="QGE77" s="2"/>
      <c r="QGF77" s="2"/>
      <c r="QGG77" s="2"/>
      <c r="QGH77" s="2"/>
      <c r="QGI77" s="2"/>
      <c r="QGJ77" s="2"/>
      <c r="QGK77" s="2"/>
      <c r="QGL77" s="2"/>
      <c r="QGM77" s="2"/>
      <c r="QGN77" s="2"/>
      <c r="QGO77" s="2"/>
      <c r="QGP77" s="2"/>
      <c r="QGQ77" s="2"/>
      <c r="QGR77" s="2"/>
      <c r="QGS77" s="2"/>
      <c r="QGT77" s="2"/>
      <c r="QGU77" s="2"/>
      <c r="QGV77" s="2"/>
      <c r="QGW77" s="2"/>
      <c r="QGX77" s="2"/>
      <c r="QGY77" s="2"/>
      <c r="QGZ77" s="2"/>
      <c r="QHA77" s="2"/>
      <c r="QHB77" s="2"/>
      <c r="QHC77" s="2"/>
      <c r="QHD77" s="2"/>
      <c r="QHE77" s="2"/>
      <c r="QHF77" s="2"/>
      <c r="QHG77" s="2"/>
      <c r="QHH77" s="2"/>
      <c r="QHI77" s="2"/>
      <c r="QHJ77" s="2"/>
      <c r="QHK77" s="2"/>
      <c r="QHL77" s="2"/>
      <c r="QHM77" s="2"/>
      <c r="QHN77" s="2"/>
      <c r="QHO77" s="2"/>
      <c r="QHP77" s="2"/>
      <c r="QHQ77" s="2"/>
      <c r="QHR77" s="2"/>
      <c r="QHS77" s="2"/>
      <c r="QHT77" s="2"/>
      <c r="QHU77" s="2"/>
      <c r="QHV77" s="2"/>
      <c r="QHW77" s="2"/>
      <c r="QHX77" s="2"/>
      <c r="QHY77" s="2"/>
      <c r="QHZ77" s="2"/>
      <c r="QIA77" s="2"/>
      <c r="QIB77" s="2"/>
      <c r="QIC77" s="2"/>
      <c r="QID77" s="2"/>
      <c r="QIE77" s="2"/>
      <c r="QIF77" s="2"/>
      <c r="QIG77" s="2"/>
      <c r="QIH77" s="2"/>
      <c r="QII77" s="2"/>
      <c r="QIJ77" s="2"/>
      <c r="QIK77" s="2"/>
      <c r="QIL77" s="2"/>
      <c r="QIM77" s="2"/>
      <c r="QIN77" s="2"/>
      <c r="QIO77" s="2"/>
      <c r="QIP77" s="2"/>
      <c r="QIQ77" s="2"/>
      <c r="QIR77" s="2"/>
      <c r="QIS77" s="2"/>
      <c r="QIT77" s="2"/>
      <c r="QIU77" s="2"/>
      <c r="QIV77" s="2"/>
      <c r="QIW77" s="2"/>
      <c r="QIX77" s="2"/>
      <c r="QIY77" s="2"/>
      <c r="QIZ77" s="2"/>
      <c r="QJA77" s="2"/>
      <c r="QJB77" s="2"/>
      <c r="QJC77" s="2"/>
      <c r="QJD77" s="2"/>
      <c r="QJE77" s="2"/>
      <c r="QJF77" s="2"/>
      <c r="QJG77" s="2"/>
      <c r="QJH77" s="2"/>
      <c r="QJI77" s="2"/>
      <c r="QJJ77" s="2"/>
      <c r="QJK77" s="2"/>
      <c r="QJL77" s="2"/>
      <c r="QJM77" s="2"/>
      <c r="QJN77" s="2"/>
      <c r="QJO77" s="2"/>
      <c r="QJP77" s="2"/>
      <c r="QJQ77" s="2"/>
      <c r="QJR77" s="2"/>
      <c r="QJS77" s="2"/>
      <c r="QJT77" s="2"/>
      <c r="QJU77" s="2"/>
      <c r="QJV77" s="2"/>
      <c r="QJW77" s="2"/>
      <c r="QJX77" s="2"/>
      <c r="QJY77" s="2"/>
      <c r="QJZ77" s="2"/>
      <c r="QKA77" s="2"/>
      <c r="QKB77" s="2"/>
      <c r="QKC77" s="2"/>
      <c r="QKD77" s="2"/>
      <c r="QKE77" s="2"/>
      <c r="QKF77" s="2"/>
      <c r="QKG77" s="2"/>
      <c r="QKH77" s="2"/>
      <c r="QKI77" s="2"/>
      <c r="QKJ77" s="2"/>
      <c r="QKK77" s="2"/>
      <c r="QKL77" s="2"/>
      <c r="QKM77" s="2"/>
      <c r="QKN77" s="2"/>
      <c r="QKO77" s="2"/>
      <c r="QKP77" s="2"/>
      <c r="QKQ77" s="2"/>
      <c r="QKR77" s="2"/>
      <c r="QKS77" s="2"/>
      <c r="QKT77" s="2"/>
      <c r="QKU77" s="2"/>
      <c r="QKV77" s="2"/>
      <c r="QKW77" s="2"/>
      <c r="QKX77" s="2"/>
      <c r="QKY77" s="2"/>
      <c r="QKZ77" s="2"/>
      <c r="QLA77" s="2"/>
      <c r="QLB77" s="2"/>
      <c r="QLC77" s="2"/>
      <c r="QLD77" s="2"/>
      <c r="QLE77" s="2"/>
      <c r="QLF77" s="2"/>
      <c r="QLG77" s="2"/>
      <c r="QLH77" s="2"/>
      <c r="QLI77" s="2"/>
      <c r="QLJ77" s="2"/>
      <c r="QLK77" s="2"/>
      <c r="QLL77" s="2"/>
      <c r="QLM77" s="2"/>
      <c r="QLN77" s="2"/>
      <c r="QLO77" s="2"/>
      <c r="QLP77" s="2"/>
      <c r="QLQ77" s="2"/>
      <c r="QLR77" s="2"/>
      <c r="QLS77" s="2"/>
      <c r="QLT77" s="2"/>
      <c r="QLU77" s="2"/>
      <c r="QLV77" s="2"/>
      <c r="QLW77" s="2"/>
      <c r="QLX77" s="2"/>
      <c r="QLY77" s="2"/>
      <c r="QLZ77" s="2"/>
      <c r="QMA77" s="2"/>
      <c r="QMB77" s="2"/>
      <c r="QMC77" s="2"/>
      <c r="QMD77" s="2"/>
      <c r="QME77" s="2"/>
      <c r="QMF77" s="2"/>
      <c r="QMG77" s="2"/>
      <c r="QMH77" s="2"/>
      <c r="QMI77" s="2"/>
      <c r="QMJ77" s="2"/>
      <c r="QMK77" s="2"/>
      <c r="QML77" s="2"/>
      <c r="QMM77" s="2"/>
      <c r="QMN77" s="2"/>
      <c r="QMO77" s="2"/>
      <c r="QMP77" s="2"/>
      <c r="QMQ77" s="2"/>
      <c r="QMR77" s="2"/>
      <c r="QMS77" s="2"/>
      <c r="QMT77" s="2"/>
      <c r="QMU77" s="2"/>
      <c r="QMV77" s="2"/>
      <c r="QMW77" s="2"/>
      <c r="QMX77" s="2"/>
      <c r="QMY77" s="2"/>
      <c r="QMZ77" s="2"/>
      <c r="QNA77" s="2"/>
      <c r="QNB77" s="2"/>
      <c r="QNC77" s="2"/>
      <c r="QND77" s="2"/>
      <c r="QNE77" s="2"/>
      <c r="QNF77" s="2"/>
      <c r="QNG77" s="2"/>
      <c r="QNH77" s="2"/>
      <c r="QNI77" s="2"/>
      <c r="QNJ77" s="2"/>
      <c r="QNK77" s="2"/>
      <c r="QNL77" s="2"/>
      <c r="QNM77" s="2"/>
      <c r="QNN77" s="2"/>
      <c r="QNO77" s="2"/>
      <c r="QNP77" s="2"/>
      <c r="QNQ77" s="2"/>
      <c r="QNR77" s="2"/>
      <c r="QNS77" s="2"/>
      <c r="QNT77" s="2"/>
      <c r="QNU77" s="2"/>
      <c r="QNV77" s="2"/>
      <c r="QNW77" s="2"/>
      <c r="QNX77" s="2"/>
      <c r="QNY77" s="2"/>
      <c r="QNZ77" s="2"/>
      <c r="QOA77" s="2"/>
      <c r="QOB77" s="2"/>
      <c r="QOC77" s="2"/>
      <c r="QOD77" s="2"/>
      <c r="QOE77" s="2"/>
      <c r="QOF77" s="2"/>
      <c r="QOG77" s="2"/>
      <c r="QOH77" s="2"/>
      <c r="QOI77" s="2"/>
      <c r="QOJ77" s="2"/>
      <c r="QOK77" s="2"/>
      <c r="QOL77" s="2"/>
      <c r="QOM77" s="2"/>
      <c r="QON77" s="2"/>
      <c r="QOO77" s="2"/>
      <c r="QOP77" s="2"/>
      <c r="QOQ77" s="2"/>
      <c r="QOR77" s="2"/>
      <c r="QOS77" s="2"/>
      <c r="QOT77" s="2"/>
      <c r="QOU77" s="2"/>
      <c r="QOV77" s="2"/>
      <c r="QOW77" s="2"/>
      <c r="QOX77" s="2"/>
      <c r="QOY77" s="2"/>
      <c r="QOZ77" s="2"/>
      <c r="QPA77" s="2"/>
      <c r="QPB77" s="2"/>
      <c r="QPC77" s="2"/>
      <c r="QPD77" s="2"/>
      <c r="QPE77" s="2"/>
      <c r="QPF77" s="2"/>
      <c r="QPG77" s="2"/>
      <c r="QPH77" s="2"/>
      <c r="QPI77" s="2"/>
      <c r="QPJ77" s="2"/>
      <c r="QPK77" s="2"/>
      <c r="QPL77" s="2"/>
      <c r="QPM77" s="2"/>
      <c r="QPN77" s="2"/>
      <c r="QPO77" s="2"/>
      <c r="QPP77" s="2"/>
      <c r="QPQ77" s="2"/>
      <c r="QPR77" s="2"/>
      <c r="QPS77" s="2"/>
      <c r="QPT77" s="2"/>
      <c r="QPU77" s="2"/>
      <c r="QPV77" s="2"/>
      <c r="QPW77" s="2"/>
      <c r="QPX77" s="2"/>
      <c r="QPY77" s="2"/>
      <c r="QPZ77" s="2"/>
      <c r="QQA77" s="2"/>
      <c r="QQB77" s="2"/>
      <c r="QQC77" s="2"/>
      <c r="QQD77" s="2"/>
      <c r="QQE77" s="2"/>
      <c r="QQF77" s="2"/>
      <c r="QQG77" s="2"/>
      <c r="QQH77" s="2"/>
      <c r="QQI77" s="2"/>
      <c r="QQJ77" s="2"/>
      <c r="QQK77" s="2"/>
      <c r="QQL77" s="2"/>
      <c r="QQM77" s="2"/>
      <c r="QQN77" s="2"/>
      <c r="QQO77" s="2"/>
      <c r="QQP77" s="2"/>
      <c r="QQQ77" s="2"/>
      <c r="QQR77" s="2"/>
      <c r="QQS77" s="2"/>
      <c r="QQT77" s="2"/>
      <c r="QQU77" s="2"/>
      <c r="QQV77" s="2"/>
      <c r="QQW77" s="2"/>
      <c r="QQX77" s="2"/>
      <c r="QQY77" s="2"/>
      <c r="QQZ77" s="2"/>
      <c r="QRA77" s="2"/>
      <c r="QRB77" s="2"/>
      <c r="QRC77" s="2"/>
      <c r="QRD77" s="2"/>
      <c r="QRE77" s="2"/>
      <c r="QRF77" s="2"/>
      <c r="QRG77" s="2"/>
      <c r="QRH77" s="2"/>
      <c r="QRI77" s="2"/>
      <c r="QRJ77" s="2"/>
      <c r="QRK77" s="2"/>
      <c r="QRL77" s="2"/>
      <c r="QRM77" s="2"/>
      <c r="QRN77" s="2"/>
      <c r="QRO77" s="2"/>
      <c r="QRP77" s="2"/>
      <c r="QRQ77" s="2"/>
      <c r="QRR77" s="2"/>
      <c r="QRS77" s="2"/>
      <c r="QRT77" s="2"/>
      <c r="QRU77" s="2"/>
      <c r="QRV77" s="2"/>
      <c r="QRW77" s="2"/>
      <c r="QRX77" s="2"/>
      <c r="QRY77" s="2"/>
      <c r="QRZ77" s="2"/>
      <c r="QSA77" s="2"/>
      <c r="QSB77" s="2"/>
      <c r="QSC77" s="2"/>
      <c r="QSD77" s="2"/>
      <c r="QSE77" s="2"/>
      <c r="QSF77" s="2"/>
      <c r="QSG77" s="2"/>
      <c r="QSH77" s="2"/>
      <c r="QSI77" s="2"/>
      <c r="QSJ77" s="2"/>
      <c r="QSK77" s="2"/>
      <c r="QSL77" s="2"/>
      <c r="QSM77" s="2"/>
      <c r="QSN77" s="2"/>
      <c r="QSO77" s="2"/>
      <c r="QSP77" s="2"/>
      <c r="QSQ77" s="2"/>
      <c r="QSR77" s="2"/>
      <c r="QSS77" s="2"/>
      <c r="QST77" s="2"/>
      <c r="QSU77" s="2"/>
      <c r="QSV77" s="2"/>
      <c r="QSW77" s="2"/>
      <c r="QSX77" s="2"/>
      <c r="QSY77" s="2"/>
      <c r="QSZ77" s="2"/>
      <c r="QTA77" s="2"/>
      <c r="QTB77" s="2"/>
      <c r="QTC77" s="2"/>
      <c r="QTD77" s="2"/>
      <c r="QTE77" s="2"/>
      <c r="QTF77" s="2"/>
      <c r="QTG77" s="2"/>
      <c r="QTH77" s="2"/>
      <c r="QTI77" s="2"/>
      <c r="QTJ77" s="2"/>
      <c r="QTK77" s="2"/>
      <c r="QTL77" s="2"/>
      <c r="QTM77" s="2"/>
      <c r="QTN77" s="2"/>
      <c r="QTO77" s="2"/>
      <c r="QTP77" s="2"/>
      <c r="QTQ77" s="2"/>
      <c r="QTR77" s="2"/>
      <c r="QTS77" s="2"/>
      <c r="QTT77" s="2"/>
      <c r="QTU77" s="2"/>
      <c r="QTV77" s="2"/>
      <c r="QTW77" s="2"/>
      <c r="QTX77" s="2"/>
      <c r="QTY77" s="2"/>
      <c r="QTZ77" s="2"/>
      <c r="QUA77" s="2"/>
      <c r="QUB77" s="2"/>
      <c r="QUC77" s="2"/>
      <c r="QUD77" s="2"/>
      <c r="QUE77" s="2"/>
      <c r="QUF77" s="2"/>
      <c r="QUG77" s="2"/>
      <c r="QUH77" s="2"/>
      <c r="QUI77" s="2"/>
      <c r="QUJ77" s="2"/>
      <c r="QUK77" s="2"/>
      <c r="QUL77" s="2"/>
      <c r="QUM77" s="2"/>
      <c r="QUN77" s="2"/>
      <c r="QUO77" s="2"/>
      <c r="QUP77" s="2"/>
      <c r="QUQ77" s="2"/>
      <c r="QUR77" s="2"/>
      <c r="QUS77" s="2"/>
      <c r="QUT77" s="2"/>
      <c r="QUU77" s="2"/>
      <c r="QUV77" s="2"/>
      <c r="QUW77" s="2"/>
      <c r="QUX77" s="2"/>
      <c r="QUY77" s="2"/>
      <c r="QUZ77" s="2"/>
      <c r="QVA77" s="2"/>
      <c r="QVB77" s="2"/>
      <c r="QVC77" s="2"/>
      <c r="QVD77" s="2"/>
      <c r="QVE77" s="2"/>
      <c r="QVF77" s="2"/>
      <c r="QVG77" s="2"/>
      <c r="QVH77" s="2"/>
      <c r="QVI77" s="2"/>
      <c r="QVJ77" s="2"/>
      <c r="QVK77" s="2"/>
      <c r="QVL77" s="2"/>
      <c r="QVM77" s="2"/>
      <c r="QVN77" s="2"/>
      <c r="QVO77" s="2"/>
      <c r="QVP77" s="2"/>
      <c r="QVQ77" s="2"/>
      <c r="QVR77" s="2"/>
      <c r="QVS77" s="2"/>
      <c r="QVT77" s="2"/>
      <c r="QVU77" s="2"/>
      <c r="QVV77" s="2"/>
      <c r="QVW77" s="2"/>
      <c r="QVX77" s="2"/>
      <c r="QVY77" s="2"/>
      <c r="QVZ77" s="2"/>
      <c r="QWA77" s="2"/>
      <c r="QWB77" s="2"/>
      <c r="QWC77" s="2"/>
      <c r="QWD77" s="2"/>
      <c r="QWE77" s="2"/>
      <c r="QWF77" s="2"/>
      <c r="QWG77" s="2"/>
      <c r="QWH77" s="2"/>
      <c r="QWI77" s="2"/>
      <c r="QWJ77" s="2"/>
      <c r="QWK77" s="2"/>
      <c r="QWL77" s="2"/>
      <c r="QWM77" s="2"/>
      <c r="QWN77" s="2"/>
      <c r="QWO77" s="2"/>
      <c r="QWP77" s="2"/>
      <c r="QWQ77" s="2"/>
      <c r="QWR77" s="2"/>
      <c r="QWS77" s="2"/>
      <c r="QWT77" s="2"/>
      <c r="QWU77" s="2"/>
      <c r="QWV77" s="2"/>
      <c r="QWW77" s="2"/>
      <c r="QWX77" s="2"/>
      <c r="QWY77" s="2"/>
      <c r="QWZ77" s="2"/>
      <c r="QXA77" s="2"/>
      <c r="QXB77" s="2"/>
      <c r="QXC77" s="2"/>
      <c r="QXD77" s="2"/>
      <c r="QXE77" s="2"/>
      <c r="QXF77" s="2"/>
      <c r="QXG77" s="2"/>
      <c r="QXH77" s="2"/>
      <c r="QXI77" s="2"/>
      <c r="QXJ77" s="2"/>
      <c r="QXK77" s="2"/>
      <c r="QXL77" s="2"/>
      <c r="QXM77" s="2"/>
      <c r="QXN77" s="2"/>
      <c r="QXO77" s="2"/>
      <c r="QXP77" s="2"/>
      <c r="QXQ77" s="2"/>
      <c r="QXR77" s="2"/>
      <c r="QXS77" s="2"/>
      <c r="QXT77" s="2"/>
      <c r="QXU77" s="2"/>
      <c r="QXV77" s="2"/>
      <c r="QXW77" s="2"/>
      <c r="QXX77" s="2"/>
      <c r="QXY77" s="2"/>
      <c r="QXZ77" s="2"/>
      <c r="QYA77" s="2"/>
      <c r="QYB77" s="2"/>
      <c r="QYC77" s="2"/>
      <c r="QYD77" s="2"/>
      <c r="QYE77" s="2"/>
      <c r="QYF77" s="2"/>
      <c r="QYG77" s="2"/>
      <c r="QYH77" s="2"/>
      <c r="QYI77" s="2"/>
      <c r="QYJ77" s="2"/>
      <c r="QYK77" s="2"/>
      <c r="QYL77" s="2"/>
      <c r="QYM77" s="2"/>
      <c r="QYN77" s="2"/>
      <c r="QYO77" s="2"/>
      <c r="QYP77" s="2"/>
      <c r="QYQ77" s="2"/>
      <c r="QYR77" s="2"/>
      <c r="QYS77" s="2"/>
      <c r="QYT77" s="2"/>
      <c r="QYU77" s="2"/>
      <c r="QYV77" s="2"/>
      <c r="QYW77" s="2"/>
      <c r="QYX77" s="2"/>
      <c r="QYY77" s="2"/>
      <c r="QYZ77" s="2"/>
      <c r="QZA77" s="2"/>
      <c r="QZB77" s="2"/>
      <c r="QZC77" s="2"/>
      <c r="QZD77" s="2"/>
      <c r="QZE77" s="2"/>
      <c r="QZF77" s="2"/>
      <c r="QZG77" s="2"/>
      <c r="QZH77" s="2"/>
      <c r="QZI77" s="2"/>
      <c r="QZJ77" s="2"/>
      <c r="QZK77" s="2"/>
      <c r="QZL77" s="2"/>
      <c r="QZM77" s="2"/>
      <c r="QZN77" s="2"/>
      <c r="QZO77" s="2"/>
      <c r="QZP77" s="2"/>
      <c r="QZQ77" s="2"/>
      <c r="QZR77" s="2"/>
      <c r="QZS77" s="2"/>
      <c r="QZT77" s="2"/>
      <c r="QZU77" s="2"/>
      <c r="QZV77" s="2"/>
      <c r="QZW77" s="2"/>
      <c r="QZX77" s="2"/>
      <c r="QZY77" s="2"/>
      <c r="QZZ77" s="2"/>
      <c r="RAA77" s="2"/>
      <c r="RAB77" s="2"/>
      <c r="RAC77" s="2"/>
      <c r="RAD77" s="2"/>
      <c r="RAE77" s="2"/>
      <c r="RAF77" s="2"/>
      <c r="RAG77" s="2"/>
      <c r="RAH77" s="2"/>
      <c r="RAI77" s="2"/>
      <c r="RAJ77" s="2"/>
      <c r="RAK77" s="2"/>
      <c r="RAL77" s="2"/>
      <c r="RAM77" s="2"/>
      <c r="RAN77" s="2"/>
      <c r="RAO77" s="2"/>
      <c r="RAP77" s="2"/>
      <c r="RAQ77" s="2"/>
      <c r="RAR77" s="2"/>
      <c r="RAS77" s="2"/>
      <c r="RAT77" s="2"/>
      <c r="RAU77" s="2"/>
      <c r="RAV77" s="2"/>
      <c r="RAW77" s="2"/>
      <c r="RAX77" s="2"/>
      <c r="RAY77" s="2"/>
      <c r="RAZ77" s="2"/>
      <c r="RBA77" s="2"/>
      <c r="RBB77" s="2"/>
      <c r="RBC77" s="2"/>
      <c r="RBD77" s="2"/>
      <c r="RBE77" s="2"/>
      <c r="RBF77" s="2"/>
      <c r="RBG77" s="2"/>
      <c r="RBH77" s="2"/>
      <c r="RBI77" s="2"/>
      <c r="RBJ77" s="2"/>
      <c r="RBK77" s="2"/>
      <c r="RBL77" s="2"/>
      <c r="RBM77" s="2"/>
      <c r="RBN77" s="2"/>
      <c r="RBO77" s="2"/>
      <c r="RBP77" s="2"/>
      <c r="RBQ77" s="2"/>
      <c r="RBR77" s="2"/>
      <c r="RBS77" s="2"/>
      <c r="RBT77" s="2"/>
      <c r="RBU77" s="2"/>
      <c r="RBV77" s="2"/>
      <c r="RBW77" s="2"/>
      <c r="RBX77" s="2"/>
      <c r="RBY77" s="2"/>
      <c r="RBZ77" s="2"/>
      <c r="RCA77" s="2"/>
      <c r="RCB77" s="2"/>
      <c r="RCC77" s="2"/>
      <c r="RCD77" s="2"/>
      <c r="RCE77" s="2"/>
      <c r="RCF77" s="2"/>
      <c r="RCG77" s="2"/>
      <c r="RCH77" s="2"/>
      <c r="RCI77" s="2"/>
      <c r="RCJ77" s="2"/>
      <c r="RCK77" s="2"/>
      <c r="RCL77" s="2"/>
      <c r="RCM77" s="2"/>
      <c r="RCN77" s="2"/>
      <c r="RCO77" s="2"/>
      <c r="RCP77" s="2"/>
      <c r="RCQ77" s="2"/>
      <c r="RCR77" s="2"/>
      <c r="RCS77" s="2"/>
      <c r="RCT77" s="2"/>
      <c r="RCU77" s="2"/>
      <c r="RCV77" s="2"/>
      <c r="RCW77" s="2"/>
      <c r="RCX77" s="2"/>
      <c r="RCY77" s="2"/>
      <c r="RCZ77" s="2"/>
      <c r="RDA77" s="2"/>
      <c r="RDB77" s="2"/>
      <c r="RDC77" s="2"/>
      <c r="RDD77" s="2"/>
      <c r="RDE77" s="2"/>
      <c r="RDF77" s="2"/>
      <c r="RDG77" s="2"/>
      <c r="RDH77" s="2"/>
      <c r="RDI77" s="2"/>
      <c r="RDJ77" s="2"/>
      <c r="RDK77" s="2"/>
      <c r="RDL77" s="2"/>
      <c r="RDM77" s="2"/>
      <c r="RDN77" s="2"/>
      <c r="RDO77" s="2"/>
      <c r="RDP77" s="2"/>
      <c r="RDQ77" s="2"/>
      <c r="RDR77" s="2"/>
      <c r="RDS77" s="2"/>
      <c r="RDT77" s="2"/>
      <c r="RDU77" s="2"/>
      <c r="RDV77" s="2"/>
      <c r="RDW77" s="2"/>
      <c r="RDX77" s="2"/>
      <c r="RDY77" s="2"/>
      <c r="RDZ77" s="2"/>
      <c r="REA77" s="2"/>
      <c r="REB77" s="2"/>
      <c r="REC77" s="2"/>
      <c r="RED77" s="2"/>
      <c r="REE77" s="2"/>
      <c r="REF77" s="2"/>
      <c r="REG77" s="2"/>
      <c r="REH77" s="2"/>
      <c r="REI77" s="2"/>
      <c r="REJ77" s="2"/>
      <c r="REK77" s="2"/>
      <c r="REL77" s="2"/>
      <c r="REM77" s="2"/>
      <c r="REN77" s="2"/>
      <c r="REO77" s="2"/>
      <c r="REP77" s="2"/>
      <c r="REQ77" s="2"/>
      <c r="RER77" s="2"/>
      <c r="RES77" s="2"/>
      <c r="RET77" s="2"/>
      <c r="REU77" s="2"/>
      <c r="REV77" s="2"/>
      <c r="REW77" s="2"/>
      <c r="REX77" s="2"/>
      <c r="REY77" s="2"/>
      <c r="REZ77" s="2"/>
      <c r="RFA77" s="2"/>
      <c r="RFB77" s="2"/>
      <c r="RFC77" s="2"/>
      <c r="RFD77" s="2"/>
      <c r="RFE77" s="2"/>
      <c r="RFF77" s="2"/>
      <c r="RFG77" s="2"/>
      <c r="RFH77" s="2"/>
      <c r="RFI77" s="2"/>
      <c r="RFJ77" s="2"/>
      <c r="RFK77" s="2"/>
      <c r="RFL77" s="2"/>
      <c r="RFM77" s="2"/>
      <c r="RFN77" s="2"/>
      <c r="RFO77" s="2"/>
      <c r="RFP77" s="2"/>
      <c r="RFQ77" s="2"/>
      <c r="RFR77" s="2"/>
      <c r="RFS77" s="2"/>
      <c r="RFT77" s="2"/>
      <c r="RFU77" s="2"/>
      <c r="RFV77" s="2"/>
      <c r="RFW77" s="2"/>
      <c r="RFX77" s="2"/>
      <c r="RFY77" s="2"/>
      <c r="RFZ77" s="2"/>
      <c r="RGA77" s="2"/>
      <c r="RGB77" s="2"/>
      <c r="RGC77" s="2"/>
      <c r="RGD77" s="2"/>
      <c r="RGE77" s="2"/>
      <c r="RGF77" s="2"/>
      <c r="RGG77" s="2"/>
      <c r="RGH77" s="2"/>
      <c r="RGI77" s="2"/>
      <c r="RGJ77" s="2"/>
      <c r="RGK77" s="2"/>
      <c r="RGL77" s="2"/>
      <c r="RGM77" s="2"/>
      <c r="RGN77" s="2"/>
      <c r="RGO77" s="2"/>
      <c r="RGP77" s="2"/>
      <c r="RGQ77" s="2"/>
      <c r="RGR77" s="2"/>
      <c r="RGS77" s="2"/>
      <c r="RGT77" s="2"/>
      <c r="RGU77" s="2"/>
      <c r="RGV77" s="2"/>
      <c r="RGW77" s="2"/>
      <c r="RGX77" s="2"/>
      <c r="RGY77" s="2"/>
      <c r="RGZ77" s="2"/>
      <c r="RHA77" s="2"/>
      <c r="RHB77" s="2"/>
      <c r="RHC77" s="2"/>
      <c r="RHD77" s="2"/>
      <c r="RHE77" s="2"/>
      <c r="RHF77" s="2"/>
      <c r="RHG77" s="2"/>
      <c r="RHH77" s="2"/>
      <c r="RHI77" s="2"/>
      <c r="RHJ77" s="2"/>
      <c r="RHK77" s="2"/>
      <c r="RHL77" s="2"/>
      <c r="RHM77" s="2"/>
      <c r="RHN77" s="2"/>
      <c r="RHO77" s="2"/>
      <c r="RHP77" s="2"/>
      <c r="RHQ77" s="2"/>
      <c r="RHR77" s="2"/>
      <c r="RHS77" s="2"/>
      <c r="RHT77" s="2"/>
      <c r="RHU77" s="2"/>
      <c r="RHV77" s="2"/>
      <c r="RHW77" s="2"/>
      <c r="RHX77" s="2"/>
      <c r="RHY77" s="2"/>
      <c r="RHZ77" s="2"/>
      <c r="RIA77" s="2"/>
      <c r="RIB77" s="2"/>
      <c r="RIC77" s="2"/>
      <c r="RID77" s="2"/>
      <c r="RIE77" s="2"/>
      <c r="RIF77" s="2"/>
      <c r="RIG77" s="2"/>
      <c r="RIH77" s="2"/>
      <c r="RII77" s="2"/>
      <c r="RIJ77" s="2"/>
      <c r="RIK77" s="2"/>
      <c r="RIL77" s="2"/>
      <c r="RIM77" s="2"/>
      <c r="RIN77" s="2"/>
      <c r="RIO77" s="2"/>
      <c r="RIP77" s="2"/>
      <c r="RIQ77" s="2"/>
      <c r="RIR77" s="2"/>
      <c r="RIS77" s="2"/>
      <c r="RIT77" s="2"/>
      <c r="RIU77" s="2"/>
      <c r="RIV77" s="2"/>
      <c r="RIW77" s="2"/>
      <c r="RIX77" s="2"/>
      <c r="RIY77" s="2"/>
      <c r="RIZ77" s="2"/>
      <c r="RJA77" s="2"/>
      <c r="RJB77" s="2"/>
      <c r="RJC77" s="2"/>
      <c r="RJD77" s="2"/>
      <c r="RJE77" s="2"/>
      <c r="RJF77" s="2"/>
      <c r="RJG77" s="2"/>
      <c r="RJH77" s="2"/>
      <c r="RJI77" s="2"/>
      <c r="RJJ77" s="2"/>
      <c r="RJK77" s="2"/>
      <c r="RJL77" s="2"/>
      <c r="RJM77" s="2"/>
      <c r="RJN77" s="2"/>
      <c r="RJO77" s="2"/>
      <c r="RJP77" s="2"/>
      <c r="RJQ77" s="2"/>
      <c r="RJR77" s="2"/>
      <c r="RJS77" s="2"/>
      <c r="RJT77" s="2"/>
      <c r="RJU77" s="2"/>
      <c r="RJV77" s="2"/>
      <c r="RJW77" s="2"/>
      <c r="RJX77" s="2"/>
      <c r="RJY77" s="2"/>
      <c r="RJZ77" s="2"/>
      <c r="RKA77" s="2"/>
      <c r="RKB77" s="2"/>
      <c r="RKC77" s="2"/>
      <c r="RKD77" s="2"/>
      <c r="RKE77" s="2"/>
      <c r="RKF77" s="2"/>
      <c r="RKG77" s="2"/>
      <c r="RKH77" s="2"/>
      <c r="RKI77" s="2"/>
      <c r="RKJ77" s="2"/>
      <c r="RKK77" s="2"/>
      <c r="RKL77" s="2"/>
      <c r="RKM77" s="2"/>
      <c r="RKN77" s="2"/>
      <c r="RKO77" s="2"/>
      <c r="RKP77" s="2"/>
      <c r="RKQ77" s="2"/>
      <c r="RKR77" s="2"/>
      <c r="RKS77" s="2"/>
      <c r="RKT77" s="2"/>
      <c r="RKU77" s="2"/>
      <c r="RKV77" s="2"/>
      <c r="RKW77" s="2"/>
      <c r="RKX77" s="2"/>
      <c r="RKY77" s="2"/>
      <c r="RKZ77" s="2"/>
      <c r="RLA77" s="2"/>
      <c r="RLB77" s="2"/>
      <c r="RLC77" s="2"/>
      <c r="RLD77" s="2"/>
      <c r="RLE77" s="2"/>
      <c r="RLF77" s="2"/>
      <c r="RLG77" s="2"/>
      <c r="RLH77" s="2"/>
      <c r="RLI77" s="2"/>
      <c r="RLJ77" s="2"/>
      <c r="RLK77" s="2"/>
      <c r="RLL77" s="2"/>
      <c r="RLM77" s="2"/>
      <c r="RLN77" s="2"/>
      <c r="RLO77" s="2"/>
      <c r="RLP77" s="2"/>
      <c r="RLQ77" s="2"/>
      <c r="RLR77" s="2"/>
      <c r="RLS77" s="2"/>
      <c r="RLT77" s="2"/>
      <c r="RLU77" s="2"/>
      <c r="RLV77" s="2"/>
      <c r="RLW77" s="2"/>
      <c r="RLX77" s="2"/>
      <c r="RLY77" s="2"/>
      <c r="RLZ77" s="2"/>
      <c r="RMA77" s="2"/>
      <c r="RMB77" s="2"/>
      <c r="RMC77" s="2"/>
      <c r="RMD77" s="2"/>
      <c r="RME77" s="2"/>
      <c r="RMF77" s="2"/>
      <c r="RMG77" s="2"/>
      <c r="RMH77" s="2"/>
      <c r="RMI77" s="2"/>
      <c r="RMJ77" s="2"/>
      <c r="RMK77" s="2"/>
      <c r="RML77" s="2"/>
      <c r="RMM77" s="2"/>
      <c r="RMN77" s="2"/>
      <c r="RMO77" s="2"/>
      <c r="RMP77" s="2"/>
      <c r="RMQ77" s="2"/>
      <c r="RMR77" s="2"/>
      <c r="RMS77" s="2"/>
      <c r="RMT77" s="2"/>
      <c r="RMU77" s="2"/>
      <c r="RMV77" s="2"/>
      <c r="RMW77" s="2"/>
      <c r="RMX77" s="2"/>
      <c r="RMY77" s="2"/>
      <c r="RMZ77" s="2"/>
      <c r="RNA77" s="2"/>
      <c r="RNB77" s="2"/>
      <c r="RNC77" s="2"/>
      <c r="RND77" s="2"/>
      <c r="RNE77" s="2"/>
      <c r="RNF77" s="2"/>
      <c r="RNG77" s="2"/>
      <c r="RNH77" s="2"/>
      <c r="RNI77" s="2"/>
      <c r="RNJ77" s="2"/>
      <c r="RNK77" s="2"/>
      <c r="RNL77" s="2"/>
      <c r="RNM77" s="2"/>
      <c r="RNN77" s="2"/>
      <c r="RNO77" s="2"/>
      <c r="RNP77" s="2"/>
      <c r="RNQ77" s="2"/>
      <c r="RNR77" s="2"/>
      <c r="RNS77" s="2"/>
      <c r="RNT77" s="2"/>
      <c r="RNU77" s="2"/>
      <c r="RNV77" s="2"/>
      <c r="RNW77" s="2"/>
      <c r="RNX77" s="2"/>
      <c r="RNY77" s="2"/>
      <c r="RNZ77" s="2"/>
      <c r="ROA77" s="2"/>
      <c r="ROB77" s="2"/>
      <c r="ROC77" s="2"/>
      <c r="ROD77" s="2"/>
      <c r="ROE77" s="2"/>
      <c r="ROF77" s="2"/>
      <c r="ROG77" s="2"/>
      <c r="ROH77" s="2"/>
      <c r="ROI77" s="2"/>
      <c r="ROJ77" s="2"/>
      <c r="ROK77" s="2"/>
      <c r="ROL77" s="2"/>
      <c r="ROM77" s="2"/>
      <c r="RON77" s="2"/>
      <c r="ROO77" s="2"/>
      <c r="ROP77" s="2"/>
      <c r="ROQ77" s="2"/>
      <c r="ROR77" s="2"/>
      <c r="ROS77" s="2"/>
      <c r="ROT77" s="2"/>
      <c r="ROU77" s="2"/>
      <c r="ROV77" s="2"/>
      <c r="ROW77" s="2"/>
      <c r="ROX77" s="2"/>
      <c r="ROY77" s="2"/>
      <c r="ROZ77" s="2"/>
      <c r="RPA77" s="2"/>
      <c r="RPB77" s="2"/>
      <c r="RPC77" s="2"/>
      <c r="RPD77" s="2"/>
      <c r="RPE77" s="2"/>
      <c r="RPF77" s="2"/>
      <c r="RPG77" s="2"/>
      <c r="RPH77" s="2"/>
      <c r="RPI77" s="2"/>
      <c r="RPJ77" s="2"/>
      <c r="RPK77" s="2"/>
      <c r="RPL77" s="2"/>
      <c r="RPM77" s="2"/>
      <c r="RPN77" s="2"/>
      <c r="RPO77" s="2"/>
      <c r="RPP77" s="2"/>
      <c r="RPQ77" s="2"/>
      <c r="RPR77" s="2"/>
      <c r="RPS77" s="2"/>
      <c r="RPT77" s="2"/>
      <c r="RPU77" s="2"/>
      <c r="RPV77" s="2"/>
      <c r="RPW77" s="2"/>
      <c r="RPX77" s="2"/>
      <c r="RPY77" s="2"/>
      <c r="RPZ77" s="2"/>
      <c r="RQA77" s="2"/>
      <c r="RQB77" s="2"/>
      <c r="RQC77" s="2"/>
      <c r="RQD77" s="2"/>
      <c r="RQE77" s="2"/>
      <c r="RQF77" s="2"/>
      <c r="RQG77" s="2"/>
      <c r="RQH77" s="2"/>
      <c r="RQI77" s="2"/>
      <c r="RQJ77" s="2"/>
      <c r="RQK77" s="2"/>
      <c r="RQL77" s="2"/>
      <c r="RQM77" s="2"/>
      <c r="RQN77" s="2"/>
      <c r="RQO77" s="2"/>
      <c r="RQP77" s="2"/>
      <c r="RQQ77" s="2"/>
      <c r="RQR77" s="2"/>
      <c r="RQS77" s="2"/>
      <c r="RQT77" s="2"/>
      <c r="RQU77" s="2"/>
      <c r="RQV77" s="2"/>
      <c r="RQW77" s="2"/>
      <c r="RQX77" s="2"/>
      <c r="RQY77" s="2"/>
      <c r="RQZ77" s="2"/>
      <c r="RRA77" s="2"/>
      <c r="RRB77" s="2"/>
      <c r="RRC77" s="2"/>
      <c r="RRD77" s="2"/>
      <c r="RRE77" s="2"/>
      <c r="RRF77" s="2"/>
      <c r="RRG77" s="2"/>
      <c r="RRH77" s="2"/>
      <c r="RRI77" s="2"/>
      <c r="RRJ77" s="2"/>
      <c r="RRK77" s="2"/>
      <c r="RRL77" s="2"/>
      <c r="RRM77" s="2"/>
      <c r="RRN77" s="2"/>
      <c r="RRO77" s="2"/>
      <c r="RRP77" s="2"/>
      <c r="RRQ77" s="2"/>
      <c r="RRR77" s="2"/>
      <c r="RRS77" s="2"/>
      <c r="RRT77" s="2"/>
      <c r="RRU77" s="2"/>
      <c r="RRV77" s="2"/>
      <c r="RRW77" s="2"/>
      <c r="RRX77" s="2"/>
      <c r="RRY77" s="2"/>
      <c r="RRZ77" s="2"/>
      <c r="RSA77" s="2"/>
      <c r="RSB77" s="2"/>
      <c r="RSC77" s="2"/>
      <c r="RSD77" s="2"/>
      <c r="RSE77" s="2"/>
      <c r="RSF77" s="2"/>
      <c r="RSG77" s="2"/>
      <c r="RSH77" s="2"/>
      <c r="RSI77" s="2"/>
      <c r="RSJ77" s="2"/>
      <c r="RSK77" s="2"/>
      <c r="RSL77" s="2"/>
      <c r="RSM77" s="2"/>
      <c r="RSN77" s="2"/>
      <c r="RSO77" s="2"/>
      <c r="RSP77" s="2"/>
      <c r="RSQ77" s="2"/>
      <c r="RSR77" s="2"/>
      <c r="RSS77" s="2"/>
      <c r="RST77" s="2"/>
      <c r="RSU77" s="2"/>
      <c r="RSV77" s="2"/>
      <c r="RSW77" s="2"/>
      <c r="RSX77" s="2"/>
      <c r="RSY77" s="2"/>
      <c r="RSZ77" s="2"/>
      <c r="RTA77" s="2"/>
      <c r="RTB77" s="2"/>
      <c r="RTC77" s="2"/>
      <c r="RTD77" s="2"/>
      <c r="RTE77" s="2"/>
      <c r="RTF77" s="2"/>
      <c r="RTG77" s="2"/>
      <c r="RTH77" s="2"/>
      <c r="RTI77" s="2"/>
      <c r="RTJ77" s="2"/>
      <c r="RTK77" s="2"/>
      <c r="RTL77" s="2"/>
      <c r="RTM77" s="2"/>
      <c r="RTN77" s="2"/>
      <c r="RTO77" s="2"/>
      <c r="RTP77" s="2"/>
      <c r="RTQ77" s="2"/>
      <c r="RTR77" s="2"/>
      <c r="RTS77" s="2"/>
      <c r="RTT77" s="2"/>
      <c r="RTU77" s="2"/>
      <c r="RTV77" s="2"/>
      <c r="RTW77" s="2"/>
      <c r="RTX77" s="2"/>
      <c r="RTY77" s="2"/>
      <c r="RTZ77" s="2"/>
      <c r="RUA77" s="2"/>
      <c r="RUB77" s="2"/>
      <c r="RUC77" s="2"/>
      <c r="RUD77" s="2"/>
      <c r="RUE77" s="2"/>
      <c r="RUF77" s="2"/>
      <c r="RUG77" s="2"/>
      <c r="RUH77" s="2"/>
      <c r="RUI77" s="2"/>
      <c r="RUJ77" s="2"/>
      <c r="RUK77" s="2"/>
      <c r="RUL77" s="2"/>
      <c r="RUM77" s="2"/>
      <c r="RUN77" s="2"/>
      <c r="RUO77" s="2"/>
      <c r="RUP77" s="2"/>
      <c r="RUQ77" s="2"/>
      <c r="RUR77" s="2"/>
      <c r="RUS77" s="2"/>
      <c r="RUT77" s="2"/>
      <c r="RUU77" s="2"/>
      <c r="RUV77" s="2"/>
      <c r="RUW77" s="2"/>
      <c r="RUX77" s="2"/>
      <c r="RUY77" s="2"/>
      <c r="RUZ77" s="2"/>
      <c r="RVA77" s="2"/>
      <c r="RVB77" s="2"/>
      <c r="RVC77" s="2"/>
      <c r="RVD77" s="2"/>
      <c r="RVE77" s="2"/>
      <c r="RVF77" s="2"/>
      <c r="RVG77" s="2"/>
      <c r="RVH77" s="2"/>
      <c r="RVI77" s="2"/>
      <c r="RVJ77" s="2"/>
      <c r="RVK77" s="2"/>
      <c r="RVL77" s="2"/>
      <c r="RVM77" s="2"/>
      <c r="RVN77" s="2"/>
      <c r="RVO77" s="2"/>
      <c r="RVP77" s="2"/>
      <c r="RVQ77" s="2"/>
      <c r="RVR77" s="2"/>
      <c r="RVS77" s="2"/>
      <c r="RVT77" s="2"/>
      <c r="RVU77" s="2"/>
      <c r="RVV77" s="2"/>
      <c r="RVW77" s="2"/>
      <c r="RVX77" s="2"/>
      <c r="RVY77" s="2"/>
      <c r="RVZ77" s="2"/>
      <c r="RWA77" s="2"/>
      <c r="RWB77" s="2"/>
      <c r="RWC77" s="2"/>
      <c r="RWD77" s="2"/>
      <c r="RWE77" s="2"/>
      <c r="RWF77" s="2"/>
      <c r="RWG77" s="2"/>
      <c r="RWH77" s="2"/>
      <c r="RWI77" s="2"/>
      <c r="RWJ77" s="2"/>
      <c r="RWK77" s="2"/>
      <c r="RWL77" s="2"/>
      <c r="RWM77" s="2"/>
      <c r="RWN77" s="2"/>
      <c r="RWO77" s="2"/>
      <c r="RWP77" s="2"/>
      <c r="RWQ77" s="2"/>
      <c r="RWR77" s="2"/>
      <c r="RWS77" s="2"/>
      <c r="RWT77" s="2"/>
      <c r="RWU77" s="2"/>
      <c r="RWV77" s="2"/>
      <c r="RWW77" s="2"/>
      <c r="RWX77" s="2"/>
      <c r="RWY77" s="2"/>
      <c r="RWZ77" s="2"/>
      <c r="RXA77" s="2"/>
      <c r="RXB77" s="2"/>
      <c r="RXC77" s="2"/>
      <c r="RXD77" s="2"/>
      <c r="RXE77" s="2"/>
      <c r="RXF77" s="2"/>
      <c r="RXG77" s="2"/>
      <c r="RXH77" s="2"/>
      <c r="RXI77" s="2"/>
      <c r="RXJ77" s="2"/>
      <c r="RXK77" s="2"/>
      <c r="RXL77" s="2"/>
      <c r="RXM77" s="2"/>
      <c r="RXN77" s="2"/>
      <c r="RXO77" s="2"/>
      <c r="RXP77" s="2"/>
      <c r="RXQ77" s="2"/>
      <c r="RXR77" s="2"/>
      <c r="RXS77" s="2"/>
      <c r="RXT77" s="2"/>
      <c r="RXU77" s="2"/>
      <c r="RXV77" s="2"/>
      <c r="RXW77" s="2"/>
      <c r="RXX77" s="2"/>
      <c r="RXY77" s="2"/>
      <c r="RXZ77" s="2"/>
      <c r="RYA77" s="2"/>
      <c r="RYB77" s="2"/>
      <c r="RYC77" s="2"/>
      <c r="RYD77" s="2"/>
      <c r="RYE77" s="2"/>
      <c r="RYF77" s="2"/>
      <c r="RYG77" s="2"/>
      <c r="RYH77" s="2"/>
      <c r="RYI77" s="2"/>
      <c r="RYJ77" s="2"/>
      <c r="RYK77" s="2"/>
      <c r="RYL77" s="2"/>
      <c r="RYM77" s="2"/>
      <c r="RYN77" s="2"/>
      <c r="RYO77" s="2"/>
      <c r="RYP77" s="2"/>
      <c r="RYQ77" s="2"/>
      <c r="RYR77" s="2"/>
      <c r="RYS77" s="2"/>
      <c r="RYT77" s="2"/>
      <c r="RYU77" s="2"/>
      <c r="RYV77" s="2"/>
      <c r="RYW77" s="2"/>
      <c r="RYX77" s="2"/>
      <c r="RYY77" s="2"/>
      <c r="RYZ77" s="2"/>
      <c r="RZA77" s="2"/>
      <c r="RZB77" s="2"/>
      <c r="RZC77" s="2"/>
      <c r="RZD77" s="2"/>
      <c r="RZE77" s="2"/>
      <c r="RZF77" s="2"/>
      <c r="RZG77" s="2"/>
      <c r="RZH77" s="2"/>
      <c r="RZI77" s="2"/>
      <c r="RZJ77" s="2"/>
      <c r="RZK77" s="2"/>
      <c r="RZL77" s="2"/>
      <c r="RZM77" s="2"/>
      <c r="RZN77" s="2"/>
      <c r="RZO77" s="2"/>
      <c r="RZP77" s="2"/>
      <c r="RZQ77" s="2"/>
      <c r="RZR77" s="2"/>
      <c r="RZS77" s="2"/>
      <c r="RZT77" s="2"/>
      <c r="RZU77" s="2"/>
      <c r="RZV77" s="2"/>
      <c r="RZW77" s="2"/>
      <c r="RZX77" s="2"/>
      <c r="RZY77" s="2"/>
      <c r="RZZ77" s="2"/>
      <c r="SAA77" s="2"/>
      <c r="SAB77" s="2"/>
      <c r="SAC77" s="2"/>
      <c r="SAD77" s="2"/>
      <c r="SAE77" s="2"/>
      <c r="SAF77" s="2"/>
      <c r="SAG77" s="2"/>
      <c r="SAH77" s="2"/>
      <c r="SAI77" s="2"/>
      <c r="SAJ77" s="2"/>
      <c r="SAK77" s="2"/>
      <c r="SAL77" s="2"/>
      <c r="SAM77" s="2"/>
      <c r="SAN77" s="2"/>
      <c r="SAO77" s="2"/>
      <c r="SAP77" s="2"/>
      <c r="SAQ77" s="2"/>
      <c r="SAR77" s="2"/>
      <c r="SAS77" s="2"/>
      <c r="SAT77" s="2"/>
      <c r="SAU77" s="2"/>
      <c r="SAV77" s="2"/>
      <c r="SAW77" s="2"/>
      <c r="SAX77" s="2"/>
      <c r="SAY77" s="2"/>
      <c r="SAZ77" s="2"/>
      <c r="SBA77" s="2"/>
      <c r="SBB77" s="2"/>
      <c r="SBC77" s="2"/>
      <c r="SBD77" s="2"/>
      <c r="SBE77" s="2"/>
      <c r="SBF77" s="2"/>
      <c r="SBG77" s="2"/>
      <c r="SBH77" s="2"/>
      <c r="SBI77" s="2"/>
      <c r="SBJ77" s="2"/>
      <c r="SBK77" s="2"/>
      <c r="SBL77" s="2"/>
      <c r="SBM77" s="2"/>
      <c r="SBN77" s="2"/>
      <c r="SBO77" s="2"/>
      <c r="SBP77" s="2"/>
      <c r="SBQ77" s="2"/>
      <c r="SBR77" s="2"/>
      <c r="SBS77" s="2"/>
      <c r="SBT77" s="2"/>
      <c r="SBU77" s="2"/>
      <c r="SBV77" s="2"/>
      <c r="SBW77" s="2"/>
      <c r="SBX77" s="2"/>
      <c r="SBY77" s="2"/>
      <c r="SBZ77" s="2"/>
      <c r="SCA77" s="2"/>
      <c r="SCB77" s="2"/>
      <c r="SCC77" s="2"/>
      <c r="SCD77" s="2"/>
      <c r="SCE77" s="2"/>
      <c r="SCF77" s="2"/>
      <c r="SCG77" s="2"/>
      <c r="SCH77" s="2"/>
      <c r="SCI77" s="2"/>
      <c r="SCJ77" s="2"/>
      <c r="SCK77" s="2"/>
      <c r="SCL77" s="2"/>
      <c r="SCM77" s="2"/>
      <c r="SCN77" s="2"/>
      <c r="SCO77" s="2"/>
      <c r="SCP77" s="2"/>
      <c r="SCQ77" s="2"/>
      <c r="SCR77" s="2"/>
      <c r="SCS77" s="2"/>
      <c r="SCT77" s="2"/>
      <c r="SCU77" s="2"/>
      <c r="SCV77" s="2"/>
      <c r="SCW77" s="2"/>
      <c r="SCX77" s="2"/>
      <c r="SCY77" s="2"/>
      <c r="SCZ77" s="2"/>
      <c r="SDA77" s="2"/>
      <c r="SDB77" s="2"/>
      <c r="SDC77" s="2"/>
      <c r="SDD77" s="2"/>
      <c r="SDE77" s="2"/>
      <c r="SDF77" s="2"/>
      <c r="SDG77" s="2"/>
      <c r="SDH77" s="2"/>
      <c r="SDI77" s="2"/>
      <c r="SDJ77" s="2"/>
      <c r="SDK77" s="2"/>
      <c r="SDL77" s="2"/>
      <c r="SDM77" s="2"/>
      <c r="SDN77" s="2"/>
      <c r="SDO77" s="2"/>
      <c r="SDP77" s="2"/>
      <c r="SDQ77" s="2"/>
      <c r="SDR77" s="2"/>
      <c r="SDS77" s="2"/>
      <c r="SDT77" s="2"/>
      <c r="SDU77" s="2"/>
      <c r="SDV77" s="2"/>
      <c r="SDW77" s="2"/>
      <c r="SDX77" s="2"/>
      <c r="SDY77" s="2"/>
      <c r="SDZ77" s="2"/>
      <c r="SEA77" s="2"/>
      <c r="SEB77" s="2"/>
      <c r="SEC77" s="2"/>
      <c r="SED77" s="2"/>
      <c r="SEE77" s="2"/>
      <c r="SEF77" s="2"/>
      <c r="SEG77" s="2"/>
      <c r="SEH77" s="2"/>
      <c r="SEI77" s="2"/>
      <c r="SEJ77" s="2"/>
      <c r="SEK77" s="2"/>
      <c r="SEL77" s="2"/>
      <c r="SEM77" s="2"/>
      <c r="SEN77" s="2"/>
      <c r="SEO77" s="2"/>
      <c r="SEP77" s="2"/>
      <c r="SEQ77" s="2"/>
      <c r="SER77" s="2"/>
      <c r="SES77" s="2"/>
      <c r="SET77" s="2"/>
      <c r="SEU77" s="2"/>
      <c r="SEV77" s="2"/>
      <c r="SEW77" s="2"/>
      <c r="SEX77" s="2"/>
      <c r="SEY77" s="2"/>
      <c r="SEZ77" s="2"/>
      <c r="SFA77" s="2"/>
      <c r="SFB77" s="2"/>
      <c r="SFC77" s="2"/>
      <c r="SFD77" s="2"/>
      <c r="SFE77" s="2"/>
      <c r="SFF77" s="2"/>
      <c r="SFG77" s="2"/>
      <c r="SFH77" s="2"/>
      <c r="SFI77" s="2"/>
      <c r="SFJ77" s="2"/>
      <c r="SFK77" s="2"/>
      <c r="SFL77" s="2"/>
      <c r="SFM77" s="2"/>
      <c r="SFN77" s="2"/>
      <c r="SFO77" s="2"/>
      <c r="SFP77" s="2"/>
      <c r="SFQ77" s="2"/>
      <c r="SFR77" s="2"/>
      <c r="SFS77" s="2"/>
      <c r="SFT77" s="2"/>
      <c r="SFU77" s="2"/>
      <c r="SFV77" s="2"/>
      <c r="SFW77" s="2"/>
      <c r="SFX77" s="2"/>
      <c r="SFY77" s="2"/>
      <c r="SFZ77" s="2"/>
      <c r="SGA77" s="2"/>
      <c r="SGB77" s="2"/>
      <c r="SGC77" s="2"/>
      <c r="SGD77" s="2"/>
      <c r="SGE77" s="2"/>
      <c r="SGF77" s="2"/>
      <c r="SGG77" s="2"/>
      <c r="SGH77" s="2"/>
      <c r="SGI77" s="2"/>
      <c r="SGJ77" s="2"/>
      <c r="SGK77" s="2"/>
      <c r="SGL77" s="2"/>
      <c r="SGM77" s="2"/>
      <c r="SGN77" s="2"/>
      <c r="SGO77" s="2"/>
      <c r="SGP77" s="2"/>
      <c r="SGQ77" s="2"/>
      <c r="SGR77" s="2"/>
      <c r="SGS77" s="2"/>
      <c r="SGT77" s="2"/>
      <c r="SGU77" s="2"/>
      <c r="SGV77" s="2"/>
      <c r="SGW77" s="2"/>
      <c r="SGX77" s="2"/>
      <c r="SGY77" s="2"/>
      <c r="SGZ77" s="2"/>
      <c r="SHA77" s="2"/>
      <c r="SHB77" s="2"/>
      <c r="SHC77" s="2"/>
      <c r="SHD77" s="2"/>
      <c r="SHE77" s="2"/>
      <c r="SHF77" s="2"/>
      <c r="SHG77" s="2"/>
      <c r="SHH77" s="2"/>
      <c r="SHI77" s="2"/>
      <c r="SHJ77" s="2"/>
      <c r="SHK77" s="2"/>
      <c r="SHL77" s="2"/>
      <c r="SHM77" s="2"/>
      <c r="SHN77" s="2"/>
      <c r="SHO77" s="2"/>
      <c r="SHP77" s="2"/>
      <c r="SHQ77" s="2"/>
      <c r="SHR77" s="2"/>
      <c r="SHS77" s="2"/>
      <c r="SHT77" s="2"/>
      <c r="SHU77" s="2"/>
      <c r="SHV77" s="2"/>
      <c r="SHW77" s="2"/>
      <c r="SHX77" s="2"/>
      <c r="SHY77" s="2"/>
      <c r="SHZ77" s="2"/>
      <c r="SIA77" s="2"/>
      <c r="SIB77" s="2"/>
      <c r="SIC77" s="2"/>
      <c r="SID77" s="2"/>
      <c r="SIE77" s="2"/>
      <c r="SIF77" s="2"/>
      <c r="SIG77" s="2"/>
      <c r="SIH77" s="2"/>
      <c r="SII77" s="2"/>
      <c r="SIJ77" s="2"/>
      <c r="SIK77" s="2"/>
      <c r="SIL77" s="2"/>
      <c r="SIM77" s="2"/>
      <c r="SIN77" s="2"/>
      <c r="SIO77" s="2"/>
      <c r="SIP77" s="2"/>
      <c r="SIQ77" s="2"/>
      <c r="SIR77" s="2"/>
      <c r="SIS77" s="2"/>
      <c r="SIT77" s="2"/>
      <c r="SIU77" s="2"/>
      <c r="SIV77" s="2"/>
      <c r="SIW77" s="2"/>
      <c r="SIX77" s="2"/>
      <c r="SIY77" s="2"/>
      <c r="SIZ77" s="2"/>
      <c r="SJA77" s="2"/>
      <c r="SJB77" s="2"/>
      <c r="SJC77" s="2"/>
      <c r="SJD77" s="2"/>
      <c r="SJE77" s="2"/>
      <c r="SJF77" s="2"/>
      <c r="SJG77" s="2"/>
      <c r="SJH77" s="2"/>
      <c r="SJI77" s="2"/>
      <c r="SJJ77" s="2"/>
      <c r="SJK77" s="2"/>
      <c r="SJL77" s="2"/>
      <c r="SJM77" s="2"/>
      <c r="SJN77" s="2"/>
      <c r="SJO77" s="2"/>
      <c r="SJP77" s="2"/>
      <c r="SJQ77" s="2"/>
      <c r="SJR77" s="2"/>
      <c r="SJS77" s="2"/>
      <c r="SJT77" s="2"/>
      <c r="SJU77" s="2"/>
      <c r="SJV77" s="2"/>
      <c r="SJW77" s="2"/>
      <c r="SJX77" s="2"/>
      <c r="SJY77" s="2"/>
      <c r="SJZ77" s="2"/>
      <c r="SKA77" s="2"/>
      <c r="SKB77" s="2"/>
      <c r="SKC77" s="2"/>
      <c r="SKD77" s="2"/>
      <c r="SKE77" s="2"/>
      <c r="SKF77" s="2"/>
      <c r="SKG77" s="2"/>
      <c r="SKH77" s="2"/>
      <c r="SKI77" s="2"/>
      <c r="SKJ77" s="2"/>
      <c r="SKK77" s="2"/>
      <c r="SKL77" s="2"/>
      <c r="SKM77" s="2"/>
      <c r="SKN77" s="2"/>
      <c r="SKO77" s="2"/>
      <c r="SKP77" s="2"/>
      <c r="SKQ77" s="2"/>
      <c r="SKR77" s="2"/>
      <c r="SKS77" s="2"/>
      <c r="SKT77" s="2"/>
      <c r="SKU77" s="2"/>
      <c r="SKV77" s="2"/>
      <c r="SKW77" s="2"/>
      <c r="SKX77" s="2"/>
      <c r="SKY77" s="2"/>
      <c r="SKZ77" s="2"/>
      <c r="SLA77" s="2"/>
      <c r="SLB77" s="2"/>
      <c r="SLC77" s="2"/>
      <c r="SLD77" s="2"/>
      <c r="SLE77" s="2"/>
      <c r="SLF77" s="2"/>
      <c r="SLG77" s="2"/>
      <c r="SLH77" s="2"/>
      <c r="SLI77" s="2"/>
      <c r="SLJ77" s="2"/>
      <c r="SLK77" s="2"/>
      <c r="SLL77" s="2"/>
      <c r="SLM77" s="2"/>
      <c r="SLN77" s="2"/>
      <c r="SLO77" s="2"/>
      <c r="SLP77" s="2"/>
      <c r="SLQ77" s="2"/>
      <c r="SLR77" s="2"/>
      <c r="SLS77" s="2"/>
      <c r="SLT77" s="2"/>
      <c r="SLU77" s="2"/>
      <c r="SLV77" s="2"/>
      <c r="SLW77" s="2"/>
      <c r="SLX77" s="2"/>
      <c r="SLY77" s="2"/>
      <c r="SLZ77" s="2"/>
      <c r="SMA77" s="2"/>
      <c r="SMB77" s="2"/>
      <c r="SMC77" s="2"/>
      <c r="SMD77" s="2"/>
      <c r="SME77" s="2"/>
      <c r="SMF77" s="2"/>
      <c r="SMG77" s="2"/>
      <c r="SMH77" s="2"/>
      <c r="SMI77" s="2"/>
      <c r="SMJ77" s="2"/>
      <c r="SMK77" s="2"/>
      <c r="SML77" s="2"/>
      <c r="SMM77" s="2"/>
      <c r="SMN77" s="2"/>
      <c r="SMO77" s="2"/>
      <c r="SMP77" s="2"/>
      <c r="SMQ77" s="2"/>
      <c r="SMR77" s="2"/>
      <c r="SMS77" s="2"/>
      <c r="SMT77" s="2"/>
      <c r="SMU77" s="2"/>
      <c r="SMV77" s="2"/>
      <c r="SMW77" s="2"/>
      <c r="SMX77" s="2"/>
      <c r="SMY77" s="2"/>
      <c r="SMZ77" s="2"/>
      <c r="SNA77" s="2"/>
      <c r="SNB77" s="2"/>
      <c r="SNC77" s="2"/>
      <c r="SND77" s="2"/>
      <c r="SNE77" s="2"/>
      <c r="SNF77" s="2"/>
      <c r="SNG77" s="2"/>
      <c r="SNH77" s="2"/>
      <c r="SNI77" s="2"/>
      <c r="SNJ77" s="2"/>
      <c r="SNK77" s="2"/>
      <c r="SNL77" s="2"/>
      <c r="SNM77" s="2"/>
      <c r="SNN77" s="2"/>
      <c r="SNO77" s="2"/>
      <c r="SNP77" s="2"/>
      <c r="SNQ77" s="2"/>
      <c r="SNR77" s="2"/>
      <c r="SNS77" s="2"/>
      <c r="SNT77" s="2"/>
      <c r="SNU77" s="2"/>
      <c r="SNV77" s="2"/>
      <c r="SNW77" s="2"/>
      <c r="SNX77" s="2"/>
      <c r="SNY77" s="2"/>
      <c r="SNZ77" s="2"/>
      <c r="SOA77" s="2"/>
      <c r="SOB77" s="2"/>
      <c r="SOC77" s="2"/>
      <c r="SOD77" s="2"/>
      <c r="SOE77" s="2"/>
      <c r="SOF77" s="2"/>
      <c r="SOG77" s="2"/>
      <c r="SOH77" s="2"/>
      <c r="SOI77" s="2"/>
      <c r="SOJ77" s="2"/>
      <c r="SOK77" s="2"/>
      <c r="SOL77" s="2"/>
      <c r="SOM77" s="2"/>
      <c r="SON77" s="2"/>
      <c r="SOO77" s="2"/>
      <c r="SOP77" s="2"/>
      <c r="SOQ77" s="2"/>
      <c r="SOR77" s="2"/>
      <c r="SOS77" s="2"/>
      <c r="SOT77" s="2"/>
      <c r="SOU77" s="2"/>
      <c r="SOV77" s="2"/>
      <c r="SOW77" s="2"/>
      <c r="SOX77" s="2"/>
      <c r="SOY77" s="2"/>
      <c r="SOZ77" s="2"/>
      <c r="SPA77" s="2"/>
      <c r="SPB77" s="2"/>
      <c r="SPC77" s="2"/>
      <c r="SPD77" s="2"/>
      <c r="SPE77" s="2"/>
      <c r="SPF77" s="2"/>
      <c r="SPG77" s="2"/>
      <c r="SPH77" s="2"/>
      <c r="SPI77" s="2"/>
      <c r="SPJ77" s="2"/>
      <c r="SPK77" s="2"/>
      <c r="SPL77" s="2"/>
      <c r="SPM77" s="2"/>
      <c r="SPN77" s="2"/>
      <c r="SPO77" s="2"/>
      <c r="SPP77" s="2"/>
      <c r="SPQ77" s="2"/>
      <c r="SPR77" s="2"/>
      <c r="SPS77" s="2"/>
      <c r="SPT77" s="2"/>
      <c r="SPU77" s="2"/>
      <c r="SPV77" s="2"/>
      <c r="SPW77" s="2"/>
      <c r="SPX77" s="2"/>
      <c r="SPY77" s="2"/>
      <c r="SPZ77" s="2"/>
      <c r="SQA77" s="2"/>
      <c r="SQB77" s="2"/>
      <c r="SQC77" s="2"/>
      <c r="SQD77" s="2"/>
      <c r="SQE77" s="2"/>
      <c r="SQF77" s="2"/>
      <c r="SQG77" s="2"/>
      <c r="SQH77" s="2"/>
      <c r="SQI77" s="2"/>
      <c r="SQJ77" s="2"/>
      <c r="SQK77" s="2"/>
      <c r="SQL77" s="2"/>
      <c r="SQM77" s="2"/>
      <c r="SQN77" s="2"/>
      <c r="SQO77" s="2"/>
      <c r="SQP77" s="2"/>
      <c r="SQQ77" s="2"/>
      <c r="SQR77" s="2"/>
      <c r="SQS77" s="2"/>
      <c r="SQT77" s="2"/>
      <c r="SQU77" s="2"/>
      <c r="SQV77" s="2"/>
      <c r="SQW77" s="2"/>
      <c r="SQX77" s="2"/>
      <c r="SQY77" s="2"/>
      <c r="SQZ77" s="2"/>
      <c r="SRA77" s="2"/>
      <c r="SRB77" s="2"/>
      <c r="SRC77" s="2"/>
      <c r="SRD77" s="2"/>
      <c r="SRE77" s="2"/>
      <c r="SRF77" s="2"/>
      <c r="SRG77" s="2"/>
      <c r="SRH77" s="2"/>
      <c r="SRI77" s="2"/>
      <c r="SRJ77" s="2"/>
      <c r="SRK77" s="2"/>
      <c r="SRL77" s="2"/>
      <c r="SRM77" s="2"/>
      <c r="SRN77" s="2"/>
      <c r="SRO77" s="2"/>
      <c r="SRP77" s="2"/>
      <c r="SRQ77" s="2"/>
      <c r="SRR77" s="2"/>
      <c r="SRS77" s="2"/>
      <c r="SRT77" s="2"/>
      <c r="SRU77" s="2"/>
      <c r="SRV77" s="2"/>
      <c r="SRW77" s="2"/>
      <c r="SRX77" s="2"/>
      <c r="SRY77" s="2"/>
      <c r="SRZ77" s="2"/>
      <c r="SSA77" s="2"/>
      <c r="SSB77" s="2"/>
      <c r="SSC77" s="2"/>
      <c r="SSD77" s="2"/>
      <c r="SSE77" s="2"/>
      <c r="SSF77" s="2"/>
      <c r="SSG77" s="2"/>
      <c r="SSH77" s="2"/>
      <c r="SSI77" s="2"/>
      <c r="SSJ77" s="2"/>
      <c r="SSK77" s="2"/>
      <c r="SSL77" s="2"/>
      <c r="SSM77" s="2"/>
      <c r="SSN77" s="2"/>
      <c r="SSO77" s="2"/>
      <c r="SSP77" s="2"/>
      <c r="SSQ77" s="2"/>
      <c r="SSR77" s="2"/>
      <c r="SSS77" s="2"/>
      <c r="SST77" s="2"/>
      <c r="SSU77" s="2"/>
      <c r="SSV77" s="2"/>
      <c r="SSW77" s="2"/>
      <c r="SSX77" s="2"/>
      <c r="SSY77" s="2"/>
      <c r="SSZ77" s="2"/>
      <c r="STA77" s="2"/>
      <c r="STB77" s="2"/>
      <c r="STC77" s="2"/>
      <c r="STD77" s="2"/>
      <c r="STE77" s="2"/>
      <c r="STF77" s="2"/>
      <c r="STG77" s="2"/>
      <c r="STH77" s="2"/>
      <c r="STI77" s="2"/>
      <c r="STJ77" s="2"/>
      <c r="STK77" s="2"/>
      <c r="STL77" s="2"/>
      <c r="STM77" s="2"/>
      <c r="STN77" s="2"/>
      <c r="STO77" s="2"/>
      <c r="STP77" s="2"/>
      <c r="STQ77" s="2"/>
      <c r="STR77" s="2"/>
      <c r="STS77" s="2"/>
      <c r="STT77" s="2"/>
      <c r="STU77" s="2"/>
      <c r="STV77" s="2"/>
      <c r="STW77" s="2"/>
      <c r="STX77" s="2"/>
      <c r="STY77" s="2"/>
      <c r="STZ77" s="2"/>
      <c r="SUA77" s="2"/>
      <c r="SUB77" s="2"/>
      <c r="SUC77" s="2"/>
      <c r="SUD77" s="2"/>
      <c r="SUE77" s="2"/>
      <c r="SUF77" s="2"/>
      <c r="SUG77" s="2"/>
      <c r="SUH77" s="2"/>
      <c r="SUI77" s="2"/>
      <c r="SUJ77" s="2"/>
      <c r="SUK77" s="2"/>
      <c r="SUL77" s="2"/>
      <c r="SUM77" s="2"/>
      <c r="SUN77" s="2"/>
      <c r="SUO77" s="2"/>
      <c r="SUP77" s="2"/>
      <c r="SUQ77" s="2"/>
      <c r="SUR77" s="2"/>
      <c r="SUS77" s="2"/>
      <c r="SUT77" s="2"/>
      <c r="SUU77" s="2"/>
      <c r="SUV77" s="2"/>
      <c r="SUW77" s="2"/>
      <c r="SUX77" s="2"/>
      <c r="SUY77" s="2"/>
      <c r="SUZ77" s="2"/>
      <c r="SVA77" s="2"/>
      <c r="SVB77" s="2"/>
      <c r="SVC77" s="2"/>
      <c r="SVD77" s="2"/>
      <c r="SVE77" s="2"/>
      <c r="SVF77" s="2"/>
      <c r="SVG77" s="2"/>
      <c r="SVH77" s="2"/>
      <c r="SVI77" s="2"/>
      <c r="SVJ77" s="2"/>
      <c r="SVK77" s="2"/>
      <c r="SVL77" s="2"/>
      <c r="SVM77" s="2"/>
      <c r="SVN77" s="2"/>
      <c r="SVO77" s="2"/>
      <c r="SVP77" s="2"/>
      <c r="SVQ77" s="2"/>
      <c r="SVR77" s="2"/>
      <c r="SVS77" s="2"/>
      <c r="SVT77" s="2"/>
      <c r="SVU77" s="2"/>
      <c r="SVV77" s="2"/>
      <c r="SVW77" s="2"/>
      <c r="SVX77" s="2"/>
      <c r="SVY77" s="2"/>
      <c r="SVZ77" s="2"/>
      <c r="SWA77" s="2"/>
      <c r="SWB77" s="2"/>
      <c r="SWC77" s="2"/>
      <c r="SWD77" s="2"/>
      <c r="SWE77" s="2"/>
      <c r="SWF77" s="2"/>
      <c r="SWG77" s="2"/>
      <c r="SWH77" s="2"/>
      <c r="SWI77" s="2"/>
      <c r="SWJ77" s="2"/>
      <c r="SWK77" s="2"/>
      <c r="SWL77" s="2"/>
      <c r="SWM77" s="2"/>
      <c r="SWN77" s="2"/>
      <c r="SWO77" s="2"/>
      <c r="SWP77" s="2"/>
      <c r="SWQ77" s="2"/>
      <c r="SWR77" s="2"/>
      <c r="SWS77" s="2"/>
      <c r="SWT77" s="2"/>
      <c r="SWU77" s="2"/>
      <c r="SWV77" s="2"/>
      <c r="SWW77" s="2"/>
      <c r="SWX77" s="2"/>
      <c r="SWY77" s="2"/>
      <c r="SWZ77" s="2"/>
      <c r="SXA77" s="2"/>
      <c r="SXB77" s="2"/>
      <c r="SXC77" s="2"/>
      <c r="SXD77" s="2"/>
      <c r="SXE77" s="2"/>
      <c r="SXF77" s="2"/>
      <c r="SXG77" s="2"/>
      <c r="SXH77" s="2"/>
      <c r="SXI77" s="2"/>
      <c r="SXJ77" s="2"/>
      <c r="SXK77" s="2"/>
      <c r="SXL77" s="2"/>
      <c r="SXM77" s="2"/>
      <c r="SXN77" s="2"/>
      <c r="SXO77" s="2"/>
      <c r="SXP77" s="2"/>
      <c r="SXQ77" s="2"/>
      <c r="SXR77" s="2"/>
      <c r="SXS77" s="2"/>
      <c r="SXT77" s="2"/>
      <c r="SXU77" s="2"/>
      <c r="SXV77" s="2"/>
      <c r="SXW77" s="2"/>
      <c r="SXX77" s="2"/>
      <c r="SXY77" s="2"/>
      <c r="SXZ77" s="2"/>
      <c r="SYA77" s="2"/>
      <c r="SYB77" s="2"/>
      <c r="SYC77" s="2"/>
      <c r="SYD77" s="2"/>
      <c r="SYE77" s="2"/>
      <c r="SYF77" s="2"/>
      <c r="SYG77" s="2"/>
      <c r="SYH77" s="2"/>
      <c r="SYI77" s="2"/>
      <c r="SYJ77" s="2"/>
      <c r="SYK77" s="2"/>
      <c r="SYL77" s="2"/>
      <c r="SYM77" s="2"/>
      <c r="SYN77" s="2"/>
      <c r="SYO77" s="2"/>
      <c r="SYP77" s="2"/>
      <c r="SYQ77" s="2"/>
      <c r="SYR77" s="2"/>
      <c r="SYS77" s="2"/>
      <c r="SYT77" s="2"/>
      <c r="SYU77" s="2"/>
      <c r="SYV77" s="2"/>
      <c r="SYW77" s="2"/>
      <c r="SYX77" s="2"/>
      <c r="SYY77" s="2"/>
      <c r="SYZ77" s="2"/>
      <c r="SZA77" s="2"/>
      <c r="SZB77" s="2"/>
      <c r="SZC77" s="2"/>
      <c r="SZD77" s="2"/>
      <c r="SZE77" s="2"/>
      <c r="SZF77" s="2"/>
      <c r="SZG77" s="2"/>
      <c r="SZH77" s="2"/>
      <c r="SZI77" s="2"/>
      <c r="SZJ77" s="2"/>
      <c r="SZK77" s="2"/>
      <c r="SZL77" s="2"/>
      <c r="SZM77" s="2"/>
      <c r="SZN77" s="2"/>
      <c r="SZO77" s="2"/>
      <c r="SZP77" s="2"/>
      <c r="SZQ77" s="2"/>
      <c r="SZR77" s="2"/>
      <c r="SZS77" s="2"/>
      <c r="SZT77" s="2"/>
      <c r="SZU77" s="2"/>
      <c r="SZV77" s="2"/>
      <c r="SZW77" s="2"/>
      <c r="SZX77" s="2"/>
      <c r="SZY77" s="2"/>
      <c r="SZZ77" s="2"/>
      <c r="TAA77" s="2"/>
      <c r="TAB77" s="2"/>
      <c r="TAC77" s="2"/>
      <c r="TAD77" s="2"/>
      <c r="TAE77" s="2"/>
      <c r="TAF77" s="2"/>
      <c r="TAG77" s="2"/>
      <c r="TAH77" s="2"/>
      <c r="TAI77" s="2"/>
      <c r="TAJ77" s="2"/>
      <c r="TAK77" s="2"/>
      <c r="TAL77" s="2"/>
      <c r="TAM77" s="2"/>
      <c r="TAN77" s="2"/>
      <c r="TAO77" s="2"/>
      <c r="TAP77" s="2"/>
      <c r="TAQ77" s="2"/>
      <c r="TAR77" s="2"/>
      <c r="TAS77" s="2"/>
      <c r="TAT77" s="2"/>
      <c r="TAU77" s="2"/>
      <c r="TAV77" s="2"/>
      <c r="TAW77" s="2"/>
      <c r="TAX77" s="2"/>
      <c r="TAY77" s="2"/>
      <c r="TAZ77" s="2"/>
      <c r="TBA77" s="2"/>
      <c r="TBB77" s="2"/>
      <c r="TBC77" s="2"/>
      <c r="TBD77" s="2"/>
      <c r="TBE77" s="2"/>
      <c r="TBF77" s="2"/>
      <c r="TBG77" s="2"/>
      <c r="TBH77" s="2"/>
      <c r="TBI77" s="2"/>
      <c r="TBJ77" s="2"/>
      <c r="TBK77" s="2"/>
      <c r="TBL77" s="2"/>
      <c r="TBM77" s="2"/>
      <c r="TBN77" s="2"/>
      <c r="TBO77" s="2"/>
      <c r="TBP77" s="2"/>
      <c r="TBQ77" s="2"/>
      <c r="TBR77" s="2"/>
      <c r="TBS77" s="2"/>
      <c r="TBT77" s="2"/>
      <c r="TBU77" s="2"/>
      <c r="TBV77" s="2"/>
      <c r="TBW77" s="2"/>
      <c r="TBX77" s="2"/>
      <c r="TBY77" s="2"/>
      <c r="TBZ77" s="2"/>
      <c r="TCA77" s="2"/>
      <c r="TCB77" s="2"/>
      <c r="TCC77" s="2"/>
      <c r="TCD77" s="2"/>
      <c r="TCE77" s="2"/>
      <c r="TCF77" s="2"/>
      <c r="TCG77" s="2"/>
      <c r="TCH77" s="2"/>
      <c r="TCI77" s="2"/>
      <c r="TCJ77" s="2"/>
      <c r="TCK77" s="2"/>
      <c r="TCL77" s="2"/>
      <c r="TCM77" s="2"/>
      <c r="TCN77" s="2"/>
      <c r="TCO77" s="2"/>
      <c r="TCP77" s="2"/>
      <c r="TCQ77" s="2"/>
      <c r="TCR77" s="2"/>
      <c r="TCS77" s="2"/>
      <c r="TCT77" s="2"/>
      <c r="TCU77" s="2"/>
      <c r="TCV77" s="2"/>
      <c r="TCW77" s="2"/>
      <c r="TCX77" s="2"/>
      <c r="TCY77" s="2"/>
      <c r="TCZ77" s="2"/>
      <c r="TDA77" s="2"/>
      <c r="TDB77" s="2"/>
      <c r="TDC77" s="2"/>
      <c r="TDD77" s="2"/>
      <c r="TDE77" s="2"/>
      <c r="TDF77" s="2"/>
      <c r="TDG77" s="2"/>
      <c r="TDH77" s="2"/>
      <c r="TDI77" s="2"/>
      <c r="TDJ77" s="2"/>
      <c r="TDK77" s="2"/>
      <c r="TDL77" s="2"/>
      <c r="TDM77" s="2"/>
      <c r="TDN77" s="2"/>
      <c r="TDO77" s="2"/>
      <c r="TDP77" s="2"/>
      <c r="TDQ77" s="2"/>
      <c r="TDR77" s="2"/>
      <c r="TDS77" s="2"/>
      <c r="TDT77" s="2"/>
      <c r="TDU77" s="2"/>
      <c r="TDV77" s="2"/>
      <c r="TDW77" s="2"/>
      <c r="TDX77" s="2"/>
      <c r="TDY77" s="2"/>
      <c r="TDZ77" s="2"/>
      <c r="TEA77" s="2"/>
      <c r="TEB77" s="2"/>
      <c r="TEC77" s="2"/>
      <c r="TED77" s="2"/>
      <c r="TEE77" s="2"/>
      <c r="TEF77" s="2"/>
      <c r="TEG77" s="2"/>
      <c r="TEH77" s="2"/>
      <c r="TEI77" s="2"/>
      <c r="TEJ77" s="2"/>
      <c r="TEK77" s="2"/>
      <c r="TEL77" s="2"/>
      <c r="TEM77" s="2"/>
      <c r="TEN77" s="2"/>
      <c r="TEO77" s="2"/>
      <c r="TEP77" s="2"/>
      <c r="TEQ77" s="2"/>
      <c r="TER77" s="2"/>
      <c r="TES77" s="2"/>
      <c r="TET77" s="2"/>
      <c r="TEU77" s="2"/>
      <c r="TEV77" s="2"/>
      <c r="TEW77" s="2"/>
      <c r="TEX77" s="2"/>
      <c r="TEY77" s="2"/>
      <c r="TEZ77" s="2"/>
      <c r="TFA77" s="2"/>
      <c r="TFB77" s="2"/>
      <c r="TFC77" s="2"/>
      <c r="TFD77" s="2"/>
      <c r="TFE77" s="2"/>
      <c r="TFF77" s="2"/>
      <c r="TFG77" s="2"/>
      <c r="TFH77" s="2"/>
      <c r="TFI77" s="2"/>
      <c r="TFJ77" s="2"/>
      <c r="TFK77" s="2"/>
      <c r="TFL77" s="2"/>
      <c r="TFM77" s="2"/>
      <c r="TFN77" s="2"/>
      <c r="TFO77" s="2"/>
      <c r="TFP77" s="2"/>
      <c r="TFQ77" s="2"/>
      <c r="TFR77" s="2"/>
      <c r="TFS77" s="2"/>
      <c r="TFT77" s="2"/>
      <c r="TFU77" s="2"/>
      <c r="TFV77" s="2"/>
      <c r="TFW77" s="2"/>
      <c r="TFX77" s="2"/>
      <c r="TFY77" s="2"/>
      <c r="TFZ77" s="2"/>
      <c r="TGA77" s="2"/>
      <c r="TGB77" s="2"/>
      <c r="TGC77" s="2"/>
      <c r="TGD77" s="2"/>
      <c r="TGE77" s="2"/>
      <c r="TGF77" s="2"/>
      <c r="TGG77" s="2"/>
      <c r="TGH77" s="2"/>
      <c r="TGI77" s="2"/>
      <c r="TGJ77" s="2"/>
      <c r="TGK77" s="2"/>
      <c r="TGL77" s="2"/>
      <c r="TGM77" s="2"/>
      <c r="TGN77" s="2"/>
      <c r="TGO77" s="2"/>
      <c r="TGP77" s="2"/>
      <c r="TGQ77" s="2"/>
      <c r="TGR77" s="2"/>
      <c r="TGS77" s="2"/>
      <c r="TGT77" s="2"/>
      <c r="TGU77" s="2"/>
      <c r="TGV77" s="2"/>
      <c r="TGW77" s="2"/>
      <c r="TGX77" s="2"/>
      <c r="TGY77" s="2"/>
      <c r="TGZ77" s="2"/>
      <c r="THA77" s="2"/>
      <c r="THB77" s="2"/>
      <c r="THC77" s="2"/>
      <c r="THD77" s="2"/>
      <c r="THE77" s="2"/>
      <c r="THF77" s="2"/>
      <c r="THG77" s="2"/>
      <c r="THH77" s="2"/>
      <c r="THI77" s="2"/>
      <c r="THJ77" s="2"/>
      <c r="THK77" s="2"/>
      <c r="THL77" s="2"/>
      <c r="THM77" s="2"/>
      <c r="THN77" s="2"/>
      <c r="THO77" s="2"/>
      <c r="THP77" s="2"/>
      <c r="THQ77" s="2"/>
      <c r="THR77" s="2"/>
      <c r="THS77" s="2"/>
      <c r="THT77" s="2"/>
      <c r="THU77" s="2"/>
      <c r="THV77" s="2"/>
      <c r="THW77" s="2"/>
      <c r="THX77" s="2"/>
      <c r="THY77" s="2"/>
      <c r="THZ77" s="2"/>
      <c r="TIA77" s="2"/>
      <c r="TIB77" s="2"/>
      <c r="TIC77" s="2"/>
      <c r="TID77" s="2"/>
      <c r="TIE77" s="2"/>
      <c r="TIF77" s="2"/>
      <c r="TIG77" s="2"/>
      <c r="TIH77" s="2"/>
      <c r="TII77" s="2"/>
      <c r="TIJ77" s="2"/>
      <c r="TIK77" s="2"/>
      <c r="TIL77" s="2"/>
      <c r="TIM77" s="2"/>
      <c r="TIN77" s="2"/>
      <c r="TIO77" s="2"/>
      <c r="TIP77" s="2"/>
      <c r="TIQ77" s="2"/>
      <c r="TIR77" s="2"/>
      <c r="TIS77" s="2"/>
      <c r="TIT77" s="2"/>
      <c r="TIU77" s="2"/>
      <c r="TIV77" s="2"/>
      <c r="TIW77" s="2"/>
      <c r="TIX77" s="2"/>
      <c r="TIY77" s="2"/>
      <c r="TIZ77" s="2"/>
      <c r="TJA77" s="2"/>
      <c r="TJB77" s="2"/>
      <c r="TJC77" s="2"/>
      <c r="TJD77" s="2"/>
      <c r="TJE77" s="2"/>
      <c r="TJF77" s="2"/>
      <c r="TJG77" s="2"/>
      <c r="TJH77" s="2"/>
      <c r="TJI77" s="2"/>
      <c r="TJJ77" s="2"/>
      <c r="TJK77" s="2"/>
      <c r="TJL77" s="2"/>
      <c r="TJM77" s="2"/>
      <c r="TJN77" s="2"/>
      <c r="TJO77" s="2"/>
      <c r="TJP77" s="2"/>
      <c r="TJQ77" s="2"/>
      <c r="TJR77" s="2"/>
      <c r="TJS77" s="2"/>
      <c r="TJT77" s="2"/>
      <c r="TJU77" s="2"/>
      <c r="TJV77" s="2"/>
      <c r="TJW77" s="2"/>
      <c r="TJX77" s="2"/>
      <c r="TJY77" s="2"/>
      <c r="TJZ77" s="2"/>
      <c r="TKA77" s="2"/>
      <c r="TKB77" s="2"/>
      <c r="TKC77" s="2"/>
      <c r="TKD77" s="2"/>
      <c r="TKE77" s="2"/>
      <c r="TKF77" s="2"/>
      <c r="TKG77" s="2"/>
      <c r="TKH77" s="2"/>
      <c r="TKI77" s="2"/>
      <c r="TKJ77" s="2"/>
      <c r="TKK77" s="2"/>
      <c r="TKL77" s="2"/>
      <c r="TKM77" s="2"/>
      <c r="TKN77" s="2"/>
      <c r="TKO77" s="2"/>
      <c r="TKP77" s="2"/>
      <c r="TKQ77" s="2"/>
      <c r="TKR77" s="2"/>
      <c r="TKS77" s="2"/>
      <c r="TKT77" s="2"/>
      <c r="TKU77" s="2"/>
      <c r="TKV77" s="2"/>
      <c r="TKW77" s="2"/>
      <c r="TKX77" s="2"/>
      <c r="TKY77" s="2"/>
      <c r="TKZ77" s="2"/>
      <c r="TLA77" s="2"/>
      <c r="TLB77" s="2"/>
      <c r="TLC77" s="2"/>
      <c r="TLD77" s="2"/>
      <c r="TLE77" s="2"/>
      <c r="TLF77" s="2"/>
      <c r="TLG77" s="2"/>
      <c r="TLH77" s="2"/>
      <c r="TLI77" s="2"/>
      <c r="TLJ77" s="2"/>
      <c r="TLK77" s="2"/>
      <c r="TLL77" s="2"/>
      <c r="TLM77" s="2"/>
      <c r="TLN77" s="2"/>
      <c r="TLO77" s="2"/>
      <c r="TLP77" s="2"/>
      <c r="TLQ77" s="2"/>
      <c r="TLR77" s="2"/>
      <c r="TLS77" s="2"/>
      <c r="TLT77" s="2"/>
      <c r="TLU77" s="2"/>
      <c r="TLV77" s="2"/>
      <c r="TLW77" s="2"/>
      <c r="TLX77" s="2"/>
      <c r="TLY77" s="2"/>
      <c r="TLZ77" s="2"/>
      <c r="TMA77" s="2"/>
      <c r="TMB77" s="2"/>
      <c r="TMC77" s="2"/>
      <c r="TMD77" s="2"/>
      <c r="TME77" s="2"/>
      <c r="TMF77" s="2"/>
      <c r="TMG77" s="2"/>
      <c r="TMH77" s="2"/>
      <c r="TMI77" s="2"/>
      <c r="TMJ77" s="2"/>
      <c r="TMK77" s="2"/>
      <c r="TML77" s="2"/>
      <c r="TMM77" s="2"/>
      <c r="TMN77" s="2"/>
      <c r="TMO77" s="2"/>
      <c r="TMP77" s="2"/>
      <c r="TMQ77" s="2"/>
      <c r="TMR77" s="2"/>
      <c r="TMS77" s="2"/>
      <c r="TMT77" s="2"/>
      <c r="TMU77" s="2"/>
      <c r="TMV77" s="2"/>
      <c r="TMW77" s="2"/>
      <c r="TMX77" s="2"/>
      <c r="TMY77" s="2"/>
      <c r="TMZ77" s="2"/>
      <c r="TNA77" s="2"/>
      <c r="TNB77" s="2"/>
      <c r="TNC77" s="2"/>
      <c r="TND77" s="2"/>
      <c r="TNE77" s="2"/>
      <c r="TNF77" s="2"/>
      <c r="TNG77" s="2"/>
      <c r="TNH77" s="2"/>
      <c r="TNI77" s="2"/>
      <c r="TNJ77" s="2"/>
      <c r="TNK77" s="2"/>
      <c r="TNL77" s="2"/>
      <c r="TNM77" s="2"/>
      <c r="TNN77" s="2"/>
      <c r="TNO77" s="2"/>
      <c r="TNP77" s="2"/>
      <c r="TNQ77" s="2"/>
      <c r="TNR77" s="2"/>
      <c r="TNS77" s="2"/>
      <c r="TNT77" s="2"/>
      <c r="TNU77" s="2"/>
      <c r="TNV77" s="2"/>
      <c r="TNW77" s="2"/>
      <c r="TNX77" s="2"/>
      <c r="TNY77" s="2"/>
      <c r="TNZ77" s="2"/>
      <c r="TOA77" s="2"/>
      <c r="TOB77" s="2"/>
      <c r="TOC77" s="2"/>
      <c r="TOD77" s="2"/>
      <c r="TOE77" s="2"/>
      <c r="TOF77" s="2"/>
      <c r="TOG77" s="2"/>
      <c r="TOH77" s="2"/>
      <c r="TOI77" s="2"/>
      <c r="TOJ77" s="2"/>
      <c r="TOK77" s="2"/>
      <c r="TOL77" s="2"/>
      <c r="TOM77" s="2"/>
      <c r="TON77" s="2"/>
      <c r="TOO77" s="2"/>
      <c r="TOP77" s="2"/>
      <c r="TOQ77" s="2"/>
      <c r="TOR77" s="2"/>
      <c r="TOS77" s="2"/>
      <c r="TOT77" s="2"/>
      <c r="TOU77" s="2"/>
      <c r="TOV77" s="2"/>
      <c r="TOW77" s="2"/>
      <c r="TOX77" s="2"/>
      <c r="TOY77" s="2"/>
      <c r="TOZ77" s="2"/>
      <c r="TPA77" s="2"/>
      <c r="TPB77" s="2"/>
      <c r="TPC77" s="2"/>
      <c r="TPD77" s="2"/>
      <c r="TPE77" s="2"/>
      <c r="TPF77" s="2"/>
      <c r="TPG77" s="2"/>
      <c r="TPH77" s="2"/>
      <c r="TPI77" s="2"/>
      <c r="TPJ77" s="2"/>
      <c r="TPK77" s="2"/>
      <c r="TPL77" s="2"/>
      <c r="TPM77" s="2"/>
      <c r="TPN77" s="2"/>
      <c r="TPO77" s="2"/>
      <c r="TPP77" s="2"/>
      <c r="TPQ77" s="2"/>
      <c r="TPR77" s="2"/>
      <c r="TPS77" s="2"/>
      <c r="TPT77" s="2"/>
      <c r="TPU77" s="2"/>
      <c r="TPV77" s="2"/>
      <c r="TPW77" s="2"/>
      <c r="TPX77" s="2"/>
      <c r="TPY77" s="2"/>
      <c r="TPZ77" s="2"/>
      <c r="TQA77" s="2"/>
      <c r="TQB77" s="2"/>
      <c r="TQC77" s="2"/>
      <c r="TQD77" s="2"/>
      <c r="TQE77" s="2"/>
      <c r="TQF77" s="2"/>
      <c r="TQG77" s="2"/>
      <c r="TQH77" s="2"/>
      <c r="TQI77" s="2"/>
      <c r="TQJ77" s="2"/>
      <c r="TQK77" s="2"/>
      <c r="TQL77" s="2"/>
      <c r="TQM77" s="2"/>
      <c r="TQN77" s="2"/>
      <c r="TQO77" s="2"/>
      <c r="TQP77" s="2"/>
      <c r="TQQ77" s="2"/>
      <c r="TQR77" s="2"/>
      <c r="TQS77" s="2"/>
      <c r="TQT77" s="2"/>
      <c r="TQU77" s="2"/>
      <c r="TQV77" s="2"/>
      <c r="TQW77" s="2"/>
      <c r="TQX77" s="2"/>
      <c r="TQY77" s="2"/>
      <c r="TQZ77" s="2"/>
      <c r="TRA77" s="2"/>
      <c r="TRB77" s="2"/>
      <c r="TRC77" s="2"/>
      <c r="TRD77" s="2"/>
      <c r="TRE77" s="2"/>
      <c r="TRF77" s="2"/>
      <c r="TRG77" s="2"/>
      <c r="TRH77" s="2"/>
      <c r="TRI77" s="2"/>
      <c r="TRJ77" s="2"/>
      <c r="TRK77" s="2"/>
      <c r="TRL77" s="2"/>
      <c r="TRM77" s="2"/>
      <c r="TRN77" s="2"/>
      <c r="TRO77" s="2"/>
      <c r="TRP77" s="2"/>
      <c r="TRQ77" s="2"/>
      <c r="TRR77" s="2"/>
      <c r="TRS77" s="2"/>
      <c r="TRT77" s="2"/>
      <c r="TRU77" s="2"/>
      <c r="TRV77" s="2"/>
      <c r="TRW77" s="2"/>
      <c r="TRX77" s="2"/>
      <c r="TRY77" s="2"/>
      <c r="TRZ77" s="2"/>
      <c r="TSA77" s="2"/>
      <c r="TSB77" s="2"/>
      <c r="TSC77" s="2"/>
      <c r="TSD77" s="2"/>
      <c r="TSE77" s="2"/>
      <c r="TSF77" s="2"/>
      <c r="TSG77" s="2"/>
      <c r="TSH77" s="2"/>
      <c r="TSI77" s="2"/>
      <c r="TSJ77" s="2"/>
      <c r="TSK77" s="2"/>
      <c r="TSL77" s="2"/>
      <c r="TSM77" s="2"/>
      <c r="TSN77" s="2"/>
      <c r="TSO77" s="2"/>
      <c r="TSP77" s="2"/>
      <c r="TSQ77" s="2"/>
      <c r="TSR77" s="2"/>
      <c r="TSS77" s="2"/>
      <c r="TST77" s="2"/>
      <c r="TSU77" s="2"/>
      <c r="TSV77" s="2"/>
      <c r="TSW77" s="2"/>
      <c r="TSX77" s="2"/>
      <c r="TSY77" s="2"/>
      <c r="TSZ77" s="2"/>
      <c r="TTA77" s="2"/>
      <c r="TTB77" s="2"/>
      <c r="TTC77" s="2"/>
      <c r="TTD77" s="2"/>
      <c r="TTE77" s="2"/>
      <c r="TTF77" s="2"/>
      <c r="TTG77" s="2"/>
      <c r="TTH77" s="2"/>
      <c r="TTI77" s="2"/>
      <c r="TTJ77" s="2"/>
      <c r="TTK77" s="2"/>
      <c r="TTL77" s="2"/>
      <c r="TTM77" s="2"/>
      <c r="TTN77" s="2"/>
      <c r="TTO77" s="2"/>
      <c r="TTP77" s="2"/>
      <c r="TTQ77" s="2"/>
      <c r="TTR77" s="2"/>
      <c r="TTS77" s="2"/>
      <c r="TTT77" s="2"/>
      <c r="TTU77" s="2"/>
      <c r="TTV77" s="2"/>
      <c r="TTW77" s="2"/>
      <c r="TTX77" s="2"/>
      <c r="TTY77" s="2"/>
      <c r="TTZ77" s="2"/>
      <c r="TUA77" s="2"/>
      <c r="TUB77" s="2"/>
      <c r="TUC77" s="2"/>
      <c r="TUD77" s="2"/>
      <c r="TUE77" s="2"/>
      <c r="TUF77" s="2"/>
      <c r="TUG77" s="2"/>
      <c r="TUH77" s="2"/>
      <c r="TUI77" s="2"/>
      <c r="TUJ77" s="2"/>
      <c r="TUK77" s="2"/>
      <c r="TUL77" s="2"/>
      <c r="TUM77" s="2"/>
      <c r="TUN77" s="2"/>
      <c r="TUO77" s="2"/>
      <c r="TUP77" s="2"/>
      <c r="TUQ77" s="2"/>
      <c r="TUR77" s="2"/>
      <c r="TUS77" s="2"/>
      <c r="TUT77" s="2"/>
      <c r="TUU77" s="2"/>
      <c r="TUV77" s="2"/>
      <c r="TUW77" s="2"/>
      <c r="TUX77" s="2"/>
      <c r="TUY77" s="2"/>
      <c r="TUZ77" s="2"/>
      <c r="TVA77" s="2"/>
      <c r="TVB77" s="2"/>
      <c r="TVC77" s="2"/>
      <c r="TVD77" s="2"/>
      <c r="TVE77" s="2"/>
      <c r="TVF77" s="2"/>
      <c r="TVG77" s="2"/>
      <c r="TVH77" s="2"/>
      <c r="TVI77" s="2"/>
      <c r="TVJ77" s="2"/>
      <c r="TVK77" s="2"/>
      <c r="TVL77" s="2"/>
      <c r="TVM77" s="2"/>
      <c r="TVN77" s="2"/>
      <c r="TVO77" s="2"/>
      <c r="TVP77" s="2"/>
      <c r="TVQ77" s="2"/>
      <c r="TVR77" s="2"/>
      <c r="TVS77" s="2"/>
      <c r="TVT77" s="2"/>
      <c r="TVU77" s="2"/>
      <c r="TVV77" s="2"/>
      <c r="TVW77" s="2"/>
      <c r="TVX77" s="2"/>
      <c r="TVY77" s="2"/>
      <c r="TVZ77" s="2"/>
      <c r="TWA77" s="2"/>
      <c r="TWB77" s="2"/>
      <c r="TWC77" s="2"/>
      <c r="TWD77" s="2"/>
      <c r="TWE77" s="2"/>
      <c r="TWF77" s="2"/>
      <c r="TWG77" s="2"/>
      <c r="TWH77" s="2"/>
      <c r="TWI77" s="2"/>
      <c r="TWJ77" s="2"/>
      <c r="TWK77" s="2"/>
      <c r="TWL77" s="2"/>
      <c r="TWM77" s="2"/>
      <c r="TWN77" s="2"/>
      <c r="TWO77" s="2"/>
      <c r="TWP77" s="2"/>
      <c r="TWQ77" s="2"/>
      <c r="TWR77" s="2"/>
      <c r="TWS77" s="2"/>
      <c r="TWT77" s="2"/>
      <c r="TWU77" s="2"/>
      <c r="TWV77" s="2"/>
      <c r="TWW77" s="2"/>
      <c r="TWX77" s="2"/>
      <c r="TWY77" s="2"/>
      <c r="TWZ77" s="2"/>
      <c r="TXA77" s="2"/>
      <c r="TXB77" s="2"/>
      <c r="TXC77" s="2"/>
      <c r="TXD77" s="2"/>
      <c r="TXE77" s="2"/>
      <c r="TXF77" s="2"/>
      <c r="TXG77" s="2"/>
      <c r="TXH77" s="2"/>
      <c r="TXI77" s="2"/>
      <c r="TXJ77" s="2"/>
      <c r="TXK77" s="2"/>
      <c r="TXL77" s="2"/>
      <c r="TXM77" s="2"/>
      <c r="TXN77" s="2"/>
      <c r="TXO77" s="2"/>
      <c r="TXP77" s="2"/>
      <c r="TXQ77" s="2"/>
      <c r="TXR77" s="2"/>
      <c r="TXS77" s="2"/>
      <c r="TXT77" s="2"/>
      <c r="TXU77" s="2"/>
      <c r="TXV77" s="2"/>
      <c r="TXW77" s="2"/>
      <c r="TXX77" s="2"/>
      <c r="TXY77" s="2"/>
      <c r="TXZ77" s="2"/>
      <c r="TYA77" s="2"/>
      <c r="TYB77" s="2"/>
      <c r="TYC77" s="2"/>
      <c r="TYD77" s="2"/>
      <c r="TYE77" s="2"/>
      <c r="TYF77" s="2"/>
      <c r="TYG77" s="2"/>
      <c r="TYH77" s="2"/>
      <c r="TYI77" s="2"/>
      <c r="TYJ77" s="2"/>
      <c r="TYK77" s="2"/>
      <c r="TYL77" s="2"/>
      <c r="TYM77" s="2"/>
      <c r="TYN77" s="2"/>
      <c r="TYO77" s="2"/>
      <c r="TYP77" s="2"/>
      <c r="TYQ77" s="2"/>
      <c r="TYR77" s="2"/>
      <c r="TYS77" s="2"/>
      <c r="TYT77" s="2"/>
      <c r="TYU77" s="2"/>
      <c r="TYV77" s="2"/>
      <c r="TYW77" s="2"/>
      <c r="TYX77" s="2"/>
      <c r="TYY77" s="2"/>
      <c r="TYZ77" s="2"/>
      <c r="TZA77" s="2"/>
      <c r="TZB77" s="2"/>
      <c r="TZC77" s="2"/>
      <c r="TZD77" s="2"/>
      <c r="TZE77" s="2"/>
      <c r="TZF77" s="2"/>
      <c r="TZG77" s="2"/>
      <c r="TZH77" s="2"/>
      <c r="TZI77" s="2"/>
      <c r="TZJ77" s="2"/>
      <c r="TZK77" s="2"/>
      <c r="TZL77" s="2"/>
      <c r="TZM77" s="2"/>
      <c r="TZN77" s="2"/>
      <c r="TZO77" s="2"/>
      <c r="TZP77" s="2"/>
      <c r="TZQ77" s="2"/>
      <c r="TZR77" s="2"/>
      <c r="TZS77" s="2"/>
      <c r="TZT77" s="2"/>
      <c r="TZU77" s="2"/>
      <c r="TZV77" s="2"/>
      <c r="TZW77" s="2"/>
      <c r="TZX77" s="2"/>
      <c r="TZY77" s="2"/>
      <c r="TZZ77" s="2"/>
      <c r="UAA77" s="2"/>
      <c r="UAB77" s="2"/>
      <c r="UAC77" s="2"/>
      <c r="UAD77" s="2"/>
      <c r="UAE77" s="2"/>
      <c r="UAF77" s="2"/>
      <c r="UAG77" s="2"/>
      <c r="UAH77" s="2"/>
      <c r="UAI77" s="2"/>
      <c r="UAJ77" s="2"/>
      <c r="UAK77" s="2"/>
      <c r="UAL77" s="2"/>
      <c r="UAM77" s="2"/>
      <c r="UAN77" s="2"/>
      <c r="UAO77" s="2"/>
      <c r="UAP77" s="2"/>
      <c r="UAQ77" s="2"/>
      <c r="UAR77" s="2"/>
      <c r="UAS77" s="2"/>
      <c r="UAT77" s="2"/>
      <c r="UAU77" s="2"/>
      <c r="UAV77" s="2"/>
      <c r="UAW77" s="2"/>
      <c r="UAX77" s="2"/>
      <c r="UAY77" s="2"/>
      <c r="UAZ77" s="2"/>
      <c r="UBA77" s="2"/>
      <c r="UBB77" s="2"/>
      <c r="UBC77" s="2"/>
      <c r="UBD77" s="2"/>
      <c r="UBE77" s="2"/>
      <c r="UBF77" s="2"/>
      <c r="UBG77" s="2"/>
      <c r="UBH77" s="2"/>
      <c r="UBI77" s="2"/>
      <c r="UBJ77" s="2"/>
      <c r="UBK77" s="2"/>
      <c r="UBL77" s="2"/>
      <c r="UBM77" s="2"/>
      <c r="UBN77" s="2"/>
      <c r="UBO77" s="2"/>
      <c r="UBP77" s="2"/>
      <c r="UBQ77" s="2"/>
      <c r="UBR77" s="2"/>
      <c r="UBS77" s="2"/>
      <c r="UBT77" s="2"/>
      <c r="UBU77" s="2"/>
      <c r="UBV77" s="2"/>
      <c r="UBW77" s="2"/>
      <c r="UBX77" s="2"/>
      <c r="UBY77" s="2"/>
      <c r="UBZ77" s="2"/>
      <c r="UCA77" s="2"/>
      <c r="UCB77" s="2"/>
      <c r="UCC77" s="2"/>
      <c r="UCD77" s="2"/>
      <c r="UCE77" s="2"/>
      <c r="UCF77" s="2"/>
      <c r="UCG77" s="2"/>
      <c r="UCH77" s="2"/>
      <c r="UCI77" s="2"/>
      <c r="UCJ77" s="2"/>
      <c r="UCK77" s="2"/>
      <c r="UCL77" s="2"/>
      <c r="UCM77" s="2"/>
      <c r="UCN77" s="2"/>
      <c r="UCO77" s="2"/>
      <c r="UCP77" s="2"/>
      <c r="UCQ77" s="2"/>
      <c r="UCR77" s="2"/>
      <c r="UCS77" s="2"/>
      <c r="UCT77" s="2"/>
      <c r="UCU77" s="2"/>
      <c r="UCV77" s="2"/>
      <c r="UCW77" s="2"/>
      <c r="UCX77" s="2"/>
      <c r="UCY77" s="2"/>
      <c r="UCZ77" s="2"/>
      <c r="UDA77" s="2"/>
      <c r="UDB77" s="2"/>
      <c r="UDC77" s="2"/>
      <c r="UDD77" s="2"/>
      <c r="UDE77" s="2"/>
      <c r="UDF77" s="2"/>
      <c r="UDG77" s="2"/>
      <c r="UDH77" s="2"/>
      <c r="UDI77" s="2"/>
      <c r="UDJ77" s="2"/>
      <c r="UDK77" s="2"/>
      <c r="UDL77" s="2"/>
      <c r="UDM77" s="2"/>
      <c r="UDN77" s="2"/>
      <c r="UDO77" s="2"/>
      <c r="UDP77" s="2"/>
      <c r="UDQ77" s="2"/>
      <c r="UDR77" s="2"/>
      <c r="UDS77" s="2"/>
      <c r="UDT77" s="2"/>
      <c r="UDU77" s="2"/>
      <c r="UDV77" s="2"/>
      <c r="UDW77" s="2"/>
      <c r="UDX77" s="2"/>
      <c r="UDY77" s="2"/>
      <c r="UDZ77" s="2"/>
      <c r="UEA77" s="2"/>
      <c r="UEB77" s="2"/>
      <c r="UEC77" s="2"/>
      <c r="UED77" s="2"/>
      <c r="UEE77" s="2"/>
      <c r="UEF77" s="2"/>
      <c r="UEG77" s="2"/>
      <c r="UEH77" s="2"/>
      <c r="UEI77" s="2"/>
      <c r="UEJ77" s="2"/>
      <c r="UEK77" s="2"/>
      <c r="UEL77" s="2"/>
      <c r="UEM77" s="2"/>
      <c r="UEN77" s="2"/>
      <c r="UEO77" s="2"/>
      <c r="UEP77" s="2"/>
      <c r="UEQ77" s="2"/>
      <c r="UER77" s="2"/>
      <c r="UES77" s="2"/>
      <c r="UET77" s="2"/>
      <c r="UEU77" s="2"/>
      <c r="UEV77" s="2"/>
      <c r="UEW77" s="2"/>
      <c r="UEX77" s="2"/>
      <c r="UEY77" s="2"/>
      <c r="UEZ77" s="2"/>
      <c r="UFA77" s="2"/>
      <c r="UFB77" s="2"/>
      <c r="UFC77" s="2"/>
      <c r="UFD77" s="2"/>
      <c r="UFE77" s="2"/>
      <c r="UFF77" s="2"/>
      <c r="UFG77" s="2"/>
      <c r="UFH77" s="2"/>
      <c r="UFI77" s="2"/>
      <c r="UFJ77" s="2"/>
      <c r="UFK77" s="2"/>
      <c r="UFL77" s="2"/>
      <c r="UFM77" s="2"/>
      <c r="UFN77" s="2"/>
      <c r="UFO77" s="2"/>
      <c r="UFP77" s="2"/>
      <c r="UFQ77" s="2"/>
      <c r="UFR77" s="2"/>
      <c r="UFS77" s="2"/>
      <c r="UFT77" s="2"/>
      <c r="UFU77" s="2"/>
      <c r="UFV77" s="2"/>
      <c r="UFW77" s="2"/>
      <c r="UFX77" s="2"/>
      <c r="UFY77" s="2"/>
      <c r="UFZ77" s="2"/>
      <c r="UGA77" s="2"/>
      <c r="UGB77" s="2"/>
      <c r="UGC77" s="2"/>
      <c r="UGD77" s="2"/>
      <c r="UGE77" s="2"/>
      <c r="UGF77" s="2"/>
      <c r="UGG77" s="2"/>
      <c r="UGH77" s="2"/>
      <c r="UGI77" s="2"/>
      <c r="UGJ77" s="2"/>
      <c r="UGK77" s="2"/>
      <c r="UGL77" s="2"/>
      <c r="UGM77" s="2"/>
      <c r="UGN77" s="2"/>
      <c r="UGO77" s="2"/>
      <c r="UGP77" s="2"/>
      <c r="UGQ77" s="2"/>
      <c r="UGR77" s="2"/>
      <c r="UGS77" s="2"/>
      <c r="UGT77" s="2"/>
      <c r="UGU77" s="2"/>
      <c r="UGV77" s="2"/>
      <c r="UGW77" s="2"/>
      <c r="UGX77" s="2"/>
      <c r="UGY77" s="2"/>
      <c r="UGZ77" s="2"/>
      <c r="UHA77" s="2"/>
      <c r="UHB77" s="2"/>
      <c r="UHC77" s="2"/>
      <c r="UHD77" s="2"/>
      <c r="UHE77" s="2"/>
      <c r="UHF77" s="2"/>
      <c r="UHG77" s="2"/>
      <c r="UHH77" s="2"/>
      <c r="UHI77" s="2"/>
      <c r="UHJ77" s="2"/>
      <c r="UHK77" s="2"/>
      <c r="UHL77" s="2"/>
      <c r="UHM77" s="2"/>
      <c r="UHN77" s="2"/>
      <c r="UHO77" s="2"/>
      <c r="UHP77" s="2"/>
      <c r="UHQ77" s="2"/>
      <c r="UHR77" s="2"/>
      <c r="UHS77" s="2"/>
      <c r="UHT77" s="2"/>
      <c r="UHU77" s="2"/>
      <c r="UHV77" s="2"/>
      <c r="UHW77" s="2"/>
      <c r="UHX77" s="2"/>
      <c r="UHY77" s="2"/>
      <c r="UHZ77" s="2"/>
      <c r="UIA77" s="2"/>
      <c r="UIB77" s="2"/>
      <c r="UIC77" s="2"/>
      <c r="UID77" s="2"/>
      <c r="UIE77" s="2"/>
      <c r="UIF77" s="2"/>
      <c r="UIG77" s="2"/>
      <c r="UIH77" s="2"/>
      <c r="UII77" s="2"/>
      <c r="UIJ77" s="2"/>
      <c r="UIK77" s="2"/>
      <c r="UIL77" s="2"/>
      <c r="UIM77" s="2"/>
      <c r="UIN77" s="2"/>
      <c r="UIO77" s="2"/>
      <c r="UIP77" s="2"/>
      <c r="UIQ77" s="2"/>
      <c r="UIR77" s="2"/>
      <c r="UIS77" s="2"/>
      <c r="UIT77" s="2"/>
      <c r="UIU77" s="2"/>
      <c r="UIV77" s="2"/>
      <c r="UIW77" s="2"/>
      <c r="UIX77" s="2"/>
      <c r="UIY77" s="2"/>
      <c r="UIZ77" s="2"/>
      <c r="UJA77" s="2"/>
      <c r="UJB77" s="2"/>
      <c r="UJC77" s="2"/>
      <c r="UJD77" s="2"/>
      <c r="UJE77" s="2"/>
      <c r="UJF77" s="2"/>
      <c r="UJG77" s="2"/>
      <c r="UJH77" s="2"/>
      <c r="UJI77" s="2"/>
      <c r="UJJ77" s="2"/>
      <c r="UJK77" s="2"/>
      <c r="UJL77" s="2"/>
      <c r="UJM77" s="2"/>
      <c r="UJN77" s="2"/>
      <c r="UJO77" s="2"/>
      <c r="UJP77" s="2"/>
      <c r="UJQ77" s="2"/>
      <c r="UJR77" s="2"/>
      <c r="UJS77" s="2"/>
      <c r="UJT77" s="2"/>
      <c r="UJU77" s="2"/>
      <c r="UJV77" s="2"/>
      <c r="UJW77" s="2"/>
      <c r="UJX77" s="2"/>
      <c r="UJY77" s="2"/>
      <c r="UJZ77" s="2"/>
      <c r="UKA77" s="2"/>
      <c r="UKB77" s="2"/>
      <c r="UKC77" s="2"/>
      <c r="UKD77" s="2"/>
      <c r="UKE77" s="2"/>
      <c r="UKF77" s="2"/>
      <c r="UKG77" s="2"/>
      <c r="UKH77" s="2"/>
      <c r="UKI77" s="2"/>
      <c r="UKJ77" s="2"/>
      <c r="UKK77" s="2"/>
      <c r="UKL77" s="2"/>
      <c r="UKM77" s="2"/>
      <c r="UKN77" s="2"/>
      <c r="UKO77" s="2"/>
      <c r="UKP77" s="2"/>
      <c r="UKQ77" s="2"/>
      <c r="UKR77" s="2"/>
      <c r="UKS77" s="2"/>
      <c r="UKT77" s="2"/>
      <c r="UKU77" s="2"/>
      <c r="UKV77" s="2"/>
      <c r="UKW77" s="2"/>
      <c r="UKX77" s="2"/>
      <c r="UKY77" s="2"/>
      <c r="UKZ77" s="2"/>
      <c r="ULA77" s="2"/>
      <c r="ULB77" s="2"/>
      <c r="ULC77" s="2"/>
      <c r="ULD77" s="2"/>
      <c r="ULE77" s="2"/>
      <c r="ULF77" s="2"/>
      <c r="ULG77" s="2"/>
      <c r="ULH77" s="2"/>
      <c r="ULI77" s="2"/>
      <c r="ULJ77" s="2"/>
      <c r="ULK77" s="2"/>
      <c r="ULL77" s="2"/>
      <c r="ULM77" s="2"/>
      <c r="ULN77" s="2"/>
      <c r="ULO77" s="2"/>
      <c r="ULP77" s="2"/>
      <c r="ULQ77" s="2"/>
      <c r="ULR77" s="2"/>
      <c r="ULS77" s="2"/>
      <c r="ULT77" s="2"/>
      <c r="ULU77" s="2"/>
      <c r="ULV77" s="2"/>
      <c r="ULW77" s="2"/>
      <c r="ULX77" s="2"/>
      <c r="ULY77" s="2"/>
      <c r="ULZ77" s="2"/>
      <c r="UMA77" s="2"/>
      <c r="UMB77" s="2"/>
      <c r="UMC77" s="2"/>
      <c r="UMD77" s="2"/>
      <c r="UME77" s="2"/>
      <c r="UMF77" s="2"/>
      <c r="UMG77" s="2"/>
      <c r="UMH77" s="2"/>
      <c r="UMI77" s="2"/>
      <c r="UMJ77" s="2"/>
      <c r="UMK77" s="2"/>
      <c r="UML77" s="2"/>
      <c r="UMM77" s="2"/>
      <c r="UMN77" s="2"/>
      <c r="UMO77" s="2"/>
      <c r="UMP77" s="2"/>
      <c r="UMQ77" s="2"/>
      <c r="UMR77" s="2"/>
      <c r="UMS77" s="2"/>
      <c r="UMT77" s="2"/>
      <c r="UMU77" s="2"/>
      <c r="UMV77" s="2"/>
      <c r="UMW77" s="2"/>
      <c r="UMX77" s="2"/>
      <c r="UMY77" s="2"/>
      <c r="UMZ77" s="2"/>
      <c r="UNA77" s="2"/>
      <c r="UNB77" s="2"/>
      <c r="UNC77" s="2"/>
      <c r="UND77" s="2"/>
      <c r="UNE77" s="2"/>
      <c r="UNF77" s="2"/>
      <c r="UNG77" s="2"/>
      <c r="UNH77" s="2"/>
      <c r="UNI77" s="2"/>
      <c r="UNJ77" s="2"/>
      <c r="UNK77" s="2"/>
      <c r="UNL77" s="2"/>
      <c r="UNM77" s="2"/>
      <c r="UNN77" s="2"/>
      <c r="UNO77" s="2"/>
      <c r="UNP77" s="2"/>
      <c r="UNQ77" s="2"/>
      <c r="UNR77" s="2"/>
      <c r="UNS77" s="2"/>
      <c r="UNT77" s="2"/>
      <c r="UNU77" s="2"/>
      <c r="UNV77" s="2"/>
      <c r="UNW77" s="2"/>
      <c r="UNX77" s="2"/>
      <c r="UNY77" s="2"/>
      <c r="UNZ77" s="2"/>
      <c r="UOA77" s="2"/>
      <c r="UOB77" s="2"/>
      <c r="UOC77" s="2"/>
      <c r="UOD77" s="2"/>
      <c r="UOE77" s="2"/>
      <c r="UOF77" s="2"/>
      <c r="UOG77" s="2"/>
      <c r="UOH77" s="2"/>
      <c r="UOI77" s="2"/>
      <c r="UOJ77" s="2"/>
      <c r="UOK77" s="2"/>
      <c r="UOL77" s="2"/>
      <c r="UOM77" s="2"/>
      <c r="UON77" s="2"/>
      <c r="UOO77" s="2"/>
      <c r="UOP77" s="2"/>
      <c r="UOQ77" s="2"/>
      <c r="UOR77" s="2"/>
      <c r="UOS77" s="2"/>
      <c r="UOT77" s="2"/>
      <c r="UOU77" s="2"/>
      <c r="UOV77" s="2"/>
      <c r="UOW77" s="2"/>
      <c r="UOX77" s="2"/>
      <c r="UOY77" s="2"/>
      <c r="UOZ77" s="2"/>
      <c r="UPA77" s="2"/>
      <c r="UPB77" s="2"/>
      <c r="UPC77" s="2"/>
      <c r="UPD77" s="2"/>
      <c r="UPE77" s="2"/>
      <c r="UPF77" s="2"/>
      <c r="UPG77" s="2"/>
      <c r="UPH77" s="2"/>
      <c r="UPI77" s="2"/>
      <c r="UPJ77" s="2"/>
      <c r="UPK77" s="2"/>
      <c r="UPL77" s="2"/>
      <c r="UPM77" s="2"/>
      <c r="UPN77" s="2"/>
      <c r="UPO77" s="2"/>
      <c r="UPP77" s="2"/>
      <c r="UPQ77" s="2"/>
      <c r="UPR77" s="2"/>
      <c r="UPS77" s="2"/>
      <c r="UPT77" s="2"/>
      <c r="UPU77" s="2"/>
      <c r="UPV77" s="2"/>
      <c r="UPW77" s="2"/>
      <c r="UPX77" s="2"/>
      <c r="UPY77" s="2"/>
      <c r="UPZ77" s="2"/>
      <c r="UQA77" s="2"/>
      <c r="UQB77" s="2"/>
      <c r="UQC77" s="2"/>
      <c r="UQD77" s="2"/>
      <c r="UQE77" s="2"/>
      <c r="UQF77" s="2"/>
      <c r="UQG77" s="2"/>
      <c r="UQH77" s="2"/>
      <c r="UQI77" s="2"/>
      <c r="UQJ77" s="2"/>
      <c r="UQK77" s="2"/>
      <c r="UQL77" s="2"/>
      <c r="UQM77" s="2"/>
      <c r="UQN77" s="2"/>
      <c r="UQO77" s="2"/>
      <c r="UQP77" s="2"/>
      <c r="UQQ77" s="2"/>
      <c r="UQR77" s="2"/>
      <c r="UQS77" s="2"/>
      <c r="UQT77" s="2"/>
      <c r="UQU77" s="2"/>
      <c r="UQV77" s="2"/>
      <c r="UQW77" s="2"/>
      <c r="UQX77" s="2"/>
      <c r="UQY77" s="2"/>
      <c r="UQZ77" s="2"/>
      <c r="URA77" s="2"/>
      <c r="URB77" s="2"/>
      <c r="URC77" s="2"/>
      <c r="URD77" s="2"/>
      <c r="URE77" s="2"/>
      <c r="URF77" s="2"/>
      <c r="URG77" s="2"/>
      <c r="URH77" s="2"/>
      <c r="URI77" s="2"/>
      <c r="URJ77" s="2"/>
      <c r="URK77" s="2"/>
      <c r="URL77" s="2"/>
      <c r="URM77" s="2"/>
      <c r="URN77" s="2"/>
      <c r="URO77" s="2"/>
      <c r="URP77" s="2"/>
      <c r="URQ77" s="2"/>
      <c r="URR77" s="2"/>
      <c r="URS77" s="2"/>
      <c r="URT77" s="2"/>
      <c r="URU77" s="2"/>
      <c r="URV77" s="2"/>
      <c r="URW77" s="2"/>
      <c r="URX77" s="2"/>
      <c r="URY77" s="2"/>
      <c r="URZ77" s="2"/>
      <c r="USA77" s="2"/>
      <c r="USB77" s="2"/>
      <c r="USC77" s="2"/>
      <c r="USD77" s="2"/>
      <c r="USE77" s="2"/>
      <c r="USF77" s="2"/>
      <c r="USG77" s="2"/>
      <c r="USH77" s="2"/>
      <c r="USI77" s="2"/>
      <c r="USJ77" s="2"/>
      <c r="USK77" s="2"/>
      <c r="USL77" s="2"/>
      <c r="USM77" s="2"/>
      <c r="USN77" s="2"/>
      <c r="USO77" s="2"/>
      <c r="USP77" s="2"/>
      <c r="USQ77" s="2"/>
      <c r="USR77" s="2"/>
      <c r="USS77" s="2"/>
      <c r="UST77" s="2"/>
      <c r="USU77" s="2"/>
      <c r="USV77" s="2"/>
      <c r="USW77" s="2"/>
      <c r="USX77" s="2"/>
      <c r="USY77" s="2"/>
      <c r="USZ77" s="2"/>
      <c r="UTA77" s="2"/>
      <c r="UTB77" s="2"/>
      <c r="UTC77" s="2"/>
      <c r="UTD77" s="2"/>
      <c r="UTE77" s="2"/>
      <c r="UTF77" s="2"/>
      <c r="UTG77" s="2"/>
      <c r="UTH77" s="2"/>
      <c r="UTI77" s="2"/>
      <c r="UTJ77" s="2"/>
      <c r="UTK77" s="2"/>
      <c r="UTL77" s="2"/>
      <c r="UTM77" s="2"/>
      <c r="UTN77" s="2"/>
      <c r="UTO77" s="2"/>
      <c r="UTP77" s="2"/>
      <c r="UTQ77" s="2"/>
      <c r="UTR77" s="2"/>
      <c r="UTS77" s="2"/>
      <c r="UTT77" s="2"/>
      <c r="UTU77" s="2"/>
      <c r="UTV77" s="2"/>
      <c r="UTW77" s="2"/>
      <c r="UTX77" s="2"/>
      <c r="UTY77" s="2"/>
      <c r="UTZ77" s="2"/>
      <c r="UUA77" s="2"/>
      <c r="UUB77" s="2"/>
      <c r="UUC77" s="2"/>
      <c r="UUD77" s="2"/>
      <c r="UUE77" s="2"/>
      <c r="UUF77" s="2"/>
      <c r="UUG77" s="2"/>
      <c r="UUH77" s="2"/>
      <c r="UUI77" s="2"/>
      <c r="UUJ77" s="2"/>
      <c r="UUK77" s="2"/>
      <c r="UUL77" s="2"/>
      <c r="UUM77" s="2"/>
      <c r="UUN77" s="2"/>
      <c r="UUO77" s="2"/>
      <c r="UUP77" s="2"/>
      <c r="UUQ77" s="2"/>
      <c r="UUR77" s="2"/>
      <c r="UUS77" s="2"/>
      <c r="UUT77" s="2"/>
      <c r="UUU77" s="2"/>
      <c r="UUV77" s="2"/>
      <c r="UUW77" s="2"/>
      <c r="UUX77" s="2"/>
      <c r="UUY77" s="2"/>
      <c r="UUZ77" s="2"/>
      <c r="UVA77" s="2"/>
      <c r="UVB77" s="2"/>
      <c r="UVC77" s="2"/>
      <c r="UVD77" s="2"/>
      <c r="UVE77" s="2"/>
      <c r="UVF77" s="2"/>
      <c r="UVG77" s="2"/>
      <c r="UVH77" s="2"/>
      <c r="UVI77" s="2"/>
      <c r="UVJ77" s="2"/>
      <c r="UVK77" s="2"/>
      <c r="UVL77" s="2"/>
      <c r="UVM77" s="2"/>
      <c r="UVN77" s="2"/>
      <c r="UVO77" s="2"/>
      <c r="UVP77" s="2"/>
      <c r="UVQ77" s="2"/>
      <c r="UVR77" s="2"/>
      <c r="UVS77" s="2"/>
      <c r="UVT77" s="2"/>
      <c r="UVU77" s="2"/>
      <c r="UVV77" s="2"/>
      <c r="UVW77" s="2"/>
      <c r="UVX77" s="2"/>
      <c r="UVY77" s="2"/>
      <c r="UVZ77" s="2"/>
      <c r="UWA77" s="2"/>
      <c r="UWB77" s="2"/>
      <c r="UWC77" s="2"/>
      <c r="UWD77" s="2"/>
      <c r="UWE77" s="2"/>
      <c r="UWF77" s="2"/>
      <c r="UWG77" s="2"/>
      <c r="UWH77" s="2"/>
      <c r="UWI77" s="2"/>
      <c r="UWJ77" s="2"/>
      <c r="UWK77" s="2"/>
      <c r="UWL77" s="2"/>
      <c r="UWM77" s="2"/>
      <c r="UWN77" s="2"/>
      <c r="UWO77" s="2"/>
      <c r="UWP77" s="2"/>
      <c r="UWQ77" s="2"/>
      <c r="UWR77" s="2"/>
      <c r="UWS77" s="2"/>
      <c r="UWT77" s="2"/>
      <c r="UWU77" s="2"/>
      <c r="UWV77" s="2"/>
      <c r="UWW77" s="2"/>
      <c r="UWX77" s="2"/>
      <c r="UWY77" s="2"/>
      <c r="UWZ77" s="2"/>
      <c r="UXA77" s="2"/>
      <c r="UXB77" s="2"/>
      <c r="UXC77" s="2"/>
      <c r="UXD77" s="2"/>
      <c r="UXE77" s="2"/>
      <c r="UXF77" s="2"/>
      <c r="UXG77" s="2"/>
      <c r="UXH77" s="2"/>
      <c r="UXI77" s="2"/>
      <c r="UXJ77" s="2"/>
      <c r="UXK77" s="2"/>
      <c r="UXL77" s="2"/>
      <c r="UXM77" s="2"/>
      <c r="UXN77" s="2"/>
      <c r="UXO77" s="2"/>
      <c r="UXP77" s="2"/>
      <c r="UXQ77" s="2"/>
      <c r="UXR77" s="2"/>
      <c r="UXS77" s="2"/>
      <c r="UXT77" s="2"/>
      <c r="UXU77" s="2"/>
      <c r="UXV77" s="2"/>
      <c r="UXW77" s="2"/>
      <c r="UXX77" s="2"/>
      <c r="UXY77" s="2"/>
      <c r="UXZ77" s="2"/>
      <c r="UYA77" s="2"/>
      <c r="UYB77" s="2"/>
      <c r="UYC77" s="2"/>
      <c r="UYD77" s="2"/>
      <c r="UYE77" s="2"/>
      <c r="UYF77" s="2"/>
      <c r="UYG77" s="2"/>
      <c r="UYH77" s="2"/>
      <c r="UYI77" s="2"/>
      <c r="UYJ77" s="2"/>
      <c r="UYK77" s="2"/>
      <c r="UYL77" s="2"/>
      <c r="UYM77" s="2"/>
      <c r="UYN77" s="2"/>
      <c r="UYO77" s="2"/>
      <c r="UYP77" s="2"/>
      <c r="UYQ77" s="2"/>
      <c r="UYR77" s="2"/>
      <c r="UYS77" s="2"/>
      <c r="UYT77" s="2"/>
      <c r="UYU77" s="2"/>
      <c r="UYV77" s="2"/>
      <c r="UYW77" s="2"/>
      <c r="UYX77" s="2"/>
      <c r="UYY77" s="2"/>
      <c r="UYZ77" s="2"/>
      <c r="UZA77" s="2"/>
      <c r="UZB77" s="2"/>
      <c r="UZC77" s="2"/>
      <c r="UZD77" s="2"/>
      <c r="UZE77" s="2"/>
      <c r="UZF77" s="2"/>
      <c r="UZG77" s="2"/>
      <c r="UZH77" s="2"/>
      <c r="UZI77" s="2"/>
      <c r="UZJ77" s="2"/>
      <c r="UZK77" s="2"/>
      <c r="UZL77" s="2"/>
      <c r="UZM77" s="2"/>
      <c r="UZN77" s="2"/>
      <c r="UZO77" s="2"/>
      <c r="UZP77" s="2"/>
      <c r="UZQ77" s="2"/>
      <c r="UZR77" s="2"/>
      <c r="UZS77" s="2"/>
      <c r="UZT77" s="2"/>
      <c r="UZU77" s="2"/>
      <c r="UZV77" s="2"/>
      <c r="UZW77" s="2"/>
      <c r="UZX77" s="2"/>
      <c r="UZY77" s="2"/>
      <c r="UZZ77" s="2"/>
      <c r="VAA77" s="2"/>
      <c r="VAB77" s="2"/>
      <c r="VAC77" s="2"/>
      <c r="VAD77" s="2"/>
      <c r="VAE77" s="2"/>
      <c r="VAF77" s="2"/>
      <c r="VAG77" s="2"/>
      <c r="VAH77" s="2"/>
      <c r="VAI77" s="2"/>
      <c r="VAJ77" s="2"/>
      <c r="VAK77" s="2"/>
      <c r="VAL77" s="2"/>
      <c r="VAM77" s="2"/>
      <c r="VAN77" s="2"/>
      <c r="VAO77" s="2"/>
      <c r="VAP77" s="2"/>
      <c r="VAQ77" s="2"/>
      <c r="VAR77" s="2"/>
      <c r="VAS77" s="2"/>
      <c r="VAT77" s="2"/>
      <c r="VAU77" s="2"/>
      <c r="VAV77" s="2"/>
      <c r="VAW77" s="2"/>
      <c r="VAX77" s="2"/>
      <c r="VAY77" s="2"/>
      <c r="VAZ77" s="2"/>
      <c r="VBA77" s="2"/>
      <c r="VBB77" s="2"/>
      <c r="VBC77" s="2"/>
      <c r="VBD77" s="2"/>
      <c r="VBE77" s="2"/>
      <c r="VBF77" s="2"/>
      <c r="VBG77" s="2"/>
      <c r="VBH77" s="2"/>
      <c r="VBI77" s="2"/>
      <c r="VBJ77" s="2"/>
      <c r="VBK77" s="2"/>
      <c r="VBL77" s="2"/>
      <c r="VBM77" s="2"/>
      <c r="VBN77" s="2"/>
      <c r="VBO77" s="2"/>
      <c r="VBP77" s="2"/>
      <c r="VBQ77" s="2"/>
      <c r="VBR77" s="2"/>
      <c r="VBS77" s="2"/>
      <c r="VBT77" s="2"/>
      <c r="VBU77" s="2"/>
      <c r="VBV77" s="2"/>
      <c r="VBW77" s="2"/>
      <c r="VBX77" s="2"/>
      <c r="VBY77" s="2"/>
      <c r="VBZ77" s="2"/>
      <c r="VCA77" s="2"/>
      <c r="VCB77" s="2"/>
      <c r="VCC77" s="2"/>
      <c r="VCD77" s="2"/>
      <c r="VCE77" s="2"/>
      <c r="VCF77" s="2"/>
      <c r="VCG77" s="2"/>
      <c r="VCH77" s="2"/>
      <c r="VCI77" s="2"/>
      <c r="VCJ77" s="2"/>
      <c r="VCK77" s="2"/>
      <c r="VCL77" s="2"/>
      <c r="VCM77" s="2"/>
      <c r="VCN77" s="2"/>
      <c r="VCO77" s="2"/>
      <c r="VCP77" s="2"/>
      <c r="VCQ77" s="2"/>
      <c r="VCR77" s="2"/>
      <c r="VCS77" s="2"/>
      <c r="VCT77" s="2"/>
      <c r="VCU77" s="2"/>
      <c r="VCV77" s="2"/>
      <c r="VCW77" s="2"/>
      <c r="VCX77" s="2"/>
      <c r="VCY77" s="2"/>
      <c r="VCZ77" s="2"/>
      <c r="VDA77" s="2"/>
      <c r="VDB77" s="2"/>
      <c r="VDC77" s="2"/>
      <c r="VDD77" s="2"/>
      <c r="VDE77" s="2"/>
      <c r="VDF77" s="2"/>
      <c r="VDG77" s="2"/>
      <c r="VDH77" s="2"/>
      <c r="VDI77" s="2"/>
      <c r="VDJ77" s="2"/>
      <c r="VDK77" s="2"/>
      <c r="VDL77" s="2"/>
      <c r="VDM77" s="2"/>
      <c r="VDN77" s="2"/>
      <c r="VDO77" s="2"/>
      <c r="VDP77" s="2"/>
      <c r="VDQ77" s="2"/>
      <c r="VDR77" s="2"/>
      <c r="VDS77" s="2"/>
      <c r="VDT77" s="2"/>
      <c r="VDU77" s="2"/>
      <c r="VDV77" s="2"/>
      <c r="VDW77" s="2"/>
      <c r="VDX77" s="2"/>
      <c r="VDY77" s="2"/>
      <c r="VDZ77" s="2"/>
      <c r="VEA77" s="2"/>
      <c r="VEB77" s="2"/>
      <c r="VEC77" s="2"/>
      <c r="VED77" s="2"/>
      <c r="VEE77" s="2"/>
      <c r="VEF77" s="2"/>
      <c r="VEG77" s="2"/>
      <c r="VEH77" s="2"/>
      <c r="VEI77" s="2"/>
      <c r="VEJ77" s="2"/>
      <c r="VEK77" s="2"/>
      <c r="VEL77" s="2"/>
      <c r="VEM77" s="2"/>
      <c r="VEN77" s="2"/>
      <c r="VEO77" s="2"/>
      <c r="VEP77" s="2"/>
      <c r="VEQ77" s="2"/>
      <c r="VER77" s="2"/>
      <c r="VES77" s="2"/>
      <c r="VET77" s="2"/>
      <c r="VEU77" s="2"/>
      <c r="VEV77" s="2"/>
      <c r="VEW77" s="2"/>
      <c r="VEX77" s="2"/>
      <c r="VEY77" s="2"/>
      <c r="VEZ77" s="2"/>
      <c r="VFA77" s="2"/>
      <c r="VFB77" s="2"/>
      <c r="VFC77" s="2"/>
      <c r="VFD77" s="2"/>
      <c r="VFE77" s="2"/>
      <c r="VFF77" s="2"/>
      <c r="VFG77" s="2"/>
      <c r="VFH77" s="2"/>
      <c r="VFI77" s="2"/>
      <c r="VFJ77" s="2"/>
      <c r="VFK77" s="2"/>
      <c r="VFL77" s="2"/>
      <c r="VFM77" s="2"/>
      <c r="VFN77" s="2"/>
      <c r="VFO77" s="2"/>
      <c r="VFP77" s="2"/>
      <c r="VFQ77" s="2"/>
      <c r="VFR77" s="2"/>
      <c r="VFS77" s="2"/>
      <c r="VFT77" s="2"/>
      <c r="VFU77" s="2"/>
      <c r="VFV77" s="2"/>
      <c r="VFW77" s="2"/>
      <c r="VFX77" s="2"/>
      <c r="VFY77" s="2"/>
      <c r="VFZ77" s="2"/>
      <c r="VGA77" s="2"/>
      <c r="VGB77" s="2"/>
      <c r="VGC77" s="2"/>
      <c r="VGD77" s="2"/>
      <c r="VGE77" s="2"/>
      <c r="VGF77" s="2"/>
      <c r="VGG77" s="2"/>
      <c r="VGH77" s="2"/>
      <c r="VGI77" s="2"/>
      <c r="VGJ77" s="2"/>
      <c r="VGK77" s="2"/>
      <c r="VGL77" s="2"/>
      <c r="VGM77" s="2"/>
      <c r="VGN77" s="2"/>
      <c r="VGO77" s="2"/>
      <c r="VGP77" s="2"/>
      <c r="VGQ77" s="2"/>
      <c r="VGR77" s="2"/>
      <c r="VGS77" s="2"/>
      <c r="VGT77" s="2"/>
      <c r="VGU77" s="2"/>
      <c r="VGV77" s="2"/>
      <c r="VGW77" s="2"/>
      <c r="VGX77" s="2"/>
      <c r="VGY77" s="2"/>
      <c r="VGZ77" s="2"/>
      <c r="VHA77" s="2"/>
      <c r="VHB77" s="2"/>
      <c r="VHC77" s="2"/>
      <c r="VHD77" s="2"/>
      <c r="VHE77" s="2"/>
      <c r="VHF77" s="2"/>
      <c r="VHG77" s="2"/>
      <c r="VHH77" s="2"/>
      <c r="VHI77" s="2"/>
      <c r="VHJ77" s="2"/>
      <c r="VHK77" s="2"/>
      <c r="VHL77" s="2"/>
      <c r="VHM77" s="2"/>
      <c r="VHN77" s="2"/>
      <c r="VHO77" s="2"/>
      <c r="VHP77" s="2"/>
      <c r="VHQ77" s="2"/>
      <c r="VHR77" s="2"/>
      <c r="VHS77" s="2"/>
      <c r="VHT77" s="2"/>
      <c r="VHU77" s="2"/>
      <c r="VHV77" s="2"/>
      <c r="VHW77" s="2"/>
      <c r="VHX77" s="2"/>
      <c r="VHY77" s="2"/>
      <c r="VHZ77" s="2"/>
      <c r="VIA77" s="2"/>
      <c r="VIB77" s="2"/>
      <c r="VIC77" s="2"/>
      <c r="VID77" s="2"/>
      <c r="VIE77" s="2"/>
      <c r="VIF77" s="2"/>
      <c r="VIG77" s="2"/>
      <c r="VIH77" s="2"/>
      <c r="VII77" s="2"/>
      <c r="VIJ77" s="2"/>
      <c r="VIK77" s="2"/>
      <c r="VIL77" s="2"/>
      <c r="VIM77" s="2"/>
      <c r="VIN77" s="2"/>
      <c r="VIO77" s="2"/>
      <c r="VIP77" s="2"/>
      <c r="VIQ77" s="2"/>
      <c r="VIR77" s="2"/>
      <c r="VIS77" s="2"/>
      <c r="VIT77" s="2"/>
      <c r="VIU77" s="2"/>
      <c r="VIV77" s="2"/>
      <c r="VIW77" s="2"/>
      <c r="VIX77" s="2"/>
      <c r="VIY77" s="2"/>
      <c r="VIZ77" s="2"/>
      <c r="VJA77" s="2"/>
      <c r="VJB77" s="2"/>
      <c r="VJC77" s="2"/>
      <c r="VJD77" s="2"/>
      <c r="VJE77" s="2"/>
      <c r="VJF77" s="2"/>
      <c r="VJG77" s="2"/>
      <c r="VJH77" s="2"/>
      <c r="VJI77" s="2"/>
      <c r="VJJ77" s="2"/>
      <c r="VJK77" s="2"/>
      <c r="VJL77" s="2"/>
      <c r="VJM77" s="2"/>
      <c r="VJN77" s="2"/>
      <c r="VJO77" s="2"/>
      <c r="VJP77" s="2"/>
      <c r="VJQ77" s="2"/>
      <c r="VJR77" s="2"/>
      <c r="VJS77" s="2"/>
      <c r="VJT77" s="2"/>
      <c r="VJU77" s="2"/>
      <c r="VJV77" s="2"/>
      <c r="VJW77" s="2"/>
      <c r="VJX77" s="2"/>
      <c r="VJY77" s="2"/>
      <c r="VJZ77" s="2"/>
      <c r="VKA77" s="2"/>
      <c r="VKB77" s="2"/>
      <c r="VKC77" s="2"/>
      <c r="VKD77" s="2"/>
      <c r="VKE77" s="2"/>
      <c r="VKF77" s="2"/>
      <c r="VKG77" s="2"/>
      <c r="VKH77" s="2"/>
      <c r="VKI77" s="2"/>
      <c r="VKJ77" s="2"/>
      <c r="VKK77" s="2"/>
      <c r="VKL77" s="2"/>
      <c r="VKM77" s="2"/>
      <c r="VKN77" s="2"/>
      <c r="VKO77" s="2"/>
      <c r="VKP77" s="2"/>
      <c r="VKQ77" s="2"/>
      <c r="VKR77" s="2"/>
      <c r="VKS77" s="2"/>
      <c r="VKT77" s="2"/>
      <c r="VKU77" s="2"/>
      <c r="VKV77" s="2"/>
      <c r="VKW77" s="2"/>
      <c r="VKX77" s="2"/>
      <c r="VKY77" s="2"/>
      <c r="VKZ77" s="2"/>
      <c r="VLA77" s="2"/>
      <c r="VLB77" s="2"/>
      <c r="VLC77" s="2"/>
      <c r="VLD77" s="2"/>
      <c r="VLE77" s="2"/>
      <c r="VLF77" s="2"/>
      <c r="VLG77" s="2"/>
      <c r="VLH77" s="2"/>
      <c r="VLI77" s="2"/>
      <c r="VLJ77" s="2"/>
      <c r="VLK77" s="2"/>
      <c r="VLL77" s="2"/>
      <c r="VLM77" s="2"/>
      <c r="VLN77" s="2"/>
      <c r="VLO77" s="2"/>
      <c r="VLP77" s="2"/>
      <c r="VLQ77" s="2"/>
      <c r="VLR77" s="2"/>
      <c r="VLS77" s="2"/>
      <c r="VLT77" s="2"/>
      <c r="VLU77" s="2"/>
      <c r="VLV77" s="2"/>
      <c r="VLW77" s="2"/>
      <c r="VLX77" s="2"/>
      <c r="VLY77" s="2"/>
      <c r="VLZ77" s="2"/>
      <c r="VMA77" s="2"/>
      <c r="VMB77" s="2"/>
      <c r="VMC77" s="2"/>
      <c r="VMD77" s="2"/>
      <c r="VME77" s="2"/>
      <c r="VMF77" s="2"/>
      <c r="VMG77" s="2"/>
      <c r="VMH77" s="2"/>
      <c r="VMI77" s="2"/>
      <c r="VMJ77" s="2"/>
      <c r="VMK77" s="2"/>
      <c r="VML77" s="2"/>
      <c r="VMM77" s="2"/>
      <c r="VMN77" s="2"/>
      <c r="VMO77" s="2"/>
      <c r="VMP77" s="2"/>
      <c r="VMQ77" s="2"/>
      <c r="VMR77" s="2"/>
      <c r="VMS77" s="2"/>
      <c r="VMT77" s="2"/>
      <c r="VMU77" s="2"/>
      <c r="VMV77" s="2"/>
      <c r="VMW77" s="2"/>
      <c r="VMX77" s="2"/>
      <c r="VMY77" s="2"/>
      <c r="VMZ77" s="2"/>
      <c r="VNA77" s="2"/>
      <c r="VNB77" s="2"/>
      <c r="VNC77" s="2"/>
      <c r="VND77" s="2"/>
      <c r="VNE77" s="2"/>
      <c r="VNF77" s="2"/>
      <c r="VNG77" s="2"/>
      <c r="VNH77" s="2"/>
      <c r="VNI77" s="2"/>
      <c r="VNJ77" s="2"/>
      <c r="VNK77" s="2"/>
      <c r="VNL77" s="2"/>
      <c r="VNM77" s="2"/>
      <c r="VNN77" s="2"/>
      <c r="VNO77" s="2"/>
      <c r="VNP77" s="2"/>
      <c r="VNQ77" s="2"/>
      <c r="VNR77" s="2"/>
      <c r="VNS77" s="2"/>
      <c r="VNT77" s="2"/>
      <c r="VNU77" s="2"/>
      <c r="VNV77" s="2"/>
      <c r="VNW77" s="2"/>
      <c r="VNX77" s="2"/>
      <c r="VNY77" s="2"/>
      <c r="VNZ77" s="2"/>
      <c r="VOA77" s="2"/>
      <c r="VOB77" s="2"/>
      <c r="VOC77" s="2"/>
      <c r="VOD77" s="2"/>
      <c r="VOE77" s="2"/>
      <c r="VOF77" s="2"/>
      <c r="VOG77" s="2"/>
      <c r="VOH77" s="2"/>
      <c r="VOI77" s="2"/>
      <c r="VOJ77" s="2"/>
      <c r="VOK77" s="2"/>
      <c r="VOL77" s="2"/>
      <c r="VOM77" s="2"/>
      <c r="VON77" s="2"/>
      <c r="VOO77" s="2"/>
      <c r="VOP77" s="2"/>
      <c r="VOQ77" s="2"/>
      <c r="VOR77" s="2"/>
      <c r="VOS77" s="2"/>
      <c r="VOT77" s="2"/>
      <c r="VOU77" s="2"/>
      <c r="VOV77" s="2"/>
      <c r="VOW77" s="2"/>
      <c r="VOX77" s="2"/>
      <c r="VOY77" s="2"/>
      <c r="VOZ77" s="2"/>
      <c r="VPA77" s="2"/>
      <c r="VPB77" s="2"/>
      <c r="VPC77" s="2"/>
      <c r="VPD77" s="2"/>
      <c r="VPE77" s="2"/>
      <c r="VPF77" s="2"/>
      <c r="VPG77" s="2"/>
      <c r="VPH77" s="2"/>
      <c r="VPI77" s="2"/>
      <c r="VPJ77" s="2"/>
      <c r="VPK77" s="2"/>
      <c r="VPL77" s="2"/>
      <c r="VPM77" s="2"/>
      <c r="VPN77" s="2"/>
      <c r="VPO77" s="2"/>
      <c r="VPP77" s="2"/>
      <c r="VPQ77" s="2"/>
      <c r="VPR77" s="2"/>
      <c r="VPS77" s="2"/>
      <c r="VPT77" s="2"/>
      <c r="VPU77" s="2"/>
      <c r="VPV77" s="2"/>
      <c r="VPW77" s="2"/>
      <c r="VPX77" s="2"/>
      <c r="VPY77" s="2"/>
      <c r="VPZ77" s="2"/>
      <c r="VQA77" s="2"/>
      <c r="VQB77" s="2"/>
      <c r="VQC77" s="2"/>
      <c r="VQD77" s="2"/>
      <c r="VQE77" s="2"/>
      <c r="VQF77" s="2"/>
      <c r="VQG77" s="2"/>
      <c r="VQH77" s="2"/>
      <c r="VQI77" s="2"/>
      <c r="VQJ77" s="2"/>
      <c r="VQK77" s="2"/>
      <c r="VQL77" s="2"/>
      <c r="VQM77" s="2"/>
      <c r="VQN77" s="2"/>
      <c r="VQO77" s="2"/>
      <c r="VQP77" s="2"/>
      <c r="VQQ77" s="2"/>
      <c r="VQR77" s="2"/>
      <c r="VQS77" s="2"/>
      <c r="VQT77" s="2"/>
      <c r="VQU77" s="2"/>
      <c r="VQV77" s="2"/>
      <c r="VQW77" s="2"/>
      <c r="VQX77" s="2"/>
      <c r="VQY77" s="2"/>
      <c r="VQZ77" s="2"/>
      <c r="VRA77" s="2"/>
      <c r="VRB77" s="2"/>
      <c r="VRC77" s="2"/>
      <c r="VRD77" s="2"/>
      <c r="VRE77" s="2"/>
      <c r="VRF77" s="2"/>
      <c r="VRG77" s="2"/>
      <c r="VRH77" s="2"/>
      <c r="VRI77" s="2"/>
      <c r="VRJ77" s="2"/>
      <c r="VRK77" s="2"/>
      <c r="VRL77" s="2"/>
      <c r="VRM77" s="2"/>
      <c r="VRN77" s="2"/>
      <c r="VRO77" s="2"/>
      <c r="VRP77" s="2"/>
      <c r="VRQ77" s="2"/>
      <c r="VRR77" s="2"/>
      <c r="VRS77" s="2"/>
      <c r="VRT77" s="2"/>
      <c r="VRU77" s="2"/>
      <c r="VRV77" s="2"/>
      <c r="VRW77" s="2"/>
      <c r="VRX77" s="2"/>
      <c r="VRY77" s="2"/>
      <c r="VRZ77" s="2"/>
      <c r="VSA77" s="2"/>
      <c r="VSB77" s="2"/>
      <c r="VSC77" s="2"/>
      <c r="VSD77" s="2"/>
      <c r="VSE77" s="2"/>
      <c r="VSF77" s="2"/>
      <c r="VSG77" s="2"/>
      <c r="VSH77" s="2"/>
      <c r="VSI77" s="2"/>
      <c r="VSJ77" s="2"/>
      <c r="VSK77" s="2"/>
      <c r="VSL77" s="2"/>
      <c r="VSM77" s="2"/>
      <c r="VSN77" s="2"/>
      <c r="VSO77" s="2"/>
      <c r="VSP77" s="2"/>
      <c r="VSQ77" s="2"/>
      <c r="VSR77" s="2"/>
      <c r="VSS77" s="2"/>
      <c r="VST77" s="2"/>
      <c r="VSU77" s="2"/>
      <c r="VSV77" s="2"/>
      <c r="VSW77" s="2"/>
      <c r="VSX77" s="2"/>
      <c r="VSY77" s="2"/>
      <c r="VSZ77" s="2"/>
      <c r="VTA77" s="2"/>
      <c r="VTB77" s="2"/>
      <c r="VTC77" s="2"/>
      <c r="VTD77" s="2"/>
      <c r="VTE77" s="2"/>
      <c r="VTF77" s="2"/>
      <c r="VTG77" s="2"/>
      <c r="VTH77" s="2"/>
      <c r="VTI77" s="2"/>
      <c r="VTJ77" s="2"/>
      <c r="VTK77" s="2"/>
      <c r="VTL77" s="2"/>
      <c r="VTM77" s="2"/>
      <c r="VTN77" s="2"/>
      <c r="VTO77" s="2"/>
      <c r="VTP77" s="2"/>
      <c r="VTQ77" s="2"/>
      <c r="VTR77" s="2"/>
      <c r="VTS77" s="2"/>
      <c r="VTT77" s="2"/>
      <c r="VTU77" s="2"/>
      <c r="VTV77" s="2"/>
      <c r="VTW77" s="2"/>
      <c r="VTX77" s="2"/>
      <c r="VTY77" s="2"/>
      <c r="VTZ77" s="2"/>
      <c r="VUA77" s="2"/>
      <c r="VUB77" s="2"/>
      <c r="VUC77" s="2"/>
      <c r="VUD77" s="2"/>
      <c r="VUE77" s="2"/>
      <c r="VUF77" s="2"/>
      <c r="VUG77" s="2"/>
      <c r="VUH77" s="2"/>
      <c r="VUI77" s="2"/>
      <c r="VUJ77" s="2"/>
      <c r="VUK77" s="2"/>
      <c r="VUL77" s="2"/>
      <c r="VUM77" s="2"/>
      <c r="VUN77" s="2"/>
      <c r="VUO77" s="2"/>
      <c r="VUP77" s="2"/>
      <c r="VUQ77" s="2"/>
      <c r="VUR77" s="2"/>
      <c r="VUS77" s="2"/>
      <c r="VUT77" s="2"/>
      <c r="VUU77" s="2"/>
      <c r="VUV77" s="2"/>
      <c r="VUW77" s="2"/>
      <c r="VUX77" s="2"/>
      <c r="VUY77" s="2"/>
      <c r="VUZ77" s="2"/>
      <c r="VVA77" s="2"/>
      <c r="VVB77" s="2"/>
      <c r="VVC77" s="2"/>
      <c r="VVD77" s="2"/>
      <c r="VVE77" s="2"/>
      <c r="VVF77" s="2"/>
      <c r="VVG77" s="2"/>
      <c r="VVH77" s="2"/>
      <c r="VVI77" s="2"/>
      <c r="VVJ77" s="2"/>
      <c r="VVK77" s="2"/>
      <c r="VVL77" s="2"/>
      <c r="VVM77" s="2"/>
      <c r="VVN77" s="2"/>
      <c r="VVO77" s="2"/>
      <c r="VVP77" s="2"/>
      <c r="VVQ77" s="2"/>
      <c r="VVR77" s="2"/>
      <c r="VVS77" s="2"/>
      <c r="VVT77" s="2"/>
      <c r="VVU77" s="2"/>
      <c r="VVV77" s="2"/>
      <c r="VVW77" s="2"/>
      <c r="VVX77" s="2"/>
      <c r="VVY77" s="2"/>
      <c r="VVZ77" s="2"/>
      <c r="VWA77" s="2"/>
      <c r="VWB77" s="2"/>
      <c r="VWC77" s="2"/>
      <c r="VWD77" s="2"/>
      <c r="VWE77" s="2"/>
      <c r="VWF77" s="2"/>
      <c r="VWG77" s="2"/>
      <c r="VWH77" s="2"/>
      <c r="VWI77" s="2"/>
      <c r="VWJ77" s="2"/>
      <c r="VWK77" s="2"/>
      <c r="VWL77" s="2"/>
      <c r="VWM77" s="2"/>
      <c r="VWN77" s="2"/>
      <c r="VWO77" s="2"/>
      <c r="VWP77" s="2"/>
      <c r="VWQ77" s="2"/>
      <c r="VWR77" s="2"/>
      <c r="VWS77" s="2"/>
      <c r="VWT77" s="2"/>
      <c r="VWU77" s="2"/>
      <c r="VWV77" s="2"/>
      <c r="VWW77" s="2"/>
      <c r="VWX77" s="2"/>
      <c r="VWY77" s="2"/>
      <c r="VWZ77" s="2"/>
      <c r="VXA77" s="2"/>
      <c r="VXB77" s="2"/>
      <c r="VXC77" s="2"/>
      <c r="VXD77" s="2"/>
      <c r="VXE77" s="2"/>
      <c r="VXF77" s="2"/>
      <c r="VXG77" s="2"/>
      <c r="VXH77" s="2"/>
      <c r="VXI77" s="2"/>
      <c r="VXJ77" s="2"/>
      <c r="VXK77" s="2"/>
      <c r="VXL77" s="2"/>
      <c r="VXM77" s="2"/>
      <c r="VXN77" s="2"/>
      <c r="VXO77" s="2"/>
      <c r="VXP77" s="2"/>
      <c r="VXQ77" s="2"/>
      <c r="VXR77" s="2"/>
      <c r="VXS77" s="2"/>
      <c r="VXT77" s="2"/>
      <c r="VXU77" s="2"/>
      <c r="VXV77" s="2"/>
      <c r="VXW77" s="2"/>
      <c r="VXX77" s="2"/>
      <c r="VXY77" s="2"/>
      <c r="VXZ77" s="2"/>
      <c r="VYA77" s="2"/>
      <c r="VYB77" s="2"/>
      <c r="VYC77" s="2"/>
      <c r="VYD77" s="2"/>
      <c r="VYE77" s="2"/>
      <c r="VYF77" s="2"/>
      <c r="VYG77" s="2"/>
      <c r="VYH77" s="2"/>
      <c r="VYI77" s="2"/>
      <c r="VYJ77" s="2"/>
      <c r="VYK77" s="2"/>
      <c r="VYL77" s="2"/>
      <c r="VYM77" s="2"/>
      <c r="VYN77" s="2"/>
      <c r="VYO77" s="2"/>
      <c r="VYP77" s="2"/>
      <c r="VYQ77" s="2"/>
      <c r="VYR77" s="2"/>
      <c r="VYS77" s="2"/>
      <c r="VYT77" s="2"/>
      <c r="VYU77" s="2"/>
      <c r="VYV77" s="2"/>
      <c r="VYW77" s="2"/>
      <c r="VYX77" s="2"/>
      <c r="VYY77" s="2"/>
      <c r="VYZ77" s="2"/>
      <c r="VZA77" s="2"/>
      <c r="VZB77" s="2"/>
      <c r="VZC77" s="2"/>
      <c r="VZD77" s="2"/>
      <c r="VZE77" s="2"/>
      <c r="VZF77" s="2"/>
      <c r="VZG77" s="2"/>
      <c r="VZH77" s="2"/>
      <c r="VZI77" s="2"/>
      <c r="VZJ77" s="2"/>
      <c r="VZK77" s="2"/>
      <c r="VZL77" s="2"/>
      <c r="VZM77" s="2"/>
      <c r="VZN77" s="2"/>
      <c r="VZO77" s="2"/>
      <c r="VZP77" s="2"/>
      <c r="VZQ77" s="2"/>
      <c r="VZR77" s="2"/>
      <c r="VZS77" s="2"/>
      <c r="VZT77" s="2"/>
      <c r="VZU77" s="2"/>
      <c r="VZV77" s="2"/>
      <c r="VZW77" s="2"/>
      <c r="VZX77" s="2"/>
      <c r="VZY77" s="2"/>
      <c r="VZZ77" s="2"/>
      <c r="WAA77" s="2"/>
      <c r="WAB77" s="2"/>
      <c r="WAC77" s="2"/>
      <c r="WAD77" s="2"/>
      <c r="WAE77" s="2"/>
      <c r="WAF77" s="2"/>
      <c r="WAG77" s="2"/>
      <c r="WAH77" s="2"/>
      <c r="WAI77" s="2"/>
      <c r="WAJ77" s="2"/>
      <c r="WAK77" s="2"/>
      <c r="WAL77" s="2"/>
      <c r="WAM77" s="2"/>
      <c r="WAN77" s="2"/>
      <c r="WAO77" s="2"/>
      <c r="WAP77" s="2"/>
      <c r="WAQ77" s="2"/>
      <c r="WAR77" s="2"/>
      <c r="WAS77" s="2"/>
      <c r="WAT77" s="2"/>
      <c r="WAU77" s="2"/>
      <c r="WAV77" s="2"/>
      <c r="WAW77" s="2"/>
      <c r="WAX77" s="2"/>
      <c r="WAY77" s="2"/>
      <c r="WAZ77" s="2"/>
      <c r="WBA77" s="2"/>
      <c r="WBB77" s="2"/>
      <c r="WBC77" s="2"/>
      <c r="WBD77" s="2"/>
      <c r="WBE77" s="2"/>
      <c r="WBF77" s="2"/>
      <c r="WBG77" s="2"/>
      <c r="WBH77" s="2"/>
      <c r="WBI77" s="2"/>
      <c r="WBJ77" s="2"/>
      <c r="WBK77" s="2"/>
      <c r="WBL77" s="2"/>
      <c r="WBM77" s="2"/>
      <c r="WBN77" s="2"/>
      <c r="WBO77" s="2"/>
      <c r="WBP77" s="2"/>
      <c r="WBQ77" s="2"/>
      <c r="WBR77" s="2"/>
      <c r="WBS77" s="2"/>
      <c r="WBT77" s="2"/>
      <c r="WBU77" s="2"/>
      <c r="WBV77" s="2"/>
      <c r="WBW77" s="2"/>
      <c r="WBX77" s="2"/>
      <c r="WBY77" s="2"/>
      <c r="WBZ77" s="2"/>
      <c r="WCA77" s="2"/>
      <c r="WCB77" s="2"/>
      <c r="WCC77" s="2"/>
      <c r="WCD77" s="2"/>
      <c r="WCE77" s="2"/>
      <c r="WCF77" s="2"/>
      <c r="WCG77" s="2"/>
      <c r="WCH77" s="2"/>
      <c r="WCI77" s="2"/>
      <c r="WCJ77" s="2"/>
      <c r="WCK77" s="2"/>
      <c r="WCL77" s="2"/>
      <c r="WCM77" s="2"/>
      <c r="WCN77" s="2"/>
      <c r="WCO77" s="2"/>
      <c r="WCP77" s="2"/>
      <c r="WCQ77" s="2"/>
      <c r="WCR77" s="2"/>
      <c r="WCS77" s="2"/>
      <c r="WCT77" s="2"/>
      <c r="WCU77" s="2"/>
      <c r="WCV77" s="2"/>
      <c r="WCW77" s="2"/>
      <c r="WCX77" s="2"/>
      <c r="WCY77" s="2"/>
      <c r="WCZ77" s="2"/>
      <c r="WDA77" s="2"/>
      <c r="WDB77" s="2"/>
      <c r="WDC77" s="2"/>
      <c r="WDD77" s="2"/>
      <c r="WDE77" s="2"/>
      <c r="WDF77" s="2"/>
      <c r="WDG77" s="2"/>
      <c r="WDH77" s="2"/>
      <c r="WDI77" s="2"/>
      <c r="WDJ77" s="2"/>
      <c r="WDK77" s="2"/>
      <c r="WDL77" s="2"/>
      <c r="WDM77" s="2"/>
      <c r="WDN77" s="2"/>
      <c r="WDO77" s="2"/>
      <c r="WDP77" s="2"/>
      <c r="WDQ77" s="2"/>
      <c r="WDR77" s="2"/>
      <c r="WDS77" s="2"/>
      <c r="WDT77" s="2"/>
      <c r="WDU77" s="2"/>
      <c r="WDV77" s="2"/>
      <c r="WDW77" s="2"/>
      <c r="WDX77" s="2"/>
      <c r="WDY77" s="2"/>
      <c r="WDZ77" s="2"/>
      <c r="WEA77" s="2"/>
      <c r="WEB77" s="2"/>
      <c r="WEC77" s="2"/>
      <c r="WED77" s="2"/>
      <c r="WEE77" s="2"/>
      <c r="WEF77" s="2"/>
      <c r="WEG77" s="2"/>
      <c r="WEH77" s="2"/>
      <c r="WEI77" s="2"/>
      <c r="WEJ77" s="2"/>
      <c r="WEK77" s="2"/>
      <c r="WEL77" s="2"/>
      <c r="WEM77" s="2"/>
      <c r="WEN77" s="2"/>
      <c r="WEO77" s="2"/>
      <c r="WEP77" s="2"/>
      <c r="WEQ77" s="2"/>
      <c r="WER77" s="2"/>
      <c r="WES77" s="2"/>
      <c r="WET77" s="2"/>
      <c r="WEU77" s="2"/>
      <c r="WEV77" s="2"/>
      <c r="WEW77" s="2"/>
      <c r="WEX77" s="2"/>
      <c r="WEY77" s="2"/>
      <c r="WEZ77" s="2"/>
      <c r="WFA77" s="2"/>
      <c r="WFB77" s="2"/>
      <c r="WFC77" s="2"/>
      <c r="WFD77" s="2"/>
      <c r="WFE77" s="2"/>
      <c r="WFF77" s="2"/>
      <c r="WFG77" s="2"/>
      <c r="WFH77" s="2"/>
      <c r="WFI77" s="2"/>
      <c r="WFJ77" s="2"/>
      <c r="WFK77" s="2"/>
      <c r="WFL77" s="2"/>
      <c r="WFM77" s="2"/>
      <c r="WFN77" s="2"/>
      <c r="WFO77" s="2"/>
      <c r="WFP77" s="2"/>
      <c r="WFQ77" s="2"/>
      <c r="WFR77" s="2"/>
      <c r="WFS77" s="2"/>
      <c r="WFT77" s="2"/>
      <c r="WFU77" s="2"/>
      <c r="WFV77" s="2"/>
      <c r="WFW77" s="2"/>
      <c r="WFX77" s="2"/>
      <c r="WFY77" s="2"/>
      <c r="WFZ77" s="2"/>
      <c r="WGA77" s="2"/>
      <c r="WGB77" s="2"/>
      <c r="WGC77" s="2"/>
      <c r="WGD77" s="2"/>
      <c r="WGE77" s="2"/>
      <c r="WGF77" s="2"/>
      <c r="WGG77" s="2"/>
      <c r="WGH77" s="2"/>
      <c r="WGI77" s="2"/>
      <c r="WGJ77" s="2"/>
      <c r="WGK77" s="2"/>
      <c r="WGL77" s="2"/>
      <c r="WGM77" s="2"/>
      <c r="WGN77" s="2"/>
      <c r="WGO77" s="2"/>
      <c r="WGP77" s="2"/>
      <c r="WGQ77" s="2"/>
      <c r="WGR77" s="2"/>
      <c r="WGS77" s="2"/>
      <c r="WGT77" s="2"/>
      <c r="WGU77" s="2"/>
      <c r="WGV77" s="2"/>
      <c r="WGW77" s="2"/>
      <c r="WGX77" s="2"/>
      <c r="WGY77" s="2"/>
      <c r="WGZ77" s="2"/>
      <c r="WHA77" s="2"/>
      <c r="WHB77" s="2"/>
      <c r="WHC77" s="2"/>
      <c r="WHD77" s="2"/>
      <c r="WHE77" s="2"/>
      <c r="WHF77" s="2"/>
      <c r="WHG77" s="2"/>
      <c r="WHH77" s="2"/>
      <c r="WHI77" s="2"/>
      <c r="WHJ77" s="2"/>
      <c r="WHK77" s="2"/>
      <c r="WHL77" s="2"/>
      <c r="WHM77" s="2"/>
      <c r="WHN77" s="2"/>
      <c r="WHO77" s="2"/>
      <c r="WHP77" s="2"/>
      <c r="WHQ77" s="2"/>
      <c r="WHR77" s="2"/>
      <c r="WHS77" s="2"/>
      <c r="WHT77" s="2"/>
      <c r="WHU77" s="2"/>
      <c r="WHV77" s="2"/>
      <c r="WHW77" s="2"/>
      <c r="WHX77" s="2"/>
      <c r="WHY77" s="2"/>
      <c r="WHZ77" s="2"/>
      <c r="WIA77" s="2"/>
      <c r="WIB77" s="2"/>
      <c r="WIC77" s="2"/>
      <c r="WID77" s="2"/>
      <c r="WIE77" s="2"/>
      <c r="WIF77" s="2"/>
      <c r="WIG77" s="2"/>
      <c r="WIH77" s="2"/>
      <c r="WII77" s="2"/>
      <c r="WIJ77" s="2"/>
      <c r="WIK77" s="2"/>
      <c r="WIL77" s="2"/>
      <c r="WIM77" s="2"/>
      <c r="WIN77" s="2"/>
      <c r="WIO77" s="2"/>
      <c r="WIP77" s="2"/>
      <c r="WIQ77" s="2"/>
      <c r="WIR77" s="2"/>
      <c r="WIS77" s="2"/>
      <c r="WIT77" s="2"/>
      <c r="WIU77" s="2"/>
      <c r="WIV77" s="2"/>
      <c r="WIW77" s="2"/>
      <c r="WIX77" s="2"/>
      <c r="WIY77" s="2"/>
      <c r="WIZ77" s="2"/>
      <c r="WJA77" s="2"/>
      <c r="WJB77" s="2"/>
      <c r="WJC77" s="2"/>
      <c r="WJD77" s="2"/>
      <c r="WJE77" s="2"/>
      <c r="WJF77" s="2"/>
      <c r="WJG77" s="2"/>
      <c r="WJH77" s="2"/>
      <c r="WJI77" s="2"/>
      <c r="WJJ77" s="2"/>
      <c r="WJK77" s="2"/>
      <c r="WJL77" s="2"/>
      <c r="WJM77" s="2"/>
      <c r="WJN77" s="2"/>
      <c r="WJO77" s="2"/>
      <c r="WJP77" s="2"/>
      <c r="WJQ77" s="2"/>
      <c r="WJR77" s="2"/>
      <c r="WJS77" s="2"/>
      <c r="WJT77" s="2"/>
      <c r="WJU77" s="2"/>
      <c r="WJV77" s="2"/>
      <c r="WJW77" s="2"/>
      <c r="WJX77" s="2"/>
      <c r="WJY77" s="2"/>
      <c r="WJZ77" s="2"/>
      <c r="WKA77" s="2"/>
      <c r="WKB77" s="2"/>
      <c r="WKC77" s="2"/>
      <c r="WKD77" s="2"/>
      <c r="WKE77" s="2"/>
      <c r="WKF77" s="2"/>
      <c r="WKG77" s="2"/>
      <c r="WKH77" s="2"/>
      <c r="WKI77" s="2"/>
      <c r="WKJ77" s="2"/>
      <c r="WKK77" s="2"/>
      <c r="WKL77" s="2"/>
      <c r="WKM77" s="2"/>
      <c r="WKN77" s="2"/>
      <c r="WKO77" s="2"/>
      <c r="WKP77" s="2"/>
      <c r="WKQ77" s="2"/>
      <c r="WKR77" s="2"/>
      <c r="WKS77" s="2"/>
      <c r="WKT77" s="2"/>
      <c r="WKU77" s="2"/>
      <c r="WKV77" s="2"/>
      <c r="WKW77" s="2"/>
      <c r="WKX77" s="2"/>
      <c r="WKY77" s="2"/>
      <c r="WKZ77" s="2"/>
      <c r="WLA77" s="2"/>
      <c r="WLB77" s="2"/>
      <c r="WLC77" s="2"/>
      <c r="WLD77" s="2"/>
      <c r="WLE77" s="2"/>
      <c r="WLF77" s="2"/>
      <c r="WLG77" s="2"/>
      <c r="WLH77" s="2"/>
      <c r="WLI77" s="2"/>
      <c r="WLJ77" s="2"/>
      <c r="WLK77" s="2"/>
      <c r="WLL77" s="2"/>
      <c r="WLM77" s="2"/>
      <c r="WLN77" s="2"/>
      <c r="WLO77" s="2"/>
      <c r="WLP77" s="2"/>
      <c r="WLQ77" s="2"/>
      <c r="WLR77" s="2"/>
      <c r="WLS77" s="2"/>
      <c r="WLT77" s="2"/>
      <c r="WLU77" s="2"/>
      <c r="WLV77" s="2"/>
      <c r="WLW77" s="2"/>
      <c r="WLX77" s="2"/>
      <c r="WLY77" s="2"/>
      <c r="WLZ77" s="2"/>
      <c r="WMA77" s="2"/>
      <c r="WMB77" s="2"/>
      <c r="WMC77" s="2"/>
      <c r="WMD77" s="2"/>
      <c r="WME77" s="2"/>
      <c r="WMF77" s="2"/>
      <c r="WMG77" s="2"/>
      <c r="WMH77" s="2"/>
      <c r="WMI77" s="2"/>
      <c r="WMJ77" s="2"/>
      <c r="WMK77" s="2"/>
      <c r="WML77" s="2"/>
      <c r="WMM77" s="2"/>
      <c r="WMN77" s="2"/>
      <c r="WMO77" s="2"/>
      <c r="WMP77" s="2"/>
      <c r="WMQ77" s="2"/>
      <c r="WMR77" s="2"/>
      <c r="WMS77" s="2"/>
      <c r="WMT77" s="2"/>
      <c r="WMU77" s="2"/>
      <c r="WMV77" s="2"/>
      <c r="WMW77" s="2"/>
      <c r="WMX77" s="2"/>
      <c r="WMY77" s="2"/>
      <c r="WMZ77" s="2"/>
      <c r="WNA77" s="2"/>
      <c r="WNB77" s="2"/>
      <c r="WNC77" s="2"/>
      <c r="WND77" s="2"/>
      <c r="WNE77" s="2"/>
      <c r="WNF77" s="2"/>
      <c r="WNG77" s="2"/>
      <c r="WNH77" s="2"/>
      <c r="WNI77" s="2"/>
      <c r="WNJ77" s="2"/>
      <c r="WNK77" s="2"/>
      <c r="WNL77" s="2"/>
      <c r="WNM77" s="2"/>
      <c r="WNN77" s="2"/>
      <c r="WNO77" s="2"/>
      <c r="WNP77" s="2"/>
      <c r="WNQ77" s="2"/>
      <c r="WNR77" s="2"/>
      <c r="WNS77" s="2"/>
      <c r="WNT77" s="2"/>
      <c r="WNU77" s="2"/>
      <c r="WNV77" s="2"/>
      <c r="WNW77" s="2"/>
      <c r="WNX77" s="2"/>
      <c r="WNY77" s="2"/>
      <c r="WNZ77" s="2"/>
      <c r="WOA77" s="2"/>
      <c r="WOB77" s="2"/>
      <c r="WOC77" s="2"/>
      <c r="WOD77" s="2"/>
      <c r="WOE77" s="2"/>
      <c r="WOF77" s="2"/>
      <c r="WOG77" s="2"/>
      <c r="WOH77" s="2"/>
      <c r="WOI77" s="2"/>
      <c r="WOJ77" s="2"/>
      <c r="WOK77" s="2"/>
      <c r="WOL77" s="2"/>
      <c r="WOM77" s="2"/>
      <c r="WON77" s="2"/>
      <c r="WOO77" s="2"/>
      <c r="WOP77" s="2"/>
      <c r="WOQ77" s="2"/>
      <c r="WOR77" s="2"/>
      <c r="WOS77" s="2"/>
      <c r="WOT77" s="2"/>
      <c r="WOU77" s="2"/>
      <c r="WOV77" s="2"/>
      <c r="WOW77" s="2"/>
      <c r="WOX77" s="2"/>
      <c r="WOY77" s="2"/>
      <c r="WOZ77" s="2"/>
      <c r="WPA77" s="2"/>
      <c r="WPB77" s="2"/>
      <c r="WPC77" s="2"/>
      <c r="WPD77" s="2"/>
      <c r="WPE77" s="2"/>
      <c r="WPF77" s="2"/>
      <c r="WPG77" s="2"/>
      <c r="WPH77" s="2"/>
      <c r="WPI77" s="2"/>
      <c r="WPJ77" s="2"/>
      <c r="WPK77" s="2"/>
      <c r="WPL77" s="2"/>
      <c r="WPM77" s="2"/>
      <c r="WPN77" s="2"/>
      <c r="WPO77" s="2"/>
      <c r="WPP77" s="2"/>
      <c r="WPQ77" s="2"/>
      <c r="WPR77" s="2"/>
      <c r="WPS77" s="2"/>
      <c r="WPT77" s="2"/>
      <c r="WPU77" s="2"/>
      <c r="WPV77" s="2"/>
      <c r="WPW77" s="2"/>
      <c r="WPX77" s="2"/>
      <c r="WPY77" s="2"/>
      <c r="WPZ77" s="2"/>
      <c r="WQA77" s="2"/>
      <c r="WQB77" s="2"/>
      <c r="WQC77" s="2"/>
      <c r="WQD77" s="2"/>
      <c r="WQE77" s="2"/>
      <c r="WQF77" s="2"/>
      <c r="WQG77" s="2"/>
      <c r="WQH77" s="2"/>
      <c r="WQI77" s="2"/>
      <c r="WQJ77" s="2"/>
      <c r="WQK77" s="2"/>
      <c r="WQL77" s="2"/>
      <c r="WQM77" s="2"/>
      <c r="WQN77" s="2"/>
      <c r="WQO77" s="2"/>
      <c r="WQP77" s="2"/>
      <c r="WQQ77" s="2"/>
      <c r="WQR77" s="2"/>
      <c r="WQS77" s="2"/>
      <c r="WQT77" s="2"/>
      <c r="WQU77" s="2"/>
      <c r="WQV77" s="2"/>
      <c r="WQW77" s="2"/>
      <c r="WQX77" s="2"/>
      <c r="WQY77" s="2"/>
      <c r="WQZ77" s="2"/>
      <c r="WRA77" s="2"/>
      <c r="WRB77" s="2"/>
      <c r="WRC77" s="2"/>
      <c r="WRD77" s="2"/>
      <c r="WRE77" s="2"/>
      <c r="WRF77" s="2"/>
      <c r="WRG77" s="2"/>
      <c r="WRH77" s="2"/>
      <c r="WRI77" s="2"/>
      <c r="WRJ77" s="2"/>
      <c r="WRK77" s="2"/>
      <c r="WRL77" s="2"/>
      <c r="WRM77" s="2"/>
      <c r="WRN77" s="2"/>
      <c r="WRO77" s="2"/>
      <c r="WRP77" s="2"/>
      <c r="WRQ77" s="2"/>
      <c r="WRR77" s="2"/>
      <c r="WRS77" s="2"/>
      <c r="WRT77" s="2"/>
      <c r="WRU77" s="2"/>
      <c r="WRV77" s="2"/>
      <c r="WRW77" s="2"/>
      <c r="WRX77" s="2"/>
      <c r="WRY77" s="2"/>
      <c r="WRZ77" s="2"/>
      <c r="WSA77" s="2"/>
      <c r="WSB77" s="2"/>
      <c r="WSC77" s="2"/>
      <c r="WSD77" s="2"/>
      <c r="WSE77" s="2"/>
      <c r="WSF77" s="2"/>
      <c r="WSG77" s="2"/>
      <c r="WSH77" s="2"/>
      <c r="WSI77" s="2"/>
      <c r="WSJ77" s="2"/>
      <c r="WSK77" s="2"/>
      <c r="WSL77" s="2"/>
      <c r="WSM77" s="2"/>
      <c r="WSN77" s="2"/>
      <c r="WSO77" s="2"/>
      <c r="WSP77" s="2"/>
      <c r="WSQ77" s="2"/>
      <c r="WSR77" s="2"/>
      <c r="WSS77" s="2"/>
      <c r="WST77" s="2"/>
      <c r="WSU77" s="2"/>
      <c r="WSV77" s="2"/>
      <c r="WSW77" s="2"/>
      <c r="WSX77" s="2"/>
      <c r="WSY77" s="2"/>
      <c r="WSZ77" s="2"/>
      <c r="WTA77" s="2"/>
      <c r="WTB77" s="2"/>
      <c r="WTC77" s="2"/>
      <c r="WTD77" s="2"/>
      <c r="WTE77" s="2"/>
      <c r="WTF77" s="2"/>
      <c r="WTG77" s="2"/>
      <c r="WTH77" s="2"/>
      <c r="WTI77" s="2"/>
      <c r="WTJ77" s="2"/>
      <c r="WTK77" s="2"/>
      <c r="WTL77" s="2"/>
      <c r="WTM77" s="2"/>
      <c r="WTN77" s="2"/>
      <c r="WTO77" s="2"/>
      <c r="WTP77" s="2"/>
      <c r="WTQ77" s="2"/>
      <c r="WTR77" s="2"/>
      <c r="WTS77" s="2"/>
      <c r="WTT77" s="2"/>
      <c r="WTU77" s="2"/>
      <c r="WTV77" s="2"/>
      <c r="WTW77" s="2"/>
      <c r="WTX77" s="2"/>
      <c r="WTY77" s="2"/>
      <c r="WTZ77" s="2"/>
      <c r="WUA77" s="2"/>
      <c r="WUB77" s="2"/>
      <c r="WUC77" s="2"/>
      <c r="WUD77" s="2"/>
      <c r="WUE77" s="2"/>
      <c r="WUF77" s="2"/>
      <c r="WUG77" s="2"/>
      <c r="WUH77" s="2"/>
      <c r="WUI77" s="2"/>
      <c r="WUJ77" s="2"/>
      <c r="WUK77" s="2"/>
      <c r="WUL77" s="2"/>
      <c r="WUM77" s="2"/>
      <c r="WUN77" s="2"/>
      <c r="WUO77" s="2"/>
      <c r="WUP77" s="2"/>
      <c r="WUQ77" s="2"/>
      <c r="WUR77" s="2"/>
      <c r="WUS77" s="2"/>
      <c r="WUT77" s="2"/>
      <c r="WUU77" s="2"/>
      <c r="WUV77" s="2"/>
      <c r="WUW77" s="2"/>
      <c r="WUX77" s="2"/>
      <c r="WUY77" s="2"/>
      <c r="WUZ77" s="2"/>
      <c r="WVA77" s="2"/>
      <c r="WVB77" s="2"/>
      <c r="WVC77" s="2"/>
      <c r="WVD77" s="2"/>
      <c r="WVE77" s="2"/>
      <c r="WVF77" s="2"/>
      <c r="WVG77" s="2"/>
      <c r="WVH77" s="2"/>
      <c r="WVI77" s="2"/>
      <c r="WVJ77" s="2"/>
      <c r="WVK77" s="2"/>
      <c r="WVL77" s="2"/>
      <c r="WVM77" s="2"/>
      <c r="WVN77" s="2"/>
      <c r="WVO77" s="2"/>
      <c r="WVP77" s="2"/>
      <c r="WVQ77" s="2"/>
      <c r="WVR77" s="2"/>
      <c r="WVS77" s="2"/>
      <c r="WVT77" s="2"/>
      <c r="WVU77" s="2"/>
      <c r="WVV77" s="2"/>
      <c r="WVW77" s="2"/>
      <c r="WVX77" s="2"/>
      <c r="WVY77" s="2"/>
      <c r="WVZ77" s="2"/>
      <c r="WWA77" s="2"/>
      <c r="WWB77" s="2"/>
      <c r="WWC77" s="2"/>
      <c r="WWD77" s="2"/>
      <c r="WWE77" s="2"/>
      <c r="WWF77" s="2"/>
      <c r="WWG77" s="2"/>
      <c r="WWH77" s="2"/>
      <c r="WWI77" s="2"/>
      <c r="WWJ77" s="2"/>
      <c r="WWK77" s="2"/>
      <c r="WWL77" s="2"/>
      <c r="WWM77" s="2"/>
      <c r="WWN77" s="2"/>
      <c r="WWO77" s="2"/>
      <c r="WWP77" s="2"/>
      <c r="WWQ77" s="2"/>
      <c r="WWR77" s="2"/>
      <c r="WWS77" s="2"/>
      <c r="WWT77" s="2"/>
      <c r="WWU77" s="2"/>
      <c r="WWV77" s="2"/>
      <c r="WWW77" s="2"/>
      <c r="WWX77" s="2"/>
      <c r="WWY77" s="2"/>
      <c r="WWZ77" s="2"/>
      <c r="WXA77" s="2"/>
      <c r="WXB77" s="2"/>
      <c r="WXC77" s="2"/>
      <c r="WXD77" s="2"/>
      <c r="WXE77" s="2"/>
      <c r="WXF77" s="2"/>
      <c r="WXG77" s="2"/>
      <c r="WXH77" s="2"/>
      <c r="WXI77" s="2"/>
      <c r="WXJ77" s="2"/>
      <c r="WXK77" s="2"/>
      <c r="WXL77" s="2"/>
      <c r="WXM77" s="2"/>
      <c r="WXN77" s="2"/>
      <c r="WXO77" s="2"/>
      <c r="WXP77" s="2"/>
      <c r="WXQ77" s="2"/>
      <c r="WXR77" s="2"/>
      <c r="WXS77" s="2"/>
      <c r="WXT77" s="2"/>
      <c r="WXU77" s="2"/>
      <c r="WXV77" s="2"/>
      <c r="WXW77" s="2"/>
      <c r="WXX77" s="2"/>
      <c r="WXY77" s="2"/>
      <c r="WXZ77" s="2"/>
      <c r="WYA77" s="2"/>
      <c r="WYB77" s="2"/>
      <c r="WYC77" s="2"/>
      <c r="WYD77" s="2"/>
      <c r="WYE77" s="2"/>
      <c r="WYF77" s="2"/>
      <c r="WYG77" s="2"/>
      <c r="WYH77" s="2"/>
      <c r="WYI77" s="2"/>
      <c r="WYJ77" s="2"/>
      <c r="WYK77" s="2"/>
      <c r="WYL77" s="2"/>
      <c r="WYM77" s="2"/>
      <c r="WYN77" s="2"/>
      <c r="WYO77" s="2"/>
      <c r="WYP77" s="2"/>
      <c r="WYQ77" s="2"/>
      <c r="WYR77" s="2"/>
      <c r="WYS77" s="2"/>
      <c r="WYT77" s="2"/>
      <c r="WYU77" s="2"/>
      <c r="WYV77" s="2"/>
      <c r="WYW77" s="2"/>
      <c r="WYX77" s="2"/>
      <c r="WYY77" s="2"/>
      <c r="WYZ77" s="2"/>
      <c r="WZA77" s="2"/>
      <c r="WZB77" s="2"/>
      <c r="WZC77" s="2"/>
      <c r="WZD77" s="2"/>
      <c r="WZE77" s="2"/>
      <c r="WZF77" s="2"/>
      <c r="WZG77" s="2"/>
      <c r="WZH77" s="2"/>
      <c r="WZI77" s="2"/>
      <c r="WZJ77" s="2"/>
      <c r="WZK77" s="2"/>
      <c r="WZL77" s="2"/>
      <c r="WZM77" s="2"/>
      <c r="WZN77" s="2"/>
      <c r="WZO77" s="2"/>
      <c r="WZP77" s="2"/>
      <c r="WZQ77" s="2"/>
      <c r="WZR77" s="2"/>
      <c r="WZS77" s="2"/>
      <c r="WZT77" s="2"/>
      <c r="WZU77" s="2"/>
      <c r="WZV77" s="2"/>
      <c r="WZW77" s="2"/>
      <c r="WZX77" s="2"/>
      <c r="WZY77" s="2"/>
      <c r="WZZ77" s="2"/>
      <c r="XAA77" s="2"/>
      <c r="XAB77" s="2"/>
      <c r="XAC77" s="2"/>
      <c r="XAD77" s="2"/>
      <c r="XAE77" s="2"/>
      <c r="XAF77" s="2"/>
      <c r="XAG77" s="2"/>
      <c r="XAH77" s="2"/>
      <c r="XAI77" s="2"/>
      <c r="XAJ77" s="2"/>
      <c r="XAK77" s="2"/>
      <c r="XAL77" s="2"/>
      <c r="XAM77" s="2"/>
      <c r="XAN77" s="2"/>
      <c r="XAO77" s="2"/>
      <c r="XAP77" s="2"/>
      <c r="XAQ77" s="2"/>
      <c r="XAR77" s="2"/>
      <c r="XAS77" s="2"/>
      <c r="XAT77" s="2"/>
      <c r="XAU77" s="2"/>
      <c r="XAV77" s="2"/>
      <c r="XAW77" s="2"/>
      <c r="XAX77" s="2"/>
      <c r="XAY77" s="2"/>
      <c r="XAZ77" s="2"/>
      <c r="XBA77" s="2"/>
      <c r="XBB77" s="2"/>
      <c r="XBC77" s="2"/>
      <c r="XBD77" s="2"/>
      <c r="XBE77" s="2"/>
      <c r="XBF77" s="2"/>
      <c r="XBG77" s="2"/>
      <c r="XBH77" s="2"/>
      <c r="XBI77" s="2"/>
      <c r="XBJ77" s="2"/>
      <c r="XBK77" s="2"/>
      <c r="XBL77" s="2"/>
      <c r="XBM77" s="2"/>
      <c r="XBN77" s="2"/>
      <c r="XBO77" s="2"/>
      <c r="XBP77" s="2"/>
      <c r="XBQ77" s="2"/>
      <c r="XBR77" s="2"/>
      <c r="XBS77" s="2"/>
      <c r="XBT77" s="2"/>
      <c r="XBU77" s="2"/>
      <c r="XBV77" s="2"/>
      <c r="XBW77" s="2"/>
      <c r="XBX77" s="2"/>
      <c r="XBY77" s="2"/>
      <c r="XBZ77" s="2"/>
      <c r="XCA77" s="2"/>
      <c r="XCB77" s="2"/>
      <c r="XCC77" s="2"/>
      <c r="XCD77" s="2"/>
      <c r="XCE77" s="2"/>
      <c r="XCF77" s="2"/>
      <c r="XCG77" s="2"/>
      <c r="XCH77" s="2"/>
      <c r="XCI77" s="2"/>
      <c r="XCJ77" s="2"/>
      <c r="XCK77" s="2"/>
      <c r="XCL77" s="2"/>
      <c r="XCM77" s="2"/>
      <c r="XCN77" s="2"/>
      <c r="XCO77" s="2"/>
      <c r="XCP77" s="2"/>
      <c r="XCQ77" s="2"/>
      <c r="XCR77" s="2"/>
      <c r="XCS77" s="2"/>
      <c r="XCT77" s="2"/>
      <c r="XCU77" s="2"/>
      <c r="XCV77" s="2"/>
      <c r="XCW77" s="2"/>
      <c r="XCX77" s="2"/>
      <c r="XCY77" s="2"/>
      <c r="XCZ77" s="2"/>
      <c r="XDA77" s="2"/>
      <c r="XDB77" s="2"/>
      <c r="XDC77" s="2"/>
      <c r="XDD77" s="2"/>
      <c r="XDE77" s="2"/>
      <c r="XDF77" s="2"/>
      <c r="XDG77" s="2"/>
      <c r="XDH77" s="2"/>
      <c r="XDI77" s="2"/>
      <c r="XDJ77" s="2"/>
      <c r="XDK77" s="2"/>
      <c r="XDL77" s="2"/>
      <c r="XDM77" s="2"/>
      <c r="XDN77" s="2"/>
      <c r="XDO77" s="2"/>
      <c r="XDP77" s="2"/>
      <c r="XDQ77" s="2"/>
      <c r="XDR77" s="2"/>
      <c r="XDS77" s="2"/>
      <c r="XDT77" s="2"/>
      <c r="XDU77" s="2"/>
      <c r="XDV77" s="2"/>
      <c r="XDW77" s="2"/>
      <c r="XDX77" s="2"/>
      <c r="XDY77" s="2"/>
      <c r="XDZ77" s="2"/>
      <c r="XEA77" s="2"/>
      <c r="XEB77" s="2"/>
      <c r="XEC77" s="2"/>
      <c r="XED77" s="2"/>
      <c r="XEE77" s="2"/>
      <c r="XEF77" s="2"/>
      <c r="XEG77" s="2"/>
      <c r="XEH77" s="2"/>
      <c r="XEI77" s="2"/>
      <c r="XEJ77" s="2"/>
      <c r="XEK77" s="2"/>
      <c r="XEL77" s="2"/>
      <c r="XEM77" s="2"/>
      <c r="XEN77" s="2"/>
      <c r="XEO77" s="2"/>
      <c r="XEP77" s="2"/>
      <c r="XEQ77" s="2"/>
      <c r="XER77" s="2"/>
      <c r="XES77" s="2"/>
      <c r="XET77" s="2"/>
      <c r="XEU77" s="2"/>
      <c r="XEV77" s="2"/>
      <c r="XEW77" s="2"/>
      <c r="XEX77" s="2"/>
      <c r="XEY77" s="2"/>
      <c r="XEZ77" s="2"/>
      <c r="XFA77" s="2"/>
      <c r="XFB77" s="2"/>
      <c r="XFC77" s="2"/>
    </row>
    <row r="78" spans="1:16383" x14ac:dyDescent="0.2">
      <c r="A78" s="45" t="s">
        <v>193</v>
      </c>
      <c r="B78" s="45"/>
      <c r="C78" s="168"/>
      <c r="D78" s="168"/>
      <c r="E78" s="168"/>
      <c r="F78" s="168"/>
      <c r="G78" s="168"/>
      <c r="H78" s="168"/>
      <c r="I78" s="168"/>
      <c r="J78" s="168"/>
      <c r="K78" s="168"/>
      <c r="L78" s="168"/>
      <c r="M78" s="168"/>
      <c r="N78" s="168"/>
      <c r="O78" s="168"/>
      <c r="P78" s="168"/>
      <c r="Q78" s="168"/>
      <c r="R78" s="168"/>
      <c r="S78" s="168"/>
      <c r="T78" s="168"/>
      <c r="U78" s="168"/>
      <c r="V78" s="168"/>
      <c r="W78" s="168"/>
      <c r="X78" s="168"/>
      <c r="Y78" s="168"/>
      <c r="Z78" s="168"/>
      <c r="AA78" s="168"/>
      <c r="AB78" s="168"/>
      <c r="AC78" s="168"/>
      <c r="AD78" s="168"/>
      <c r="AE78" s="168"/>
      <c r="AF78" s="168"/>
      <c r="AG78" s="168"/>
      <c r="AH78" s="168"/>
      <c r="AI78" s="168"/>
      <c r="AJ78" s="45"/>
      <c r="AK78" s="45"/>
      <c r="AL78" s="45"/>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W78" s="2"/>
      <c r="AMX78" s="2"/>
      <c r="AMY78" s="2"/>
      <c r="AMZ78" s="2"/>
      <c r="ANA78" s="2"/>
      <c r="ANB78" s="2"/>
      <c r="ANC78" s="2"/>
      <c r="AND78" s="2"/>
      <c r="ANE78" s="2"/>
      <c r="ANF78" s="2"/>
      <c r="ANG78" s="2"/>
      <c r="ANH78" s="2"/>
      <c r="ANI78" s="2"/>
      <c r="ANJ78" s="2"/>
      <c r="ANK78" s="2"/>
      <c r="ANL78" s="2"/>
      <c r="ANM78" s="2"/>
      <c r="ANN78" s="2"/>
      <c r="ANO78" s="2"/>
      <c r="ANP78" s="2"/>
      <c r="ANQ78" s="2"/>
      <c r="ANR78" s="2"/>
      <c r="ANS78" s="2"/>
      <c r="ANT78" s="2"/>
      <c r="ANU78" s="2"/>
      <c r="ANV78" s="2"/>
      <c r="ANW78" s="2"/>
      <c r="ANX78" s="2"/>
      <c r="ANY78" s="2"/>
      <c r="ANZ78" s="2"/>
      <c r="AOA78" s="2"/>
      <c r="AOB78" s="2"/>
      <c r="AOC78" s="2"/>
      <c r="AOD78" s="2"/>
      <c r="AOE78" s="2"/>
      <c r="AOF78" s="2"/>
      <c r="AOG78" s="2"/>
      <c r="AOH78" s="2"/>
      <c r="AOI78" s="2"/>
      <c r="AOJ78" s="2"/>
      <c r="AOK78" s="2"/>
      <c r="AOL78" s="2"/>
      <c r="AOM78" s="2"/>
      <c r="AON78" s="2"/>
      <c r="AOO78" s="2"/>
      <c r="AOP78" s="2"/>
      <c r="AOQ78" s="2"/>
      <c r="AOR78" s="2"/>
      <c r="AOS78" s="2"/>
      <c r="AOT78" s="2"/>
      <c r="AOU78" s="2"/>
      <c r="AOV78" s="2"/>
      <c r="AOW78" s="2"/>
      <c r="AOX78" s="2"/>
      <c r="AOY78" s="2"/>
      <c r="AOZ78" s="2"/>
      <c r="APA78" s="2"/>
      <c r="APB78" s="2"/>
      <c r="APC78" s="2"/>
      <c r="APD78" s="2"/>
      <c r="APE78" s="2"/>
      <c r="APF78" s="2"/>
      <c r="APG78" s="2"/>
      <c r="APH78" s="2"/>
      <c r="API78" s="2"/>
      <c r="APJ78" s="2"/>
      <c r="APK78" s="2"/>
      <c r="APL78" s="2"/>
      <c r="APM78" s="2"/>
      <c r="APN78" s="2"/>
      <c r="APO78" s="2"/>
      <c r="APP78" s="2"/>
      <c r="APQ78" s="2"/>
      <c r="APR78" s="2"/>
      <c r="APS78" s="2"/>
      <c r="APT78" s="2"/>
      <c r="APU78" s="2"/>
      <c r="APV78" s="2"/>
      <c r="APW78" s="2"/>
      <c r="APX78" s="2"/>
      <c r="APY78" s="2"/>
      <c r="APZ78" s="2"/>
      <c r="AQA78" s="2"/>
      <c r="AQB78" s="2"/>
      <c r="AQC78" s="2"/>
      <c r="AQD78" s="2"/>
      <c r="AQE78" s="2"/>
      <c r="AQF78" s="2"/>
      <c r="AQG78" s="2"/>
      <c r="AQH78" s="2"/>
      <c r="AQI78" s="2"/>
      <c r="AQJ78" s="2"/>
      <c r="AQK78" s="2"/>
      <c r="AQL78" s="2"/>
      <c r="AQM78" s="2"/>
      <c r="AQN78" s="2"/>
      <c r="AQO78" s="2"/>
      <c r="AQP78" s="2"/>
      <c r="AQQ78" s="2"/>
      <c r="AQR78" s="2"/>
      <c r="AQS78" s="2"/>
      <c r="AQT78" s="2"/>
      <c r="AQU78" s="2"/>
      <c r="AQV78" s="2"/>
      <c r="AQW78" s="2"/>
      <c r="AQX78" s="2"/>
      <c r="AQY78" s="2"/>
      <c r="AQZ78" s="2"/>
      <c r="ARA78" s="2"/>
      <c r="ARB78" s="2"/>
      <c r="ARC78" s="2"/>
      <c r="ARD78" s="2"/>
      <c r="ARE78" s="2"/>
      <c r="ARF78" s="2"/>
      <c r="ARG78" s="2"/>
      <c r="ARH78" s="2"/>
      <c r="ARI78" s="2"/>
      <c r="ARJ78" s="2"/>
      <c r="ARK78" s="2"/>
      <c r="ARL78" s="2"/>
      <c r="ARM78" s="2"/>
      <c r="ARN78" s="2"/>
      <c r="ARO78" s="2"/>
      <c r="ARP78" s="2"/>
      <c r="ARQ78" s="2"/>
      <c r="ARR78" s="2"/>
      <c r="ARS78" s="2"/>
      <c r="ART78" s="2"/>
      <c r="ARU78" s="2"/>
      <c r="ARV78" s="2"/>
      <c r="ARW78" s="2"/>
      <c r="ARX78" s="2"/>
      <c r="ARY78" s="2"/>
      <c r="ARZ78" s="2"/>
      <c r="ASA78" s="2"/>
      <c r="ASB78" s="2"/>
      <c r="ASC78" s="2"/>
      <c r="ASD78" s="2"/>
      <c r="ASE78" s="2"/>
      <c r="ASF78" s="2"/>
      <c r="ASG78" s="2"/>
      <c r="ASH78" s="2"/>
      <c r="ASI78" s="2"/>
      <c r="ASJ78" s="2"/>
      <c r="ASK78" s="2"/>
      <c r="ASL78" s="2"/>
      <c r="ASM78" s="2"/>
      <c r="ASN78" s="2"/>
      <c r="ASO78" s="2"/>
      <c r="ASP78" s="2"/>
      <c r="ASQ78" s="2"/>
      <c r="ASR78" s="2"/>
      <c r="ASS78" s="2"/>
      <c r="AST78" s="2"/>
      <c r="ASU78" s="2"/>
      <c r="ASV78" s="2"/>
      <c r="ASW78" s="2"/>
      <c r="ASX78" s="2"/>
      <c r="ASY78" s="2"/>
      <c r="ASZ78" s="2"/>
      <c r="ATA78" s="2"/>
      <c r="ATB78" s="2"/>
      <c r="ATC78" s="2"/>
      <c r="ATD78" s="2"/>
      <c r="ATE78" s="2"/>
      <c r="ATF78" s="2"/>
      <c r="ATG78" s="2"/>
      <c r="ATH78" s="2"/>
      <c r="ATI78" s="2"/>
      <c r="ATJ78" s="2"/>
      <c r="ATK78" s="2"/>
      <c r="ATL78" s="2"/>
      <c r="ATM78" s="2"/>
      <c r="ATN78" s="2"/>
      <c r="ATO78" s="2"/>
      <c r="ATP78" s="2"/>
      <c r="ATQ78" s="2"/>
      <c r="ATR78" s="2"/>
      <c r="ATS78" s="2"/>
      <c r="ATT78" s="2"/>
      <c r="ATU78" s="2"/>
      <c r="ATV78" s="2"/>
      <c r="ATW78" s="2"/>
      <c r="ATX78" s="2"/>
      <c r="ATY78" s="2"/>
      <c r="ATZ78" s="2"/>
      <c r="AUA78" s="2"/>
      <c r="AUB78" s="2"/>
      <c r="AUC78" s="2"/>
      <c r="AUD78" s="2"/>
      <c r="AUE78" s="2"/>
      <c r="AUF78" s="2"/>
      <c r="AUG78" s="2"/>
      <c r="AUH78" s="2"/>
      <c r="AUI78" s="2"/>
      <c r="AUJ78" s="2"/>
      <c r="AUK78" s="2"/>
      <c r="AUL78" s="2"/>
      <c r="AUM78" s="2"/>
      <c r="AUN78" s="2"/>
      <c r="AUO78" s="2"/>
      <c r="AUP78" s="2"/>
      <c r="AUQ78" s="2"/>
      <c r="AUR78" s="2"/>
      <c r="AUS78" s="2"/>
      <c r="AUT78" s="2"/>
      <c r="AUU78" s="2"/>
      <c r="AUV78" s="2"/>
      <c r="AUW78" s="2"/>
      <c r="AUX78" s="2"/>
      <c r="AUY78" s="2"/>
      <c r="AUZ78" s="2"/>
      <c r="AVA78" s="2"/>
      <c r="AVB78" s="2"/>
      <c r="AVC78" s="2"/>
      <c r="AVD78" s="2"/>
      <c r="AVE78" s="2"/>
      <c r="AVF78" s="2"/>
      <c r="AVG78" s="2"/>
      <c r="AVH78" s="2"/>
      <c r="AVI78" s="2"/>
      <c r="AVJ78" s="2"/>
      <c r="AVK78" s="2"/>
      <c r="AVL78" s="2"/>
      <c r="AVM78" s="2"/>
      <c r="AVN78" s="2"/>
      <c r="AVO78" s="2"/>
      <c r="AVP78" s="2"/>
      <c r="AVQ78" s="2"/>
      <c r="AVR78" s="2"/>
      <c r="AVS78" s="2"/>
      <c r="AVT78" s="2"/>
      <c r="AVU78" s="2"/>
      <c r="AVV78" s="2"/>
      <c r="AVW78" s="2"/>
      <c r="AVX78" s="2"/>
      <c r="AVY78" s="2"/>
      <c r="AVZ78" s="2"/>
      <c r="AWA78" s="2"/>
      <c r="AWB78" s="2"/>
      <c r="AWC78" s="2"/>
      <c r="AWD78" s="2"/>
      <c r="AWE78" s="2"/>
      <c r="AWF78" s="2"/>
      <c r="AWG78" s="2"/>
      <c r="AWH78" s="2"/>
      <c r="AWI78" s="2"/>
      <c r="AWJ78" s="2"/>
      <c r="AWK78" s="2"/>
      <c r="AWL78" s="2"/>
      <c r="AWM78" s="2"/>
      <c r="AWN78" s="2"/>
      <c r="AWO78" s="2"/>
      <c r="AWP78" s="2"/>
      <c r="AWQ78" s="2"/>
      <c r="AWR78" s="2"/>
      <c r="AWS78" s="2"/>
      <c r="AWT78" s="2"/>
      <c r="AWU78" s="2"/>
      <c r="AWV78" s="2"/>
      <c r="AWW78" s="2"/>
      <c r="AWX78" s="2"/>
      <c r="AWY78" s="2"/>
      <c r="AWZ78" s="2"/>
      <c r="AXA78" s="2"/>
      <c r="AXB78" s="2"/>
      <c r="AXC78" s="2"/>
      <c r="AXD78" s="2"/>
      <c r="AXE78" s="2"/>
      <c r="AXF78" s="2"/>
      <c r="AXG78" s="2"/>
      <c r="AXH78" s="2"/>
      <c r="AXI78" s="2"/>
      <c r="AXJ78" s="2"/>
      <c r="AXK78" s="2"/>
      <c r="AXL78" s="2"/>
      <c r="AXM78" s="2"/>
      <c r="AXN78" s="2"/>
      <c r="AXO78" s="2"/>
      <c r="AXP78" s="2"/>
      <c r="AXQ78" s="2"/>
      <c r="AXR78" s="2"/>
      <c r="AXS78" s="2"/>
      <c r="AXT78" s="2"/>
      <c r="AXU78" s="2"/>
      <c r="AXV78" s="2"/>
      <c r="AXW78" s="2"/>
      <c r="AXX78" s="2"/>
      <c r="AXY78" s="2"/>
      <c r="AXZ78" s="2"/>
      <c r="AYA78" s="2"/>
      <c r="AYB78" s="2"/>
      <c r="AYC78" s="2"/>
      <c r="AYD78" s="2"/>
      <c r="AYE78" s="2"/>
      <c r="AYF78" s="2"/>
      <c r="AYG78" s="2"/>
      <c r="AYH78" s="2"/>
      <c r="AYI78" s="2"/>
      <c r="AYJ78" s="2"/>
      <c r="AYK78" s="2"/>
      <c r="AYL78" s="2"/>
      <c r="AYM78" s="2"/>
      <c r="AYN78" s="2"/>
      <c r="AYO78" s="2"/>
      <c r="AYP78" s="2"/>
      <c r="AYQ78" s="2"/>
      <c r="AYR78" s="2"/>
      <c r="AYS78" s="2"/>
      <c r="AYT78" s="2"/>
      <c r="AYU78" s="2"/>
      <c r="AYV78" s="2"/>
      <c r="AYW78" s="2"/>
      <c r="AYX78" s="2"/>
      <c r="AYY78" s="2"/>
      <c r="AYZ78" s="2"/>
      <c r="AZA78" s="2"/>
      <c r="AZB78" s="2"/>
      <c r="AZC78" s="2"/>
      <c r="AZD78" s="2"/>
      <c r="AZE78" s="2"/>
      <c r="AZF78" s="2"/>
      <c r="AZG78" s="2"/>
      <c r="AZH78" s="2"/>
      <c r="AZI78" s="2"/>
      <c r="AZJ78" s="2"/>
      <c r="AZK78" s="2"/>
      <c r="AZL78" s="2"/>
      <c r="AZM78" s="2"/>
      <c r="AZN78" s="2"/>
      <c r="AZO78" s="2"/>
      <c r="AZP78" s="2"/>
      <c r="AZQ78" s="2"/>
      <c r="AZR78" s="2"/>
      <c r="AZS78" s="2"/>
      <c r="AZT78" s="2"/>
      <c r="AZU78" s="2"/>
      <c r="AZV78" s="2"/>
      <c r="AZW78" s="2"/>
      <c r="AZX78" s="2"/>
      <c r="AZY78" s="2"/>
      <c r="AZZ78" s="2"/>
      <c r="BAA78" s="2"/>
      <c r="BAB78" s="2"/>
      <c r="BAC78" s="2"/>
      <c r="BAD78" s="2"/>
      <c r="BAE78" s="2"/>
      <c r="BAF78" s="2"/>
      <c r="BAG78" s="2"/>
      <c r="BAH78" s="2"/>
      <c r="BAI78" s="2"/>
      <c r="BAJ78" s="2"/>
      <c r="BAK78" s="2"/>
      <c r="BAL78" s="2"/>
      <c r="BAM78" s="2"/>
      <c r="BAN78" s="2"/>
      <c r="BAO78" s="2"/>
      <c r="BAP78" s="2"/>
      <c r="BAQ78" s="2"/>
      <c r="BAR78" s="2"/>
      <c r="BAS78" s="2"/>
      <c r="BAT78" s="2"/>
      <c r="BAU78" s="2"/>
      <c r="BAV78" s="2"/>
      <c r="BAW78" s="2"/>
      <c r="BAX78" s="2"/>
      <c r="BAY78" s="2"/>
      <c r="BAZ78" s="2"/>
      <c r="BBA78" s="2"/>
      <c r="BBB78" s="2"/>
      <c r="BBC78" s="2"/>
      <c r="BBD78" s="2"/>
      <c r="BBE78" s="2"/>
      <c r="BBF78" s="2"/>
      <c r="BBG78" s="2"/>
      <c r="BBH78" s="2"/>
      <c r="BBI78" s="2"/>
      <c r="BBJ78" s="2"/>
      <c r="BBK78" s="2"/>
      <c r="BBL78" s="2"/>
      <c r="BBM78" s="2"/>
      <c r="BBN78" s="2"/>
      <c r="BBO78" s="2"/>
      <c r="BBP78" s="2"/>
      <c r="BBQ78" s="2"/>
      <c r="BBR78" s="2"/>
      <c r="BBS78" s="2"/>
      <c r="BBT78" s="2"/>
      <c r="BBU78" s="2"/>
      <c r="BBV78" s="2"/>
      <c r="BBW78" s="2"/>
      <c r="BBX78" s="2"/>
      <c r="BBY78" s="2"/>
      <c r="BBZ78" s="2"/>
      <c r="BCA78" s="2"/>
      <c r="BCB78" s="2"/>
      <c r="BCC78" s="2"/>
      <c r="BCD78" s="2"/>
      <c r="BCE78" s="2"/>
      <c r="BCF78" s="2"/>
      <c r="BCG78" s="2"/>
      <c r="BCH78" s="2"/>
      <c r="BCI78" s="2"/>
      <c r="BCJ78" s="2"/>
      <c r="BCK78" s="2"/>
      <c r="BCL78" s="2"/>
      <c r="BCM78" s="2"/>
      <c r="BCN78" s="2"/>
      <c r="BCO78" s="2"/>
      <c r="BCP78" s="2"/>
      <c r="BCQ78" s="2"/>
      <c r="BCR78" s="2"/>
      <c r="BCS78" s="2"/>
      <c r="BCT78" s="2"/>
      <c r="BCU78" s="2"/>
      <c r="BCV78" s="2"/>
      <c r="BCW78" s="2"/>
      <c r="BCX78" s="2"/>
      <c r="BCY78" s="2"/>
      <c r="BCZ78" s="2"/>
      <c r="BDA78" s="2"/>
      <c r="BDB78" s="2"/>
      <c r="BDC78" s="2"/>
      <c r="BDD78" s="2"/>
      <c r="BDE78" s="2"/>
      <c r="BDF78" s="2"/>
      <c r="BDG78" s="2"/>
      <c r="BDH78" s="2"/>
      <c r="BDI78" s="2"/>
      <c r="BDJ78" s="2"/>
      <c r="BDK78" s="2"/>
      <c r="BDL78" s="2"/>
      <c r="BDM78" s="2"/>
      <c r="BDN78" s="2"/>
      <c r="BDO78" s="2"/>
      <c r="BDP78" s="2"/>
      <c r="BDQ78" s="2"/>
      <c r="BDR78" s="2"/>
      <c r="BDS78" s="2"/>
      <c r="BDT78" s="2"/>
      <c r="BDU78" s="2"/>
      <c r="BDV78" s="2"/>
      <c r="BDW78" s="2"/>
      <c r="BDX78" s="2"/>
      <c r="BDY78" s="2"/>
      <c r="BDZ78" s="2"/>
      <c r="BEA78" s="2"/>
      <c r="BEB78" s="2"/>
      <c r="BEC78" s="2"/>
      <c r="BED78" s="2"/>
      <c r="BEE78" s="2"/>
      <c r="BEF78" s="2"/>
      <c r="BEG78" s="2"/>
      <c r="BEH78" s="2"/>
      <c r="BEI78" s="2"/>
      <c r="BEJ78" s="2"/>
      <c r="BEK78" s="2"/>
      <c r="BEL78" s="2"/>
      <c r="BEM78" s="2"/>
      <c r="BEN78" s="2"/>
      <c r="BEO78" s="2"/>
      <c r="BEP78" s="2"/>
      <c r="BEQ78" s="2"/>
      <c r="BER78" s="2"/>
      <c r="BES78" s="2"/>
      <c r="BET78" s="2"/>
      <c r="BEU78" s="2"/>
      <c r="BEV78" s="2"/>
      <c r="BEW78" s="2"/>
      <c r="BEX78" s="2"/>
      <c r="BEY78" s="2"/>
      <c r="BEZ78" s="2"/>
      <c r="BFA78" s="2"/>
      <c r="BFB78" s="2"/>
      <c r="BFC78" s="2"/>
      <c r="BFD78" s="2"/>
      <c r="BFE78" s="2"/>
      <c r="BFF78" s="2"/>
      <c r="BFG78" s="2"/>
      <c r="BFH78" s="2"/>
      <c r="BFI78" s="2"/>
      <c r="BFJ78" s="2"/>
      <c r="BFK78" s="2"/>
      <c r="BFL78" s="2"/>
      <c r="BFM78" s="2"/>
      <c r="BFN78" s="2"/>
      <c r="BFO78" s="2"/>
      <c r="BFP78" s="2"/>
      <c r="BFQ78" s="2"/>
      <c r="BFR78" s="2"/>
      <c r="BFS78" s="2"/>
      <c r="BFT78" s="2"/>
      <c r="BFU78" s="2"/>
      <c r="BFV78" s="2"/>
      <c r="BFW78" s="2"/>
      <c r="BFX78" s="2"/>
      <c r="BFY78" s="2"/>
      <c r="BFZ78" s="2"/>
      <c r="BGA78" s="2"/>
      <c r="BGB78" s="2"/>
      <c r="BGC78" s="2"/>
      <c r="BGD78" s="2"/>
      <c r="BGE78" s="2"/>
      <c r="BGF78" s="2"/>
      <c r="BGG78" s="2"/>
      <c r="BGH78" s="2"/>
      <c r="BGI78" s="2"/>
      <c r="BGJ78" s="2"/>
      <c r="BGK78" s="2"/>
      <c r="BGL78" s="2"/>
      <c r="BGM78" s="2"/>
      <c r="BGN78" s="2"/>
      <c r="BGO78" s="2"/>
      <c r="BGP78" s="2"/>
      <c r="BGQ78" s="2"/>
      <c r="BGR78" s="2"/>
      <c r="BGS78" s="2"/>
      <c r="BGT78" s="2"/>
      <c r="BGU78" s="2"/>
      <c r="BGV78" s="2"/>
      <c r="BGW78" s="2"/>
      <c r="BGX78" s="2"/>
      <c r="BGY78" s="2"/>
      <c r="BGZ78" s="2"/>
      <c r="BHA78" s="2"/>
      <c r="BHB78" s="2"/>
      <c r="BHC78" s="2"/>
      <c r="BHD78" s="2"/>
      <c r="BHE78" s="2"/>
      <c r="BHF78" s="2"/>
      <c r="BHG78" s="2"/>
      <c r="BHH78" s="2"/>
      <c r="BHI78" s="2"/>
      <c r="BHJ78" s="2"/>
      <c r="BHK78" s="2"/>
      <c r="BHL78" s="2"/>
      <c r="BHM78" s="2"/>
      <c r="BHN78" s="2"/>
      <c r="BHO78" s="2"/>
      <c r="BHP78" s="2"/>
      <c r="BHQ78" s="2"/>
      <c r="BHR78" s="2"/>
      <c r="BHS78" s="2"/>
      <c r="BHT78" s="2"/>
      <c r="BHU78" s="2"/>
      <c r="BHV78" s="2"/>
      <c r="BHW78" s="2"/>
      <c r="BHX78" s="2"/>
      <c r="BHY78" s="2"/>
      <c r="BHZ78" s="2"/>
      <c r="BIA78" s="2"/>
      <c r="BIB78" s="2"/>
      <c r="BIC78" s="2"/>
      <c r="BID78" s="2"/>
      <c r="BIE78" s="2"/>
      <c r="BIF78" s="2"/>
      <c r="BIG78" s="2"/>
      <c r="BIH78" s="2"/>
      <c r="BII78" s="2"/>
      <c r="BIJ78" s="2"/>
      <c r="BIK78" s="2"/>
      <c r="BIL78" s="2"/>
      <c r="BIM78" s="2"/>
      <c r="BIN78" s="2"/>
      <c r="BIO78" s="2"/>
      <c r="BIP78" s="2"/>
      <c r="BIQ78" s="2"/>
      <c r="BIR78" s="2"/>
      <c r="BIS78" s="2"/>
      <c r="BIT78" s="2"/>
      <c r="BIU78" s="2"/>
      <c r="BIV78" s="2"/>
      <c r="BIW78" s="2"/>
      <c r="BIX78" s="2"/>
      <c r="BIY78" s="2"/>
      <c r="BIZ78" s="2"/>
      <c r="BJA78" s="2"/>
      <c r="BJB78" s="2"/>
      <c r="BJC78" s="2"/>
      <c r="BJD78" s="2"/>
      <c r="BJE78" s="2"/>
      <c r="BJF78" s="2"/>
      <c r="BJG78" s="2"/>
      <c r="BJH78" s="2"/>
      <c r="BJI78" s="2"/>
      <c r="BJJ78" s="2"/>
      <c r="BJK78" s="2"/>
      <c r="BJL78" s="2"/>
      <c r="BJM78" s="2"/>
      <c r="BJN78" s="2"/>
      <c r="BJO78" s="2"/>
      <c r="BJP78" s="2"/>
      <c r="BJQ78" s="2"/>
      <c r="BJR78" s="2"/>
      <c r="BJS78" s="2"/>
      <c r="BJT78" s="2"/>
      <c r="BJU78" s="2"/>
      <c r="BJV78" s="2"/>
      <c r="BJW78" s="2"/>
      <c r="BJX78" s="2"/>
      <c r="BJY78" s="2"/>
      <c r="BJZ78" s="2"/>
      <c r="BKA78" s="2"/>
      <c r="BKB78" s="2"/>
      <c r="BKC78" s="2"/>
      <c r="BKD78" s="2"/>
      <c r="BKE78" s="2"/>
      <c r="BKF78" s="2"/>
      <c r="BKG78" s="2"/>
      <c r="BKH78" s="2"/>
      <c r="BKI78" s="2"/>
      <c r="BKJ78" s="2"/>
      <c r="BKK78" s="2"/>
      <c r="BKL78" s="2"/>
      <c r="BKM78" s="2"/>
      <c r="BKN78" s="2"/>
      <c r="BKO78" s="2"/>
      <c r="BKP78" s="2"/>
      <c r="BKQ78" s="2"/>
      <c r="BKR78" s="2"/>
      <c r="BKS78" s="2"/>
      <c r="BKT78" s="2"/>
      <c r="BKU78" s="2"/>
      <c r="BKV78" s="2"/>
      <c r="BKW78" s="2"/>
      <c r="BKX78" s="2"/>
      <c r="BKY78" s="2"/>
      <c r="BKZ78" s="2"/>
      <c r="BLA78" s="2"/>
      <c r="BLB78" s="2"/>
      <c r="BLC78" s="2"/>
      <c r="BLD78" s="2"/>
      <c r="BLE78" s="2"/>
      <c r="BLF78" s="2"/>
      <c r="BLG78" s="2"/>
      <c r="BLH78" s="2"/>
      <c r="BLI78" s="2"/>
      <c r="BLJ78" s="2"/>
      <c r="BLK78" s="2"/>
      <c r="BLL78" s="2"/>
      <c r="BLM78" s="2"/>
      <c r="BLN78" s="2"/>
      <c r="BLO78" s="2"/>
      <c r="BLP78" s="2"/>
      <c r="BLQ78" s="2"/>
      <c r="BLR78" s="2"/>
      <c r="BLS78" s="2"/>
      <c r="BLT78" s="2"/>
      <c r="BLU78" s="2"/>
      <c r="BLV78" s="2"/>
      <c r="BLW78" s="2"/>
      <c r="BLX78" s="2"/>
      <c r="BLY78" s="2"/>
      <c r="BLZ78" s="2"/>
      <c r="BMA78" s="2"/>
      <c r="BMB78" s="2"/>
      <c r="BMC78" s="2"/>
      <c r="BMD78" s="2"/>
      <c r="BME78" s="2"/>
      <c r="BMF78" s="2"/>
      <c r="BMG78" s="2"/>
      <c r="BMH78" s="2"/>
      <c r="BMI78" s="2"/>
      <c r="BMJ78" s="2"/>
      <c r="BMK78" s="2"/>
      <c r="BML78" s="2"/>
      <c r="BMM78" s="2"/>
      <c r="BMN78" s="2"/>
      <c r="BMO78" s="2"/>
      <c r="BMP78" s="2"/>
      <c r="BMQ78" s="2"/>
      <c r="BMR78" s="2"/>
      <c r="BMS78" s="2"/>
      <c r="BMT78" s="2"/>
      <c r="BMU78" s="2"/>
      <c r="BMV78" s="2"/>
      <c r="BMW78" s="2"/>
      <c r="BMX78" s="2"/>
      <c r="BMY78" s="2"/>
      <c r="BMZ78" s="2"/>
      <c r="BNA78" s="2"/>
      <c r="BNB78" s="2"/>
      <c r="BNC78" s="2"/>
      <c r="BND78" s="2"/>
      <c r="BNE78" s="2"/>
      <c r="BNF78" s="2"/>
      <c r="BNG78" s="2"/>
      <c r="BNH78" s="2"/>
      <c r="BNI78" s="2"/>
      <c r="BNJ78" s="2"/>
      <c r="BNK78" s="2"/>
      <c r="BNL78" s="2"/>
      <c r="BNM78" s="2"/>
      <c r="BNN78" s="2"/>
      <c r="BNO78" s="2"/>
      <c r="BNP78" s="2"/>
      <c r="BNQ78" s="2"/>
      <c r="BNR78" s="2"/>
      <c r="BNS78" s="2"/>
      <c r="BNT78" s="2"/>
      <c r="BNU78" s="2"/>
      <c r="BNV78" s="2"/>
      <c r="BNW78" s="2"/>
      <c r="BNX78" s="2"/>
      <c r="BNY78" s="2"/>
      <c r="BNZ78" s="2"/>
      <c r="BOA78" s="2"/>
      <c r="BOB78" s="2"/>
      <c r="BOC78" s="2"/>
      <c r="BOD78" s="2"/>
      <c r="BOE78" s="2"/>
      <c r="BOF78" s="2"/>
      <c r="BOG78" s="2"/>
      <c r="BOH78" s="2"/>
      <c r="BOI78" s="2"/>
      <c r="BOJ78" s="2"/>
      <c r="BOK78" s="2"/>
      <c r="BOL78" s="2"/>
      <c r="BOM78" s="2"/>
      <c r="BON78" s="2"/>
      <c r="BOO78" s="2"/>
      <c r="BOP78" s="2"/>
      <c r="BOQ78" s="2"/>
      <c r="BOR78" s="2"/>
      <c r="BOS78" s="2"/>
      <c r="BOT78" s="2"/>
      <c r="BOU78" s="2"/>
      <c r="BOV78" s="2"/>
      <c r="BOW78" s="2"/>
      <c r="BOX78" s="2"/>
      <c r="BOY78" s="2"/>
      <c r="BOZ78" s="2"/>
      <c r="BPA78" s="2"/>
      <c r="BPB78" s="2"/>
      <c r="BPC78" s="2"/>
      <c r="BPD78" s="2"/>
      <c r="BPE78" s="2"/>
      <c r="BPF78" s="2"/>
      <c r="BPG78" s="2"/>
      <c r="BPH78" s="2"/>
      <c r="BPI78" s="2"/>
      <c r="BPJ78" s="2"/>
      <c r="BPK78" s="2"/>
      <c r="BPL78" s="2"/>
      <c r="BPM78" s="2"/>
      <c r="BPN78" s="2"/>
      <c r="BPO78" s="2"/>
      <c r="BPP78" s="2"/>
      <c r="BPQ78" s="2"/>
      <c r="BPR78" s="2"/>
      <c r="BPS78" s="2"/>
      <c r="BPT78" s="2"/>
      <c r="BPU78" s="2"/>
      <c r="BPV78" s="2"/>
      <c r="BPW78" s="2"/>
      <c r="BPX78" s="2"/>
      <c r="BPY78" s="2"/>
      <c r="BPZ78" s="2"/>
      <c r="BQA78" s="2"/>
      <c r="BQB78" s="2"/>
      <c r="BQC78" s="2"/>
      <c r="BQD78" s="2"/>
      <c r="BQE78" s="2"/>
      <c r="BQF78" s="2"/>
      <c r="BQG78" s="2"/>
      <c r="BQH78" s="2"/>
      <c r="BQI78" s="2"/>
      <c r="BQJ78" s="2"/>
      <c r="BQK78" s="2"/>
      <c r="BQL78" s="2"/>
      <c r="BQM78" s="2"/>
      <c r="BQN78" s="2"/>
      <c r="BQO78" s="2"/>
      <c r="BQP78" s="2"/>
      <c r="BQQ78" s="2"/>
      <c r="BQR78" s="2"/>
      <c r="BQS78" s="2"/>
      <c r="BQT78" s="2"/>
      <c r="BQU78" s="2"/>
      <c r="BQV78" s="2"/>
      <c r="BQW78" s="2"/>
      <c r="BQX78" s="2"/>
      <c r="BQY78" s="2"/>
      <c r="BQZ78" s="2"/>
      <c r="BRA78" s="2"/>
      <c r="BRB78" s="2"/>
      <c r="BRC78" s="2"/>
      <c r="BRD78" s="2"/>
      <c r="BRE78" s="2"/>
      <c r="BRF78" s="2"/>
      <c r="BRG78" s="2"/>
      <c r="BRH78" s="2"/>
      <c r="BRI78" s="2"/>
      <c r="BRJ78" s="2"/>
      <c r="BRK78" s="2"/>
      <c r="BRL78" s="2"/>
      <c r="BRM78" s="2"/>
      <c r="BRN78" s="2"/>
      <c r="BRO78" s="2"/>
      <c r="BRP78" s="2"/>
      <c r="BRQ78" s="2"/>
      <c r="BRR78" s="2"/>
      <c r="BRS78" s="2"/>
      <c r="BRT78" s="2"/>
      <c r="BRU78" s="2"/>
      <c r="BRV78" s="2"/>
      <c r="BRW78" s="2"/>
      <c r="BRX78" s="2"/>
      <c r="BRY78" s="2"/>
      <c r="BRZ78" s="2"/>
      <c r="BSA78" s="2"/>
      <c r="BSB78" s="2"/>
      <c r="BSC78" s="2"/>
      <c r="BSD78" s="2"/>
      <c r="BSE78" s="2"/>
      <c r="BSF78" s="2"/>
      <c r="BSG78" s="2"/>
      <c r="BSH78" s="2"/>
      <c r="BSI78" s="2"/>
      <c r="BSJ78" s="2"/>
      <c r="BSK78" s="2"/>
      <c r="BSL78" s="2"/>
      <c r="BSM78" s="2"/>
      <c r="BSN78" s="2"/>
      <c r="BSO78" s="2"/>
      <c r="BSP78" s="2"/>
      <c r="BSQ78" s="2"/>
      <c r="BSR78" s="2"/>
      <c r="BSS78" s="2"/>
      <c r="BST78" s="2"/>
      <c r="BSU78" s="2"/>
      <c r="BSV78" s="2"/>
      <c r="BSW78" s="2"/>
      <c r="BSX78" s="2"/>
      <c r="BSY78" s="2"/>
      <c r="BSZ78" s="2"/>
      <c r="BTA78" s="2"/>
      <c r="BTB78" s="2"/>
      <c r="BTC78" s="2"/>
      <c r="BTD78" s="2"/>
      <c r="BTE78" s="2"/>
      <c r="BTF78" s="2"/>
      <c r="BTG78" s="2"/>
      <c r="BTH78" s="2"/>
      <c r="BTI78" s="2"/>
      <c r="BTJ78" s="2"/>
      <c r="BTK78" s="2"/>
      <c r="BTL78" s="2"/>
      <c r="BTM78" s="2"/>
      <c r="BTN78" s="2"/>
      <c r="BTO78" s="2"/>
      <c r="BTP78" s="2"/>
      <c r="BTQ78" s="2"/>
      <c r="BTR78" s="2"/>
      <c r="BTS78" s="2"/>
      <c r="BTT78" s="2"/>
      <c r="BTU78" s="2"/>
      <c r="BTV78" s="2"/>
      <c r="BTW78" s="2"/>
      <c r="BTX78" s="2"/>
      <c r="BTY78" s="2"/>
      <c r="BTZ78" s="2"/>
      <c r="BUA78" s="2"/>
      <c r="BUB78" s="2"/>
      <c r="BUC78" s="2"/>
      <c r="BUD78" s="2"/>
      <c r="BUE78" s="2"/>
      <c r="BUF78" s="2"/>
      <c r="BUG78" s="2"/>
      <c r="BUH78" s="2"/>
      <c r="BUI78" s="2"/>
      <c r="BUJ78" s="2"/>
      <c r="BUK78" s="2"/>
      <c r="BUL78" s="2"/>
      <c r="BUM78" s="2"/>
      <c r="BUN78" s="2"/>
      <c r="BUO78" s="2"/>
      <c r="BUP78" s="2"/>
      <c r="BUQ78" s="2"/>
      <c r="BUR78" s="2"/>
      <c r="BUS78" s="2"/>
      <c r="BUT78" s="2"/>
      <c r="BUU78" s="2"/>
      <c r="BUV78" s="2"/>
      <c r="BUW78" s="2"/>
      <c r="BUX78" s="2"/>
      <c r="BUY78" s="2"/>
      <c r="BUZ78" s="2"/>
      <c r="BVA78" s="2"/>
      <c r="BVB78" s="2"/>
      <c r="BVC78" s="2"/>
      <c r="BVD78" s="2"/>
      <c r="BVE78" s="2"/>
      <c r="BVF78" s="2"/>
      <c r="BVG78" s="2"/>
      <c r="BVH78" s="2"/>
      <c r="BVI78" s="2"/>
      <c r="BVJ78" s="2"/>
      <c r="BVK78" s="2"/>
      <c r="BVL78" s="2"/>
      <c r="BVM78" s="2"/>
      <c r="BVN78" s="2"/>
      <c r="BVO78" s="2"/>
      <c r="BVP78" s="2"/>
      <c r="BVQ78" s="2"/>
      <c r="BVR78" s="2"/>
      <c r="BVS78" s="2"/>
      <c r="BVT78" s="2"/>
      <c r="BVU78" s="2"/>
      <c r="BVV78" s="2"/>
      <c r="BVW78" s="2"/>
      <c r="BVX78" s="2"/>
      <c r="BVY78" s="2"/>
      <c r="BVZ78" s="2"/>
      <c r="BWA78" s="2"/>
      <c r="BWB78" s="2"/>
      <c r="BWC78" s="2"/>
      <c r="BWD78" s="2"/>
      <c r="BWE78" s="2"/>
      <c r="BWF78" s="2"/>
      <c r="BWG78" s="2"/>
      <c r="BWH78" s="2"/>
      <c r="BWI78" s="2"/>
      <c r="BWJ78" s="2"/>
      <c r="BWK78" s="2"/>
      <c r="BWL78" s="2"/>
      <c r="BWM78" s="2"/>
      <c r="BWN78" s="2"/>
      <c r="BWO78" s="2"/>
      <c r="BWP78" s="2"/>
      <c r="BWQ78" s="2"/>
      <c r="BWR78" s="2"/>
      <c r="BWS78" s="2"/>
      <c r="BWT78" s="2"/>
      <c r="BWU78" s="2"/>
      <c r="BWV78" s="2"/>
      <c r="BWW78" s="2"/>
      <c r="BWX78" s="2"/>
      <c r="BWY78" s="2"/>
      <c r="BWZ78" s="2"/>
      <c r="BXA78" s="2"/>
      <c r="BXB78" s="2"/>
      <c r="BXC78" s="2"/>
      <c r="BXD78" s="2"/>
      <c r="BXE78" s="2"/>
      <c r="BXF78" s="2"/>
      <c r="BXG78" s="2"/>
      <c r="BXH78" s="2"/>
      <c r="BXI78" s="2"/>
      <c r="BXJ78" s="2"/>
      <c r="BXK78" s="2"/>
      <c r="BXL78" s="2"/>
      <c r="BXM78" s="2"/>
      <c r="BXN78" s="2"/>
      <c r="BXO78" s="2"/>
      <c r="BXP78" s="2"/>
      <c r="BXQ78" s="2"/>
      <c r="BXR78" s="2"/>
      <c r="BXS78" s="2"/>
      <c r="BXT78" s="2"/>
      <c r="BXU78" s="2"/>
      <c r="BXV78" s="2"/>
      <c r="BXW78" s="2"/>
      <c r="BXX78" s="2"/>
      <c r="BXY78" s="2"/>
      <c r="BXZ78" s="2"/>
      <c r="BYA78" s="2"/>
      <c r="BYB78" s="2"/>
      <c r="BYC78" s="2"/>
      <c r="BYD78" s="2"/>
      <c r="BYE78" s="2"/>
      <c r="BYF78" s="2"/>
      <c r="BYG78" s="2"/>
      <c r="BYH78" s="2"/>
      <c r="BYI78" s="2"/>
      <c r="BYJ78" s="2"/>
      <c r="BYK78" s="2"/>
      <c r="BYL78" s="2"/>
      <c r="BYM78" s="2"/>
      <c r="BYN78" s="2"/>
      <c r="BYO78" s="2"/>
      <c r="BYP78" s="2"/>
      <c r="BYQ78" s="2"/>
      <c r="BYR78" s="2"/>
      <c r="BYS78" s="2"/>
      <c r="BYT78" s="2"/>
      <c r="BYU78" s="2"/>
      <c r="BYV78" s="2"/>
      <c r="BYW78" s="2"/>
      <c r="BYX78" s="2"/>
      <c r="BYY78" s="2"/>
      <c r="BYZ78" s="2"/>
      <c r="BZA78" s="2"/>
      <c r="BZB78" s="2"/>
      <c r="BZC78" s="2"/>
      <c r="BZD78" s="2"/>
      <c r="BZE78" s="2"/>
      <c r="BZF78" s="2"/>
      <c r="BZG78" s="2"/>
      <c r="BZH78" s="2"/>
      <c r="BZI78" s="2"/>
      <c r="BZJ78" s="2"/>
      <c r="BZK78" s="2"/>
      <c r="BZL78" s="2"/>
      <c r="BZM78" s="2"/>
      <c r="BZN78" s="2"/>
      <c r="BZO78" s="2"/>
      <c r="BZP78" s="2"/>
      <c r="BZQ78" s="2"/>
      <c r="BZR78" s="2"/>
      <c r="BZS78" s="2"/>
      <c r="BZT78" s="2"/>
      <c r="BZU78" s="2"/>
      <c r="BZV78" s="2"/>
      <c r="BZW78" s="2"/>
      <c r="BZX78" s="2"/>
      <c r="BZY78" s="2"/>
      <c r="BZZ78" s="2"/>
      <c r="CAA78" s="2"/>
      <c r="CAB78" s="2"/>
      <c r="CAC78" s="2"/>
      <c r="CAD78" s="2"/>
      <c r="CAE78" s="2"/>
      <c r="CAF78" s="2"/>
      <c r="CAG78" s="2"/>
      <c r="CAH78" s="2"/>
      <c r="CAI78" s="2"/>
      <c r="CAJ78" s="2"/>
      <c r="CAK78" s="2"/>
      <c r="CAL78" s="2"/>
      <c r="CAM78" s="2"/>
      <c r="CAN78" s="2"/>
      <c r="CAO78" s="2"/>
      <c r="CAP78" s="2"/>
      <c r="CAQ78" s="2"/>
      <c r="CAR78" s="2"/>
      <c r="CAS78" s="2"/>
      <c r="CAT78" s="2"/>
      <c r="CAU78" s="2"/>
      <c r="CAV78" s="2"/>
      <c r="CAW78" s="2"/>
      <c r="CAX78" s="2"/>
      <c r="CAY78" s="2"/>
      <c r="CAZ78" s="2"/>
      <c r="CBA78" s="2"/>
      <c r="CBB78" s="2"/>
      <c r="CBC78" s="2"/>
      <c r="CBD78" s="2"/>
      <c r="CBE78" s="2"/>
      <c r="CBF78" s="2"/>
      <c r="CBG78" s="2"/>
      <c r="CBH78" s="2"/>
      <c r="CBI78" s="2"/>
      <c r="CBJ78" s="2"/>
      <c r="CBK78" s="2"/>
      <c r="CBL78" s="2"/>
      <c r="CBM78" s="2"/>
      <c r="CBN78" s="2"/>
      <c r="CBO78" s="2"/>
      <c r="CBP78" s="2"/>
      <c r="CBQ78" s="2"/>
      <c r="CBR78" s="2"/>
      <c r="CBS78" s="2"/>
      <c r="CBT78" s="2"/>
      <c r="CBU78" s="2"/>
      <c r="CBV78" s="2"/>
      <c r="CBW78" s="2"/>
      <c r="CBX78" s="2"/>
      <c r="CBY78" s="2"/>
      <c r="CBZ78" s="2"/>
      <c r="CCA78" s="2"/>
      <c r="CCB78" s="2"/>
      <c r="CCC78" s="2"/>
      <c r="CCD78" s="2"/>
      <c r="CCE78" s="2"/>
      <c r="CCF78" s="2"/>
      <c r="CCG78" s="2"/>
      <c r="CCH78" s="2"/>
      <c r="CCI78" s="2"/>
      <c r="CCJ78" s="2"/>
      <c r="CCK78" s="2"/>
      <c r="CCL78" s="2"/>
      <c r="CCM78" s="2"/>
      <c r="CCN78" s="2"/>
      <c r="CCO78" s="2"/>
      <c r="CCP78" s="2"/>
      <c r="CCQ78" s="2"/>
      <c r="CCR78" s="2"/>
      <c r="CCS78" s="2"/>
      <c r="CCT78" s="2"/>
      <c r="CCU78" s="2"/>
      <c r="CCV78" s="2"/>
      <c r="CCW78" s="2"/>
      <c r="CCX78" s="2"/>
      <c r="CCY78" s="2"/>
      <c r="CCZ78" s="2"/>
      <c r="CDA78" s="2"/>
      <c r="CDB78" s="2"/>
      <c r="CDC78" s="2"/>
      <c r="CDD78" s="2"/>
      <c r="CDE78" s="2"/>
      <c r="CDF78" s="2"/>
      <c r="CDG78" s="2"/>
      <c r="CDH78" s="2"/>
      <c r="CDI78" s="2"/>
      <c r="CDJ78" s="2"/>
      <c r="CDK78" s="2"/>
      <c r="CDL78" s="2"/>
      <c r="CDM78" s="2"/>
      <c r="CDN78" s="2"/>
      <c r="CDO78" s="2"/>
      <c r="CDP78" s="2"/>
      <c r="CDQ78" s="2"/>
      <c r="CDR78" s="2"/>
      <c r="CDS78" s="2"/>
      <c r="CDT78" s="2"/>
      <c r="CDU78" s="2"/>
      <c r="CDV78" s="2"/>
      <c r="CDW78" s="2"/>
      <c r="CDX78" s="2"/>
      <c r="CDY78" s="2"/>
      <c r="CDZ78" s="2"/>
      <c r="CEA78" s="2"/>
      <c r="CEB78" s="2"/>
      <c r="CEC78" s="2"/>
      <c r="CED78" s="2"/>
      <c r="CEE78" s="2"/>
      <c r="CEF78" s="2"/>
      <c r="CEG78" s="2"/>
      <c r="CEH78" s="2"/>
      <c r="CEI78" s="2"/>
      <c r="CEJ78" s="2"/>
      <c r="CEK78" s="2"/>
      <c r="CEL78" s="2"/>
      <c r="CEM78" s="2"/>
      <c r="CEN78" s="2"/>
      <c r="CEO78" s="2"/>
      <c r="CEP78" s="2"/>
      <c r="CEQ78" s="2"/>
      <c r="CER78" s="2"/>
      <c r="CES78" s="2"/>
      <c r="CET78" s="2"/>
      <c r="CEU78" s="2"/>
      <c r="CEV78" s="2"/>
      <c r="CEW78" s="2"/>
      <c r="CEX78" s="2"/>
      <c r="CEY78" s="2"/>
      <c r="CEZ78" s="2"/>
      <c r="CFA78" s="2"/>
      <c r="CFB78" s="2"/>
      <c r="CFC78" s="2"/>
      <c r="CFD78" s="2"/>
      <c r="CFE78" s="2"/>
      <c r="CFF78" s="2"/>
      <c r="CFG78" s="2"/>
      <c r="CFH78" s="2"/>
      <c r="CFI78" s="2"/>
      <c r="CFJ78" s="2"/>
      <c r="CFK78" s="2"/>
      <c r="CFL78" s="2"/>
      <c r="CFM78" s="2"/>
      <c r="CFN78" s="2"/>
      <c r="CFO78" s="2"/>
      <c r="CFP78" s="2"/>
      <c r="CFQ78" s="2"/>
      <c r="CFR78" s="2"/>
      <c r="CFS78" s="2"/>
      <c r="CFT78" s="2"/>
      <c r="CFU78" s="2"/>
      <c r="CFV78" s="2"/>
      <c r="CFW78" s="2"/>
      <c r="CFX78" s="2"/>
      <c r="CFY78" s="2"/>
      <c r="CFZ78" s="2"/>
      <c r="CGA78" s="2"/>
      <c r="CGB78" s="2"/>
      <c r="CGC78" s="2"/>
      <c r="CGD78" s="2"/>
      <c r="CGE78" s="2"/>
      <c r="CGF78" s="2"/>
      <c r="CGG78" s="2"/>
      <c r="CGH78" s="2"/>
      <c r="CGI78" s="2"/>
      <c r="CGJ78" s="2"/>
      <c r="CGK78" s="2"/>
      <c r="CGL78" s="2"/>
      <c r="CGM78" s="2"/>
      <c r="CGN78" s="2"/>
      <c r="CGO78" s="2"/>
      <c r="CGP78" s="2"/>
      <c r="CGQ78" s="2"/>
      <c r="CGR78" s="2"/>
      <c r="CGS78" s="2"/>
      <c r="CGT78" s="2"/>
      <c r="CGU78" s="2"/>
      <c r="CGV78" s="2"/>
      <c r="CGW78" s="2"/>
      <c r="CGX78" s="2"/>
      <c r="CGY78" s="2"/>
      <c r="CGZ78" s="2"/>
      <c r="CHA78" s="2"/>
      <c r="CHB78" s="2"/>
      <c r="CHC78" s="2"/>
      <c r="CHD78" s="2"/>
      <c r="CHE78" s="2"/>
      <c r="CHF78" s="2"/>
      <c r="CHG78" s="2"/>
      <c r="CHH78" s="2"/>
      <c r="CHI78" s="2"/>
      <c r="CHJ78" s="2"/>
      <c r="CHK78" s="2"/>
      <c r="CHL78" s="2"/>
      <c r="CHM78" s="2"/>
      <c r="CHN78" s="2"/>
      <c r="CHO78" s="2"/>
      <c r="CHP78" s="2"/>
      <c r="CHQ78" s="2"/>
      <c r="CHR78" s="2"/>
      <c r="CHS78" s="2"/>
      <c r="CHT78" s="2"/>
      <c r="CHU78" s="2"/>
      <c r="CHV78" s="2"/>
      <c r="CHW78" s="2"/>
      <c r="CHX78" s="2"/>
      <c r="CHY78" s="2"/>
      <c r="CHZ78" s="2"/>
      <c r="CIA78" s="2"/>
      <c r="CIB78" s="2"/>
      <c r="CIC78" s="2"/>
      <c r="CID78" s="2"/>
      <c r="CIE78" s="2"/>
      <c r="CIF78" s="2"/>
      <c r="CIG78" s="2"/>
      <c r="CIH78" s="2"/>
      <c r="CII78" s="2"/>
      <c r="CIJ78" s="2"/>
      <c r="CIK78" s="2"/>
      <c r="CIL78" s="2"/>
      <c r="CIM78" s="2"/>
      <c r="CIN78" s="2"/>
      <c r="CIO78" s="2"/>
      <c r="CIP78" s="2"/>
      <c r="CIQ78" s="2"/>
      <c r="CIR78" s="2"/>
      <c r="CIS78" s="2"/>
      <c r="CIT78" s="2"/>
      <c r="CIU78" s="2"/>
      <c r="CIV78" s="2"/>
      <c r="CIW78" s="2"/>
      <c r="CIX78" s="2"/>
      <c r="CIY78" s="2"/>
      <c r="CIZ78" s="2"/>
      <c r="CJA78" s="2"/>
      <c r="CJB78" s="2"/>
      <c r="CJC78" s="2"/>
      <c r="CJD78" s="2"/>
      <c r="CJE78" s="2"/>
      <c r="CJF78" s="2"/>
      <c r="CJG78" s="2"/>
      <c r="CJH78" s="2"/>
      <c r="CJI78" s="2"/>
      <c r="CJJ78" s="2"/>
      <c r="CJK78" s="2"/>
      <c r="CJL78" s="2"/>
      <c r="CJM78" s="2"/>
      <c r="CJN78" s="2"/>
      <c r="CJO78" s="2"/>
      <c r="CJP78" s="2"/>
      <c r="CJQ78" s="2"/>
      <c r="CJR78" s="2"/>
      <c r="CJS78" s="2"/>
      <c r="CJT78" s="2"/>
      <c r="CJU78" s="2"/>
      <c r="CJV78" s="2"/>
      <c r="CJW78" s="2"/>
      <c r="CJX78" s="2"/>
      <c r="CJY78" s="2"/>
      <c r="CJZ78" s="2"/>
      <c r="CKA78" s="2"/>
      <c r="CKB78" s="2"/>
      <c r="CKC78" s="2"/>
      <c r="CKD78" s="2"/>
      <c r="CKE78" s="2"/>
      <c r="CKF78" s="2"/>
      <c r="CKG78" s="2"/>
      <c r="CKH78" s="2"/>
      <c r="CKI78" s="2"/>
      <c r="CKJ78" s="2"/>
      <c r="CKK78" s="2"/>
      <c r="CKL78" s="2"/>
      <c r="CKM78" s="2"/>
      <c r="CKN78" s="2"/>
      <c r="CKO78" s="2"/>
      <c r="CKP78" s="2"/>
      <c r="CKQ78" s="2"/>
      <c r="CKR78" s="2"/>
      <c r="CKS78" s="2"/>
      <c r="CKT78" s="2"/>
      <c r="CKU78" s="2"/>
      <c r="CKV78" s="2"/>
      <c r="CKW78" s="2"/>
      <c r="CKX78" s="2"/>
      <c r="CKY78" s="2"/>
      <c r="CKZ78" s="2"/>
      <c r="CLA78" s="2"/>
      <c r="CLB78" s="2"/>
      <c r="CLC78" s="2"/>
      <c r="CLD78" s="2"/>
      <c r="CLE78" s="2"/>
      <c r="CLF78" s="2"/>
      <c r="CLG78" s="2"/>
      <c r="CLH78" s="2"/>
      <c r="CLI78" s="2"/>
      <c r="CLJ78" s="2"/>
      <c r="CLK78" s="2"/>
      <c r="CLL78" s="2"/>
      <c r="CLM78" s="2"/>
      <c r="CLN78" s="2"/>
      <c r="CLO78" s="2"/>
      <c r="CLP78" s="2"/>
      <c r="CLQ78" s="2"/>
      <c r="CLR78" s="2"/>
      <c r="CLS78" s="2"/>
      <c r="CLT78" s="2"/>
      <c r="CLU78" s="2"/>
      <c r="CLV78" s="2"/>
      <c r="CLW78" s="2"/>
      <c r="CLX78" s="2"/>
      <c r="CLY78" s="2"/>
      <c r="CLZ78" s="2"/>
      <c r="CMA78" s="2"/>
      <c r="CMB78" s="2"/>
      <c r="CMC78" s="2"/>
      <c r="CMD78" s="2"/>
      <c r="CME78" s="2"/>
      <c r="CMF78" s="2"/>
      <c r="CMG78" s="2"/>
      <c r="CMH78" s="2"/>
      <c r="CMI78" s="2"/>
      <c r="CMJ78" s="2"/>
      <c r="CMK78" s="2"/>
      <c r="CML78" s="2"/>
      <c r="CMM78" s="2"/>
      <c r="CMN78" s="2"/>
      <c r="CMO78" s="2"/>
      <c r="CMP78" s="2"/>
      <c r="CMQ78" s="2"/>
      <c r="CMR78" s="2"/>
      <c r="CMS78" s="2"/>
      <c r="CMT78" s="2"/>
      <c r="CMU78" s="2"/>
      <c r="CMV78" s="2"/>
      <c r="CMW78" s="2"/>
      <c r="CMX78" s="2"/>
      <c r="CMY78" s="2"/>
      <c r="CMZ78" s="2"/>
      <c r="CNA78" s="2"/>
      <c r="CNB78" s="2"/>
      <c r="CNC78" s="2"/>
      <c r="CND78" s="2"/>
      <c r="CNE78" s="2"/>
      <c r="CNF78" s="2"/>
      <c r="CNG78" s="2"/>
      <c r="CNH78" s="2"/>
      <c r="CNI78" s="2"/>
      <c r="CNJ78" s="2"/>
      <c r="CNK78" s="2"/>
      <c r="CNL78" s="2"/>
      <c r="CNM78" s="2"/>
      <c r="CNN78" s="2"/>
      <c r="CNO78" s="2"/>
      <c r="CNP78" s="2"/>
      <c r="CNQ78" s="2"/>
      <c r="CNR78" s="2"/>
      <c r="CNS78" s="2"/>
      <c r="CNT78" s="2"/>
      <c r="CNU78" s="2"/>
      <c r="CNV78" s="2"/>
      <c r="CNW78" s="2"/>
      <c r="CNX78" s="2"/>
      <c r="CNY78" s="2"/>
      <c r="CNZ78" s="2"/>
      <c r="COA78" s="2"/>
      <c r="COB78" s="2"/>
      <c r="COC78" s="2"/>
      <c r="COD78" s="2"/>
      <c r="COE78" s="2"/>
      <c r="COF78" s="2"/>
      <c r="COG78" s="2"/>
      <c r="COH78" s="2"/>
      <c r="COI78" s="2"/>
      <c r="COJ78" s="2"/>
      <c r="COK78" s="2"/>
      <c r="COL78" s="2"/>
      <c r="COM78" s="2"/>
      <c r="CON78" s="2"/>
      <c r="COO78" s="2"/>
      <c r="COP78" s="2"/>
      <c r="COQ78" s="2"/>
      <c r="COR78" s="2"/>
      <c r="COS78" s="2"/>
      <c r="COT78" s="2"/>
      <c r="COU78" s="2"/>
      <c r="COV78" s="2"/>
      <c r="COW78" s="2"/>
      <c r="COX78" s="2"/>
      <c r="COY78" s="2"/>
      <c r="COZ78" s="2"/>
      <c r="CPA78" s="2"/>
      <c r="CPB78" s="2"/>
      <c r="CPC78" s="2"/>
      <c r="CPD78" s="2"/>
      <c r="CPE78" s="2"/>
      <c r="CPF78" s="2"/>
      <c r="CPG78" s="2"/>
      <c r="CPH78" s="2"/>
      <c r="CPI78" s="2"/>
      <c r="CPJ78" s="2"/>
      <c r="CPK78" s="2"/>
      <c r="CPL78" s="2"/>
      <c r="CPM78" s="2"/>
      <c r="CPN78" s="2"/>
      <c r="CPO78" s="2"/>
      <c r="CPP78" s="2"/>
      <c r="CPQ78" s="2"/>
      <c r="CPR78" s="2"/>
      <c r="CPS78" s="2"/>
      <c r="CPT78" s="2"/>
      <c r="CPU78" s="2"/>
      <c r="CPV78" s="2"/>
      <c r="CPW78" s="2"/>
      <c r="CPX78" s="2"/>
      <c r="CPY78" s="2"/>
      <c r="CPZ78" s="2"/>
      <c r="CQA78" s="2"/>
      <c r="CQB78" s="2"/>
      <c r="CQC78" s="2"/>
      <c r="CQD78" s="2"/>
      <c r="CQE78" s="2"/>
      <c r="CQF78" s="2"/>
      <c r="CQG78" s="2"/>
      <c r="CQH78" s="2"/>
      <c r="CQI78" s="2"/>
      <c r="CQJ78" s="2"/>
      <c r="CQK78" s="2"/>
      <c r="CQL78" s="2"/>
      <c r="CQM78" s="2"/>
      <c r="CQN78" s="2"/>
      <c r="CQO78" s="2"/>
      <c r="CQP78" s="2"/>
      <c r="CQQ78" s="2"/>
      <c r="CQR78" s="2"/>
      <c r="CQS78" s="2"/>
      <c r="CQT78" s="2"/>
      <c r="CQU78" s="2"/>
      <c r="CQV78" s="2"/>
      <c r="CQW78" s="2"/>
      <c r="CQX78" s="2"/>
      <c r="CQY78" s="2"/>
      <c r="CQZ78" s="2"/>
      <c r="CRA78" s="2"/>
      <c r="CRB78" s="2"/>
      <c r="CRC78" s="2"/>
      <c r="CRD78" s="2"/>
      <c r="CRE78" s="2"/>
      <c r="CRF78" s="2"/>
      <c r="CRG78" s="2"/>
      <c r="CRH78" s="2"/>
      <c r="CRI78" s="2"/>
      <c r="CRJ78" s="2"/>
      <c r="CRK78" s="2"/>
      <c r="CRL78" s="2"/>
      <c r="CRM78" s="2"/>
      <c r="CRN78" s="2"/>
      <c r="CRO78" s="2"/>
      <c r="CRP78" s="2"/>
      <c r="CRQ78" s="2"/>
      <c r="CRR78" s="2"/>
      <c r="CRS78" s="2"/>
      <c r="CRT78" s="2"/>
      <c r="CRU78" s="2"/>
      <c r="CRV78" s="2"/>
      <c r="CRW78" s="2"/>
      <c r="CRX78" s="2"/>
      <c r="CRY78" s="2"/>
      <c r="CRZ78" s="2"/>
      <c r="CSA78" s="2"/>
      <c r="CSB78" s="2"/>
      <c r="CSC78" s="2"/>
      <c r="CSD78" s="2"/>
      <c r="CSE78" s="2"/>
      <c r="CSF78" s="2"/>
      <c r="CSG78" s="2"/>
      <c r="CSH78" s="2"/>
      <c r="CSI78" s="2"/>
      <c r="CSJ78" s="2"/>
      <c r="CSK78" s="2"/>
      <c r="CSL78" s="2"/>
      <c r="CSM78" s="2"/>
      <c r="CSN78" s="2"/>
      <c r="CSO78" s="2"/>
      <c r="CSP78" s="2"/>
      <c r="CSQ78" s="2"/>
      <c r="CSR78" s="2"/>
      <c r="CSS78" s="2"/>
      <c r="CST78" s="2"/>
      <c r="CSU78" s="2"/>
      <c r="CSV78" s="2"/>
      <c r="CSW78" s="2"/>
      <c r="CSX78" s="2"/>
      <c r="CSY78" s="2"/>
      <c r="CSZ78" s="2"/>
      <c r="CTA78" s="2"/>
      <c r="CTB78" s="2"/>
      <c r="CTC78" s="2"/>
      <c r="CTD78" s="2"/>
      <c r="CTE78" s="2"/>
      <c r="CTF78" s="2"/>
      <c r="CTG78" s="2"/>
      <c r="CTH78" s="2"/>
      <c r="CTI78" s="2"/>
      <c r="CTJ78" s="2"/>
      <c r="CTK78" s="2"/>
      <c r="CTL78" s="2"/>
      <c r="CTM78" s="2"/>
      <c r="CTN78" s="2"/>
      <c r="CTO78" s="2"/>
      <c r="CTP78" s="2"/>
      <c r="CTQ78" s="2"/>
      <c r="CTR78" s="2"/>
      <c r="CTS78" s="2"/>
      <c r="CTT78" s="2"/>
      <c r="CTU78" s="2"/>
      <c r="CTV78" s="2"/>
      <c r="CTW78" s="2"/>
      <c r="CTX78" s="2"/>
      <c r="CTY78" s="2"/>
      <c r="CTZ78" s="2"/>
      <c r="CUA78" s="2"/>
      <c r="CUB78" s="2"/>
      <c r="CUC78" s="2"/>
      <c r="CUD78" s="2"/>
      <c r="CUE78" s="2"/>
      <c r="CUF78" s="2"/>
      <c r="CUG78" s="2"/>
      <c r="CUH78" s="2"/>
      <c r="CUI78" s="2"/>
      <c r="CUJ78" s="2"/>
      <c r="CUK78" s="2"/>
      <c r="CUL78" s="2"/>
      <c r="CUM78" s="2"/>
      <c r="CUN78" s="2"/>
      <c r="CUO78" s="2"/>
      <c r="CUP78" s="2"/>
      <c r="CUQ78" s="2"/>
      <c r="CUR78" s="2"/>
      <c r="CUS78" s="2"/>
      <c r="CUT78" s="2"/>
      <c r="CUU78" s="2"/>
      <c r="CUV78" s="2"/>
      <c r="CUW78" s="2"/>
      <c r="CUX78" s="2"/>
      <c r="CUY78" s="2"/>
      <c r="CUZ78" s="2"/>
      <c r="CVA78" s="2"/>
      <c r="CVB78" s="2"/>
      <c r="CVC78" s="2"/>
      <c r="CVD78" s="2"/>
      <c r="CVE78" s="2"/>
      <c r="CVF78" s="2"/>
      <c r="CVG78" s="2"/>
      <c r="CVH78" s="2"/>
      <c r="CVI78" s="2"/>
      <c r="CVJ78" s="2"/>
      <c r="CVK78" s="2"/>
      <c r="CVL78" s="2"/>
      <c r="CVM78" s="2"/>
      <c r="CVN78" s="2"/>
      <c r="CVO78" s="2"/>
      <c r="CVP78" s="2"/>
      <c r="CVQ78" s="2"/>
      <c r="CVR78" s="2"/>
      <c r="CVS78" s="2"/>
      <c r="CVT78" s="2"/>
      <c r="CVU78" s="2"/>
      <c r="CVV78" s="2"/>
      <c r="CVW78" s="2"/>
      <c r="CVX78" s="2"/>
      <c r="CVY78" s="2"/>
      <c r="CVZ78" s="2"/>
      <c r="CWA78" s="2"/>
      <c r="CWB78" s="2"/>
      <c r="CWC78" s="2"/>
      <c r="CWD78" s="2"/>
      <c r="CWE78" s="2"/>
      <c r="CWF78" s="2"/>
      <c r="CWG78" s="2"/>
      <c r="CWH78" s="2"/>
      <c r="CWI78" s="2"/>
      <c r="CWJ78" s="2"/>
      <c r="CWK78" s="2"/>
      <c r="CWL78" s="2"/>
      <c r="CWM78" s="2"/>
      <c r="CWN78" s="2"/>
      <c r="CWO78" s="2"/>
      <c r="CWP78" s="2"/>
      <c r="CWQ78" s="2"/>
      <c r="CWR78" s="2"/>
      <c r="CWS78" s="2"/>
      <c r="CWT78" s="2"/>
      <c r="CWU78" s="2"/>
      <c r="CWV78" s="2"/>
      <c r="CWW78" s="2"/>
      <c r="CWX78" s="2"/>
      <c r="CWY78" s="2"/>
      <c r="CWZ78" s="2"/>
      <c r="CXA78" s="2"/>
      <c r="CXB78" s="2"/>
      <c r="CXC78" s="2"/>
      <c r="CXD78" s="2"/>
      <c r="CXE78" s="2"/>
      <c r="CXF78" s="2"/>
      <c r="CXG78" s="2"/>
      <c r="CXH78" s="2"/>
      <c r="CXI78" s="2"/>
      <c r="CXJ78" s="2"/>
      <c r="CXK78" s="2"/>
      <c r="CXL78" s="2"/>
      <c r="CXM78" s="2"/>
      <c r="CXN78" s="2"/>
      <c r="CXO78" s="2"/>
      <c r="CXP78" s="2"/>
      <c r="CXQ78" s="2"/>
      <c r="CXR78" s="2"/>
      <c r="CXS78" s="2"/>
      <c r="CXT78" s="2"/>
      <c r="CXU78" s="2"/>
      <c r="CXV78" s="2"/>
      <c r="CXW78" s="2"/>
      <c r="CXX78" s="2"/>
      <c r="CXY78" s="2"/>
      <c r="CXZ78" s="2"/>
      <c r="CYA78" s="2"/>
      <c r="CYB78" s="2"/>
      <c r="CYC78" s="2"/>
      <c r="CYD78" s="2"/>
      <c r="CYE78" s="2"/>
      <c r="CYF78" s="2"/>
      <c r="CYG78" s="2"/>
      <c r="CYH78" s="2"/>
      <c r="CYI78" s="2"/>
      <c r="CYJ78" s="2"/>
      <c r="CYK78" s="2"/>
      <c r="CYL78" s="2"/>
      <c r="CYM78" s="2"/>
      <c r="CYN78" s="2"/>
      <c r="CYO78" s="2"/>
      <c r="CYP78" s="2"/>
      <c r="CYQ78" s="2"/>
      <c r="CYR78" s="2"/>
      <c r="CYS78" s="2"/>
      <c r="CYT78" s="2"/>
      <c r="CYU78" s="2"/>
      <c r="CYV78" s="2"/>
      <c r="CYW78" s="2"/>
      <c r="CYX78" s="2"/>
      <c r="CYY78" s="2"/>
      <c r="CYZ78" s="2"/>
      <c r="CZA78" s="2"/>
      <c r="CZB78" s="2"/>
      <c r="CZC78" s="2"/>
      <c r="CZD78" s="2"/>
      <c r="CZE78" s="2"/>
      <c r="CZF78" s="2"/>
      <c r="CZG78" s="2"/>
      <c r="CZH78" s="2"/>
      <c r="CZI78" s="2"/>
      <c r="CZJ78" s="2"/>
      <c r="CZK78" s="2"/>
      <c r="CZL78" s="2"/>
      <c r="CZM78" s="2"/>
      <c r="CZN78" s="2"/>
      <c r="CZO78" s="2"/>
      <c r="CZP78" s="2"/>
      <c r="CZQ78" s="2"/>
      <c r="CZR78" s="2"/>
      <c r="CZS78" s="2"/>
      <c r="CZT78" s="2"/>
      <c r="CZU78" s="2"/>
      <c r="CZV78" s="2"/>
      <c r="CZW78" s="2"/>
      <c r="CZX78" s="2"/>
      <c r="CZY78" s="2"/>
      <c r="CZZ78" s="2"/>
      <c r="DAA78" s="2"/>
      <c r="DAB78" s="2"/>
      <c r="DAC78" s="2"/>
      <c r="DAD78" s="2"/>
      <c r="DAE78" s="2"/>
      <c r="DAF78" s="2"/>
      <c r="DAG78" s="2"/>
      <c r="DAH78" s="2"/>
      <c r="DAI78" s="2"/>
      <c r="DAJ78" s="2"/>
      <c r="DAK78" s="2"/>
      <c r="DAL78" s="2"/>
      <c r="DAM78" s="2"/>
      <c r="DAN78" s="2"/>
      <c r="DAO78" s="2"/>
      <c r="DAP78" s="2"/>
      <c r="DAQ78" s="2"/>
      <c r="DAR78" s="2"/>
      <c r="DAS78" s="2"/>
      <c r="DAT78" s="2"/>
      <c r="DAU78" s="2"/>
      <c r="DAV78" s="2"/>
      <c r="DAW78" s="2"/>
      <c r="DAX78" s="2"/>
      <c r="DAY78" s="2"/>
      <c r="DAZ78" s="2"/>
      <c r="DBA78" s="2"/>
      <c r="DBB78" s="2"/>
      <c r="DBC78" s="2"/>
      <c r="DBD78" s="2"/>
      <c r="DBE78" s="2"/>
      <c r="DBF78" s="2"/>
      <c r="DBG78" s="2"/>
      <c r="DBH78" s="2"/>
      <c r="DBI78" s="2"/>
      <c r="DBJ78" s="2"/>
      <c r="DBK78" s="2"/>
      <c r="DBL78" s="2"/>
      <c r="DBM78" s="2"/>
      <c r="DBN78" s="2"/>
      <c r="DBO78" s="2"/>
      <c r="DBP78" s="2"/>
      <c r="DBQ78" s="2"/>
      <c r="DBR78" s="2"/>
      <c r="DBS78" s="2"/>
      <c r="DBT78" s="2"/>
      <c r="DBU78" s="2"/>
      <c r="DBV78" s="2"/>
      <c r="DBW78" s="2"/>
      <c r="DBX78" s="2"/>
      <c r="DBY78" s="2"/>
      <c r="DBZ78" s="2"/>
      <c r="DCA78" s="2"/>
      <c r="DCB78" s="2"/>
      <c r="DCC78" s="2"/>
      <c r="DCD78" s="2"/>
      <c r="DCE78" s="2"/>
      <c r="DCF78" s="2"/>
      <c r="DCG78" s="2"/>
      <c r="DCH78" s="2"/>
      <c r="DCI78" s="2"/>
      <c r="DCJ78" s="2"/>
      <c r="DCK78" s="2"/>
      <c r="DCL78" s="2"/>
      <c r="DCM78" s="2"/>
      <c r="DCN78" s="2"/>
      <c r="DCO78" s="2"/>
      <c r="DCP78" s="2"/>
      <c r="DCQ78" s="2"/>
      <c r="DCR78" s="2"/>
      <c r="DCS78" s="2"/>
      <c r="DCT78" s="2"/>
      <c r="DCU78" s="2"/>
      <c r="DCV78" s="2"/>
      <c r="DCW78" s="2"/>
      <c r="DCX78" s="2"/>
      <c r="DCY78" s="2"/>
      <c r="DCZ78" s="2"/>
      <c r="DDA78" s="2"/>
      <c r="DDB78" s="2"/>
      <c r="DDC78" s="2"/>
      <c r="DDD78" s="2"/>
      <c r="DDE78" s="2"/>
      <c r="DDF78" s="2"/>
      <c r="DDG78" s="2"/>
      <c r="DDH78" s="2"/>
      <c r="DDI78" s="2"/>
      <c r="DDJ78" s="2"/>
      <c r="DDK78" s="2"/>
      <c r="DDL78" s="2"/>
      <c r="DDM78" s="2"/>
      <c r="DDN78" s="2"/>
      <c r="DDO78" s="2"/>
      <c r="DDP78" s="2"/>
      <c r="DDQ78" s="2"/>
      <c r="DDR78" s="2"/>
      <c r="DDS78" s="2"/>
      <c r="DDT78" s="2"/>
      <c r="DDU78" s="2"/>
      <c r="DDV78" s="2"/>
      <c r="DDW78" s="2"/>
      <c r="DDX78" s="2"/>
      <c r="DDY78" s="2"/>
      <c r="DDZ78" s="2"/>
      <c r="DEA78" s="2"/>
      <c r="DEB78" s="2"/>
      <c r="DEC78" s="2"/>
      <c r="DED78" s="2"/>
      <c r="DEE78" s="2"/>
      <c r="DEF78" s="2"/>
      <c r="DEG78" s="2"/>
      <c r="DEH78" s="2"/>
      <c r="DEI78" s="2"/>
      <c r="DEJ78" s="2"/>
      <c r="DEK78" s="2"/>
      <c r="DEL78" s="2"/>
      <c r="DEM78" s="2"/>
      <c r="DEN78" s="2"/>
      <c r="DEO78" s="2"/>
      <c r="DEP78" s="2"/>
      <c r="DEQ78" s="2"/>
      <c r="DER78" s="2"/>
      <c r="DES78" s="2"/>
      <c r="DET78" s="2"/>
      <c r="DEU78" s="2"/>
      <c r="DEV78" s="2"/>
      <c r="DEW78" s="2"/>
      <c r="DEX78" s="2"/>
      <c r="DEY78" s="2"/>
      <c r="DEZ78" s="2"/>
      <c r="DFA78" s="2"/>
      <c r="DFB78" s="2"/>
      <c r="DFC78" s="2"/>
      <c r="DFD78" s="2"/>
      <c r="DFE78" s="2"/>
      <c r="DFF78" s="2"/>
      <c r="DFG78" s="2"/>
      <c r="DFH78" s="2"/>
      <c r="DFI78" s="2"/>
      <c r="DFJ78" s="2"/>
      <c r="DFK78" s="2"/>
      <c r="DFL78" s="2"/>
      <c r="DFM78" s="2"/>
      <c r="DFN78" s="2"/>
      <c r="DFO78" s="2"/>
      <c r="DFP78" s="2"/>
      <c r="DFQ78" s="2"/>
      <c r="DFR78" s="2"/>
      <c r="DFS78" s="2"/>
      <c r="DFT78" s="2"/>
      <c r="DFU78" s="2"/>
      <c r="DFV78" s="2"/>
      <c r="DFW78" s="2"/>
      <c r="DFX78" s="2"/>
      <c r="DFY78" s="2"/>
      <c r="DFZ78" s="2"/>
      <c r="DGA78" s="2"/>
      <c r="DGB78" s="2"/>
      <c r="DGC78" s="2"/>
      <c r="DGD78" s="2"/>
      <c r="DGE78" s="2"/>
      <c r="DGF78" s="2"/>
      <c r="DGG78" s="2"/>
      <c r="DGH78" s="2"/>
      <c r="DGI78" s="2"/>
      <c r="DGJ78" s="2"/>
      <c r="DGK78" s="2"/>
      <c r="DGL78" s="2"/>
      <c r="DGM78" s="2"/>
      <c r="DGN78" s="2"/>
      <c r="DGO78" s="2"/>
      <c r="DGP78" s="2"/>
      <c r="DGQ78" s="2"/>
      <c r="DGR78" s="2"/>
      <c r="DGS78" s="2"/>
      <c r="DGT78" s="2"/>
      <c r="DGU78" s="2"/>
      <c r="DGV78" s="2"/>
      <c r="DGW78" s="2"/>
      <c r="DGX78" s="2"/>
      <c r="DGY78" s="2"/>
      <c r="DGZ78" s="2"/>
      <c r="DHA78" s="2"/>
      <c r="DHB78" s="2"/>
      <c r="DHC78" s="2"/>
      <c r="DHD78" s="2"/>
      <c r="DHE78" s="2"/>
      <c r="DHF78" s="2"/>
      <c r="DHG78" s="2"/>
      <c r="DHH78" s="2"/>
      <c r="DHI78" s="2"/>
      <c r="DHJ78" s="2"/>
      <c r="DHK78" s="2"/>
      <c r="DHL78" s="2"/>
      <c r="DHM78" s="2"/>
      <c r="DHN78" s="2"/>
      <c r="DHO78" s="2"/>
      <c r="DHP78" s="2"/>
      <c r="DHQ78" s="2"/>
      <c r="DHR78" s="2"/>
      <c r="DHS78" s="2"/>
      <c r="DHT78" s="2"/>
      <c r="DHU78" s="2"/>
      <c r="DHV78" s="2"/>
      <c r="DHW78" s="2"/>
      <c r="DHX78" s="2"/>
      <c r="DHY78" s="2"/>
      <c r="DHZ78" s="2"/>
      <c r="DIA78" s="2"/>
      <c r="DIB78" s="2"/>
      <c r="DIC78" s="2"/>
      <c r="DID78" s="2"/>
      <c r="DIE78" s="2"/>
      <c r="DIF78" s="2"/>
      <c r="DIG78" s="2"/>
      <c r="DIH78" s="2"/>
      <c r="DII78" s="2"/>
      <c r="DIJ78" s="2"/>
      <c r="DIK78" s="2"/>
      <c r="DIL78" s="2"/>
      <c r="DIM78" s="2"/>
      <c r="DIN78" s="2"/>
      <c r="DIO78" s="2"/>
      <c r="DIP78" s="2"/>
      <c r="DIQ78" s="2"/>
      <c r="DIR78" s="2"/>
      <c r="DIS78" s="2"/>
      <c r="DIT78" s="2"/>
      <c r="DIU78" s="2"/>
      <c r="DIV78" s="2"/>
      <c r="DIW78" s="2"/>
      <c r="DIX78" s="2"/>
      <c r="DIY78" s="2"/>
      <c r="DIZ78" s="2"/>
      <c r="DJA78" s="2"/>
      <c r="DJB78" s="2"/>
      <c r="DJC78" s="2"/>
      <c r="DJD78" s="2"/>
      <c r="DJE78" s="2"/>
      <c r="DJF78" s="2"/>
      <c r="DJG78" s="2"/>
      <c r="DJH78" s="2"/>
      <c r="DJI78" s="2"/>
      <c r="DJJ78" s="2"/>
      <c r="DJK78" s="2"/>
      <c r="DJL78" s="2"/>
      <c r="DJM78" s="2"/>
      <c r="DJN78" s="2"/>
      <c r="DJO78" s="2"/>
      <c r="DJP78" s="2"/>
      <c r="DJQ78" s="2"/>
      <c r="DJR78" s="2"/>
      <c r="DJS78" s="2"/>
      <c r="DJT78" s="2"/>
      <c r="DJU78" s="2"/>
      <c r="DJV78" s="2"/>
      <c r="DJW78" s="2"/>
      <c r="DJX78" s="2"/>
      <c r="DJY78" s="2"/>
      <c r="DJZ78" s="2"/>
      <c r="DKA78" s="2"/>
      <c r="DKB78" s="2"/>
      <c r="DKC78" s="2"/>
      <c r="DKD78" s="2"/>
      <c r="DKE78" s="2"/>
      <c r="DKF78" s="2"/>
      <c r="DKG78" s="2"/>
      <c r="DKH78" s="2"/>
      <c r="DKI78" s="2"/>
      <c r="DKJ78" s="2"/>
      <c r="DKK78" s="2"/>
      <c r="DKL78" s="2"/>
      <c r="DKM78" s="2"/>
      <c r="DKN78" s="2"/>
      <c r="DKO78" s="2"/>
      <c r="DKP78" s="2"/>
      <c r="DKQ78" s="2"/>
      <c r="DKR78" s="2"/>
      <c r="DKS78" s="2"/>
      <c r="DKT78" s="2"/>
      <c r="DKU78" s="2"/>
      <c r="DKV78" s="2"/>
      <c r="DKW78" s="2"/>
      <c r="DKX78" s="2"/>
      <c r="DKY78" s="2"/>
      <c r="DKZ78" s="2"/>
      <c r="DLA78" s="2"/>
      <c r="DLB78" s="2"/>
      <c r="DLC78" s="2"/>
      <c r="DLD78" s="2"/>
      <c r="DLE78" s="2"/>
      <c r="DLF78" s="2"/>
      <c r="DLG78" s="2"/>
      <c r="DLH78" s="2"/>
      <c r="DLI78" s="2"/>
      <c r="DLJ78" s="2"/>
      <c r="DLK78" s="2"/>
      <c r="DLL78" s="2"/>
      <c r="DLM78" s="2"/>
      <c r="DLN78" s="2"/>
      <c r="DLO78" s="2"/>
      <c r="DLP78" s="2"/>
      <c r="DLQ78" s="2"/>
      <c r="DLR78" s="2"/>
      <c r="DLS78" s="2"/>
      <c r="DLT78" s="2"/>
      <c r="DLU78" s="2"/>
      <c r="DLV78" s="2"/>
      <c r="DLW78" s="2"/>
      <c r="DLX78" s="2"/>
      <c r="DLY78" s="2"/>
      <c r="DLZ78" s="2"/>
      <c r="DMA78" s="2"/>
      <c r="DMB78" s="2"/>
      <c r="DMC78" s="2"/>
      <c r="DMD78" s="2"/>
      <c r="DME78" s="2"/>
      <c r="DMF78" s="2"/>
      <c r="DMG78" s="2"/>
      <c r="DMH78" s="2"/>
      <c r="DMI78" s="2"/>
      <c r="DMJ78" s="2"/>
      <c r="DMK78" s="2"/>
      <c r="DML78" s="2"/>
      <c r="DMM78" s="2"/>
      <c r="DMN78" s="2"/>
      <c r="DMO78" s="2"/>
      <c r="DMP78" s="2"/>
      <c r="DMQ78" s="2"/>
      <c r="DMR78" s="2"/>
      <c r="DMS78" s="2"/>
      <c r="DMT78" s="2"/>
      <c r="DMU78" s="2"/>
      <c r="DMV78" s="2"/>
      <c r="DMW78" s="2"/>
      <c r="DMX78" s="2"/>
      <c r="DMY78" s="2"/>
      <c r="DMZ78" s="2"/>
      <c r="DNA78" s="2"/>
      <c r="DNB78" s="2"/>
      <c r="DNC78" s="2"/>
      <c r="DND78" s="2"/>
      <c r="DNE78" s="2"/>
      <c r="DNF78" s="2"/>
      <c r="DNG78" s="2"/>
      <c r="DNH78" s="2"/>
      <c r="DNI78" s="2"/>
      <c r="DNJ78" s="2"/>
      <c r="DNK78" s="2"/>
      <c r="DNL78" s="2"/>
      <c r="DNM78" s="2"/>
      <c r="DNN78" s="2"/>
      <c r="DNO78" s="2"/>
      <c r="DNP78" s="2"/>
      <c r="DNQ78" s="2"/>
      <c r="DNR78" s="2"/>
      <c r="DNS78" s="2"/>
      <c r="DNT78" s="2"/>
      <c r="DNU78" s="2"/>
      <c r="DNV78" s="2"/>
      <c r="DNW78" s="2"/>
      <c r="DNX78" s="2"/>
      <c r="DNY78" s="2"/>
      <c r="DNZ78" s="2"/>
      <c r="DOA78" s="2"/>
      <c r="DOB78" s="2"/>
      <c r="DOC78" s="2"/>
      <c r="DOD78" s="2"/>
      <c r="DOE78" s="2"/>
      <c r="DOF78" s="2"/>
      <c r="DOG78" s="2"/>
      <c r="DOH78" s="2"/>
      <c r="DOI78" s="2"/>
      <c r="DOJ78" s="2"/>
      <c r="DOK78" s="2"/>
      <c r="DOL78" s="2"/>
      <c r="DOM78" s="2"/>
      <c r="DON78" s="2"/>
      <c r="DOO78" s="2"/>
      <c r="DOP78" s="2"/>
      <c r="DOQ78" s="2"/>
      <c r="DOR78" s="2"/>
      <c r="DOS78" s="2"/>
      <c r="DOT78" s="2"/>
      <c r="DOU78" s="2"/>
      <c r="DOV78" s="2"/>
      <c r="DOW78" s="2"/>
      <c r="DOX78" s="2"/>
      <c r="DOY78" s="2"/>
      <c r="DOZ78" s="2"/>
      <c r="DPA78" s="2"/>
      <c r="DPB78" s="2"/>
      <c r="DPC78" s="2"/>
      <c r="DPD78" s="2"/>
      <c r="DPE78" s="2"/>
      <c r="DPF78" s="2"/>
      <c r="DPG78" s="2"/>
      <c r="DPH78" s="2"/>
      <c r="DPI78" s="2"/>
      <c r="DPJ78" s="2"/>
      <c r="DPK78" s="2"/>
      <c r="DPL78" s="2"/>
      <c r="DPM78" s="2"/>
      <c r="DPN78" s="2"/>
      <c r="DPO78" s="2"/>
      <c r="DPP78" s="2"/>
      <c r="DPQ78" s="2"/>
      <c r="DPR78" s="2"/>
      <c r="DPS78" s="2"/>
      <c r="DPT78" s="2"/>
      <c r="DPU78" s="2"/>
      <c r="DPV78" s="2"/>
      <c r="DPW78" s="2"/>
      <c r="DPX78" s="2"/>
      <c r="DPY78" s="2"/>
      <c r="DPZ78" s="2"/>
      <c r="DQA78" s="2"/>
      <c r="DQB78" s="2"/>
      <c r="DQC78" s="2"/>
      <c r="DQD78" s="2"/>
      <c r="DQE78" s="2"/>
      <c r="DQF78" s="2"/>
      <c r="DQG78" s="2"/>
      <c r="DQH78" s="2"/>
      <c r="DQI78" s="2"/>
      <c r="DQJ78" s="2"/>
      <c r="DQK78" s="2"/>
      <c r="DQL78" s="2"/>
      <c r="DQM78" s="2"/>
      <c r="DQN78" s="2"/>
      <c r="DQO78" s="2"/>
      <c r="DQP78" s="2"/>
      <c r="DQQ78" s="2"/>
      <c r="DQR78" s="2"/>
      <c r="DQS78" s="2"/>
      <c r="DQT78" s="2"/>
      <c r="DQU78" s="2"/>
      <c r="DQV78" s="2"/>
      <c r="DQW78" s="2"/>
      <c r="DQX78" s="2"/>
      <c r="DQY78" s="2"/>
      <c r="DQZ78" s="2"/>
      <c r="DRA78" s="2"/>
      <c r="DRB78" s="2"/>
      <c r="DRC78" s="2"/>
      <c r="DRD78" s="2"/>
      <c r="DRE78" s="2"/>
      <c r="DRF78" s="2"/>
      <c r="DRG78" s="2"/>
      <c r="DRH78" s="2"/>
      <c r="DRI78" s="2"/>
      <c r="DRJ78" s="2"/>
      <c r="DRK78" s="2"/>
      <c r="DRL78" s="2"/>
      <c r="DRM78" s="2"/>
      <c r="DRN78" s="2"/>
      <c r="DRO78" s="2"/>
      <c r="DRP78" s="2"/>
      <c r="DRQ78" s="2"/>
      <c r="DRR78" s="2"/>
      <c r="DRS78" s="2"/>
      <c r="DRT78" s="2"/>
      <c r="DRU78" s="2"/>
      <c r="DRV78" s="2"/>
      <c r="DRW78" s="2"/>
      <c r="DRX78" s="2"/>
      <c r="DRY78" s="2"/>
      <c r="DRZ78" s="2"/>
      <c r="DSA78" s="2"/>
      <c r="DSB78" s="2"/>
      <c r="DSC78" s="2"/>
      <c r="DSD78" s="2"/>
      <c r="DSE78" s="2"/>
      <c r="DSF78" s="2"/>
      <c r="DSG78" s="2"/>
      <c r="DSH78" s="2"/>
      <c r="DSI78" s="2"/>
      <c r="DSJ78" s="2"/>
      <c r="DSK78" s="2"/>
      <c r="DSL78" s="2"/>
      <c r="DSM78" s="2"/>
      <c r="DSN78" s="2"/>
      <c r="DSO78" s="2"/>
      <c r="DSP78" s="2"/>
      <c r="DSQ78" s="2"/>
      <c r="DSR78" s="2"/>
      <c r="DSS78" s="2"/>
      <c r="DST78" s="2"/>
      <c r="DSU78" s="2"/>
      <c r="DSV78" s="2"/>
      <c r="DSW78" s="2"/>
      <c r="DSX78" s="2"/>
      <c r="DSY78" s="2"/>
      <c r="DSZ78" s="2"/>
      <c r="DTA78" s="2"/>
      <c r="DTB78" s="2"/>
      <c r="DTC78" s="2"/>
      <c r="DTD78" s="2"/>
      <c r="DTE78" s="2"/>
      <c r="DTF78" s="2"/>
      <c r="DTG78" s="2"/>
      <c r="DTH78" s="2"/>
      <c r="DTI78" s="2"/>
      <c r="DTJ78" s="2"/>
      <c r="DTK78" s="2"/>
      <c r="DTL78" s="2"/>
      <c r="DTM78" s="2"/>
      <c r="DTN78" s="2"/>
      <c r="DTO78" s="2"/>
      <c r="DTP78" s="2"/>
      <c r="DTQ78" s="2"/>
      <c r="DTR78" s="2"/>
      <c r="DTS78" s="2"/>
      <c r="DTT78" s="2"/>
      <c r="DTU78" s="2"/>
      <c r="DTV78" s="2"/>
      <c r="DTW78" s="2"/>
      <c r="DTX78" s="2"/>
      <c r="DTY78" s="2"/>
      <c r="DTZ78" s="2"/>
      <c r="DUA78" s="2"/>
      <c r="DUB78" s="2"/>
      <c r="DUC78" s="2"/>
      <c r="DUD78" s="2"/>
      <c r="DUE78" s="2"/>
      <c r="DUF78" s="2"/>
      <c r="DUG78" s="2"/>
      <c r="DUH78" s="2"/>
      <c r="DUI78" s="2"/>
      <c r="DUJ78" s="2"/>
      <c r="DUK78" s="2"/>
      <c r="DUL78" s="2"/>
      <c r="DUM78" s="2"/>
      <c r="DUN78" s="2"/>
      <c r="DUO78" s="2"/>
      <c r="DUP78" s="2"/>
      <c r="DUQ78" s="2"/>
      <c r="DUR78" s="2"/>
      <c r="DUS78" s="2"/>
      <c r="DUT78" s="2"/>
      <c r="DUU78" s="2"/>
      <c r="DUV78" s="2"/>
      <c r="DUW78" s="2"/>
      <c r="DUX78" s="2"/>
      <c r="DUY78" s="2"/>
      <c r="DUZ78" s="2"/>
      <c r="DVA78" s="2"/>
      <c r="DVB78" s="2"/>
      <c r="DVC78" s="2"/>
      <c r="DVD78" s="2"/>
      <c r="DVE78" s="2"/>
      <c r="DVF78" s="2"/>
      <c r="DVG78" s="2"/>
      <c r="DVH78" s="2"/>
      <c r="DVI78" s="2"/>
      <c r="DVJ78" s="2"/>
      <c r="DVK78" s="2"/>
      <c r="DVL78" s="2"/>
      <c r="DVM78" s="2"/>
      <c r="DVN78" s="2"/>
      <c r="DVO78" s="2"/>
      <c r="DVP78" s="2"/>
      <c r="DVQ78" s="2"/>
      <c r="DVR78" s="2"/>
      <c r="DVS78" s="2"/>
      <c r="DVT78" s="2"/>
      <c r="DVU78" s="2"/>
      <c r="DVV78" s="2"/>
      <c r="DVW78" s="2"/>
      <c r="DVX78" s="2"/>
      <c r="DVY78" s="2"/>
      <c r="DVZ78" s="2"/>
      <c r="DWA78" s="2"/>
      <c r="DWB78" s="2"/>
      <c r="DWC78" s="2"/>
      <c r="DWD78" s="2"/>
      <c r="DWE78" s="2"/>
      <c r="DWF78" s="2"/>
      <c r="DWG78" s="2"/>
      <c r="DWH78" s="2"/>
      <c r="DWI78" s="2"/>
      <c r="DWJ78" s="2"/>
      <c r="DWK78" s="2"/>
      <c r="DWL78" s="2"/>
      <c r="DWM78" s="2"/>
      <c r="DWN78" s="2"/>
      <c r="DWO78" s="2"/>
      <c r="DWP78" s="2"/>
      <c r="DWQ78" s="2"/>
      <c r="DWR78" s="2"/>
      <c r="DWS78" s="2"/>
      <c r="DWT78" s="2"/>
      <c r="DWU78" s="2"/>
      <c r="DWV78" s="2"/>
      <c r="DWW78" s="2"/>
      <c r="DWX78" s="2"/>
      <c r="DWY78" s="2"/>
      <c r="DWZ78" s="2"/>
      <c r="DXA78" s="2"/>
      <c r="DXB78" s="2"/>
      <c r="DXC78" s="2"/>
      <c r="DXD78" s="2"/>
      <c r="DXE78" s="2"/>
      <c r="DXF78" s="2"/>
      <c r="DXG78" s="2"/>
      <c r="DXH78" s="2"/>
      <c r="DXI78" s="2"/>
      <c r="DXJ78" s="2"/>
      <c r="DXK78" s="2"/>
      <c r="DXL78" s="2"/>
      <c r="DXM78" s="2"/>
      <c r="DXN78" s="2"/>
      <c r="DXO78" s="2"/>
      <c r="DXP78" s="2"/>
      <c r="DXQ78" s="2"/>
      <c r="DXR78" s="2"/>
      <c r="DXS78" s="2"/>
      <c r="DXT78" s="2"/>
      <c r="DXU78" s="2"/>
      <c r="DXV78" s="2"/>
      <c r="DXW78" s="2"/>
      <c r="DXX78" s="2"/>
      <c r="DXY78" s="2"/>
      <c r="DXZ78" s="2"/>
      <c r="DYA78" s="2"/>
      <c r="DYB78" s="2"/>
      <c r="DYC78" s="2"/>
      <c r="DYD78" s="2"/>
      <c r="DYE78" s="2"/>
      <c r="DYF78" s="2"/>
      <c r="DYG78" s="2"/>
      <c r="DYH78" s="2"/>
      <c r="DYI78" s="2"/>
      <c r="DYJ78" s="2"/>
      <c r="DYK78" s="2"/>
      <c r="DYL78" s="2"/>
      <c r="DYM78" s="2"/>
      <c r="DYN78" s="2"/>
      <c r="DYO78" s="2"/>
      <c r="DYP78" s="2"/>
      <c r="DYQ78" s="2"/>
      <c r="DYR78" s="2"/>
      <c r="DYS78" s="2"/>
      <c r="DYT78" s="2"/>
      <c r="DYU78" s="2"/>
      <c r="DYV78" s="2"/>
      <c r="DYW78" s="2"/>
      <c r="DYX78" s="2"/>
      <c r="DYY78" s="2"/>
      <c r="DYZ78" s="2"/>
      <c r="DZA78" s="2"/>
      <c r="DZB78" s="2"/>
      <c r="DZC78" s="2"/>
      <c r="DZD78" s="2"/>
      <c r="DZE78" s="2"/>
      <c r="DZF78" s="2"/>
      <c r="DZG78" s="2"/>
      <c r="DZH78" s="2"/>
      <c r="DZI78" s="2"/>
      <c r="DZJ78" s="2"/>
      <c r="DZK78" s="2"/>
      <c r="DZL78" s="2"/>
      <c r="DZM78" s="2"/>
      <c r="DZN78" s="2"/>
      <c r="DZO78" s="2"/>
      <c r="DZP78" s="2"/>
      <c r="DZQ78" s="2"/>
      <c r="DZR78" s="2"/>
      <c r="DZS78" s="2"/>
      <c r="DZT78" s="2"/>
      <c r="DZU78" s="2"/>
      <c r="DZV78" s="2"/>
      <c r="DZW78" s="2"/>
      <c r="DZX78" s="2"/>
      <c r="DZY78" s="2"/>
      <c r="DZZ78" s="2"/>
      <c r="EAA78" s="2"/>
      <c r="EAB78" s="2"/>
      <c r="EAC78" s="2"/>
      <c r="EAD78" s="2"/>
      <c r="EAE78" s="2"/>
      <c r="EAF78" s="2"/>
      <c r="EAG78" s="2"/>
      <c r="EAH78" s="2"/>
      <c r="EAI78" s="2"/>
      <c r="EAJ78" s="2"/>
      <c r="EAK78" s="2"/>
      <c r="EAL78" s="2"/>
      <c r="EAM78" s="2"/>
      <c r="EAN78" s="2"/>
      <c r="EAO78" s="2"/>
      <c r="EAP78" s="2"/>
      <c r="EAQ78" s="2"/>
      <c r="EAR78" s="2"/>
      <c r="EAS78" s="2"/>
      <c r="EAT78" s="2"/>
      <c r="EAU78" s="2"/>
      <c r="EAV78" s="2"/>
      <c r="EAW78" s="2"/>
      <c r="EAX78" s="2"/>
      <c r="EAY78" s="2"/>
      <c r="EAZ78" s="2"/>
      <c r="EBA78" s="2"/>
      <c r="EBB78" s="2"/>
      <c r="EBC78" s="2"/>
      <c r="EBD78" s="2"/>
      <c r="EBE78" s="2"/>
      <c r="EBF78" s="2"/>
      <c r="EBG78" s="2"/>
      <c r="EBH78" s="2"/>
      <c r="EBI78" s="2"/>
      <c r="EBJ78" s="2"/>
      <c r="EBK78" s="2"/>
      <c r="EBL78" s="2"/>
      <c r="EBM78" s="2"/>
      <c r="EBN78" s="2"/>
      <c r="EBO78" s="2"/>
      <c r="EBP78" s="2"/>
      <c r="EBQ78" s="2"/>
      <c r="EBR78" s="2"/>
      <c r="EBS78" s="2"/>
      <c r="EBT78" s="2"/>
      <c r="EBU78" s="2"/>
      <c r="EBV78" s="2"/>
      <c r="EBW78" s="2"/>
      <c r="EBX78" s="2"/>
      <c r="EBY78" s="2"/>
      <c r="EBZ78" s="2"/>
      <c r="ECA78" s="2"/>
      <c r="ECB78" s="2"/>
      <c r="ECC78" s="2"/>
      <c r="ECD78" s="2"/>
      <c r="ECE78" s="2"/>
      <c r="ECF78" s="2"/>
      <c r="ECG78" s="2"/>
      <c r="ECH78" s="2"/>
      <c r="ECI78" s="2"/>
      <c r="ECJ78" s="2"/>
      <c r="ECK78" s="2"/>
      <c r="ECL78" s="2"/>
      <c r="ECM78" s="2"/>
      <c r="ECN78" s="2"/>
      <c r="ECO78" s="2"/>
      <c r="ECP78" s="2"/>
      <c r="ECQ78" s="2"/>
      <c r="ECR78" s="2"/>
      <c r="ECS78" s="2"/>
      <c r="ECT78" s="2"/>
      <c r="ECU78" s="2"/>
      <c r="ECV78" s="2"/>
      <c r="ECW78" s="2"/>
      <c r="ECX78" s="2"/>
      <c r="ECY78" s="2"/>
      <c r="ECZ78" s="2"/>
      <c r="EDA78" s="2"/>
      <c r="EDB78" s="2"/>
      <c r="EDC78" s="2"/>
      <c r="EDD78" s="2"/>
      <c r="EDE78" s="2"/>
      <c r="EDF78" s="2"/>
      <c r="EDG78" s="2"/>
      <c r="EDH78" s="2"/>
      <c r="EDI78" s="2"/>
      <c r="EDJ78" s="2"/>
      <c r="EDK78" s="2"/>
      <c r="EDL78" s="2"/>
      <c r="EDM78" s="2"/>
      <c r="EDN78" s="2"/>
      <c r="EDO78" s="2"/>
      <c r="EDP78" s="2"/>
      <c r="EDQ78" s="2"/>
      <c r="EDR78" s="2"/>
      <c r="EDS78" s="2"/>
      <c r="EDT78" s="2"/>
      <c r="EDU78" s="2"/>
      <c r="EDV78" s="2"/>
      <c r="EDW78" s="2"/>
      <c r="EDX78" s="2"/>
      <c r="EDY78" s="2"/>
      <c r="EDZ78" s="2"/>
      <c r="EEA78" s="2"/>
      <c r="EEB78" s="2"/>
      <c r="EEC78" s="2"/>
      <c r="EED78" s="2"/>
      <c r="EEE78" s="2"/>
      <c r="EEF78" s="2"/>
      <c r="EEG78" s="2"/>
      <c r="EEH78" s="2"/>
      <c r="EEI78" s="2"/>
      <c r="EEJ78" s="2"/>
      <c r="EEK78" s="2"/>
      <c r="EEL78" s="2"/>
      <c r="EEM78" s="2"/>
      <c r="EEN78" s="2"/>
      <c r="EEO78" s="2"/>
      <c r="EEP78" s="2"/>
      <c r="EEQ78" s="2"/>
      <c r="EER78" s="2"/>
      <c r="EES78" s="2"/>
      <c r="EET78" s="2"/>
      <c r="EEU78" s="2"/>
      <c r="EEV78" s="2"/>
      <c r="EEW78" s="2"/>
      <c r="EEX78" s="2"/>
      <c r="EEY78" s="2"/>
      <c r="EEZ78" s="2"/>
      <c r="EFA78" s="2"/>
      <c r="EFB78" s="2"/>
      <c r="EFC78" s="2"/>
      <c r="EFD78" s="2"/>
      <c r="EFE78" s="2"/>
      <c r="EFF78" s="2"/>
      <c r="EFG78" s="2"/>
      <c r="EFH78" s="2"/>
      <c r="EFI78" s="2"/>
      <c r="EFJ78" s="2"/>
      <c r="EFK78" s="2"/>
      <c r="EFL78" s="2"/>
      <c r="EFM78" s="2"/>
      <c r="EFN78" s="2"/>
      <c r="EFO78" s="2"/>
      <c r="EFP78" s="2"/>
      <c r="EFQ78" s="2"/>
      <c r="EFR78" s="2"/>
      <c r="EFS78" s="2"/>
      <c r="EFT78" s="2"/>
      <c r="EFU78" s="2"/>
      <c r="EFV78" s="2"/>
      <c r="EFW78" s="2"/>
      <c r="EFX78" s="2"/>
      <c r="EFY78" s="2"/>
      <c r="EFZ78" s="2"/>
      <c r="EGA78" s="2"/>
      <c r="EGB78" s="2"/>
      <c r="EGC78" s="2"/>
      <c r="EGD78" s="2"/>
      <c r="EGE78" s="2"/>
      <c r="EGF78" s="2"/>
      <c r="EGG78" s="2"/>
      <c r="EGH78" s="2"/>
      <c r="EGI78" s="2"/>
      <c r="EGJ78" s="2"/>
      <c r="EGK78" s="2"/>
      <c r="EGL78" s="2"/>
      <c r="EGM78" s="2"/>
      <c r="EGN78" s="2"/>
      <c r="EGO78" s="2"/>
      <c r="EGP78" s="2"/>
      <c r="EGQ78" s="2"/>
      <c r="EGR78" s="2"/>
      <c r="EGS78" s="2"/>
      <c r="EGT78" s="2"/>
      <c r="EGU78" s="2"/>
      <c r="EGV78" s="2"/>
      <c r="EGW78" s="2"/>
      <c r="EGX78" s="2"/>
      <c r="EGY78" s="2"/>
      <c r="EGZ78" s="2"/>
      <c r="EHA78" s="2"/>
      <c r="EHB78" s="2"/>
      <c r="EHC78" s="2"/>
      <c r="EHD78" s="2"/>
      <c r="EHE78" s="2"/>
      <c r="EHF78" s="2"/>
      <c r="EHG78" s="2"/>
      <c r="EHH78" s="2"/>
      <c r="EHI78" s="2"/>
      <c r="EHJ78" s="2"/>
      <c r="EHK78" s="2"/>
      <c r="EHL78" s="2"/>
      <c r="EHM78" s="2"/>
      <c r="EHN78" s="2"/>
      <c r="EHO78" s="2"/>
      <c r="EHP78" s="2"/>
      <c r="EHQ78" s="2"/>
      <c r="EHR78" s="2"/>
      <c r="EHS78" s="2"/>
      <c r="EHT78" s="2"/>
      <c r="EHU78" s="2"/>
      <c r="EHV78" s="2"/>
      <c r="EHW78" s="2"/>
      <c r="EHX78" s="2"/>
      <c r="EHY78" s="2"/>
      <c r="EHZ78" s="2"/>
      <c r="EIA78" s="2"/>
      <c r="EIB78" s="2"/>
      <c r="EIC78" s="2"/>
      <c r="EID78" s="2"/>
      <c r="EIE78" s="2"/>
      <c r="EIF78" s="2"/>
      <c r="EIG78" s="2"/>
      <c r="EIH78" s="2"/>
      <c r="EII78" s="2"/>
      <c r="EIJ78" s="2"/>
      <c r="EIK78" s="2"/>
      <c r="EIL78" s="2"/>
      <c r="EIM78" s="2"/>
      <c r="EIN78" s="2"/>
      <c r="EIO78" s="2"/>
      <c r="EIP78" s="2"/>
      <c r="EIQ78" s="2"/>
      <c r="EIR78" s="2"/>
      <c r="EIS78" s="2"/>
      <c r="EIT78" s="2"/>
      <c r="EIU78" s="2"/>
      <c r="EIV78" s="2"/>
      <c r="EIW78" s="2"/>
      <c r="EIX78" s="2"/>
      <c r="EIY78" s="2"/>
      <c r="EIZ78" s="2"/>
      <c r="EJA78" s="2"/>
      <c r="EJB78" s="2"/>
      <c r="EJC78" s="2"/>
      <c r="EJD78" s="2"/>
      <c r="EJE78" s="2"/>
      <c r="EJF78" s="2"/>
      <c r="EJG78" s="2"/>
      <c r="EJH78" s="2"/>
      <c r="EJI78" s="2"/>
      <c r="EJJ78" s="2"/>
      <c r="EJK78" s="2"/>
      <c r="EJL78" s="2"/>
      <c r="EJM78" s="2"/>
      <c r="EJN78" s="2"/>
      <c r="EJO78" s="2"/>
      <c r="EJP78" s="2"/>
      <c r="EJQ78" s="2"/>
      <c r="EJR78" s="2"/>
      <c r="EJS78" s="2"/>
      <c r="EJT78" s="2"/>
      <c r="EJU78" s="2"/>
      <c r="EJV78" s="2"/>
      <c r="EJW78" s="2"/>
      <c r="EJX78" s="2"/>
      <c r="EJY78" s="2"/>
      <c r="EJZ78" s="2"/>
      <c r="EKA78" s="2"/>
      <c r="EKB78" s="2"/>
      <c r="EKC78" s="2"/>
      <c r="EKD78" s="2"/>
      <c r="EKE78" s="2"/>
      <c r="EKF78" s="2"/>
      <c r="EKG78" s="2"/>
      <c r="EKH78" s="2"/>
      <c r="EKI78" s="2"/>
      <c r="EKJ78" s="2"/>
      <c r="EKK78" s="2"/>
      <c r="EKL78" s="2"/>
      <c r="EKM78" s="2"/>
      <c r="EKN78" s="2"/>
      <c r="EKO78" s="2"/>
      <c r="EKP78" s="2"/>
      <c r="EKQ78" s="2"/>
      <c r="EKR78" s="2"/>
      <c r="EKS78" s="2"/>
      <c r="EKT78" s="2"/>
      <c r="EKU78" s="2"/>
      <c r="EKV78" s="2"/>
      <c r="EKW78" s="2"/>
      <c r="EKX78" s="2"/>
      <c r="EKY78" s="2"/>
      <c r="EKZ78" s="2"/>
      <c r="ELA78" s="2"/>
      <c r="ELB78" s="2"/>
      <c r="ELC78" s="2"/>
      <c r="ELD78" s="2"/>
      <c r="ELE78" s="2"/>
      <c r="ELF78" s="2"/>
      <c r="ELG78" s="2"/>
      <c r="ELH78" s="2"/>
      <c r="ELI78" s="2"/>
      <c r="ELJ78" s="2"/>
      <c r="ELK78" s="2"/>
      <c r="ELL78" s="2"/>
      <c r="ELM78" s="2"/>
      <c r="ELN78" s="2"/>
      <c r="ELO78" s="2"/>
      <c r="ELP78" s="2"/>
      <c r="ELQ78" s="2"/>
      <c r="ELR78" s="2"/>
      <c r="ELS78" s="2"/>
      <c r="ELT78" s="2"/>
      <c r="ELU78" s="2"/>
      <c r="ELV78" s="2"/>
      <c r="ELW78" s="2"/>
      <c r="ELX78" s="2"/>
      <c r="ELY78" s="2"/>
      <c r="ELZ78" s="2"/>
      <c r="EMA78" s="2"/>
      <c r="EMB78" s="2"/>
      <c r="EMC78" s="2"/>
      <c r="EMD78" s="2"/>
      <c r="EME78" s="2"/>
      <c r="EMF78" s="2"/>
      <c r="EMG78" s="2"/>
      <c r="EMH78" s="2"/>
      <c r="EMI78" s="2"/>
      <c r="EMJ78" s="2"/>
      <c r="EMK78" s="2"/>
      <c r="EML78" s="2"/>
      <c r="EMM78" s="2"/>
      <c r="EMN78" s="2"/>
      <c r="EMO78" s="2"/>
      <c r="EMP78" s="2"/>
      <c r="EMQ78" s="2"/>
      <c r="EMR78" s="2"/>
      <c r="EMS78" s="2"/>
      <c r="EMT78" s="2"/>
      <c r="EMU78" s="2"/>
      <c r="EMV78" s="2"/>
      <c r="EMW78" s="2"/>
      <c r="EMX78" s="2"/>
      <c r="EMY78" s="2"/>
      <c r="EMZ78" s="2"/>
      <c r="ENA78" s="2"/>
      <c r="ENB78" s="2"/>
      <c r="ENC78" s="2"/>
      <c r="END78" s="2"/>
      <c r="ENE78" s="2"/>
      <c r="ENF78" s="2"/>
      <c r="ENG78" s="2"/>
      <c r="ENH78" s="2"/>
      <c r="ENI78" s="2"/>
      <c r="ENJ78" s="2"/>
      <c r="ENK78" s="2"/>
      <c r="ENL78" s="2"/>
      <c r="ENM78" s="2"/>
      <c r="ENN78" s="2"/>
      <c r="ENO78" s="2"/>
      <c r="ENP78" s="2"/>
      <c r="ENQ78" s="2"/>
      <c r="ENR78" s="2"/>
      <c r="ENS78" s="2"/>
      <c r="ENT78" s="2"/>
      <c r="ENU78" s="2"/>
      <c r="ENV78" s="2"/>
      <c r="ENW78" s="2"/>
      <c r="ENX78" s="2"/>
      <c r="ENY78" s="2"/>
      <c r="ENZ78" s="2"/>
      <c r="EOA78" s="2"/>
      <c r="EOB78" s="2"/>
      <c r="EOC78" s="2"/>
      <c r="EOD78" s="2"/>
      <c r="EOE78" s="2"/>
      <c r="EOF78" s="2"/>
      <c r="EOG78" s="2"/>
      <c r="EOH78" s="2"/>
      <c r="EOI78" s="2"/>
      <c r="EOJ78" s="2"/>
      <c r="EOK78" s="2"/>
      <c r="EOL78" s="2"/>
      <c r="EOM78" s="2"/>
      <c r="EON78" s="2"/>
      <c r="EOO78" s="2"/>
      <c r="EOP78" s="2"/>
      <c r="EOQ78" s="2"/>
      <c r="EOR78" s="2"/>
      <c r="EOS78" s="2"/>
      <c r="EOT78" s="2"/>
      <c r="EOU78" s="2"/>
      <c r="EOV78" s="2"/>
      <c r="EOW78" s="2"/>
      <c r="EOX78" s="2"/>
      <c r="EOY78" s="2"/>
      <c r="EOZ78" s="2"/>
      <c r="EPA78" s="2"/>
      <c r="EPB78" s="2"/>
      <c r="EPC78" s="2"/>
      <c r="EPD78" s="2"/>
      <c r="EPE78" s="2"/>
      <c r="EPF78" s="2"/>
      <c r="EPG78" s="2"/>
      <c r="EPH78" s="2"/>
      <c r="EPI78" s="2"/>
      <c r="EPJ78" s="2"/>
      <c r="EPK78" s="2"/>
      <c r="EPL78" s="2"/>
      <c r="EPM78" s="2"/>
      <c r="EPN78" s="2"/>
      <c r="EPO78" s="2"/>
      <c r="EPP78" s="2"/>
      <c r="EPQ78" s="2"/>
      <c r="EPR78" s="2"/>
      <c r="EPS78" s="2"/>
      <c r="EPT78" s="2"/>
      <c r="EPU78" s="2"/>
      <c r="EPV78" s="2"/>
      <c r="EPW78" s="2"/>
      <c r="EPX78" s="2"/>
      <c r="EPY78" s="2"/>
      <c r="EPZ78" s="2"/>
      <c r="EQA78" s="2"/>
      <c r="EQB78" s="2"/>
      <c r="EQC78" s="2"/>
      <c r="EQD78" s="2"/>
      <c r="EQE78" s="2"/>
      <c r="EQF78" s="2"/>
      <c r="EQG78" s="2"/>
      <c r="EQH78" s="2"/>
      <c r="EQI78" s="2"/>
      <c r="EQJ78" s="2"/>
      <c r="EQK78" s="2"/>
      <c r="EQL78" s="2"/>
      <c r="EQM78" s="2"/>
      <c r="EQN78" s="2"/>
      <c r="EQO78" s="2"/>
      <c r="EQP78" s="2"/>
      <c r="EQQ78" s="2"/>
      <c r="EQR78" s="2"/>
      <c r="EQS78" s="2"/>
      <c r="EQT78" s="2"/>
      <c r="EQU78" s="2"/>
      <c r="EQV78" s="2"/>
      <c r="EQW78" s="2"/>
      <c r="EQX78" s="2"/>
      <c r="EQY78" s="2"/>
      <c r="EQZ78" s="2"/>
      <c r="ERA78" s="2"/>
      <c r="ERB78" s="2"/>
      <c r="ERC78" s="2"/>
      <c r="ERD78" s="2"/>
      <c r="ERE78" s="2"/>
      <c r="ERF78" s="2"/>
      <c r="ERG78" s="2"/>
      <c r="ERH78" s="2"/>
      <c r="ERI78" s="2"/>
      <c r="ERJ78" s="2"/>
      <c r="ERK78" s="2"/>
      <c r="ERL78" s="2"/>
      <c r="ERM78" s="2"/>
      <c r="ERN78" s="2"/>
      <c r="ERO78" s="2"/>
      <c r="ERP78" s="2"/>
      <c r="ERQ78" s="2"/>
      <c r="ERR78" s="2"/>
      <c r="ERS78" s="2"/>
      <c r="ERT78" s="2"/>
      <c r="ERU78" s="2"/>
      <c r="ERV78" s="2"/>
      <c r="ERW78" s="2"/>
      <c r="ERX78" s="2"/>
      <c r="ERY78" s="2"/>
      <c r="ERZ78" s="2"/>
      <c r="ESA78" s="2"/>
      <c r="ESB78" s="2"/>
      <c r="ESC78" s="2"/>
      <c r="ESD78" s="2"/>
      <c r="ESE78" s="2"/>
      <c r="ESF78" s="2"/>
      <c r="ESG78" s="2"/>
      <c r="ESH78" s="2"/>
      <c r="ESI78" s="2"/>
      <c r="ESJ78" s="2"/>
      <c r="ESK78" s="2"/>
      <c r="ESL78" s="2"/>
      <c r="ESM78" s="2"/>
      <c r="ESN78" s="2"/>
      <c r="ESO78" s="2"/>
      <c r="ESP78" s="2"/>
      <c r="ESQ78" s="2"/>
      <c r="ESR78" s="2"/>
      <c r="ESS78" s="2"/>
      <c r="EST78" s="2"/>
      <c r="ESU78" s="2"/>
      <c r="ESV78" s="2"/>
      <c r="ESW78" s="2"/>
      <c r="ESX78" s="2"/>
      <c r="ESY78" s="2"/>
      <c r="ESZ78" s="2"/>
      <c r="ETA78" s="2"/>
      <c r="ETB78" s="2"/>
      <c r="ETC78" s="2"/>
      <c r="ETD78" s="2"/>
      <c r="ETE78" s="2"/>
      <c r="ETF78" s="2"/>
      <c r="ETG78" s="2"/>
      <c r="ETH78" s="2"/>
      <c r="ETI78" s="2"/>
      <c r="ETJ78" s="2"/>
      <c r="ETK78" s="2"/>
      <c r="ETL78" s="2"/>
      <c r="ETM78" s="2"/>
      <c r="ETN78" s="2"/>
      <c r="ETO78" s="2"/>
      <c r="ETP78" s="2"/>
      <c r="ETQ78" s="2"/>
      <c r="ETR78" s="2"/>
      <c r="ETS78" s="2"/>
      <c r="ETT78" s="2"/>
      <c r="ETU78" s="2"/>
      <c r="ETV78" s="2"/>
      <c r="ETW78" s="2"/>
      <c r="ETX78" s="2"/>
      <c r="ETY78" s="2"/>
      <c r="ETZ78" s="2"/>
      <c r="EUA78" s="2"/>
      <c r="EUB78" s="2"/>
      <c r="EUC78" s="2"/>
      <c r="EUD78" s="2"/>
      <c r="EUE78" s="2"/>
      <c r="EUF78" s="2"/>
      <c r="EUG78" s="2"/>
      <c r="EUH78" s="2"/>
      <c r="EUI78" s="2"/>
      <c r="EUJ78" s="2"/>
      <c r="EUK78" s="2"/>
      <c r="EUL78" s="2"/>
      <c r="EUM78" s="2"/>
      <c r="EUN78" s="2"/>
      <c r="EUO78" s="2"/>
      <c r="EUP78" s="2"/>
      <c r="EUQ78" s="2"/>
      <c r="EUR78" s="2"/>
      <c r="EUS78" s="2"/>
      <c r="EUT78" s="2"/>
      <c r="EUU78" s="2"/>
      <c r="EUV78" s="2"/>
      <c r="EUW78" s="2"/>
      <c r="EUX78" s="2"/>
      <c r="EUY78" s="2"/>
      <c r="EUZ78" s="2"/>
      <c r="EVA78" s="2"/>
      <c r="EVB78" s="2"/>
      <c r="EVC78" s="2"/>
      <c r="EVD78" s="2"/>
      <c r="EVE78" s="2"/>
      <c r="EVF78" s="2"/>
      <c r="EVG78" s="2"/>
      <c r="EVH78" s="2"/>
      <c r="EVI78" s="2"/>
      <c r="EVJ78" s="2"/>
      <c r="EVK78" s="2"/>
      <c r="EVL78" s="2"/>
      <c r="EVM78" s="2"/>
      <c r="EVN78" s="2"/>
      <c r="EVO78" s="2"/>
      <c r="EVP78" s="2"/>
      <c r="EVQ78" s="2"/>
      <c r="EVR78" s="2"/>
      <c r="EVS78" s="2"/>
      <c r="EVT78" s="2"/>
      <c r="EVU78" s="2"/>
      <c r="EVV78" s="2"/>
      <c r="EVW78" s="2"/>
      <c r="EVX78" s="2"/>
      <c r="EVY78" s="2"/>
      <c r="EVZ78" s="2"/>
      <c r="EWA78" s="2"/>
      <c r="EWB78" s="2"/>
      <c r="EWC78" s="2"/>
      <c r="EWD78" s="2"/>
      <c r="EWE78" s="2"/>
      <c r="EWF78" s="2"/>
      <c r="EWG78" s="2"/>
      <c r="EWH78" s="2"/>
      <c r="EWI78" s="2"/>
      <c r="EWJ78" s="2"/>
      <c r="EWK78" s="2"/>
      <c r="EWL78" s="2"/>
      <c r="EWM78" s="2"/>
      <c r="EWN78" s="2"/>
      <c r="EWO78" s="2"/>
      <c r="EWP78" s="2"/>
      <c r="EWQ78" s="2"/>
      <c r="EWR78" s="2"/>
      <c r="EWS78" s="2"/>
      <c r="EWT78" s="2"/>
      <c r="EWU78" s="2"/>
      <c r="EWV78" s="2"/>
      <c r="EWW78" s="2"/>
      <c r="EWX78" s="2"/>
      <c r="EWY78" s="2"/>
      <c r="EWZ78" s="2"/>
      <c r="EXA78" s="2"/>
      <c r="EXB78" s="2"/>
      <c r="EXC78" s="2"/>
      <c r="EXD78" s="2"/>
      <c r="EXE78" s="2"/>
      <c r="EXF78" s="2"/>
      <c r="EXG78" s="2"/>
      <c r="EXH78" s="2"/>
      <c r="EXI78" s="2"/>
      <c r="EXJ78" s="2"/>
      <c r="EXK78" s="2"/>
      <c r="EXL78" s="2"/>
      <c r="EXM78" s="2"/>
      <c r="EXN78" s="2"/>
      <c r="EXO78" s="2"/>
      <c r="EXP78" s="2"/>
      <c r="EXQ78" s="2"/>
      <c r="EXR78" s="2"/>
      <c r="EXS78" s="2"/>
      <c r="EXT78" s="2"/>
      <c r="EXU78" s="2"/>
      <c r="EXV78" s="2"/>
      <c r="EXW78" s="2"/>
      <c r="EXX78" s="2"/>
      <c r="EXY78" s="2"/>
      <c r="EXZ78" s="2"/>
      <c r="EYA78" s="2"/>
      <c r="EYB78" s="2"/>
      <c r="EYC78" s="2"/>
      <c r="EYD78" s="2"/>
      <c r="EYE78" s="2"/>
      <c r="EYF78" s="2"/>
      <c r="EYG78" s="2"/>
      <c r="EYH78" s="2"/>
      <c r="EYI78" s="2"/>
      <c r="EYJ78" s="2"/>
      <c r="EYK78" s="2"/>
      <c r="EYL78" s="2"/>
      <c r="EYM78" s="2"/>
      <c r="EYN78" s="2"/>
      <c r="EYO78" s="2"/>
      <c r="EYP78" s="2"/>
      <c r="EYQ78" s="2"/>
      <c r="EYR78" s="2"/>
      <c r="EYS78" s="2"/>
      <c r="EYT78" s="2"/>
      <c r="EYU78" s="2"/>
      <c r="EYV78" s="2"/>
      <c r="EYW78" s="2"/>
      <c r="EYX78" s="2"/>
      <c r="EYY78" s="2"/>
      <c r="EYZ78" s="2"/>
      <c r="EZA78" s="2"/>
      <c r="EZB78" s="2"/>
      <c r="EZC78" s="2"/>
      <c r="EZD78" s="2"/>
      <c r="EZE78" s="2"/>
      <c r="EZF78" s="2"/>
      <c r="EZG78" s="2"/>
      <c r="EZH78" s="2"/>
      <c r="EZI78" s="2"/>
      <c r="EZJ78" s="2"/>
      <c r="EZK78" s="2"/>
      <c r="EZL78" s="2"/>
      <c r="EZM78" s="2"/>
      <c r="EZN78" s="2"/>
      <c r="EZO78" s="2"/>
      <c r="EZP78" s="2"/>
      <c r="EZQ78" s="2"/>
      <c r="EZR78" s="2"/>
      <c r="EZS78" s="2"/>
      <c r="EZT78" s="2"/>
      <c r="EZU78" s="2"/>
      <c r="EZV78" s="2"/>
      <c r="EZW78" s="2"/>
      <c r="EZX78" s="2"/>
      <c r="EZY78" s="2"/>
      <c r="EZZ78" s="2"/>
      <c r="FAA78" s="2"/>
      <c r="FAB78" s="2"/>
      <c r="FAC78" s="2"/>
      <c r="FAD78" s="2"/>
      <c r="FAE78" s="2"/>
      <c r="FAF78" s="2"/>
      <c r="FAG78" s="2"/>
      <c r="FAH78" s="2"/>
      <c r="FAI78" s="2"/>
      <c r="FAJ78" s="2"/>
      <c r="FAK78" s="2"/>
      <c r="FAL78" s="2"/>
      <c r="FAM78" s="2"/>
      <c r="FAN78" s="2"/>
      <c r="FAO78" s="2"/>
      <c r="FAP78" s="2"/>
      <c r="FAQ78" s="2"/>
      <c r="FAR78" s="2"/>
      <c r="FAS78" s="2"/>
      <c r="FAT78" s="2"/>
      <c r="FAU78" s="2"/>
      <c r="FAV78" s="2"/>
      <c r="FAW78" s="2"/>
      <c r="FAX78" s="2"/>
      <c r="FAY78" s="2"/>
      <c r="FAZ78" s="2"/>
      <c r="FBA78" s="2"/>
      <c r="FBB78" s="2"/>
      <c r="FBC78" s="2"/>
      <c r="FBD78" s="2"/>
      <c r="FBE78" s="2"/>
      <c r="FBF78" s="2"/>
      <c r="FBG78" s="2"/>
      <c r="FBH78" s="2"/>
      <c r="FBI78" s="2"/>
      <c r="FBJ78" s="2"/>
      <c r="FBK78" s="2"/>
      <c r="FBL78" s="2"/>
      <c r="FBM78" s="2"/>
      <c r="FBN78" s="2"/>
      <c r="FBO78" s="2"/>
      <c r="FBP78" s="2"/>
      <c r="FBQ78" s="2"/>
      <c r="FBR78" s="2"/>
      <c r="FBS78" s="2"/>
      <c r="FBT78" s="2"/>
      <c r="FBU78" s="2"/>
      <c r="FBV78" s="2"/>
      <c r="FBW78" s="2"/>
      <c r="FBX78" s="2"/>
      <c r="FBY78" s="2"/>
      <c r="FBZ78" s="2"/>
      <c r="FCA78" s="2"/>
      <c r="FCB78" s="2"/>
      <c r="FCC78" s="2"/>
      <c r="FCD78" s="2"/>
      <c r="FCE78" s="2"/>
      <c r="FCF78" s="2"/>
      <c r="FCG78" s="2"/>
      <c r="FCH78" s="2"/>
      <c r="FCI78" s="2"/>
      <c r="FCJ78" s="2"/>
      <c r="FCK78" s="2"/>
      <c r="FCL78" s="2"/>
      <c r="FCM78" s="2"/>
      <c r="FCN78" s="2"/>
      <c r="FCO78" s="2"/>
      <c r="FCP78" s="2"/>
      <c r="FCQ78" s="2"/>
      <c r="FCR78" s="2"/>
      <c r="FCS78" s="2"/>
      <c r="FCT78" s="2"/>
      <c r="FCU78" s="2"/>
      <c r="FCV78" s="2"/>
      <c r="FCW78" s="2"/>
      <c r="FCX78" s="2"/>
      <c r="FCY78" s="2"/>
      <c r="FCZ78" s="2"/>
      <c r="FDA78" s="2"/>
      <c r="FDB78" s="2"/>
      <c r="FDC78" s="2"/>
      <c r="FDD78" s="2"/>
      <c r="FDE78" s="2"/>
      <c r="FDF78" s="2"/>
      <c r="FDG78" s="2"/>
      <c r="FDH78" s="2"/>
      <c r="FDI78" s="2"/>
      <c r="FDJ78" s="2"/>
      <c r="FDK78" s="2"/>
      <c r="FDL78" s="2"/>
      <c r="FDM78" s="2"/>
      <c r="FDN78" s="2"/>
      <c r="FDO78" s="2"/>
      <c r="FDP78" s="2"/>
      <c r="FDQ78" s="2"/>
      <c r="FDR78" s="2"/>
      <c r="FDS78" s="2"/>
      <c r="FDT78" s="2"/>
      <c r="FDU78" s="2"/>
      <c r="FDV78" s="2"/>
      <c r="FDW78" s="2"/>
      <c r="FDX78" s="2"/>
      <c r="FDY78" s="2"/>
      <c r="FDZ78" s="2"/>
      <c r="FEA78" s="2"/>
      <c r="FEB78" s="2"/>
      <c r="FEC78" s="2"/>
      <c r="FED78" s="2"/>
      <c r="FEE78" s="2"/>
      <c r="FEF78" s="2"/>
      <c r="FEG78" s="2"/>
      <c r="FEH78" s="2"/>
      <c r="FEI78" s="2"/>
      <c r="FEJ78" s="2"/>
      <c r="FEK78" s="2"/>
      <c r="FEL78" s="2"/>
      <c r="FEM78" s="2"/>
      <c r="FEN78" s="2"/>
      <c r="FEO78" s="2"/>
      <c r="FEP78" s="2"/>
      <c r="FEQ78" s="2"/>
      <c r="FER78" s="2"/>
      <c r="FES78" s="2"/>
      <c r="FET78" s="2"/>
      <c r="FEU78" s="2"/>
      <c r="FEV78" s="2"/>
      <c r="FEW78" s="2"/>
      <c r="FEX78" s="2"/>
      <c r="FEY78" s="2"/>
      <c r="FEZ78" s="2"/>
      <c r="FFA78" s="2"/>
      <c r="FFB78" s="2"/>
      <c r="FFC78" s="2"/>
      <c r="FFD78" s="2"/>
      <c r="FFE78" s="2"/>
      <c r="FFF78" s="2"/>
      <c r="FFG78" s="2"/>
      <c r="FFH78" s="2"/>
      <c r="FFI78" s="2"/>
      <c r="FFJ78" s="2"/>
      <c r="FFK78" s="2"/>
      <c r="FFL78" s="2"/>
      <c r="FFM78" s="2"/>
      <c r="FFN78" s="2"/>
      <c r="FFO78" s="2"/>
      <c r="FFP78" s="2"/>
      <c r="FFQ78" s="2"/>
      <c r="FFR78" s="2"/>
      <c r="FFS78" s="2"/>
      <c r="FFT78" s="2"/>
      <c r="FFU78" s="2"/>
      <c r="FFV78" s="2"/>
      <c r="FFW78" s="2"/>
      <c r="FFX78" s="2"/>
      <c r="FFY78" s="2"/>
      <c r="FFZ78" s="2"/>
      <c r="FGA78" s="2"/>
      <c r="FGB78" s="2"/>
      <c r="FGC78" s="2"/>
      <c r="FGD78" s="2"/>
      <c r="FGE78" s="2"/>
      <c r="FGF78" s="2"/>
      <c r="FGG78" s="2"/>
      <c r="FGH78" s="2"/>
      <c r="FGI78" s="2"/>
      <c r="FGJ78" s="2"/>
      <c r="FGK78" s="2"/>
      <c r="FGL78" s="2"/>
      <c r="FGM78" s="2"/>
      <c r="FGN78" s="2"/>
      <c r="FGO78" s="2"/>
      <c r="FGP78" s="2"/>
      <c r="FGQ78" s="2"/>
      <c r="FGR78" s="2"/>
      <c r="FGS78" s="2"/>
      <c r="FGT78" s="2"/>
      <c r="FGU78" s="2"/>
      <c r="FGV78" s="2"/>
      <c r="FGW78" s="2"/>
      <c r="FGX78" s="2"/>
      <c r="FGY78" s="2"/>
      <c r="FGZ78" s="2"/>
      <c r="FHA78" s="2"/>
      <c r="FHB78" s="2"/>
      <c r="FHC78" s="2"/>
      <c r="FHD78" s="2"/>
      <c r="FHE78" s="2"/>
      <c r="FHF78" s="2"/>
      <c r="FHG78" s="2"/>
      <c r="FHH78" s="2"/>
      <c r="FHI78" s="2"/>
      <c r="FHJ78" s="2"/>
      <c r="FHK78" s="2"/>
      <c r="FHL78" s="2"/>
      <c r="FHM78" s="2"/>
      <c r="FHN78" s="2"/>
      <c r="FHO78" s="2"/>
      <c r="FHP78" s="2"/>
      <c r="FHQ78" s="2"/>
      <c r="FHR78" s="2"/>
      <c r="FHS78" s="2"/>
      <c r="FHT78" s="2"/>
      <c r="FHU78" s="2"/>
      <c r="FHV78" s="2"/>
      <c r="FHW78" s="2"/>
      <c r="FHX78" s="2"/>
      <c r="FHY78" s="2"/>
      <c r="FHZ78" s="2"/>
      <c r="FIA78" s="2"/>
      <c r="FIB78" s="2"/>
      <c r="FIC78" s="2"/>
      <c r="FID78" s="2"/>
      <c r="FIE78" s="2"/>
      <c r="FIF78" s="2"/>
      <c r="FIG78" s="2"/>
      <c r="FIH78" s="2"/>
      <c r="FII78" s="2"/>
      <c r="FIJ78" s="2"/>
      <c r="FIK78" s="2"/>
      <c r="FIL78" s="2"/>
      <c r="FIM78" s="2"/>
      <c r="FIN78" s="2"/>
      <c r="FIO78" s="2"/>
      <c r="FIP78" s="2"/>
      <c r="FIQ78" s="2"/>
      <c r="FIR78" s="2"/>
      <c r="FIS78" s="2"/>
      <c r="FIT78" s="2"/>
      <c r="FIU78" s="2"/>
      <c r="FIV78" s="2"/>
      <c r="FIW78" s="2"/>
      <c r="FIX78" s="2"/>
      <c r="FIY78" s="2"/>
      <c r="FIZ78" s="2"/>
      <c r="FJA78" s="2"/>
      <c r="FJB78" s="2"/>
      <c r="FJC78" s="2"/>
      <c r="FJD78" s="2"/>
      <c r="FJE78" s="2"/>
      <c r="FJF78" s="2"/>
      <c r="FJG78" s="2"/>
      <c r="FJH78" s="2"/>
      <c r="FJI78" s="2"/>
      <c r="FJJ78" s="2"/>
      <c r="FJK78" s="2"/>
      <c r="FJL78" s="2"/>
      <c r="FJM78" s="2"/>
      <c r="FJN78" s="2"/>
      <c r="FJO78" s="2"/>
      <c r="FJP78" s="2"/>
      <c r="FJQ78" s="2"/>
      <c r="FJR78" s="2"/>
      <c r="FJS78" s="2"/>
      <c r="FJT78" s="2"/>
      <c r="FJU78" s="2"/>
      <c r="FJV78" s="2"/>
      <c r="FJW78" s="2"/>
      <c r="FJX78" s="2"/>
      <c r="FJY78" s="2"/>
      <c r="FJZ78" s="2"/>
      <c r="FKA78" s="2"/>
      <c r="FKB78" s="2"/>
      <c r="FKC78" s="2"/>
      <c r="FKD78" s="2"/>
      <c r="FKE78" s="2"/>
      <c r="FKF78" s="2"/>
      <c r="FKG78" s="2"/>
      <c r="FKH78" s="2"/>
      <c r="FKI78" s="2"/>
      <c r="FKJ78" s="2"/>
      <c r="FKK78" s="2"/>
      <c r="FKL78" s="2"/>
      <c r="FKM78" s="2"/>
      <c r="FKN78" s="2"/>
      <c r="FKO78" s="2"/>
      <c r="FKP78" s="2"/>
      <c r="FKQ78" s="2"/>
      <c r="FKR78" s="2"/>
      <c r="FKS78" s="2"/>
      <c r="FKT78" s="2"/>
      <c r="FKU78" s="2"/>
      <c r="FKV78" s="2"/>
      <c r="FKW78" s="2"/>
      <c r="FKX78" s="2"/>
      <c r="FKY78" s="2"/>
      <c r="FKZ78" s="2"/>
      <c r="FLA78" s="2"/>
      <c r="FLB78" s="2"/>
      <c r="FLC78" s="2"/>
      <c r="FLD78" s="2"/>
      <c r="FLE78" s="2"/>
      <c r="FLF78" s="2"/>
      <c r="FLG78" s="2"/>
      <c r="FLH78" s="2"/>
      <c r="FLI78" s="2"/>
      <c r="FLJ78" s="2"/>
      <c r="FLK78" s="2"/>
      <c r="FLL78" s="2"/>
      <c r="FLM78" s="2"/>
      <c r="FLN78" s="2"/>
      <c r="FLO78" s="2"/>
      <c r="FLP78" s="2"/>
      <c r="FLQ78" s="2"/>
      <c r="FLR78" s="2"/>
      <c r="FLS78" s="2"/>
      <c r="FLT78" s="2"/>
      <c r="FLU78" s="2"/>
      <c r="FLV78" s="2"/>
      <c r="FLW78" s="2"/>
      <c r="FLX78" s="2"/>
      <c r="FLY78" s="2"/>
      <c r="FLZ78" s="2"/>
      <c r="FMA78" s="2"/>
      <c r="FMB78" s="2"/>
      <c r="FMC78" s="2"/>
      <c r="FMD78" s="2"/>
      <c r="FME78" s="2"/>
      <c r="FMF78" s="2"/>
      <c r="FMG78" s="2"/>
      <c r="FMH78" s="2"/>
      <c r="FMI78" s="2"/>
      <c r="FMJ78" s="2"/>
      <c r="FMK78" s="2"/>
      <c r="FML78" s="2"/>
      <c r="FMM78" s="2"/>
      <c r="FMN78" s="2"/>
      <c r="FMO78" s="2"/>
      <c r="FMP78" s="2"/>
      <c r="FMQ78" s="2"/>
      <c r="FMR78" s="2"/>
      <c r="FMS78" s="2"/>
      <c r="FMT78" s="2"/>
      <c r="FMU78" s="2"/>
      <c r="FMV78" s="2"/>
      <c r="FMW78" s="2"/>
      <c r="FMX78" s="2"/>
      <c r="FMY78" s="2"/>
      <c r="FMZ78" s="2"/>
      <c r="FNA78" s="2"/>
      <c r="FNB78" s="2"/>
      <c r="FNC78" s="2"/>
      <c r="FND78" s="2"/>
      <c r="FNE78" s="2"/>
      <c r="FNF78" s="2"/>
      <c r="FNG78" s="2"/>
      <c r="FNH78" s="2"/>
      <c r="FNI78" s="2"/>
      <c r="FNJ78" s="2"/>
      <c r="FNK78" s="2"/>
      <c r="FNL78" s="2"/>
      <c r="FNM78" s="2"/>
      <c r="FNN78" s="2"/>
      <c r="FNO78" s="2"/>
      <c r="FNP78" s="2"/>
      <c r="FNQ78" s="2"/>
      <c r="FNR78" s="2"/>
      <c r="FNS78" s="2"/>
      <c r="FNT78" s="2"/>
      <c r="FNU78" s="2"/>
      <c r="FNV78" s="2"/>
      <c r="FNW78" s="2"/>
      <c r="FNX78" s="2"/>
      <c r="FNY78" s="2"/>
      <c r="FNZ78" s="2"/>
      <c r="FOA78" s="2"/>
      <c r="FOB78" s="2"/>
      <c r="FOC78" s="2"/>
      <c r="FOD78" s="2"/>
      <c r="FOE78" s="2"/>
      <c r="FOF78" s="2"/>
      <c r="FOG78" s="2"/>
      <c r="FOH78" s="2"/>
      <c r="FOI78" s="2"/>
      <c r="FOJ78" s="2"/>
      <c r="FOK78" s="2"/>
      <c r="FOL78" s="2"/>
      <c r="FOM78" s="2"/>
      <c r="FON78" s="2"/>
      <c r="FOO78" s="2"/>
      <c r="FOP78" s="2"/>
      <c r="FOQ78" s="2"/>
      <c r="FOR78" s="2"/>
      <c r="FOS78" s="2"/>
      <c r="FOT78" s="2"/>
      <c r="FOU78" s="2"/>
      <c r="FOV78" s="2"/>
      <c r="FOW78" s="2"/>
      <c r="FOX78" s="2"/>
      <c r="FOY78" s="2"/>
      <c r="FOZ78" s="2"/>
      <c r="FPA78" s="2"/>
      <c r="FPB78" s="2"/>
      <c r="FPC78" s="2"/>
      <c r="FPD78" s="2"/>
      <c r="FPE78" s="2"/>
      <c r="FPF78" s="2"/>
      <c r="FPG78" s="2"/>
      <c r="FPH78" s="2"/>
      <c r="FPI78" s="2"/>
      <c r="FPJ78" s="2"/>
      <c r="FPK78" s="2"/>
      <c r="FPL78" s="2"/>
      <c r="FPM78" s="2"/>
      <c r="FPN78" s="2"/>
      <c r="FPO78" s="2"/>
      <c r="FPP78" s="2"/>
      <c r="FPQ78" s="2"/>
      <c r="FPR78" s="2"/>
      <c r="FPS78" s="2"/>
      <c r="FPT78" s="2"/>
      <c r="FPU78" s="2"/>
      <c r="FPV78" s="2"/>
      <c r="FPW78" s="2"/>
      <c r="FPX78" s="2"/>
      <c r="FPY78" s="2"/>
      <c r="FPZ78" s="2"/>
      <c r="FQA78" s="2"/>
      <c r="FQB78" s="2"/>
      <c r="FQC78" s="2"/>
      <c r="FQD78" s="2"/>
      <c r="FQE78" s="2"/>
      <c r="FQF78" s="2"/>
      <c r="FQG78" s="2"/>
      <c r="FQH78" s="2"/>
      <c r="FQI78" s="2"/>
      <c r="FQJ78" s="2"/>
      <c r="FQK78" s="2"/>
      <c r="FQL78" s="2"/>
      <c r="FQM78" s="2"/>
      <c r="FQN78" s="2"/>
      <c r="FQO78" s="2"/>
      <c r="FQP78" s="2"/>
      <c r="FQQ78" s="2"/>
      <c r="FQR78" s="2"/>
      <c r="FQS78" s="2"/>
      <c r="FQT78" s="2"/>
      <c r="FQU78" s="2"/>
      <c r="FQV78" s="2"/>
      <c r="FQW78" s="2"/>
      <c r="FQX78" s="2"/>
      <c r="FQY78" s="2"/>
      <c r="FQZ78" s="2"/>
      <c r="FRA78" s="2"/>
      <c r="FRB78" s="2"/>
      <c r="FRC78" s="2"/>
      <c r="FRD78" s="2"/>
      <c r="FRE78" s="2"/>
      <c r="FRF78" s="2"/>
      <c r="FRG78" s="2"/>
      <c r="FRH78" s="2"/>
      <c r="FRI78" s="2"/>
      <c r="FRJ78" s="2"/>
      <c r="FRK78" s="2"/>
      <c r="FRL78" s="2"/>
      <c r="FRM78" s="2"/>
      <c r="FRN78" s="2"/>
      <c r="FRO78" s="2"/>
      <c r="FRP78" s="2"/>
      <c r="FRQ78" s="2"/>
      <c r="FRR78" s="2"/>
      <c r="FRS78" s="2"/>
      <c r="FRT78" s="2"/>
      <c r="FRU78" s="2"/>
      <c r="FRV78" s="2"/>
      <c r="FRW78" s="2"/>
      <c r="FRX78" s="2"/>
      <c r="FRY78" s="2"/>
      <c r="FRZ78" s="2"/>
      <c r="FSA78" s="2"/>
      <c r="FSB78" s="2"/>
      <c r="FSC78" s="2"/>
      <c r="FSD78" s="2"/>
      <c r="FSE78" s="2"/>
      <c r="FSF78" s="2"/>
      <c r="FSG78" s="2"/>
      <c r="FSH78" s="2"/>
      <c r="FSI78" s="2"/>
      <c r="FSJ78" s="2"/>
      <c r="FSK78" s="2"/>
      <c r="FSL78" s="2"/>
      <c r="FSM78" s="2"/>
      <c r="FSN78" s="2"/>
      <c r="FSO78" s="2"/>
      <c r="FSP78" s="2"/>
      <c r="FSQ78" s="2"/>
      <c r="FSR78" s="2"/>
      <c r="FSS78" s="2"/>
      <c r="FST78" s="2"/>
      <c r="FSU78" s="2"/>
      <c r="FSV78" s="2"/>
      <c r="FSW78" s="2"/>
      <c r="FSX78" s="2"/>
      <c r="FSY78" s="2"/>
      <c r="FSZ78" s="2"/>
      <c r="FTA78" s="2"/>
      <c r="FTB78" s="2"/>
      <c r="FTC78" s="2"/>
      <c r="FTD78" s="2"/>
      <c r="FTE78" s="2"/>
      <c r="FTF78" s="2"/>
      <c r="FTG78" s="2"/>
      <c r="FTH78" s="2"/>
      <c r="FTI78" s="2"/>
      <c r="FTJ78" s="2"/>
      <c r="FTK78" s="2"/>
      <c r="FTL78" s="2"/>
      <c r="FTM78" s="2"/>
      <c r="FTN78" s="2"/>
      <c r="FTO78" s="2"/>
      <c r="FTP78" s="2"/>
      <c r="FTQ78" s="2"/>
      <c r="FTR78" s="2"/>
      <c r="FTS78" s="2"/>
      <c r="FTT78" s="2"/>
      <c r="FTU78" s="2"/>
      <c r="FTV78" s="2"/>
      <c r="FTW78" s="2"/>
      <c r="FTX78" s="2"/>
      <c r="FTY78" s="2"/>
      <c r="FTZ78" s="2"/>
      <c r="FUA78" s="2"/>
      <c r="FUB78" s="2"/>
      <c r="FUC78" s="2"/>
      <c r="FUD78" s="2"/>
      <c r="FUE78" s="2"/>
      <c r="FUF78" s="2"/>
      <c r="FUG78" s="2"/>
      <c r="FUH78" s="2"/>
      <c r="FUI78" s="2"/>
      <c r="FUJ78" s="2"/>
      <c r="FUK78" s="2"/>
      <c r="FUL78" s="2"/>
      <c r="FUM78" s="2"/>
      <c r="FUN78" s="2"/>
      <c r="FUO78" s="2"/>
      <c r="FUP78" s="2"/>
      <c r="FUQ78" s="2"/>
      <c r="FUR78" s="2"/>
      <c r="FUS78" s="2"/>
      <c r="FUT78" s="2"/>
      <c r="FUU78" s="2"/>
      <c r="FUV78" s="2"/>
      <c r="FUW78" s="2"/>
      <c r="FUX78" s="2"/>
      <c r="FUY78" s="2"/>
      <c r="FUZ78" s="2"/>
      <c r="FVA78" s="2"/>
      <c r="FVB78" s="2"/>
      <c r="FVC78" s="2"/>
      <c r="FVD78" s="2"/>
      <c r="FVE78" s="2"/>
      <c r="FVF78" s="2"/>
      <c r="FVG78" s="2"/>
      <c r="FVH78" s="2"/>
      <c r="FVI78" s="2"/>
      <c r="FVJ78" s="2"/>
      <c r="FVK78" s="2"/>
      <c r="FVL78" s="2"/>
      <c r="FVM78" s="2"/>
      <c r="FVN78" s="2"/>
      <c r="FVO78" s="2"/>
      <c r="FVP78" s="2"/>
      <c r="FVQ78" s="2"/>
      <c r="FVR78" s="2"/>
      <c r="FVS78" s="2"/>
      <c r="FVT78" s="2"/>
      <c r="FVU78" s="2"/>
      <c r="FVV78" s="2"/>
      <c r="FVW78" s="2"/>
      <c r="FVX78" s="2"/>
      <c r="FVY78" s="2"/>
      <c r="FVZ78" s="2"/>
      <c r="FWA78" s="2"/>
      <c r="FWB78" s="2"/>
      <c r="FWC78" s="2"/>
      <c r="FWD78" s="2"/>
      <c r="FWE78" s="2"/>
      <c r="FWF78" s="2"/>
      <c r="FWG78" s="2"/>
      <c r="FWH78" s="2"/>
      <c r="FWI78" s="2"/>
      <c r="FWJ78" s="2"/>
      <c r="FWK78" s="2"/>
      <c r="FWL78" s="2"/>
      <c r="FWM78" s="2"/>
      <c r="FWN78" s="2"/>
      <c r="FWO78" s="2"/>
      <c r="FWP78" s="2"/>
      <c r="FWQ78" s="2"/>
      <c r="FWR78" s="2"/>
      <c r="FWS78" s="2"/>
      <c r="FWT78" s="2"/>
      <c r="FWU78" s="2"/>
      <c r="FWV78" s="2"/>
      <c r="FWW78" s="2"/>
      <c r="FWX78" s="2"/>
      <c r="FWY78" s="2"/>
      <c r="FWZ78" s="2"/>
      <c r="FXA78" s="2"/>
      <c r="FXB78" s="2"/>
      <c r="FXC78" s="2"/>
      <c r="FXD78" s="2"/>
      <c r="FXE78" s="2"/>
      <c r="FXF78" s="2"/>
      <c r="FXG78" s="2"/>
      <c r="FXH78" s="2"/>
      <c r="FXI78" s="2"/>
      <c r="FXJ78" s="2"/>
      <c r="FXK78" s="2"/>
      <c r="FXL78" s="2"/>
      <c r="FXM78" s="2"/>
      <c r="FXN78" s="2"/>
      <c r="FXO78" s="2"/>
      <c r="FXP78" s="2"/>
      <c r="FXQ78" s="2"/>
      <c r="FXR78" s="2"/>
      <c r="FXS78" s="2"/>
      <c r="FXT78" s="2"/>
      <c r="FXU78" s="2"/>
      <c r="FXV78" s="2"/>
      <c r="FXW78" s="2"/>
      <c r="FXX78" s="2"/>
      <c r="FXY78" s="2"/>
      <c r="FXZ78" s="2"/>
      <c r="FYA78" s="2"/>
      <c r="FYB78" s="2"/>
      <c r="FYC78" s="2"/>
      <c r="FYD78" s="2"/>
      <c r="FYE78" s="2"/>
      <c r="FYF78" s="2"/>
      <c r="FYG78" s="2"/>
      <c r="FYH78" s="2"/>
      <c r="FYI78" s="2"/>
      <c r="FYJ78" s="2"/>
      <c r="FYK78" s="2"/>
      <c r="FYL78" s="2"/>
      <c r="FYM78" s="2"/>
      <c r="FYN78" s="2"/>
      <c r="FYO78" s="2"/>
      <c r="FYP78" s="2"/>
      <c r="FYQ78" s="2"/>
      <c r="FYR78" s="2"/>
      <c r="FYS78" s="2"/>
      <c r="FYT78" s="2"/>
      <c r="FYU78" s="2"/>
      <c r="FYV78" s="2"/>
      <c r="FYW78" s="2"/>
      <c r="FYX78" s="2"/>
      <c r="FYY78" s="2"/>
      <c r="FYZ78" s="2"/>
      <c r="FZA78" s="2"/>
      <c r="FZB78" s="2"/>
      <c r="FZC78" s="2"/>
      <c r="FZD78" s="2"/>
      <c r="FZE78" s="2"/>
      <c r="FZF78" s="2"/>
      <c r="FZG78" s="2"/>
      <c r="FZH78" s="2"/>
      <c r="FZI78" s="2"/>
      <c r="FZJ78" s="2"/>
      <c r="FZK78" s="2"/>
      <c r="FZL78" s="2"/>
      <c r="FZM78" s="2"/>
      <c r="FZN78" s="2"/>
      <c r="FZO78" s="2"/>
      <c r="FZP78" s="2"/>
      <c r="FZQ78" s="2"/>
      <c r="FZR78" s="2"/>
      <c r="FZS78" s="2"/>
      <c r="FZT78" s="2"/>
      <c r="FZU78" s="2"/>
      <c r="FZV78" s="2"/>
      <c r="FZW78" s="2"/>
      <c r="FZX78" s="2"/>
      <c r="FZY78" s="2"/>
      <c r="FZZ78" s="2"/>
      <c r="GAA78" s="2"/>
      <c r="GAB78" s="2"/>
      <c r="GAC78" s="2"/>
      <c r="GAD78" s="2"/>
      <c r="GAE78" s="2"/>
      <c r="GAF78" s="2"/>
      <c r="GAG78" s="2"/>
      <c r="GAH78" s="2"/>
      <c r="GAI78" s="2"/>
      <c r="GAJ78" s="2"/>
      <c r="GAK78" s="2"/>
      <c r="GAL78" s="2"/>
      <c r="GAM78" s="2"/>
      <c r="GAN78" s="2"/>
      <c r="GAO78" s="2"/>
      <c r="GAP78" s="2"/>
      <c r="GAQ78" s="2"/>
      <c r="GAR78" s="2"/>
      <c r="GAS78" s="2"/>
      <c r="GAT78" s="2"/>
      <c r="GAU78" s="2"/>
      <c r="GAV78" s="2"/>
      <c r="GAW78" s="2"/>
      <c r="GAX78" s="2"/>
      <c r="GAY78" s="2"/>
      <c r="GAZ78" s="2"/>
      <c r="GBA78" s="2"/>
      <c r="GBB78" s="2"/>
      <c r="GBC78" s="2"/>
      <c r="GBD78" s="2"/>
      <c r="GBE78" s="2"/>
      <c r="GBF78" s="2"/>
      <c r="GBG78" s="2"/>
      <c r="GBH78" s="2"/>
      <c r="GBI78" s="2"/>
      <c r="GBJ78" s="2"/>
      <c r="GBK78" s="2"/>
      <c r="GBL78" s="2"/>
      <c r="GBM78" s="2"/>
      <c r="GBN78" s="2"/>
      <c r="GBO78" s="2"/>
      <c r="GBP78" s="2"/>
      <c r="GBQ78" s="2"/>
      <c r="GBR78" s="2"/>
      <c r="GBS78" s="2"/>
      <c r="GBT78" s="2"/>
      <c r="GBU78" s="2"/>
      <c r="GBV78" s="2"/>
      <c r="GBW78" s="2"/>
      <c r="GBX78" s="2"/>
      <c r="GBY78" s="2"/>
      <c r="GBZ78" s="2"/>
      <c r="GCA78" s="2"/>
      <c r="GCB78" s="2"/>
      <c r="GCC78" s="2"/>
      <c r="GCD78" s="2"/>
      <c r="GCE78" s="2"/>
      <c r="GCF78" s="2"/>
      <c r="GCG78" s="2"/>
      <c r="GCH78" s="2"/>
      <c r="GCI78" s="2"/>
      <c r="GCJ78" s="2"/>
      <c r="GCK78" s="2"/>
      <c r="GCL78" s="2"/>
      <c r="GCM78" s="2"/>
      <c r="GCN78" s="2"/>
      <c r="GCO78" s="2"/>
      <c r="GCP78" s="2"/>
      <c r="GCQ78" s="2"/>
      <c r="GCR78" s="2"/>
      <c r="GCS78" s="2"/>
      <c r="GCT78" s="2"/>
      <c r="GCU78" s="2"/>
      <c r="GCV78" s="2"/>
      <c r="GCW78" s="2"/>
      <c r="GCX78" s="2"/>
      <c r="GCY78" s="2"/>
      <c r="GCZ78" s="2"/>
      <c r="GDA78" s="2"/>
      <c r="GDB78" s="2"/>
      <c r="GDC78" s="2"/>
      <c r="GDD78" s="2"/>
      <c r="GDE78" s="2"/>
      <c r="GDF78" s="2"/>
      <c r="GDG78" s="2"/>
      <c r="GDH78" s="2"/>
      <c r="GDI78" s="2"/>
      <c r="GDJ78" s="2"/>
      <c r="GDK78" s="2"/>
      <c r="GDL78" s="2"/>
      <c r="GDM78" s="2"/>
      <c r="GDN78" s="2"/>
      <c r="GDO78" s="2"/>
      <c r="GDP78" s="2"/>
      <c r="GDQ78" s="2"/>
      <c r="GDR78" s="2"/>
      <c r="GDS78" s="2"/>
      <c r="GDT78" s="2"/>
      <c r="GDU78" s="2"/>
      <c r="GDV78" s="2"/>
      <c r="GDW78" s="2"/>
      <c r="GDX78" s="2"/>
      <c r="GDY78" s="2"/>
      <c r="GDZ78" s="2"/>
      <c r="GEA78" s="2"/>
      <c r="GEB78" s="2"/>
      <c r="GEC78" s="2"/>
      <c r="GED78" s="2"/>
      <c r="GEE78" s="2"/>
      <c r="GEF78" s="2"/>
      <c r="GEG78" s="2"/>
      <c r="GEH78" s="2"/>
      <c r="GEI78" s="2"/>
      <c r="GEJ78" s="2"/>
      <c r="GEK78" s="2"/>
      <c r="GEL78" s="2"/>
      <c r="GEM78" s="2"/>
      <c r="GEN78" s="2"/>
      <c r="GEO78" s="2"/>
      <c r="GEP78" s="2"/>
      <c r="GEQ78" s="2"/>
      <c r="GER78" s="2"/>
      <c r="GES78" s="2"/>
      <c r="GET78" s="2"/>
      <c r="GEU78" s="2"/>
      <c r="GEV78" s="2"/>
      <c r="GEW78" s="2"/>
      <c r="GEX78" s="2"/>
      <c r="GEY78" s="2"/>
      <c r="GEZ78" s="2"/>
      <c r="GFA78" s="2"/>
      <c r="GFB78" s="2"/>
      <c r="GFC78" s="2"/>
      <c r="GFD78" s="2"/>
      <c r="GFE78" s="2"/>
      <c r="GFF78" s="2"/>
      <c r="GFG78" s="2"/>
      <c r="GFH78" s="2"/>
      <c r="GFI78" s="2"/>
      <c r="GFJ78" s="2"/>
      <c r="GFK78" s="2"/>
      <c r="GFL78" s="2"/>
      <c r="GFM78" s="2"/>
      <c r="GFN78" s="2"/>
      <c r="GFO78" s="2"/>
      <c r="GFP78" s="2"/>
      <c r="GFQ78" s="2"/>
      <c r="GFR78" s="2"/>
      <c r="GFS78" s="2"/>
      <c r="GFT78" s="2"/>
      <c r="GFU78" s="2"/>
      <c r="GFV78" s="2"/>
      <c r="GFW78" s="2"/>
      <c r="GFX78" s="2"/>
      <c r="GFY78" s="2"/>
      <c r="GFZ78" s="2"/>
      <c r="GGA78" s="2"/>
      <c r="GGB78" s="2"/>
      <c r="GGC78" s="2"/>
      <c r="GGD78" s="2"/>
      <c r="GGE78" s="2"/>
      <c r="GGF78" s="2"/>
      <c r="GGG78" s="2"/>
      <c r="GGH78" s="2"/>
      <c r="GGI78" s="2"/>
      <c r="GGJ78" s="2"/>
      <c r="GGK78" s="2"/>
      <c r="GGL78" s="2"/>
      <c r="GGM78" s="2"/>
      <c r="GGN78" s="2"/>
      <c r="GGO78" s="2"/>
      <c r="GGP78" s="2"/>
      <c r="GGQ78" s="2"/>
      <c r="GGR78" s="2"/>
      <c r="GGS78" s="2"/>
      <c r="GGT78" s="2"/>
      <c r="GGU78" s="2"/>
      <c r="GGV78" s="2"/>
      <c r="GGW78" s="2"/>
      <c r="GGX78" s="2"/>
      <c r="GGY78" s="2"/>
      <c r="GGZ78" s="2"/>
      <c r="GHA78" s="2"/>
      <c r="GHB78" s="2"/>
      <c r="GHC78" s="2"/>
      <c r="GHD78" s="2"/>
      <c r="GHE78" s="2"/>
      <c r="GHF78" s="2"/>
      <c r="GHG78" s="2"/>
      <c r="GHH78" s="2"/>
      <c r="GHI78" s="2"/>
      <c r="GHJ78" s="2"/>
      <c r="GHK78" s="2"/>
      <c r="GHL78" s="2"/>
      <c r="GHM78" s="2"/>
      <c r="GHN78" s="2"/>
      <c r="GHO78" s="2"/>
      <c r="GHP78" s="2"/>
      <c r="GHQ78" s="2"/>
      <c r="GHR78" s="2"/>
      <c r="GHS78" s="2"/>
      <c r="GHT78" s="2"/>
      <c r="GHU78" s="2"/>
      <c r="GHV78" s="2"/>
      <c r="GHW78" s="2"/>
      <c r="GHX78" s="2"/>
      <c r="GHY78" s="2"/>
      <c r="GHZ78" s="2"/>
      <c r="GIA78" s="2"/>
      <c r="GIB78" s="2"/>
      <c r="GIC78" s="2"/>
      <c r="GID78" s="2"/>
      <c r="GIE78" s="2"/>
      <c r="GIF78" s="2"/>
      <c r="GIG78" s="2"/>
      <c r="GIH78" s="2"/>
      <c r="GII78" s="2"/>
      <c r="GIJ78" s="2"/>
      <c r="GIK78" s="2"/>
      <c r="GIL78" s="2"/>
      <c r="GIM78" s="2"/>
      <c r="GIN78" s="2"/>
      <c r="GIO78" s="2"/>
      <c r="GIP78" s="2"/>
      <c r="GIQ78" s="2"/>
      <c r="GIR78" s="2"/>
      <c r="GIS78" s="2"/>
      <c r="GIT78" s="2"/>
      <c r="GIU78" s="2"/>
      <c r="GIV78" s="2"/>
      <c r="GIW78" s="2"/>
      <c r="GIX78" s="2"/>
      <c r="GIY78" s="2"/>
      <c r="GIZ78" s="2"/>
      <c r="GJA78" s="2"/>
      <c r="GJB78" s="2"/>
      <c r="GJC78" s="2"/>
      <c r="GJD78" s="2"/>
      <c r="GJE78" s="2"/>
      <c r="GJF78" s="2"/>
      <c r="GJG78" s="2"/>
      <c r="GJH78" s="2"/>
      <c r="GJI78" s="2"/>
      <c r="GJJ78" s="2"/>
      <c r="GJK78" s="2"/>
      <c r="GJL78" s="2"/>
      <c r="GJM78" s="2"/>
      <c r="GJN78" s="2"/>
      <c r="GJO78" s="2"/>
      <c r="GJP78" s="2"/>
      <c r="GJQ78" s="2"/>
      <c r="GJR78" s="2"/>
      <c r="GJS78" s="2"/>
      <c r="GJT78" s="2"/>
      <c r="GJU78" s="2"/>
      <c r="GJV78" s="2"/>
      <c r="GJW78" s="2"/>
      <c r="GJX78" s="2"/>
      <c r="GJY78" s="2"/>
      <c r="GJZ78" s="2"/>
      <c r="GKA78" s="2"/>
      <c r="GKB78" s="2"/>
      <c r="GKC78" s="2"/>
      <c r="GKD78" s="2"/>
      <c r="GKE78" s="2"/>
      <c r="GKF78" s="2"/>
      <c r="GKG78" s="2"/>
      <c r="GKH78" s="2"/>
      <c r="GKI78" s="2"/>
      <c r="GKJ78" s="2"/>
      <c r="GKK78" s="2"/>
      <c r="GKL78" s="2"/>
      <c r="GKM78" s="2"/>
      <c r="GKN78" s="2"/>
      <c r="GKO78" s="2"/>
      <c r="GKP78" s="2"/>
      <c r="GKQ78" s="2"/>
      <c r="GKR78" s="2"/>
      <c r="GKS78" s="2"/>
      <c r="GKT78" s="2"/>
      <c r="GKU78" s="2"/>
      <c r="GKV78" s="2"/>
      <c r="GKW78" s="2"/>
      <c r="GKX78" s="2"/>
      <c r="GKY78" s="2"/>
      <c r="GKZ78" s="2"/>
      <c r="GLA78" s="2"/>
      <c r="GLB78" s="2"/>
      <c r="GLC78" s="2"/>
      <c r="GLD78" s="2"/>
      <c r="GLE78" s="2"/>
      <c r="GLF78" s="2"/>
      <c r="GLG78" s="2"/>
      <c r="GLH78" s="2"/>
      <c r="GLI78" s="2"/>
      <c r="GLJ78" s="2"/>
      <c r="GLK78" s="2"/>
      <c r="GLL78" s="2"/>
      <c r="GLM78" s="2"/>
      <c r="GLN78" s="2"/>
      <c r="GLO78" s="2"/>
      <c r="GLP78" s="2"/>
      <c r="GLQ78" s="2"/>
      <c r="GLR78" s="2"/>
      <c r="GLS78" s="2"/>
      <c r="GLT78" s="2"/>
      <c r="GLU78" s="2"/>
      <c r="GLV78" s="2"/>
      <c r="GLW78" s="2"/>
      <c r="GLX78" s="2"/>
      <c r="GLY78" s="2"/>
      <c r="GLZ78" s="2"/>
      <c r="GMA78" s="2"/>
      <c r="GMB78" s="2"/>
      <c r="GMC78" s="2"/>
      <c r="GMD78" s="2"/>
      <c r="GME78" s="2"/>
      <c r="GMF78" s="2"/>
      <c r="GMG78" s="2"/>
      <c r="GMH78" s="2"/>
      <c r="GMI78" s="2"/>
      <c r="GMJ78" s="2"/>
      <c r="GMK78" s="2"/>
      <c r="GML78" s="2"/>
      <c r="GMM78" s="2"/>
      <c r="GMN78" s="2"/>
      <c r="GMO78" s="2"/>
      <c r="GMP78" s="2"/>
      <c r="GMQ78" s="2"/>
      <c r="GMR78" s="2"/>
      <c r="GMS78" s="2"/>
      <c r="GMT78" s="2"/>
      <c r="GMU78" s="2"/>
      <c r="GMV78" s="2"/>
      <c r="GMW78" s="2"/>
      <c r="GMX78" s="2"/>
      <c r="GMY78" s="2"/>
      <c r="GMZ78" s="2"/>
      <c r="GNA78" s="2"/>
      <c r="GNB78" s="2"/>
      <c r="GNC78" s="2"/>
      <c r="GND78" s="2"/>
      <c r="GNE78" s="2"/>
      <c r="GNF78" s="2"/>
      <c r="GNG78" s="2"/>
      <c r="GNH78" s="2"/>
      <c r="GNI78" s="2"/>
      <c r="GNJ78" s="2"/>
      <c r="GNK78" s="2"/>
      <c r="GNL78" s="2"/>
      <c r="GNM78" s="2"/>
      <c r="GNN78" s="2"/>
      <c r="GNO78" s="2"/>
      <c r="GNP78" s="2"/>
      <c r="GNQ78" s="2"/>
      <c r="GNR78" s="2"/>
      <c r="GNS78" s="2"/>
      <c r="GNT78" s="2"/>
      <c r="GNU78" s="2"/>
      <c r="GNV78" s="2"/>
      <c r="GNW78" s="2"/>
      <c r="GNX78" s="2"/>
      <c r="GNY78" s="2"/>
      <c r="GNZ78" s="2"/>
      <c r="GOA78" s="2"/>
      <c r="GOB78" s="2"/>
      <c r="GOC78" s="2"/>
      <c r="GOD78" s="2"/>
      <c r="GOE78" s="2"/>
      <c r="GOF78" s="2"/>
      <c r="GOG78" s="2"/>
      <c r="GOH78" s="2"/>
      <c r="GOI78" s="2"/>
      <c r="GOJ78" s="2"/>
      <c r="GOK78" s="2"/>
      <c r="GOL78" s="2"/>
      <c r="GOM78" s="2"/>
      <c r="GON78" s="2"/>
      <c r="GOO78" s="2"/>
      <c r="GOP78" s="2"/>
      <c r="GOQ78" s="2"/>
      <c r="GOR78" s="2"/>
      <c r="GOS78" s="2"/>
      <c r="GOT78" s="2"/>
      <c r="GOU78" s="2"/>
      <c r="GOV78" s="2"/>
      <c r="GOW78" s="2"/>
      <c r="GOX78" s="2"/>
      <c r="GOY78" s="2"/>
      <c r="GOZ78" s="2"/>
      <c r="GPA78" s="2"/>
      <c r="GPB78" s="2"/>
      <c r="GPC78" s="2"/>
      <c r="GPD78" s="2"/>
      <c r="GPE78" s="2"/>
      <c r="GPF78" s="2"/>
      <c r="GPG78" s="2"/>
      <c r="GPH78" s="2"/>
      <c r="GPI78" s="2"/>
      <c r="GPJ78" s="2"/>
      <c r="GPK78" s="2"/>
      <c r="GPL78" s="2"/>
      <c r="GPM78" s="2"/>
      <c r="GPN78" s="2"/>
      <c r="GPO78" s="2"/>
      <c r="GPP78" s="2"/>
      <c r="GPQ78" s="2"/>
      <c r="GPR78" s="2"/>
      <c r="GPS78" s="2"/>
      <c r="GPT78" s="2"/>
      <c r="GPU78" s="2"/>
      <c r="GPV78" s="2"/>
      <c r="GPW78" s="2"/>
      <c r="GPX78" s="2"/>
      <c r="GPY78" s="2"/>
      <c r="GPZ78" s="2"/>
      <c r="GQA78" s="2"/>
      <c r="GQB78" s="2"/>
      <c r="GQC78" s="2"/>
      <c r="GQD78" s="2"/>
      <c r="GQE78" s="2"/>
      <c r="GQF78" s="2"/>
      <c r="GQG78" s="2"/>
      <c r="GQH78" s="2"/>
      <c r="GQI78" s="2"/>
      <c r="GQJ78" s="2"/>
      <c r="GQK78" s="2"/>
      <c r="GQL78" s="2"/>
      <c r="GQM78" s="2"/>
      <c r="GQN78" s="2"/>
      <c r="GQO78" s="2"/>
      <c r="GQP78" s="2"/>
      <c r="GQQ78" s="2"/>
      <c r="GQR78" s="2"/>
      <c r="GQS78" s="2"/>
      <c r="GQT78" s="2"/>
      <c r="GQU78" s="2"/>
      <c r="GQV78" s="2"/>
      <c r="GQW78" s="2"/>
      <c r="GQX78" s="2"/>
      <c r="GQY78" s="2"/>
      <c r="GQZ78" s="2"/>
      <c r="GRA78" s="2"/>
      <c r="GRB78" s="2"/>
      <c r="GRC78" s="2"/>
      <c r="GRD78" s="2"/>
      <c r="GRE78" s="2"/>
      <c r="GRF78" s="2"/>
      <c r="GRG78" s="2"/>
      <c r="GRH78" s="2"/>
      <c r="GRI78" s="2"/>
      <c r="GRJ78" s="2"/>
      <c r="GRK78" s="2"/>
      <c r="GRL78" s="2"/>
      <c r="GRM78" s="2"/>
      <c r="GRN78" s="2"/>
      <c r="GRO78" s="2"/>
      <c r="GRP78" s="2"/>
      <c r="GRQ78" s="2"/>
      <c r="GRR78" s="2"/>
      <c r="GRS78" s="2"/>
      <c r="GRT78" s="2"/>
      <c r="GRU78" s="2"/>
      <c r="GRV78" s="2"/>
      <c r="GRW78" s="2"/>
      <c r="GRX78" s="2"/>
      <c r="GRY78" s="2"/>
      <c r="GRZ78" s="2"/>
      <c r="GSA78" s="2"/>
      <c r="GSB78" s="2"/>
      <c r="GSC78" s="2"/>
      <c r="GSD78" s="2"/>
      <c r="GSE78" s="2"/>
      <c r="GSF78" s="2"/>
      <c r="GSG78" s="2"/>
      <c r="GSH78" s="2"/>
      <c r="GSI78" s="2"/>
      <c r="GSJ78" s="2"/>
      <c r="GSK78" s="2"/>
      <c r="GSL78" s="2"/>
      <c r="GSM78" s="2"/>
      <c r="GSN78" s="2"/>
      <c r="GSO78" s="2"/>
      <c r="GSP78" s="2"/>
      <c r="GSQ78" s="2"/>
      <c r="GSR78" s="2"/>
      <c r="GSS78" s="2"/>
      <c r="GST78" s="2"/>
      <c r="GSU78" s="2"/>
      <c r="GSV78" s="2"/>
      <c r="GSW78" s="2"/>
      <c r="GSX78" s="2"/>
      <c r="GSY78" s="2"/>
      <c r="GSZ78" s="2"/>
      <c r="GTA78" s="2"/>
      <c r="GTB78" s="2"/>
      <c r="GTC78" s="2"/>
      <c r="GTD78" s="2"/>
      <c r="GTE78" s="2"/>
      <c r="GTF78" s="2"/>
      <c r="GTG78" s="2"/>
      <c r="GTH78" s="2"/>
      <c r="GTI78" s="2"/>
      <c r="GTJ78" s="2"/>
      <c r="GTK78" s="2"/>
      <c r="GTL78" s="2"/>
      <c r="GTM78" s="2"/>
      <c r="GTN78" s="2"/>
      <c r="GTO78" s="2"/>
      <c r="GTP78" s="2"/>
      <c r="GTQ78" s="2"/>
      <c r="GTR78" s="2"/>
      <c r="GTS78" s="2"/>
      <c r="GTT78" s="2"/>
      <c r="GTU78" s="2"/>
      <c r="GTV78" s="2"/>
      <c r="GTW78" s="2"/>
      <c r="GTX78" s="2"/>
      <c r="GTY78" s="2"/>
      <c r="GTZ78" s="2"/>
      <c r="GUA78" s="2"/>
      <c r="GUB78" s="2"/>
      <c r="GUC78" s="2"/>
      <c r="GUD78" s="2"/>
      <c r="GUE78" s="2"/>
      <c r="GUF78" s="2"/>
      <c r="GUG78" s="2"/>
      <c r="GUH78" s="2"/>
      <c r="GUI78" s="2"/>
      <c r="GUJ78" s="2"/>
      <c r="GUK78" s="2"/>
      <c r="GUL78" s="2"/>
      <c r="GUM78" s="2"/>
      <c r="GUN78" s="2"/>
      <c r="GUO78" s="2"/>
      <c r="GUP78" s="2"/>
      <c r="GUQ78" s="2"/>
      <c r="GUR78" s="2"/>
      <c r="GUS78" s="2"/>
      <c r="GUT78" s="2"/>
      <c r="GUU78" s="2"/>
      <c r="GUV78" s="2"/>
      <c r="GUW78" s="2"/>
      <c r="GUX78" s="2"/>
      <c r="GUY78" s="2"/>
      <c r="GUZ78" s="2"/>
      <c r="GVA78" s="2"/>
      <c r="GVB78" s="2"/>
      <c r="GVC78" s="2"/>
      <c r="GVD78" s="2"/>
      <c r="GVE78" s="2"/>
      <c r="GVF78" s="2"/>
      <c r="GVG78" s="2"/>
      <c r="GVH78" s="2"/>
      <c r="GVI78" s="2"/>
      <c r="GVJ78" s="2"/>
      <c r="GVK78" s="2"/>
      <c r="GVL78" s="2"/>
      <c r="GVM78" s="2"/>
      <c r="GVN78" s="2"/>
      <c r="GVO78" s="2"/>
      <c r="GVP78" s="2"/>
      <c r="GVQ78" s="2"/>
      <c r="GVR78" s="2"/>
      <c r="GVS78" s="2"/>
      <c r="GVT78" s="2"/>
      <c r="GVU78" s="2"/>
      <c r="GVV78" s="2"/>
      <c r="GVW78" s="2"/>
      <c r="GVX78" s="2"/>
      <c r="GVY78" s="2"/>
      <c r="GVZ78" s="2"/>
      <c r="GWA78" s="2"/>
      <c r="GWB78" s="2"/>
      <c r="GWC78" s="2"/>
      <c r="GWD78" s="2"/>
      <c r="GWE78" s="2"/>
      <c r="GWF78" s="2"/>
      <c r="GWG78" s="2"/>
      <c r="GWH78" s="2"/>
      <c r="GWI78" s="2"/>
      <c r="GWJ78" s="2"/>
      <c r="GWK78" s="2"/>
      <c r="GWL78" s="2"/>
      <c r="GWM78" s="2"/>
      <c r="GWN78" s="2"/>
      <c r="GWO78" s="2"/>
      <c r="GWP78" s="2"/>
      <c r="GWQ78" s="2"/>
      <c r="GWR78" s="2"/>
      <c r="GWS78" s="2"/>
      <c r="GWT78" s="2"/>
      <c r="GWU78" s="2"/>
      <c r="GWV78" s="2"/>
      <c r="GWW78" s="2"/>
      <c r="GWX78" s="2"/>
      <c r="GWY78" s="2"/>
      <c r="GWZ78" s="2"/>
      <c r="GXA78" s="2"/>
      <c r="GXB78" s="2"/>
      <c r="GXC78" s="2"/>
      <c r="GXD78" s="2"/>
      <c r="GXE78" s="2"/>
      <c r="GXF78" s="2"/>
      <c r="GXG78" s="2"/>
      <c r="GXH78" s="2"/>
      <c r="GXI78" s="2"/>
      <c r="GXJ78" s="2"/>
      <c r="GXK78" s="2"/>
      <c r="GXL78" s="2"/>
      <c r="GXM78" s="2"/>
      <c r="GXN78" s="2"/>
      <c r="GXO78" s="2"/>
      <c r="GXP78" s="2"/>
      <c r="GXQ78" s="2"/>
      <c r="GXR78" s="2"/>
      <c r="GXS78" s="2"/>
      <c r="GXT78" s="2"/>
      <c r="GXU78" s="2"/>
      <c r="GXV78" s="2"/>
      <c r="GXW78" s="2"/>
      <c r="GXX78" s="2"/>
      <c r="GXY78" s="2"/>
      <c r="GXZ78" s="2"/>
      <c r="GYA78" s="2"/>
      <c r="GYB78" s="2"/>
      <c r="GYC78" s="2"/>
      <c r="GYD78" s="2"/>
      <c r="GYE78" s="2"/>
      <c r="GYF78" s="2"/>
      <c r="GYG78" s="2"/>
      <c r="GYH78" s="2"/>
      <c r="GYI78" s="2"/>
      <c r="GYJ78" s="2"/>
      <c r="GYK78" s="2"/>
      <c r="GYL78" s="2"/>
      <c r="GYM78" s="2"/>
      <c r="GYN78" s="2"/>
      <c r="GYO78" s="2"/>
      <c r="GYP78" s="2"/>
      <c r="GYQ78" s="2"/>
      <c r="GYR78" s="2"/>
      <c r="GYS78" s="2"/>
      <c r="GYT78" s="2"/>
      <c r="GYU78" s="2"/>
      <c r="GYV78" s="2"/>
      <c r="GYW78" s="2"/>
      <c r="GYX78" s="2"/>
      <c r="GYY78" s="2"/>
      <c r="GYZ78" s="2"/>
      <c r="GZA78" s="2"/>
      <c r="GZB78" s="2"/>
      <c r="GZC78" s="2"/>
      <c r="GZD78" s="2"/>
      <c r="GZE78" s="2"/>
      <c r="GZF78" s="2"/>
      <c r="GZG78" s="2"/>
      <c r="GZH78" s="2"/>
      <c r="GZI78" s="2"/>
      <c r="GZJ78" s="2"/>
      <c r="GZK78" s="2"/>
      <c r="GZL78" s="2"/>
      <c r="GZM78" s="2"/>
      <c r="GZN78" s="2"/>
      <c r="GZO78" s="2"/>
      <c r="GZP78" s="2"/>
      <c r="GZQ78" s="2"/>
      <c r="GZR78" s="2"/>
      <c r="GZS78" s="2"/>
      <c r="GZT78" s="2"/>
      <c r="GZU78" s="2"/>
      <c r="GZV78" s="2"/>
      <c r="GZW78" s="2"/>
      <c r="GZX78" s="2"/>
      <c r="GZY78" s="2"/>
      <c r="GZZ78" s="2"/>
      <c r="HAA78" s="2"/>
      <c r="HAB78" s="2"/>
      <c r="HAC78" s="2"/>
      <c r="HAD78" s="2"/>
      <c r="HAE78" s="2"/>
      <c r="HAF78" s="2"/>
      <c r="HAG78" s="2"/>
      <c r="HAH78" s="2"/>
      <c r="HAI78" s="2"/>
      <c r="HAJ78" s="2"/>
      <c r="HAK78" s="2"/>
      <c r="HAL78" s="2"/>
      <c r="HAM78" s="2"/>
      <c r="HAN78" s="2"/>
      <c r="HAO78" s="2"/>
      <c r="HAP78" s="2"/>
      <c r="HAQ78" s="2"/>
      <c r="HAR78" s="2"/>
      <c r="HAS78" s="2"/>
      <c r="HAT78" s="2"/>
      <c r="HAU78" s="2"/>
      <c r="HAV78" s="2"/>
      <c r="HAW78" s="2"/>
      <c r="HAX78" s="2"/>
      <c r="HAY78" s="2"/>
      <c r="HAZ78" s="2"/>
      <c r="HBA78" s="2"/>
      <c r="HBB78" s="2"/>
      <c r="HBC78" s="2"/>
      <c r="HBD78" s="2"/>
      <c r="HBE78" s="2"/>
      <c r="HBF78" s="2"/>
      <c r="HBG78" s="2"/>
      <c r="HBH78" s="2"/>
      <c r="HBI78" s="2"/>
      <c r="HBJ78" s="2"/>
      <c r="HBK78" s="2"/>
      <c r="HBL78" s="2"/>
      <c r="HBM78" s="2"/>
      <c r="HBN78" s="2"/>
      <c r="HBO78" s="2"/>
      <c r="HBP78" s="2"/>
      <c r="HBQ78" s="2"/>
      <c r="HBR78" s="2"/>
      <c r="HBS78" s="2"/>
      <c r="HBT78" s="2"/>
      <c r="HBU78" s="2"/>
      <c r="HBV78" s="2"/>
      <c r="HBW78" s="2"/>
      <c r="HBX78" s="2"/>
      <c r="HBY78" s="2"/>
      <c r="HBZ78" s="2"/>
      <c r="HCA78" s="2"/>
      <c r="HCB78" s="2"/>
      <c r="HCC78" s="2"/>
      <c r="HCD78" s="2"/>
      <c r="HCE78" s="2"/>
      <c r="HCF78" s="2"/>
      <c r="HCG78" s="2"/>
      <c r="HCH78" s="2"/>
      <c r="HCI78" s="2"/>
      <c r="HCJ78" s="2"/>
      <c r="HCK78" s="2"/>
      <c r="HCL78" s="2"/>
      <c r="HCM78" s="2"/>
      <c r="HCN78" s="2"/>
      <c r="HCO78" s="2"/>
      <c r="HCP78" s="2"/>
      <c r="HCQ78" s="2"/>
      <c r="HCR78" s="2"/>
      <c r="HCS78" s="2"/>
      <c r="HCT78" s="2"/>
      <c r="HCU78" s="2"/>
      <c r="HCV78" s="2"/>
      <c r="HCW78" s="2"/>
      <c r="HCX78" s="2"/>
      <c r="HCY78" s="2"/>
      <c r="HCZ78" s="2"/>
      <c r="HDA78" s="2"/>
      <c r="HDB78" s="2"/>
      <c r="HDC78" s="2"/>
      <c r="HDD78" s="2"/>
      <c r="HDE78" s="2"/>
      <c r="HDF78" s="2"/>
      <c r="HDG78" s="2"/>
      <c r="HDH78" s="2"/>
      <c r="HDI78" s="2"/>
      <c r="HDJ78" s="2"/>
      <c r="HDK78" s="2"/>
      <c r="HDL78" s="2"/>
      <c r="HDM78" s="2"/>
      <c r="HDN78" s="2"/>
      <c r="HDO78" s="2"/>
      <c r="HDP78" s="2"/>
      <c r="HDQ78" s="2"/>
      <c r="HDR78" s="2"/>
      <c r="HDS78" s="2"/>
      <c r="HDT78" s="2"/>
      <c r="HDU78" s="2"/>
      <c r="HDV78" s="2"/>
      <c r="HDW78" s="2"/>
      <c r="HDX78" s="2"/>
      <c r="HDY78" s="2"/>
      <c r="HDZ78" s="2"/>
      <c r="HEA78" s="2"/>
      <c r="HEB78" s="2"/>
      <c r="HEC78" s="2"/>
      <c r="HED78" s="2"/>
      <c r="HEE78" s="2"/>
      <c r="HEF78" s="2"/>
      <c r="HEG78" s="2"/>
      <c r="HEH78" s="2"/>
      <c r="HEI78" s="2"/>
      <c r="HEJ78" s="2"/>
      <c r="HEK78" s="2"/>
      <c r="HEL78" s="2"/>
      <c r="HEM78" s="2"/>
      <c r="HEN78" s="2"/>
      <c r="HEO78" s="2"/>
      <c r="HEP78" s="2"/>
      <c r="HEQ78" s="2"/>
      <c r="HER78" s="2"/>
      <c r="HES78" s="2"/>
      <c r="HET78" s="2"/>
      <c r="HEU78" s="2"/>
      <c r="HEV78" s="2"/>
      <c r="HEW78" s="2"/>
      <c r="HEX78" s="2"/>
      <c r="HEY78" s="2"/>
      <c r="HEZ78" s="2"/>
      <c r="HFA78" s="2"/>
      <c r="HFB78" s="2"/>
      <c r="HFC78" s="2"/>
      <c r="HFD78" s="2"/>
      <c r="HFE78" s="2"/>
      <c r="HFF78" s="2"/>
      <c r="HFG78" s="2"/>
      <c r="HFH78" s="2"/>
      <c r="HFI78" s="2"/>
      <c r="HFJ78" s="2"/>
      <c r="HFK78" s="2"/>
      <c r="HFL78" s="2"/>
      <c r="HFM78" s="2"/>
      <c r="HFN78" s="2"/>
      <c r="HFO78" s="2"/>
      <c r="HFP78" s="2"/>
      <c r="HFQ78" s="2"/>
      <c r="HFR78" s="2"/>
      <c r="HFS78" s="2"/>
      <c r="HFT78" s="2"/>
      <c r="HFU78" s="2"/>
      <c r="HFV78" s="2"/>
      <c r="HFW78" s="2"/>
      <c r="HFX78" s="2"/>
      <c r="HFY78" s="2"/>
      <c r="HFZ78" s="2"/>
      <c r="HGA78" s="2"/>
      <c r="HGB78" s="2"/>
      <c r="HGC78" s="2"/>
      <c r="HGD78" s="2"/>
      <c r="HGE78" s="2"/>
      <c r="HGF78" s="2"/>
      <c r="HGG78" s="2"/>
      <c r="HGH78" s="2"/>
      <c r="HGI78" s="2"/>
      <c r="HGJ78" s="2"/>
      <c r="HGK78" s="2"/>
      <c r="HGL78" s="2"/>
      <c r="HGM78" s="2"/>
      <c r="HGN78" s="2"/>
      <c r="HGO78" s="2"/>
      <c r="HGP78" s="2"/>
      <c r="HGQ78" s="2"/>
      <c r="HGR78" s="2"/>
      <c r="HGS78" s="2"/>
      <c r="HGT78" s="2"/>
      <c r="HGU78" s="2"/>
      <c r="HGV78" s="2"/>
      <c r="HGW78" s="2"/>
      <c r="HGX78" s="2"/>
      <c r="HGY78" s="2"/>
      <c r="HGZ78" s="2"/>
      <c r="HHA78" s="2"/>
      <c r="HHB78" s="2"/>
      <c r="HHC78" s="2"/>
      <c r="HHD78" s="2"/>
      <c r="HHE78" s="2"/>
      <c r="HHF78" s="2"/>
      <c r="HHG78" s="2"/>
      <c r="HHH78" s="2"/>
      <c r="HHI78" s="2"/>
      <c r="HHJ78" s="2"/>
      <c r="HHK78" s="2"/>
      <c r="HHL78" s="2"/>
      <c r="HHM78" s="2"/>
      <c r="HHN78" s="2"/>
      <c r="HHO78" s="2"/>
      <c r="HHP78" s="2"/>
      <c r="HHQ78" s="2"/>
      <c r="HHR78" s="2"/>
      <c r="HHS78" s="2"/>
      <c r="HHT78" s="2"/>
      <c r="HHU78" s="2"/>
      <c r="HHV78" s="2"/>
      <c r="HHW78" s="2"/>
      <c r="HHX78" s="2"/>
      <c r="HHY78" s="2"/>
      <c r="HHZ78" s="2"/>
      <c r="HIA78" s="2"/>
      <c r="HIB78" s="2"/>
      <c r="HIC78" s="2"/>
      <c r="HID78" s="2"/>
      <c r="HIE78" s="2"/>
      <c r="HIF78" s="2"/>
      <c r="HIG78" s="2"/>
      <c r="HIH78" s="2"/>
      <c r="HII78" s="2"/>
      <c r="HIJ78" s="2"/>
      <c r="HIK78" s="2"/>
      <c r="HIL78" s="2"/>
      <c r="HIM78" s="2"/>
      <c r="HIN78" s="2"/>
      <c r="HIO78" s="2"/>
      <c r="HIP78" s="2"/>
      <c r="HIQ78" s="2"/>
      <c r="HIR78" s="2"/>
      <c r="HIS78" s="2"/>
      <c r="HIT78" s="2"/>
      <c r="HIU78" s="2"/>
      <c r="HIV78" s="2"/>
      <c r="HIW78" s="2"/>
      <c r="HIX78" s="2"/>
      <c r="HIY78" s="2"/>
      <c r="HIZ78" s="2"/>
      <c r="HJA78" s="2"/>
      <c r="HJB78" s="2"/>
      <c r="HJC78" s="2"/>
      <c r="HJD78" s="2"/>
      <c r="HJE78" s="2"/>
      <c r="HJF78" s="2"/>
      <c r="HJG78" s="2"/>
      <c r="HJH78" s="2"/>
      <c r="HJI78" s="2"/>
      <c r="HJJ78" s="2"/>
      <c r="HJK78" s="2"/>
      <c r="HJL78" s="2"/>
      <c r="HJM78" s="2"/>
      <c r="HJN78" s="2"/>
      <c r="HJO78" s="2"/>
      <c r="HJP78" s="2"/>
      <c r="HJQ78" s="2"/>
      <c r="HJR78" s="2"/>
      <c r="HJS78" s="2"/>
      <c r="HJT78" s="2"/>
      <c r="HJU78" s="2"/>
      <c r="HJV78" s="2"/>
      <c r="HJW78" s="2"/>
      <c r="HJX78" s="2"/>
      <c r="HJY78" s="2"/>
      <c r="HJZ78" s="2"/>
      <c r="HKA78" s="2"/>
      <c r="HKB78" s="2"/>
      <c r="HKC78" s="2"/>
      <c r="HKD78" s="2"/>
      <c r="HKE78" s="2"/>
      <c r="HKF78" s="2"/>
      <c r="HKG78" s="2"/>
      <c r="HKH78" s="2"/>
      <c r="HKI78" s="2"/>
      <c r="HKJ78" s="2"/>
      <c r="HKK78" s="2"/>
      <c r="HKL78" s="2"/>
      <c r="HKM78" s="2"/>
      <c r="HKN78" s="2"/>
      <c r="HKO78" s="2"/>
      <c r="HKP78" s="2"/>
      <c r="HKQ78" s="2"/>
      <c r="HKR78" s="2"/>
      <c r="HKS78" s="2"/>
      <c r="HKT78" s="2"/>
      <c r="HKU78" s="2"/>
      <c r="HKV78" s="2"/>
      <c r="HKW78" s="2"/>
      <c r="HKX78" s="2"/>
      <c r="HKY78" s="2"/>
      <c r="HKZ78" s="2"/>
      <c r="HLA78" s="2"/>
      <c r="HLB78" s="2"/>
      <c r="HLC78" s="2"/>
      <c r="HLD78" s="2"/>
      <c r="HLE78" s="2"/>
      <c r="HLF78" s="2"/>
      <c r="HLG78" s="2"/>
      <c r="HLH78" s="2"/>
      <c r="HLI78" s="2"/>
      <c r="HLJ78" s="2"/>
      <c r="HLK78" s="2"/>
      <c r="HLL78" s="2"/>
      <c r="HLM78" s="2"/>
      <c r="HLN78" s="2"/>
      <c r="HLO78" s="2"/>
      <c r="HLP78" s="2"/>
      <c r="HLQ78" s="2"/>
      <c r="HLR78" s="2"/>
      <c r="HLS78" s="2"/>
      <c r="HLT78" s="2"/>
      <c r="HLU78" s="2"/>
      <c r="HLV78" s="2"/>
      <c r="HLW78" s="2"/>
      <c r="HLX78" s="2"/>
      <c r="HLY78" s="2"/>
      <c r="HLZ78" s="2"/>
      <c r="HMA78" s="2"/>
      <c r="HMB78" s="2"/>
      <c r="HMC78" s="2"/>
      <c r="HMD78" s="2"/>
      <c r="HME78" s="2"/>
      <c r="HMF78" s="2"/>
      <c r="HMG78" s="2"/>
      <c r="HMH78" s="2"/>
      <c r="HMI78" s="2"/>
      <c r="HMJ78" s="2"/>
      <c r="HMK78" s="2"/>
      <c r="HML78" s="2"/>
      <c r="HMM78" s="2"/>
      <c r="HMN78" s="2"/>
      <c r="HMO78" s="2"/>
      <c r="HMP78" s="2"/>
      <c r="HMQ78" s="2"/>
      <c r="HMR78" s="2"/>
      <c r="HMS78" s="2"/>
      <c r="HMT78" s="2"/>
      <c r="HMU78" s="2"/>
      <c r="HMV78" s="2"/>
      <c r="HMW78" s="2"/>
      <c r="HMX78" s="2"/>
      <c r="HMY78" s="2"/>
      <c r="HMZ78" s="2"/>
      <c r="HNA78" s="2"/>
      <c r="HNB78" s="2"/>
      <c r="HNC78" s="2"/>
      <c r="HND78" s="2"/>
      <c r="HNE78" s="2"/>
      <c r="HNF78" s="2"/>
      <c r="HNG78" s="2"/>
      <c r="HNH78" s="2"/>
      <c r="HNI78" s="2"/>
      <c r="HNJ78" s="2"/>
      <c r="HNK78" s="2"/>
      <c r="HNL78" s="2"/>
      <c r="HNM78" s="2"/>
      <c r="HNN78" s="2"/>
      <c r="HNO78" s="2"/>
      <c r="HNP78" s="2"/>
      <c r="HNQ78" s="2"/>
      <c r="HNR78" s="2"/>
      <c r="HNS78" s="2"/>
      <c r="HNT78" s="2"/>
      <c r="HNU78" s="2"/>
      <c r="HNV78" s="2"/>
      <c r="HNW78" s="2"/>
      <c r="HNX78" s="2"/>
      <c r="HNY78" s="2"/>
      <c r="HNZ78" s="2"/>
      <c r="HOA78" s="2"/>
      <c r="HOB78" s="2"/>
      <c r="HOC78" s="2"/>
      <c r="HOD78" s="2"/>
      <c r="HOE78" s="2"/>
      <c r="HOF78" s="2"/>
      <c r="HOG78" s="2"/>
      <c r="HOH78" s="2"/>
      <c r="HOI78" s="2"/>
      <c r="HOJ78" s="2"/>
      <c r="HOK78" s="2"/>
      <c r="HOL78" s="2"/>
      <c r="HOM78" s="2"/>
      <c r="HON78" s="2"/>
      <c r="HOO78" s="2"/>
      <c r="HOP78" s="2"/>
      <c r="HOQ78" s="2"/>
      <c r="HOR78" s="2"/>
      <c r="HOS78" s="2"/>
      <c r="HOT78" s="2"/>
      <c r="HOU78" s="2"/>
      <c r="HOV78" s="2"/>
      <c r="HOW78" s="2"/>
      <c r="HOX78" s="2"/>
      <c r="HOY78" s="2"/>
      <c r="HOZ78" s="2"/>
      <c r="HPA78" s="2"/>
      <c r="HPB78" s="2"/>
      <c r="HPC78" s="2"/>
      <c r="HPD78" s="2"/>
      <c r="HPE78" s="2"/>
      <c r="HPF78" s="2"/>
      <c r="HPG78" s="2"/>
      <c r="HPH78" s="2"/>
      <c r="HPI78" s="2"/>
      <c r="HPJ78" s="2"/>
      <c r="HPK78" s="2"/>
      <c r="HPL78" s="2"/>
      <c r="HPM78" s="2"/>
      <c r="HPN78" s="2"/>
      <c r="HPO78" s="2"/>
      <c r="HPP78" s="2"/>
      <c r="HPQ78" s="2"/>
      <c r="HPR78" s="2"/>
      <c r="HPS78" s="2"/>
      <c r="HPT78" s="2"/>
      <c r="HPU78" s="2"/>
      <c r="HPV78" s="2"/>
      <c r="HPW78" s="2"/>
      <c r="HPX78" s="2"/>
      <c r="HPY78" s="2"/>
      <c r="HPZ78" s="2"/>
      <c r="HQA78" s="2"/>
      <c r="HQB78" s="2"/>
      <c r="HQC78" s="2"/>
      <c r="HQD78" s="2"/>
      <c r="HQE78" s="2"/>
      <c r="HQF78" s="2"/>
      <c r="HQG78" s="2"/>
      <c r="HQH78" s="2"/>
      <c r="HQI78" s="2"/>
      <c r="HQJ78" s="2"/>
      <c r="HQK78" s="2"/>
      <c r="HQL78" s="2"/>
      <c r="HQM78" s="2"/>
      <c r="HQN78" s="2"/>
      <c r="HQO78" s="2"/>
      <c r="HQP78" s="2"/>
      <c r="HQQ78" s="2"/>
      <c r="HQR78" s="2"/>
      <c r="HQS78" s="2"/>
      <c r="HQT78" s="2"/>
      <c r="HQU78" s="2"/>
      <c r="HQV78" s="2"/>
      <c r="HQW78" s="2"/>
      <c r="HQX78" s="2"/>
      <c r="HQY78" s="2"/>
      <c r="HQZ78" s="2"/>
      <c r="HRA78" s="2"/>
      <c r="HRB78" s="2"/>
      <c r="HRC78" s="2"/>
      <c r="HRD78" s="2"/>
      <c r="HRE78" s="2"/>
      <c r="HRF78" s="2"/>
      <c r="HRG78" s="2"/>
      <c r="HRH78" s="2"/>
      <c r="HRI78" s="2"/>
      <c r="HRJ78" s="2"/>
      <c r="HRK78" s="2"/>
      <c r="HRL78" s="2"/>
      <c r="HRM78" s="2"/>
      <c r="HRN78" s="2"/>
      <c r="HRO78" s="2"/>
      <c r="HRP78" s="2"/>
      <c r="HRQ78" s="2"/>
      <c r="HRR78" s="2"/>
      <c r="HRS78" s="2"/>
      <c r="HRT78" s="2"/>
      <c r="HRU78" s="2"/>
      <c r="HRV78" s="2"/>
      <c r="HRW78" s="2"/>
      <c r="HRX78" s="2"/>
      <c r="HRY78" s="2"/>
      <c r="HRZ78" s="2"/>
      <c r="HSA78" s="2"/>
      <c r="HSB78" s="2"/>
      <c r="HSC78" s="2"/>
      <c r="HSD78" s="2"/>
      <c r="HSE78" s="2"/>
      <c r="HSF78" s="2"/>
      <c r="HSG78" s="2"/>
      <c r="HSH78" s="2"/>
      <c r="HSI78" s="2"/>
      <c r="HSJ78" s="2"/>
      <c r="HSK78" s="2"/>
      <c r="HSL78" s="2"/>
      <c r="HSM78" s="2"/>
      <c r="HSN78" s="2"/>
      <c r="HSO78" s="2"/>
      <c r="HSP78" s="2"/>
      <c r="HSQ78" s="2"/>
      <c r="HSR78" s="2"/>
      <c r="HSS78" s="2"/>
      <c r="HST78" s="2"/>
      <c r="HSU78" s="2"/>
      <c r="HSV78" s="2"/>
      <c r="HSW78" s="2"/>
      <c r="HSX78" s="2"/>
      <c r="HSY78" s="2"/>
      <c r="HSZ78" s="2"/>
      <c r="HTA78" s="2"/>
      <c r="HTB78" s="2"/>
      <c r="HTC78" s="2"/>
      <c r="HTD78" s="2"/>
      <c r="HTE78" s="2"/>
      <c r="HTF78" s="2"/>
      <c r="HTG78" s="2"/>
      <c r="HTH78" s="2"/>
      <c r="HTI78" s="2"/>
      <c r="HTJ78" s="2"/>
      <c r="HTK78" s="2"/>
      <c r="HTL78" s="2"/>
      <c r="HTM78" s="2"/>
      <c r="HTN78" s="2"/>
      <c r="HTO78" s="2"/>
      <c r="HTP78" s="2"/>
      <c r="HTQ78" s="2"/>
      <c r="HTR78" s="2"/>
      <c r="HTS78" s="2"/>
      <c r="HTT78" s="2"/>
      <c r="HTU78" s="2"/>
      <c r="HTV78" s="2"/>
      <c r="HTW78" s="2"/>
      <c r="HTX78" s="2"/>
      <c r="HTY78" s="2"/>
      <c r="HTZ78" s="2"/>
      <c r="HUA78" s="2"/>
      <c r="HUB78" s="2"/>
      <c r="HUC78" s="2"/>
      <c r="HUD78" s="2"/>
      <c r="HUE78" s="2"/>
      <c r="HUF78" s="2"/>
      <c r="HUG78" s="2"/>
      <c r="HUH78" s="2"/>
      <c r="HUI78" s="2"/>
      <c r="HUJ78" s="2"/>
      <c r="HUK78" s="2"/>
      <c r="HUL78" s="2"/>
      <c r="HUM78" s="2"/>
      <c r="HUN78" s="2"/>
      <c r="HUO78" s="2"/>
      <c r="HUP78" s="2"/>
      <c r="HUQ78" s="2"/>
      <c r="HUR78" s="2"/>
      <c r="HUS78" s="2"/>
      <c r="HUT78" s="2"/>
      <c r="HUU78" s="2"/>
      <c r="HUV78" s="2"/>
      <c r="HUW78" s="2"/>
      <c r="HUX78" s="2"/>
      <c r="HUY78" s="2"/>
      <c r="HUZ78" s="2"/>
      <c r="HVA78" s="2"/>
      <c r="HVB78" s="2"/>
      <c r="HVC78" s="2"/>
      <c r="HVD78" s="2"/>
      <c r="HVE78" s="2"/>
      <c r="HVF78" s="2"/>
      <c r="HVG78" s="2"/>
      <c r="HVH78" s="2"/>
      <c r="HVI78" s="2"/>
      <c r="HVJ78" s="2"/>
      <c r="HVK78" s="2"/>
      <c r="HVL78" s="2"/>
      <c r="HVM78" s="2"/>
      <c r="HVN78" s="2"/>
      <c r="HVO78" s="2"/>
      <c r="HVP78" s="2"/>
      <c r="HVQ78" s="2"/>
      <c r="HVR78" s="2"/>
      <c r="HVS78" s="2"/>
      <c r="HVT78" s="2"/>
      <c r="HVU78" s="2"/>
      <c r="HVV78" s="2"/>
      <c r="HVW78" s="2"/>
      <c r="HVX78" s="2"/>
      <c r="HVY78" s="2"/>
      <c r="HVZ78" s="2"/>
      <c r="HWA78" s="2"/>
      <c r="HWB78" s="2"/>
      <c r="HWC78" s="2"/>
      <c r="HWD78" s="2"/>
      <c r="HWE78" s="2"/>
      <c r="HWF78" s="2"/>
      <c r="HWG78" s="2"/>
      <c r="HWH78" s="2"/>
      <c r="HWI78" s="2"/>
      <c r="HWJ78" s="2"/>
      <c r="HWK78" s="2"/>
      <c r="HWL78" s="2"/>
      <c r="HWM78" s="2"/>
      <c r="HWN78" s="2"/>
      <c r="HWO78" s="2"/>
      <c r="HWP78" s="2"/>
      <c r="HWQ78" s="2"/>
      <c r="HWR78" s="2"/>
      <c r="HWS78" s="2"/>
      <c r="HWT78" s="2"/>
      <c r="HWU78" s="2"/>
      <c r="HWV78" s="2"/>
      <c r="HWW78" s="2"/>
      <c r="HWX78" s="2"/>
      <c r="HWY78" s="2"/>
      <c r="HWZ78" s="2"/>
      <c r="HXA78" s="2"/>
      <c r="HXB78" s="2"/>
      <c r="HXC78" s="2"/>
      <c r="HXD78" s="2"/>
      <c r="HXE78" s="2"/>
      <c r="HXF78" s="2"/>
      <c r="HXG78" s="2"/>
      <c r="HXH78" s="2"/>
      <c r="HXI78" s="2"/>
      <c r="HXJ78" s="2"/>
      <c r="HXK78" s="2"/>
      <c r="HXL78" s="2"/>
      <c r="HXM78" s="2"/>
      <c r="HXN78" s="2"/>
      <c r="HXO78" s="2"/>
      <c r="HXP78" s="2"/>
      <c r="HXQ78" s="2"/>
      <c r="HXR78" s="2"/>
      <c r="HXS78" s="2"/>
      <c r="HXT78" s="2"/>
      <c r="HXU78" s="2"/>
      <c r="HXV78" s="2"/>
      <c r="HXW78" s="2"/>
      <c r="HXX78" s="2"/>
      <c r="HXY78" s="2"/>
      <c r="HXZ78" s="2"/>
      <c r="HYA78" s="2"/>
      <c r="HYB78" s="2"/>
      <c r="HYC78" s="2"/>
      <c r="HYD78" s="2"/>
      <c r="HYE78" s="2"/>
      <c r="HYF78" s="2"/>
      <c r="HYG78" s="2"/>
      <c r="HYH78" s="2"/>
      <c r="HYI78" s="2"/>
      <c r="HYJ78" s="2"/>
      <c r="HYK78" s="2"/>
      <c r="HYL78" s="2"/>
      <c r="HYM78" s="2"/>
      <c r="HYN78" s="2"/>
      <c r="HYO78" s="2"/>
      <c r="HYP78" s="2"/>
      <c r="HYQ78" s="2"/>
      <c r="HYR78" s="2"/>
      <c r="HYS78" s="2"/>
      <c r="HYT78" s="2"/>
      <c r="HYU78" s="2"/>
      <c r="HYV78" s="2"/>
      <c r="HYW78" s="2"/>
      <c r="HYX78" s="2"/>
      <c r="HYY78" s="2"/>
      <c r="HYZ78" s="2"/>
      <c r="HZA78" s="2"/>
      <c r="HZB78" s="2"/>
      <c r="HZC78" s="2"/>
      <c r="HZD78" s="2"/>
      <c r="HZE78" s="2"/>
      <c r="HZF78" s="2"/>
      <c r="HZG78" s="2"/>
      <c r="HZH78" s="2"/>
      <c r="HZI78" s="2"/>
      <c r="HZJ78" s="2"/>
      <c r="HZK78" s="2"/>
      <c r="HZL78" s="2"/>
      <c r="HZM78" s="2"/>
      <c r="HZN78" s="2"/>
      <c r="HZO78" s="2"/>
      <c r="HZP78" s="2"/>
      <c r="HZQ78" s="2"/>
      <c r="HZR78" s="2"/>
      <c r="HZS78" s="2"/>
      <c r="HZT78" s="2"/>
      <c r="HZU78" s="2"/>
      <c r="HZV78" s="2"/>
      <c r="HZW78" s="2"/>
      <c r="HZX78" s="2"/>
      <c r="HZY78" s="2"/>
      <c r="HZZ78" s="2"/>
      <c r="IAA78" s="2"/>
      <c r="IAB78" s="2"/>
      <c r="IAC78" s="2"/>
      <c r="IAD78" s="2"/>
      <c r="IAE78" s="2"/>
      <c r="IAF78" s="2"/>
      <c r="IAG78" s="2"/>
      <c r="IAH78" s="2"/>
      <c r="IAI78" s="2"/>
      <c r="IAJ78" s="2"/>
      <c r="IAK78" s="2"/>
      <c r="IAL78" s="2"/>
      <c r="IAM78" s="2"/>
      <c r="IAN78" s="2"/>
      <c r="IAO78" s="2"/>
      <c r="IAP78" s="2"/>
      <c r="IAQ78" s="2"/>
      <c r="IAR78" s="2"/>
      <c r="IAS78" s="2"/>
      <c r="IAT78" s="2"/>
      <c r="IAU78" s="2"/>
      <c r="IAV78" s="2"/>
      <c r="IAW78" s="2"/>
      <c r="IAX78" s="2"/>
      <c r="IAY78" s="2"/>
      <c r="IAZ78" s="2"/>
      <c r="IBA78" s="2"/>
      <c r="IBB78" s="2"/>
      <c r="IBC78" s="2"/>
      <c r="IBD78" s="2"/>
      <c r="IBE78" s="2"/>
      <c r="IBF78" s="2"/>
      <c r="IBG78" s="2"/>
      <c r="IBH78" s="2"/>
      <c r="IBI78" s="2"/>
      <c r="IBJ78" s="2"/>
      <c r="IBK78" s="2"/>
      <c r="IBL78" s="2"/>
      <c r="IBM78" s="2"/>
      <c r="IBN78" s="2"/>
      <c r="IBO78" s="2"/>
      <c r="IBP78" s="2"/>
      <c r="IBQ78" s="2"/>
      <c r="IBR78" s="2"/>
      <c r="IBS78" s="2"/>
      <c r="IBT78" s="2"/>
      <c r="IBU78" s="2"/>
      <c r="IBV78" s="2"/>
      <c r="IBW78" s="2"/>
      <c r="IBX78" s="2"/>
      <c r="IBY78" s="2"/>
      <c r="IBZ78" s="2"/>
      <c r="ICA78" s="2"/>
      <c r="ICB78" s="2"/>
      <c r="ICC78" s="2"/>
      <c r="ICD78" s="2"/>
      <c r="ICE78" s="2"/>
      <c r="ICF78" s="2"/>
      <c r="ICG78" s="2"/>
      <c r="ICH78" s="2"/>
      <c r="ICI78" s="2"/>
      <c r="ICJ78" s="2"/>
      <c r="ICK78" s="2"/>
      <c r="ICL78" s="2"/>
      <c r="ICM78" s="2"/>
      <c r="ICN78" s="2"/>
      <c r="ICO78" s="2"/>
      <c r="ICP78" s="2"/>
      <c r="ICQ78" s="2"/>
      <c r="ICR78" s="2"/>
      <c r="ICS78" s="2"/>
      <c r="ICT78" s="2"/>
      <c r="ICU78" s="2"/>
      <c r="ICV78" s="2"/>
      <c r="ICW78" s="2"/>
      <c r="ICX78" s="2"/>
      <c r="ICY78" s="2"/>
      <c r="ICZ78" s="2"/>
      <c r="IDA78" s="2"/>
      <c r="IDB78" s="2"/>
      <c r="IDC78" s="2"/>
      <c r="IDD78" s="2"/>
      <c r="IDE78" s="2"/>
      <c r="IDF78" s="2"/>
      <c r="IDG78" s="2"/>
      <c r="IDH78" s="2"/>
      <c r="IDI78" s="2"/>
      <c r="IDJ78" s="2"/>
      <c r="IDK78" s="2"/>
      <c r="IDL78" s="2"/>
      <c r="IDM78" s="2"/>
      <c r="IDN78" s="2"/>
      <c r="IDO78" s="2"/>
      <c r="IDP78" s="2"/>
      <c r="IDQ78" s="2"/>
      <c r="IDR78" s="2"/>
      <c r="IDS78" s="2"/>
      <c r="IDT78" s="2"/>
      <c r="IDU78" s="2"/>
      <c r="IDV78" s="2"/>
      <c r="IDW78" s="2"/>
      <c r="IDX78" s="2"/>
      <c r="IDY78" s="2"/>
      <c r="IDZ78" s="2"/>
      <c r="IEA78" s="2"/>
      <c r="IEB78" s="2"/>
      <c r="IEC78" s="2"/>
      <c r="IED78" s="2"/>
      <c r="IEE78" s="2"/>
      <c r="IEF78" s="2"/>
      <c r="IEG78" s="2"/>
      <c r="IEH78" s="2"/>
      <c r="IEI78" s="2"/>
      <c r="IEJ78" s="2"/>
      <c r="IEK78" s="2"/>
      <c r="IEL78" s="2"/>
      <c r="IEM78" s="2"/>
      <c r="IEN78" s="2"/>
      <c r="IEO78" s="2"/>
      <c r="IEP78" s="2"/>
      <c r="IEQ78" s="2"/>
      <c r="IER78" s="2"/>
      <c r="IES78" s="2"/>
      <c r="IET78" s="2"/>
      <c r="IEU78" s="2"/>
      <c r="IEV78" s="2"/>
      <c r="IEW78" s="2"/>
      <c r="IEX78" s="2"/>
      <c r="IEY78" s="2"/>
      <c r="IEZ78" s="2"/>
      <c r="IFA78" s="2"/>
      <c r="IFB78" s="2"/>
      <c r="IFC78" s="2"/>
      <c r="IFD78" s="2"/>
      <c r="IFE78" s="2"/>
      <c r="IFF78" s="2"/>
      <c r="IFG78" s="2"/>
      <c r="IFH78" s="2"/>
      <c r="IFI78" s="2"/>
      <c r="IFJ78" s="2"/>
      <c r="IFK78" s="2"/>
      <c r="IFL78" s="2"/>
      <c r="IFM78" s="2"/>
      <c r="IFN78" s="2"/>
      <c r="IFO78" s="2"/>
      <c r="IFP78" s="2"/>
      <c r="IFQ78" s="2"/>
      <c r="IFR78" s="2"/>
      <c r="IFS78" s="2"/>
      <c r="IFT78" s="2"/>
      <c r="IFU78" s="2"/>
      <c r="IFV78" s="2"/>
      <c r="IFW78" s="2"/>
      <c r="IFX78" s="2"/>
      <c r="IFY78" s="2"/>
      <c r="IFZ78" s="2"/>
      <c r="IGA78" s="2"/>
      <c r="IGB78" s="2"/>
      <c r="IGC78" s="2"/>
      <c r="IGD78" s="2"/>
      <c r="IGE78" s="2"/>
      <c r="IGF78" s="2"/>
      <c r="IGG78" s="2"/>
      <c r="IGH78" s="2"/>
      <c r="IGI78" s="2"/>
      <c r="IGJ78" s="2"/>
      <c r="IGK78" s="2"/>
      <c r="IGL78" s="2"/>
      <c r="IGM78" s="2"/>
      <c r="IGN78" s="2"/>
      <c r="IGO78" s="2"/>
      <c r="IGP78" s="2"/>
      <c r="IGQ78" s="2"/>
      <c r="IGR78" s="2"/>
      <c r="IGS78" s="2"/>
      <c r="IGT78" s="2"/>
      <c r="IGU78" s="2"/>
      <c r="IGV78" s="2"/>
      <c r="IGW78" s="2"/>
      <c r="IGX78" s="2"/>
      <c r="IGY78" s="2"/>
      <c r="IGZ78" s="2"/>
      <c r="IHA78" s="2"/>
      <c r="IHB78" s="2"/>
      <c r="IHC78" s="2"/>
      <c r="IHD78" s="2"/>
      <c r="IHE78" s="2"/>
      <c r="IHF78" s="2"/>
      <c r="IHG78" s="2"/>
      <c r="IHH78" s="2"/>
      <c r="IHI78" s="2"/>
      <c r="IHJ78" s="2"/>
      <c r="IHK78" s="2"/>
      <c r="IHL78" s="2"/>
      <c r="IHM78" s="2"/>
      <c r="IHN78" s="2"/>
      <c r="IHO78" s="2"/>
      <c r="IHP78" s="2"/>
      <c r="IHQ78" s="2"/>
      <c r="IHR78" s="2"/>
      <c r="IHS78" s="2"/>
      <c r="IHT78" s="2"/>
      <c r="IHU78" s="2"/>
      <c r="IHV78" s="2"/>
      <c r="IHW78" s="2"/>
      <c r="IHX78" s="2"/>
      <c r="IHY78" s="2"/>
      <c r="IHZ78" s="2"/>
      <c r="IIA78" s="2"/>
      <c r="IIB78" s="2"/>
      <c r="IIC78" s="2"/>
      <c r="IID78" s="2"/>
      <c r="IIE78" s="2"/>
      <c r="IIF78" s="2"/>
      <c r="IIG78" s="2"/>
      <c r="IIH78" s="2"/>
      <c r="III78" s="2"/>
      <c r="IIJ78" s="2"/>
      <c r="IIK78" s="2"/>
      <c r="IIL78" s="2"/>
      <c r="IIM78" s="2"/>
      <c r="IIN78" s="2"/>
      <c r="IIO78" s="2"/>
      <c r="IIP78" s="2"/>
      <c r="IIQ78" s="2"/>
      <c r="IIR78" s="2"/>
      <c r="IIS78" s="2"/>
      <c r="IIT78" s="2"/>
      <c r="IIU78" s="2"/>
      <c r="IIV78" s="2"/>
      <c r="IIW78" s="2"/>
      <c r="IIX78" s="2"/>
      <c r="IIY78" s="2"/>
      <c r="IIZ78" s="2"/>
      <c r="IJA78" s="2"/>
      <c r="IJB78" s="2"/>
      <c r="IJC78" s="2"/>
      <c r="IJD78" s="2"/>
      <c r="IJE78" s="2"/>
      <c r="IJF78" s="2"/>
      <c r="IJG78" s="2"/>
      <c r="IJH78" s="2"/>
      <c r="IJI78" s="2"/>
      <c r="IJJ78" s="2"/>
      <c r="IJK78" s="2"/>
      <c r="IJL78" s="2"/>
      <c r="IJM78" s="2"/>
      <c r="IJN78" s="2"/>
      <c r="IJO78" s="2"/>
      <c r="IJP78" s="2"/>
      <c r="IJQ78" s="2"/>
      <c r="IJR78" s="2"/>
      <c r="IJS78" s="2"/>
      <c r="IJT78" s="2"/>
      <c r="IJU78" s="2"/>
      <c r="IJV78" s="2"/>
      <c r="IJW78" s="2"/>
      <c r="IJX78" s="2"/>
      <c r="IJY78" s="2"/>
      <c r="IJZ78" s="2"/>
      <c r="IKA78" s="2"/>
      <c r="IKB78" s="2"/>
      <c r="IKC78" s="2"/>
      <c r="IKD78" s="2"/>
      <c r="IKE78" s="2"/>
      <c r="IKF78" s="2"/>
      <c r="IKG78" s="2"/>
      <c r="IKH78" s="2"/>
      <c r="IKI78" s="2"/>
      <c r="IKJ78" s="2"/>
      <c r="IKK78" s="2"/>
      <c r="IKL78" s="2"/>
      <c r="IKM78" s="2"/>
      <c r="IKN78" s="2"/>
      <c r="IKO78" s="2"/>
      <c r="IKP78" s="2"/>
      <c r="IKQ78" s="2"/>
      <c r="IKR78" s="2"/>
      <c r="IKS78" s="2"/>
      <c r="IKT78" s="2"/>
      <c r="IKU78" s="2"/>
      <c r="IKV78" s="2"/>
      <c r="IKW78" s="2"/>
      <c r="IKX78" s="2"/>
      <c r="IKY78" s="2"/>
      <c r="IKZ78" s="2"/>
      <c r="ILA78" s="2"/>
      <c r="ILB78" s="2"/>
      <c r="ILC78" s="2"/>
      <c r="ILD78" s="2"/>
      <c r="ILE78" s="2"/>
      <c r="ILF78" s="2"/>
      <c r="ILG78" s="2"/>
      <c r="ILH78" s="2"/>
      <c r="ILI78" s="2"/>
      <c r="ILJ78" s="2"/>
      <c r="ILK78" s="2"/>
      <c r="ILL78" s="2"/>
      <c r="ILM78" s="2"/>
      <c r="ILN78" s="2"/>
      <c r="ILO78" s="2"/>
      <c r="ILP78" s="2"/>
      <c r="ILQ78" s="2"/>
      <c r="ILR78" s="2"/>
      <c r="ILS78" s="2"/>
      <c r="ILT78" s="2"/>
      <c r="ILU78" s="2"/>
      <c r="ILV78" s="2"/>
      <c r="ILW78" s="2"/>
      <c r="ILX78" s="2"/>
      <c r="ILY78" s="2"/>
      <c r="ILZ78" s="2"/>
      <c r="IMA78" s="2"/>
      <c r="IMB78" s="2"/>
      <c r="IMC78" s="2"/>
      <c r="IMD78" s="2"/>
      <c r="IME78" s="2"/>
      <c r="IMF78" s="2"/>
      <c r="IMG78" s="2"/>
      <c r="IMH78" s="2"/>
      <c r="IMI78" s="2"/>
      <c r="IMJ78" s="2"/>
      <c r="IMK78" s="2"/>
      <c r="IML78" s="2"/>
      <c r="IMM78" s="2"/>
      <c r="IMN78" s="2"/>
      <c r="IMO78" s="2"/>
      <c r="IMP78" s="2"/>
      <c r="IMQ78" s="2"/>
      <c r="IMR78" s="2"/>
      <c r="IMS78" s="2"/>
      <c r="IMT78" s="2"/>
      <c r="IMU78" s="2"/>
      <c r="IMV78" s="2"/>
      <c r="IMW78" s="2"/>
      <c r="IMX78" s="2"/>
      <c r="IMY78" s="2"/>
      <c r="IMZ78" s="2"/>
      <c r="INA78" s="2"/>
      <c r="INB78" s="2"/>
      <c r="INC78" s="2"/>
      <c r="IND78" s="2"/>
      <c r="INE78" s="2"/>
      <c r="INF78" s="2"/>
      <c r="ING78" s="2"/>
      <c r="INH78" s="2"/>
      <c r="INI78" s="2"/>
      <c r="INJ78" s="2"/>
      <c r="INK78" s="2"/>
      <c r="INL78" s="2"/>
      <c r="INM78" s="2"/>
      <c r="INN78" s="2"/>
      <c r="INO78" s="2"/>
      <c r="INP78" s="2"/>
      <c r="INQ78" s="2"/>
      <c r="INR78" s="2"/>
      <c r="INS78" s="2"/>
      <c r="INT78" s="2"/>
      <c r="INU78" s="2"/>
      <c r="INV78" s="2"/>
      <c r="INW78" s="2"/>
      <c r="INX78" s="2"/>
      <c r="INY78" s="2"/>
      <c r="INZ78" s="2"/>
      <c r="IOA78" s="2"/>
      <c r="IOB78" s="2"/>
      <c r="IOC78" s="2"/>
      <c r="IOD78" s="2"/>
      <c r="IOE78" s="2"/>
      <c r="IOF78" s="2"/>
      <c r="IOG78" s="2"/>
      <c r="IOH78" s="2"/>
      <c r="IOI78" s="2"/>
      <c r="IOJ78" s="2"/>
      <c r="IOK78" s="2"/>
      <c r="IOL78" s="2"/>
      <c r="IOM78" s="2"/>
      <c r="ION78" s="2"/>
      <c r="IOO78" s="2"/>
      <c r="IOP78" s="2"/>
      <c r="IOQ78" s="2"/>
      <c r="IOR78" s="2"/>
      <c r="IOS78" s="2"/>
      <c r="IOT78" s="2"/>
      <c r="IOU78" s="2"/>
      <c r="IOV78" s="2"/>
      <c r="IOW78" s="2"/>
      <c r="IOX78" s="2"/>
      <c r="IOY78" s="2"/>
      <c r="IOZ78" s="2"/>
      <c r="IPA78" s="2"/>
      <c r="IPB78" s="2"/>
      <c r="IPC78" s="2"/>
      <c r="IPD78" s="2"/>
      <c r="IPE78" s="2"/>
      <c r="IPF78" s="2"/>
      <c r="IPG78" s="2"/>
      <c r="IPH78" s="2"/>
      <c r="IPI78" s="2"/>
      <c r="IPJ78" s="2"/>
      <c r="IPK78" s="2"/>
      <c r="IPL78" s="2"/>
      <c r="IPM78" s="2"/>
      <c r="IPN78" s="2"/>
      <c r="IPO78" s="2"/>
      <c r="IPP78" s="2"/>
      <c r="IPQ78" s="2"/>
      <c r="IPR78" s="2"/>
      <c r="IPS78" s="2"/>
      <c r="IPT78" s="2"/>
      <c r="IPU78" s="2"/>
      <c r="IPV78" s="2"/>
      <c r="IPW78" s="2"/>
      <c r="IPX78" s="2"/>
      <c r="IPY78" s="2"/>
      <c r="IPZ78" s="2"/>
      <c r="IQA78" s="2"/>
      <c r="IQB78" s="2"/>
      <c r="IQC78" s="2"/>
      <c r="IQD78" s="2"/>
      <c r="IQE78" s="2"/>
      <c r="IQF78" s="2"/>
      <c r="IQG78" s="2"/>
      <c r="IQH78" s="2"/>
      <c r="IQI78" s="2"/>
      <c r="IQJ78" s="2"/>
      <c r="IQK78" s="2"/>
      <c r="IQL78" s="2"/>
      <c r="IQM78" s="2"/>
      <c r="IQN78" s="2"/>
      <c r="IQO78" s="2"/>
      <c r="IQP78" s="2"/>
      <c r="IQQ78" s="2"/>
      <c r="IQR78" s="2"/>
      <c r="IQS78" s="2"/>
      <c r="IQT78" s="2"/>
      <c r="IQU78" s="2"/>
      <c r="IQV78" s="2"/>
      <c r="IQW78" s="2"/>
      <c r="IQX78" s="2"/>
      <c r="IQY78" s="2"/>
      <c r="IQZ78" s="2"/>
      <c r="IRA78" s="2"/>
      <c r="IRB78" s="2"/>
      <c r="IRC78" s="2"/>
      <c r="IRD78" s="2"/>
      <c r="IRE78" s="2"/>
      <c r="IRF78" s="2"/>
      <c r="IRG78" s="2"/>
      <c r="IRH78" s="2"/>
      <c r="IRI78" s="2"/>
      <c r="IRJ78" s="2"/>
      <c r="IRK78" s="2"/>
      <c r="IRL78" s="2"/>
      <c r="IRM78" s="2"/>
      <c r="IRN78" s="2"/>
      <c r="IRO78" s="2"/>
      <c r="IRP78" s="2"/>
      <c r="IRQ78" s="2"/>
      <c r="IRR78" s="2"/>
      <c r="IRS78" s="2"/>
      <c r="IRT78" s="2"/>
      <c r="IRU78" s="2"/>
      <c r="IRV78" s="2"/>
      <c r="IRW78" s="2"/>
      <c r="IRX78" s="2"/>
      <c r="IRY78" s="2"/>
      <c r="IRZ78" s="2"/>
      <c r="ISA78" s="2"/>
      <c r="ISB78" s="2"/>
      <c r="ISC78" s="2"/>
      <c r="ISD78" s="2"/>
      <c r="ISE78" s="2"/>
      <c r="ISF78" s="2"/>
      <c r="ISG78" s="2"/>
      <c r="ISH78" s="2"/>
      <c r="ISI78" s="2"/>
      <c r="ISJ78" s="2"/>
      <c r="ISK78" s="2"/>
      <c r="ISL78" s="2"/>
      <c r="ISM78" s="2"/>
      <c r="ISN78" s="2"/>
      <c r="ISO78" s="2"/>
      <c r="ISP78" s="2"/>
      <c r="ISQ78" s="2"/>
      <c r="ISR78" s="2"/>
      <c r="ISS78" s="2"/>
      <c r="IST78" s="2"/>
      <c r="ISU78" s="2"/>
      <c r="ISV78" s="2"/>
      <c r="ISW78" s="2"/>
      <c r="ISX78" s="2"/>
      <c r="ISY78" s="2"/>
      <c r="ISZ78" s="2"/>
      <c r="ITA78" s="2"/>
      <c r="ITB78" s="2"/>
      <c r="ITC78" s="2"/>
      <c r="ITD78" s="2"/>
      <c r="ITE78" s="2"/>
      <c r="ITF78" s="2"/>
      <c r="ITG78" s="2"/>
      <c r="ITH78" s="2"/>
      <c r="ITI78" s="2"/>
      <c r="ITJ78" s="2"/>
      <c r="ITK78" s="2"/>
      <c r="ITL78" s="2"/>
      <c r="ITM78" s="2"/>
      <c r="ITN78" s="2"/>
      <c r="ITO78" s="2"/>
      <c r="ITP78" s="2"/>
      <c r="ITQ78" s="2"/>
      <c r="ITR78" s="2"/>
      <c r="ITS78" s="2"/>
      <c r="ITT78" s="2"/>
      <c r="ITU78" s="2"/>
      <c r="ITV78" s="2"/>
      <c r="ITW78" s="2"/>
      <c r="ITX78" s="2"/>
      <c r="ITY78" s="2"/>
      <c r="ITZ78" s="2"/>
      <c r="IUA78" s="2"/>
      <c r="IUB78" s="2"/>
      <c r="IUC78" s="2"/>
      <c r="IUD78" s="2"/>
      <c r="IUE78" s="2"/>
      <c r="IUF78" s="2"/>
      <c r="IUG78" s="2"/>
      <c r="IUH78" s="2"/>
      <c r="IUI78" s="2"/>
      <c r="IUJ78" s="2"/>
      <c r="IUK78" s="2"/>
      <c r="IUL78" s="2"/>
      <c r="IUM78" s="2"/>
      <c r="IUN78" s="2"/>
      <c r="IUO78" s="2"/>
      <c r="IUP78" s="2"/>
      <c r="IUQ78" s="2"/>
      <c r="IUR78" s="2"/>
      <c r="IUS78" s="2"/>
      <c r="IUT78" s="2"/>
      <c r="IUU78" s="2"/>
      <c r="IUV78" s="2"/>
      <c r="IUW78" s="2"/>
      <c r="IUX78" s="2"/>
      <c r="IUY78" s="2"/>
      <c r="IUZ78" s="2"/>
      <c r="IVA78" s="2"/>
      <c r="IVB78" s="2"/>
      <c r="IVC78" s="2"/>
      <c r="IVD78" s="2"/>
      <c r="IVE78" s="2"/>
      <c r="IVF78" s="2"/>
      <c r="IVG78" s="2"/>
      <c r="IVH78" s="2"/>
      <c r="IVI78" s="2"/>
      <c r="IVJ78" s="2"/>
      <c r="IVK78" s="2"/>
      <c r="IVL78" s="2"/>
      <c r="IVM78" s="2"/>
      <c r="IVN78" s="2"/>
      <c r="IVO78" s="2"/>
      <c r="IVP78" s="2"/>
      <c r="IVQ78" s="2"/>
      <c r="IVR78" s="2"/>
      <c r="IVS78" s="2"/>
      <c r="IVT78" s="2"/>
      <c r="IVU78" s="2"/>
      <c r="IVV78" s="2"/>
      <c r="IVW78" s="2"/>
      <c r="IVX78" s="2"/>
      <c r="IVY78" s="2"/>
      <c r="IVZ78" s="2"/>
      <c r="IWA78" s="2"/>
      <c r="IWB78" s="2"/>
      <c r="IWC78" s="2"/>
      <c r="IWD78" s="2"/>
      <c r="IWE78" s="2"/>
      <c r="IWF78" s="2"/>
      <c r="IWG78" s="2"/>
      <c r="IWH78" s="2"/>
      <c r="IWI78" s="2"/>
      <c r="IWJ78" s="2"/>
      <c r="IWK78" s="2"/>
      <c r="IWL78" s="2"/>
      <c r="IWM78" s="2"/>
      <c r="IWN78" s="2"/>
      <c r="IWO78" s="2"/>
      <c r="IWP78" s="2"/>
      <c r="IWQ78" s="2"/>
      <c r="IWR78" s="2"/>
      <c r="IWS78" s="2"/>
      <c r="IWT78" s="2"/>
      <c r="IWU78" s="2"/>
      <c r="IWV78" s="2"/>
      <c r="IWW78" s="2"/>
      <c r="IWX78" s="2"/>
      <c r="IWY78" s="2"/>
      <c r="IWZ78" s="2"/>
      <c r="IXA78" s="2"/>
      <c r="IXB78" s="2"/>
      <c r="IXC78" s="2"/>
      <c r="IXD78" s="2"/>
      <c r="IXE78" s="2"/>
      <c r="IXF78" s="2"/>
      <c r="IXG78" s="2"/>
      <c r="IXH78" s="2"/>
      <c r="IXI78" s="2"/>
      <c r="IXJ78" s="2"/>
      <c r="IXK78" s="2"/>
      <c r="IXL78" s="2"/>
      <c r="IXM78" s="2"/>
      <c r="IXN78" s="2"/>
      <c r="IXO78" s="2"/>
      <c r="IXP78" s="2"/>
      <c r="IXQ78" s="2"/>
      <c r="IXR78" s="2"/>
      <c r="IXS78" s="2"/>
      <c r="IXT78" s="2"/>
      <c r="IXU78" s="2"/>
      <c r="IXV78" s="2"/>
      <c r="IXW78" s="2"/>
      <c r="IXX78" s="2"/>
      <c r="IXY78" s="2"/>
      <c r="IXZ78" s="2"/>
      <c r="IYA78" s="2"/>
      <c r="IYB78" s="2"/>
      <c r="IYC78" s="2"/>
      <c r="IYD78" s="2"/>
      <c r="IYE78" s="2"/>
      <c r="IYF78" s="2"/>
      <c r="IYG78" s="2"/>
      <c r="IYH78" s="2"/>
      <c r="IYI78" s="2"/>
      <c r="IYJ78" s="2"/>
      <c r="IYK78" s="2"/>
      <c r="IYL78" s="2"/>
      <c r="IYM78" s="2"/>
      <c r="IYN78" s="2"/>
      <c r="IYO78" s="2"/>
      <c r="IYP78" s="2"/>
      <c r="IYQ78" s="2"/>
      <c r="IYR78" s="2"/>
      <c r="IYS78" s="2"/>
      <c r="IYT78" s="2"/>
      <c r="IYU78" s="2"/>
      <c r="IYV78" s="2"/>
      <c r="IYW78" s="2"/>
      <c r="IYX78" s="2"/>
      <c r="IYY78" s="2"/>
      <c r="IYZ78" s="2"/>
      <c r="IZA78" s="2"/>
      <c r="IZB78" s="2"/>
      <c r="IZC78" s="2"/>
      <c r="IZD78" s="2"/>
      <c r="IZE78" s="2"/>
      <c r="IZF78" s="2"/>
      <c r="IZG78" s="2"/>
      <c r="IZH78" s="2"/>
      <c r="IZI78" s="2"/>
      <c r="IZJ78" s="2"/>
      <c r="IZK78" s="2"/>
      <c r="IZL78" s="2"/>
      <c r="IZM78" s="2"/>
      <c r="IZN78" s="2"/>
      <c r="IZO78" s="2"/>
      <c r="IZP78" s="2"/>
      <c r="IZQ78" s="2"/>
      <c r="IZR78" s="2"/>
      <c r="IZS78" s="2"/>
      <c r="IZT78" s="2"/>
      <c r="IZU78" s="2"/>
      <c r="IZV78" s="2"/>
      <c r="IZW78" s="2"/>
      <c r="IZX78" s="2"/>
      <c r="IZY78" s="2"/>
      <c r="IZZ78" s="2"/>
      <c r="JAA78" s="2"/>
      <c r="JAB78" s="2"/>
      <c r="JAC78" s="2"/>
      <c r="JAD78" s="2"/>
      <c r="JAE78" s="2"/>
      <c r="JAF78" s="2"/>
      <c r="JAG78" s="2"/>
      <c r="JAH78" s="2"/>
      <c r="JAI78" s="2"/>
      <c r="JAJ78" s="2"/>
      <c r="JAK78" s="2"/>
      <c r="JAL78" s="2"/>
      <c r="JAM78" s="2"/>
      <c r="JAN78" s="2"/>
      <c r="JAO78" s="2"/>
      <c r="JAP78" s="2"/>
      <c r="JAQ78" s="2"/>
      <c r="JAR78" s="2"/>
      <c r="JAS78" s="2"/>
      <c r="JAT78" s="2"/>
      <c r="JAU78" s="2"/>
      <c r="JAV78" s="2"/>
      <c r="JAW78" s="2"/>
      <c r="JAX78" s="2"/>
      <c r="JAY78" s="2"/>
      <c r="JAZ78" s="2"/>
      <c r="JBA78" s="2"/>
      <c r="JBB78" s="2"/>
      <c r="JBC78" s="2"/>
      <c r="JBD78" s="2"/>
      <c r="JBE78" s="2"/>
      <c r="JBF78" s="2"/>
      <c r="JBG78" s="2"/>
      <c r="JBH78" s="2"/>
      <c r="JBI78" s="2"/>
      <c r="JBJ78" s="2"/>
      <c r="JBK78" s="2"/>
      <c r="JBL78" s="2"/>
      <c r="JBM78" s="2"/>
      <c r="JBN78" s="2"/>
      <c r="JBO78" s="2"/>
      <c r="JBP78" s="2"/>
      <c r="JBQ78" s="2"/>
      <c r="JBR78" s="2"/>
      <c r="JBS78" s="2"/>
      <c r="JBT78" s="2"/>
      <c r="JBU78" s="2"/>
      <c r="JBV78" s="2"/>
      <c r="JBW78" s="2"/>
      <c r="JBX78" s="2"/>
      <c r="JBY78" s="2"/>
      <c r="JBZ78" s="2"/>
      <c r="JCA78" s="2"/>
      <c r="JCB78" s="2"/>
      <c r="JCC78" s="2"/>
      <c r="JCD78" s="2"/>
      <c r="JCE78" s="2"/>
      <c r="JCF78" s="2"/>
      <c r="JCG78" s="2"/>
      <c r="JCH78" s="2"/>
      <c r="JCI78" s="2"/>
      <c r="JCJ78" s="2"/>
      <c r="JCK78" s="2"/>
      <c r="JCL78" s="2"/>
      <c r="JCM78" s="2"/>
      <c r="JCN78" s="2"/>
      <c r="JCO78" s="2"/>
      <c r="JCP78" s="2"/>
      <c r="JCQ78" s="2"/>
      <c r="JCR78" s="2"/>
      <c r="JCS78" s="2"/>
      <c r="JCT78" s="2"/>
      <c r="JCU78" s="2"/>
      <c r="JCV78" s="2"/>
      <c r="JCW78" s="2"/>
      <c r="JCX78" s="2"/>
      <c r="JCY78" s="2"/>
      <c r="JCZ78" s="2"/>
      <c r="JDA78" s="2"/>
      <c r="JDB78" s="2"/>
      <c r="JDC78" s="2"/>
      <c r="JDD78" s="2"/>
      <c r="JDE78" s="2"/>
      <c r="JDF78" s="2"/>
      <c r="JDG78" s="2"/>
      <c r="JDH78" s="2"/>
      <c r="JDI78" s="2"/>
      <c r="JDJ78" s="2"/>
      <c r="JDK78" s="2"/>
      <c r="JDL78" s="2"/>
      <c r="JDM78" s="2"/>
      <c r="JDN78" s="2"/>
      <c r="JDO78" s="2"/>
      <c r="JDP78" s="2"/>
      <c r="JDQ78" s="2"/>
      <c r="JDR78" s="2"/>
      <c r="JDS78" s="2"/>
      <c r="JDT78" s="2"/>
      <c r="JDU78" s="2"/>
      <c r="JDV78" s="2"/>
      <c r="JDW78" s="2"/>
      <c r="JDX78" s="2"/>
      <c r="JDY78" s="2"/>
      <c r="JDZ78" s="2"/>
      <c r="JEA78" s="2"/>
      <c r="JEB78" s="2"/>
      <c r="JEC78" s="2"/>
      <c r="JED78" s="2"/>
      <c r="JEE78" s="2"/>
      <c r="JEF78" s="2"/>
      <c r="JEG78" s="2"/>
      <c r="JEH78" s="2"/>
      <c r="JEI78" s="2"/>
      <c r="JEJ78" s="2"/>
      <c r="JEK78" s="2"/>
      <c r="JEL78" s="2"/>
      <c r="JEM78" s="2"/>
      <c r="JEN78" s="2"/>
      <c r="JEO78" s="2"/>
      <c r="JEP78" s="2"/>
      <c r="JEQ78" s="2"/>
      <c r="JER78" s="2"/>
      <c r="JES78" s="2"/>
      <c r="JET78" s="2"/>
      <c r="JEU78" s="2"/>
      <c r="JEV78" s="2"/>
      <c r="JEW78" s="2"/>
      <c r="JEX78" s="2"/>
      <c r="JEY78" s="2"/>
      <c r="JEZ78" s="2"/>
      <c r="JFA78" s="2"/>
      <c r="JFB78" s="2"/>
      <c r="JFC78" s="2"/>
      <c r="JFD78" s="2"/>
      <c r="JFE78" s="2"/>
      <c r="JFF78" s="2"/>
      <c r="JFG78" s="2"/>
      <c r="JFH78" s="2"/>
      <c r="JFI78" s="2"/>
      <c r="JFJ78" s="2"/>
      <c r="JFK78" s="2"/>
      <c r="JFL78" s="2"/>
      <c r="JFM78" s="2"/>
      <c r="JFN78" s="2"/>
      <c r="JFO78" s="2"/>
      <c r="JFP78" s="2"/>
      <c r="JFQ78" s="2"/>
      <c r="JFR78" s="2"/>
      <c r="JFS78" s="2"/>
      <c r="JFT78" s="2"/>
      <c r="JFU78" s="2"/>
      <c r="JFV78" s="2"/>
      <c r="JFW78" s="2"/>
      <c r="JFX78" s="2"/>
      <c r="JFY78" s="2"/>
      <c r="JFZ78" s="2"/>
      <c r="JGA78" s="2"/>
      <c r="JGB78" s="2"/>
      <c r="JGC78" s="2"/>
      <c r="JGD78" s="2"/>
      <c r="JGE78" s="2"/>
      <c r="JGF78" s="2"/>
      <c r="JGG78" s="2"/>
      <c r="JGH78" s="2"/>
      <c r="JGI78" s="2"/>
      <c r="JGJ78" s="2"/>
      <c r="JGK78" s="2"/>
      <c r="JGL78" s="2"/>
      <c r="JGM78" s="2"/>
      <c r="JGN78" s="2"/>
      <c r="JGO78" s="2"/>
      <c r="JGP78" s="2"/>
      <c r="JGQ78" s="2"/>
      <c r="JGR78" s="2"/>
      <c r="JGS78" s="2"/>
      <c r="JGT78" s="2"/>
      <c r="JGU78" s="2"/>
      <c r="JGV78" s="2"/>
      <c r="JGW78" s="2"/>
      <c r="JGX78" s="2"/>
      <c r="JGY78" s="2"/>
      <c r="JGZ78" s="2"/>
      <c r="JHA78" s="2"/>
      <c r="JHB78" s="2"/>
      <c r="JHC78" s="2"/>
      <c r="JHD78" s="2"/>
      <c r="JHE78" s="2"/>
      <c r="JHF78" s="2"/>
      <c r="JHG78" s="2"/>
      <c r="JHH78" s="2"/>
      <c r="JHI78" s="2"/>
      <c r="JHJ78" s="2"/>
      <c r="JHK78" s="2"/>
      <c r="JHL78" s="2"/>
      <c r="JHM78" s="2"/>
      <c r="JHN78" s="2"/>
      <c r="JHO78" s="2"/>
      <c r="JHP78" s="2"/>
      <c r="JHQ78" s="2"/>
      <c r="JHR78" s="2"/>
      <c r="JHS78" s="2"/>
      <c r="JHT78" s="2"/>
      <c r="JHU78" s="2"/>
      <c r="JHV78" s="2"/>
      <c r="JHW78" s="2"/>
      <c r="JHX78" s="2"/>
      <c r="JHY78" s="2"/>
      <c r="JHZ78" s="2"/>
      <c r="JIA78" s="2"/>
      <c r="JIB78" s="2"/>
      <c r="JIC78" s="2"/>
      <c r="JID78" s="2"/>
      <c r="JIE78" s="2"/>
      <c r="JIF78" s="2"/>
      <c r="JIG78" s="2"/>
      <c r="JIH78" s="2"/>
      <c r="JII78" s="2"/>
      <c r="JIJ78" s="2"/>
      <c r="JIK78" s="2"/>
      <c r="JIL78" s="2"/>
      <c r="JIM78" s="2"/>
      <c r="JIN78" s="2"/>
      <c r="JIO78" s="2"/>
      <c r="JIP78" s="2"/>
      <c r="JIQ78" s="2"/>
      <c r="JIR78" s="2"/>
      <c r="JIS78" s="2"/>
      <c r="JIT78" s="2"/>
      <c r="JIU78" s="2"/>
      <c r="JIV78" s="2"/>
      <c r="JIW78" s="2"/>
      <c r="JIX78" s="2"/>
      <c r="JIY78" s="2"/>
      <c r="JIZ78" s="2"/>
      <c r="JJA78" s="2"/>
      <c r="JJB78" s="2"/>
      <c r="JJC78" s="2"/>
      <c r="JJD78" s="2"/>
      <c r="JJE78" s="2"/>
      <c r="JJF78" s="2"/>
      <c r="JJG78" s="2"/>
      <c r="JJH78" s="2"/>
      <c r="JJI78" s="2"/>
      <c r="JJJ78" s="2"/>
      <c r="JJK78" s="2"/>
      <c r="JJL78" s="2"/>
      <c r="JJM78" s="2"/>
      <c r="JJN78" s="2"/>
      <c r="JJO78" s="2"/>
      <c r="JJP78" s="2"/>
      <c r="JJQ78" s="2"/>
      <c r="JJR78" s="2"/>
      <c r="JJS78" s="2"/>
      <c r="JJT78" s="2"/>
      <c r="JJU78" s="2"/>
      <c r="JJV78" s="2"/>
      <c r="JJW78" s="2"/>
      <c r="JJX78" s="2"/>
      <c r="JJY78" s="2"/>
      <c r="JJZ78" s="2"/>
      <c r="JKA78" s="2"/>
      <c r="JKB78" s="2"/>
      <c r="JKC78" s="2"/>
      <c r="JKD78" s="2"/>
      <c r="JKE78" s="2"/>
      <c r="JKF78" s="2"/>
      <c r="JKG78" s="2"/>
      <c r="JKH78" s="2"/>
      <c r="JKI78" s="2"/>
      <c r="JKJ78" s="2"/>
      <c r="JKK78" s="2"/>
      <c r="JKL78" s="2"/>
      <c r="JKM78" s="2"/>
      <c r="JKN78" s="2"/>
      <c r="JKO78" s="2"/>
      <c r="JKP78" s="2"/>
      <c r="JKQ78" s="2"/>
      <c r="JKR78" s="2"/>
      <c r="JKS78" s="2"/>
      <c r="JKT78" s="2"/>
      <c r="JKU78" s="2"/>
      <c r="JKV78" s="2"/>
      <c r="JKW78" s="2"/>
      <c r="JKX78" s="2"/>
      <c r="JKY78" s="2"/>
      <c r="JKZ78" s="2"/>
      <c r="JLA78" s="2"/>
      <c r="JLB78" s="2"/>
      <c r="JLC78" s="2"/>
      <c r="JLD78" s="2"/>
      <c r="JLE78" s="2"/>
      <c r="JLF78" s="2"/>
      <c r="JLG78" s="2"/>
      <c r="JLH78" s="2"/>
      <c r="JLI78" s="2"/>
      <c r="JLJ78" s="2"/>
      <c r="JLK78" s="2"/>
      <c r="JLL78" s="2"/>
      <c r="JLM78" s="2"/>
      <c r="JLN78" s="2"/>
      <c r="JLO78" s="2"/>
      <c r="JLP78" s="2"/>
      <c r="JLQ78" s="2"/>
      <c r="JLR78" s="2"/>
      <c r="JLS78" s="2"/>
      <c r="JLT78" s="2"/>
      <c r="JLU78" s="2"/>
      <c r="JLV78" s="2"/>
      <c r="JLW78" s="2"/>
      <c r="JLX78" s="2"/>
      <c r="JLY78" s="2"/>
      <c r="JLZ78" s="2"/>
      <c r="JMA78" s="2"/>
      <c r="JMB78" s="2"/>
      <c r="JMC78" s="2"/>
      <c r="JMD78" s="2"/>
      <c r="JME78" s="2"/>
      <c r="JMF78" s="2"/>
      <c r="JMG78" s="2"/>
      <c r="JMH78" s="2"/>
      <c r="JMI78" s="2"/>
      <c r="JMJ78" s="2"/>
      <c r="JMK78" s="2"/>
      <c r="JML78" s="2"/>
      <c r="JMM78" s="2"/>
      <c r="JMN78" s="2"/>
      <c r="JMO78" s="2"/>
      <c r="JMP78" s="2"/>
      <c r="JMQ78" s="2"/>
      <c r="JMR78" s="2"/>
      <c r="JMS78" s="2"/>
      <c r="JMT78" s="2"/>
      <c r="JMU78" s="2"/>
      <c r="JMV78" s="2"/>
      <c r="JMW78" s="2"/>
      <c r="JMX78" s="2"/>
      <c r="JMY78" s="2"/>
      <c r="JMZ78" s="2"/>
      <c r="JNA78" s="2"/>
      <c r="JNB78" s="2"/>
      <c r="JNC78" s="2"/>
      <c r="JND78" s="2"/>
      <c r="JNE78" s="2"/>
      <c r="JNF78" s="2"/>
      <c r="JNG78" s="2"/>
      <c r="JNH78" s="2"/>
      <c r="JNI78" s="2"/>
      <c r="JNJ78" s="2"/>
      <c r="JNK78" s="2"/>
      <c r="JNL78" s="2"/>
      <c r="JNM78" s="2"/>
      <c r="JNN78" s="2"/>
      <c r="JNO78" s="2"/>
      <c r="JNP78" s="2"/>
      <c r="JNQ78" s="2"/>
      <c r="JNR78" s="2"/>
      <c r="JNS78" s="2"/>
      <c r="JNT78" s="2"/>
      <c r="JNU78" s="2"/>
      <c r="JNV78" s="2"/>
      <c r="JNW78" s="2"/>
      <c r="JNX78" s="2"/>
      <c r="JNY78" s="2"/>
      <c r="JNZ78" s="2"/>
      <c r="JOA78" s="2"/>
      <c r="JOB78" s="2"/>
      <c r="JOC78" s="2"/>
      <c r="JOD78" s="2"/>
      <c r="JOE78" s="2"/>
      <c r="JOF78" s="2"/>
      <c r="JOG78" s="2"/>
      <c r="JOH78" s="2"/>
      <c r="JOI78" s="2"/>
      <c r="JOJ78" s="2"/>
      <c r="JOK78" s="2"/>
      <c r="JOL78" s="2"/>
      <c r="JOM78" s="2"/>
      <c r="JON78" s="2"/>
      <c r="JOO78" s="2"/>
      <c r="JOP78" s="2"/>
      <c r="JOQ78" s="2"/>
      <c r="JOR78" s="2"/>
      <c r="JOS78" s="2"/>
      <c r="JOT78" s="2"/>
      <c r="JOU78" s="2"/>
      <c r="JOV78" s="2"/>
      <c r="JOW78" s="2"/>
      <c r="JOX78" s="2"/>
      <c r="JOY78" s="2"/>
      <c r="JOZ78" s="2"/>
      <c r="JPA78" s="2"/>
      <c r="JPB78" s="2"/>
      <c r="JPC78" s="2"/>
      <c r="JPD78" s="2"/>
      <c r="JPE78" s="2"/>
      <c r="JPF78" s="2"/>
      <c r="JPG78" s="2"/>
      <c r="JPH78" s="2"/>
      <c r="JPI78" s="2"/>
      <c r="JPJ78" s="2"/>
      <c r="JPK78" s="2"/>
      <c r="JPL78" s="2"/>
      <c r="JPM78" s="2"/>
      <c r="JPN78" s="2"/>
      <c r="JPO78" s="2"/>
      <c r="JPP78" s="2"/>
      <c r="JPQ78" s="2"/>
      <c r="JPR78" s="2"/>
      <c r="JPS78" s="2"/>
      <c r="JPT78" s="2"/>
      <c r="JPU78" s="2"/>
      <c r="JPV78" s="2"/>
      <c r="JPW78" s="2"/>
      <c r="JPX78" s="2"/>
      <c r="JPY78" s="2"/>
      <c r="JPZ78" s="2"/>
      <c r="JQA78" s="2"/>
      <c r="JQB78" s="2"/>
      <c r="JQC78" s="2"/>
      <c r="JQD78" s="2"/>
      <c r="JQE78" s="2"/>
      <c r="JQF78" s="2"/>
      <c r="JQG78" s="2"/>
      <c r="JQH78" s="2"/>
      <c r="JQI78" s="2"/>
      <c r="JQJ78" s="2"/>
      <c r="JQK78" s="2"/>
      <c r="JQL78" s="2"/>
      <c r="JQM78" s="2"/>
      <c r="JQN78" s="2"/>
      <c r="JQO78" s="2"/>
      <c r="JQP78" s="2"/>
      <c r="JQQ78" s="2"/>
      <c r="JQR78" s="2"/>
      <c r="JQS78" s="2"/>
      <c r="JQT78" s="2"/>
      <c r="JQU78" s="2"/>
      <c r="JQV78" s="2"/>
      <c r="JQW78" s="2"/>
      <c r="JQX78" s="2"/>
      <c r="JQY78" s="2"/>
      <c r="JQZ78" s="2"/>
      <c r="JRA78" s="2"/>
      <c r="JRB78" s="2"/>
      <c r="JRC78" s="2"/>
      <c r="JRD78" s="2"/>
      <c r="JRE78" s="2"/>
      <c r="JRF78" s="2"/>
      <c r="JRG78" s="2"/>
      <c r="JRH78" s="2"/>
      <c r="JRI78" s="2"/>
      <c r="JRJ78" s="2"/>
      <c r="JRK78" s="2"/>
      <c r="JRL78" s="2"/>
      <c r="JRM78" s="2"/>
      <c r="JRN78" s="2"/>
      <c r="JRO78" s="2"/>
      <c r="JRP78" s="2"/>
      <c r="JRQ78" s="2"/>
      <c r="JRR78" s="2"/>
      <c r="JRS78" s="2"/>
      <c r="JRT78" s="2"/>
      <c r="JRU78" s="2"/>
      <c r="JRV78" s="2"/>
      <c r="JRW78" s="2"/>
      <c r="JRX78" s="2"/>
      <c r="JRY78" s="2"/>
      <c r="JRZ78" s="2"/>
      <c r="JSA78" s="2"/>
      <c r="JSB78" s="2"/>
      <c r="JSC78" s="2"/>
      <c r="JSD78" s="2"/>
      <c r="JSE78" s="2"/>
      <c r="JSF78" s="2"/>
      <c r="JSG78" s="2"/>
      <c r="JSH78" s="2"/>
      <c r="JSI78" s="2"/>
      <c r="JSJ78" s="2"/>
      <c r="JSK78" s="2"/>
      <c r="JSL78" s="2"/>
      <c r="JSM78" s="2"/>
      <c r="JSN78" s="2"/>
      <c r="JSO78" s="2"/>
      <c r="JSP78" s="2"/>
      <c r="JSQ78" s="2"/>
      <c r="JSR78" s="2"/>
      <c r="JSS78" s="2"/>
      <c r="JST78" s="2"/>
      <c r="JSU78" s="2"/>
      <c r="JSV78" s="2"/>
      <c r="JSW78" s="2"/>
      <c r="JSX78" s="2"/>
      <c r="JSY78" s="2"/>
      <c r="JSZ78" s="2"/>
      <c r="JTA78" s="2"/>
      <c r="JTB78" s="2"/>
      <c r="JTC78" s="2"/>
      <c r="JTD78" s="2"/>
      <c r="JTE78" s="2"/>
      <c r="JTF78" s="2"/>
      <c r="JTG78" s="2"/>
      <c r="JTH78" s="2"/>
      <c r="JTI78" s="2"/>
      <c r="JTJ78" s="2"/>
      <c r="JTK78" s="2"/>
      <c r="JTL78" s="2"/>
      <c r="JTM78" s="2"/>
      <c r="JTN78" s="2"/>
      <c r="JTO78" s="2"/>
      <c r="JTP78" s="2"/>
      <c r="JTQ78" s="2"/>
      <c r="JTR78" s="2"/>
      <c r="JTS78" s="2"/>
      <c r="JTT78" s="2"/>
      <c r="JTU78" s="2"/>
      <c r="JTV78" s="2"/>
      <c r="JTW78" s="2"/>
      <c r="JTX78" s="2"/>
      <c r="JTY78" s="2"/>
      <c r="JTZ78" s="2"/>
      <c r="JUA78" s="2"/>
      <c r="JUB78" s="2"/>
      <c r="JUC78" s="2"/>
      <c r="JUD78" s="2"/>
      <c r="JUE78" s="2"/>
      <c r="JUF78" s="2"/>
      <c r="JUG78" s="2"/>
      <c r="JUH78" s="2"/>
      <c r="JUI78" s="2"/>
      <c r="JUJ78" s="2"/>
      <c r="JUK78" s="2"/>
      <c r="JUL78" s="2"/>
      <c r="JUM78" s="2"/>
      <c r="JUN78" s="2"/>
      <c r="JUO78" s="2"/>
      <c r="JUP78" s="2"/>
      <c r="JUQ78" s="2"/>
      <c r="JUR78" s="2"/>
      <c r="JUS78" s="2"/>
      <c r="JUT78" s="2"/>
      <c r="JUU78" s="2"/>
      <c r="JUV78" s="2"/>
      <c r="JUW78" s="2"/>
      <c r="JUX78" s="2"/>
      <c r="JUY78" s="2"/>
      <c r="JUZ78" s="2"/>
      <c r="JVA78" s="2"/>
      <c r="JVB78" s="2"/>
      <c r="JVC78" s="2"/>
      <c r="JVD78" s="2"/>
      <c r="JVE78" s="2"/>
      <c r="JVF78" s="2"/>
      <c r="JVG78" s="2"/>
      <c r="JVH78" s="2"/>
      <c r="JVI78" s="2"/>
      <c r="JVJ78" s="2"/>
      <c r="JVK78" s="2"/>
      <c r="JVL78" s="2"/>
      <c r="JVM78" s="2"/>
      <c r="JVN78" s="2"/>
      <c r="JVO78" s="2"/>
      <c r="JVP78" s="2"/>
      <c r="JVQ78" s="2"/>
      <c r="JVR78" s="2"/>
      <c r="JVS78" s="2"/>
      <c r="JVT78" s="2"/>
      <c r="JVU78" s="2"/>
      <c r="JVV78" s="2"/>
      <c r="JVW78" s="2"/>
      <c r="JVX78" s="2"/>
      <c r="JVY78" s="2"/>
      <c r="JVZ78" s="2"/>
      <c r="JWA78" s="2"/>
      <c r="JWB78" s="2"/>
      <c r="JWC78" s="2"/>
      <c r="JWD78" s="2"/>
      <c r="JWE78" s="2"/>
      <c r="JWF78" s="2"/>
      <c r="JWG78" s="2"/>
      <c r="JWH78" s="2"/>
      <c r="JWI78" s="2"/>
      <c r="JWJ78" s="2"/>
      <c r="JWK78" s="2"/>
      <c r="JWL78" s="2"/>
      <c r="JWM78" s="2"/>
      <c r="JWN78" s="2"/>
      <c r="JWO78" s="2"/>
      <c r="JWP78" s="2"/>
      <c r="JWQ78" s="2"/>
      <c r="JWR78" s="2"/>
      <c r="JWS78" s="2"/>
      <c r="JWT78" s="2"/>
      <c r="JWU78" s="2"/>
      <c r="JWV78" s="2"/>
      <c r="JWW78" s="2"/>
      <c r="JWX78" s="2"/>
      <c r="JWY78" s="2"/>
      <c r="JWZ78" s="2"/>
      <c r="JXA78" s="2"/>
      <c r="JXB78" s="2"/>
      <c r="JXC78" s="2"/>
      <c r="JXD78" s="2"/>
      <c r="JXE78" s="2"/>
      <c r="JXF78" s="2"/>
      <c r="JXG78" s="2"/>
      <c r="JXH78" s="2"/>
      <c r="JXI78" s="2"/>
      <c r="JXJ78" s="2"/>
      <c r="JXK78" s="2"/>
      <c r="JXL78" s="2"/>
      <c r="JXM78" s="2"/>
      <c r="JXN78" s="2"/>
      <c r="JXO78" s="2"/>
      <c r="JXP78" s="2"/>
      <c r="JXQ78" s="2"/>
      <c r="JXR78" s="2"/>
      <c r="JXS78" s="2"/>
      <c r="JXT78" s="2"/>
      <c r="JXU78" s="2"/>
      <c r="JXV78" s="2"/>
      <c r="JXW78" s="2"/>
      <c r="JXX78" s="2"/>
      <c r="JXY78" s="2"/>
      <c r="JXZ78" s="2"/>
      <c r="JYA78" s="2"/>
      <c r="JYB78" s="2"/>
      <c r="JYC78" s="2"/>
      <c r="JYD78" s="2"/>
      <c r="JYE78" s="2"/>
      <c r="JYF78" s="2"/>
      <c r="JYG78" s="2"/>
      <c r="JYH78" s="2"/>
      <c r="JYI78" s="2"/>
      <c r="JYJ78" s="2"/>
      <c r="JYK78" s="2"/>
      <c r="JYL78" s="2"/>
      <c r="JYM78" s="2"/>
      <c r="JYN78" s="2"/>
      <c r="JYO78" s="2"/>
      <c r="JYP78" s="2"/>
      <c r="JYQ78" s="2"/>
      <c r="JYR78" s="2"/>
      <c r="JYS78" s="2"/>
      <c r="JYT78" s="2"/>
      <c r="JYU78" s="2"/>
      <c r="JYV78" s="2"/>
      <c r="JYW78" s="2"/>
      <c r="JYX78" s="2"/>
      <c r="JYY78" s="2"/>
      <c r="JYZ78" s="2"/>
      <c r="JZA78" s="2"/>
      <c r="JZB78" s="2"/>
      <c r="JZC78" s="2"/>
      <c r="JZD78" s="2"/>
      <c r="JZE78" s="2"/>
      <c r="JZF78" s="2"/>
      <c r="JZG78" s="2"/>
      <c r="JZH78" s="2"/>
      <c r="JZI78" s="2"/>
      <c r="JZJ78" s="2"/>
      <c r="JZK78" s="2"/>
      <c r="JZL78" s="2"/>
      <c r="JZM78" s="2"/>
      <c r="JZN78" s="2"/>
      <c r="JZO78" s="2"/>
      <c r="JZP78" s="2"/>
      <c r="JZQ78" s="2"/>
      <c r="JZR78" s="2"/>
      <c r="JZS78" s="2"/>
      <c r="JZT78" s="2"/>
      <c r="JZU78" s="2"/>
      <c r="JZV78" s="2"/>
      <c r="JZW78" s="2"/>
      <c r="JZX78" s="2"/>
      <c r="JZY78" s="2"/>
      <c r="JZZ78" s="2"/>
      <c r="KAA78" s="2"/>
      <c r="KAB78" s="2"/>
      <c r="KAC78" s="2"/>
      <c r="KAD78" s="2"/>
      <c r="KAE78" s="2"/>
      <c r="KAF78" s="2"/>
      <c r="KAG78" s="2"/>
      <c r="KAH78" s="2"/>
      <c r="KAI78" s="2"/>
      <c r="KAJ78" s="2"/>
      <c r="KAK78" s="2"/>
      <c r="KAL78" s="2"/>
      <c r="KAM78" s="2"/>
      <c r="KAN78" s="2"/>
      <c r="KAO78" s="2"/>
      <c r="KAP78" s="2"/>
      <c r="KAQ78" s="2"/>
      <c r="KAR78" s="2"/>
      <c r="KAS78" s="2"/>
      <c r="KAT78" s="2"/>
      <c r="KAU78" s="2"/>
      <c r="KAV78" s="2"/>
      <c r="KAW78" s="2"/>
      <c r="KAX78" s="2"/>
      <c r="KAY78" s="2"/>
      <c r="KAZ78" s="2"/>
      <c r="KBA78" s="2"/>
      <c r="KBB78" s="2"/>
      <c r="KBC78" s="2"/>
      <c r="KBD78" s="2"/>
      <c r="KBE78" s="2"/>
      <c r="KBF78" s="2"/>
      <c r="KBG78" s="2"/>
      <c r="KBH78" s="2"/>
      <c r="KBI78" s="2"/>
      <c r="KBJ78" s="2"/>
      <c r="KBK78" s="2"/>
      <c r="KBL78" s="2"/>
      <c r="KBM78" s="2"/>
      <c r="KBN78" s="2"/>
      <c r="KBO78" s="2"/>
      <c r="KBP78" s="2"/>
      <c r="KBQ78" s="2"/>
      <c r="KBR78" s="2"/>
      <c r="KBS78" s="2"/>
      <c r="KBT78" s="2"/>
      <c r="KBU78" s="2"/>
      <c r="KBV78" s="2"/>
      <c r="KBW78" s="2"/>
      <c r="KBX78" s="2"/>
      <c r="KBY78" s="2"/>
      <c r="KBZ78" s="2"/>
      <c r="KCA78" s="2"/>
      <c r="KCB78" s="2"/>
      <c r="KCC78" s="2"/>
      <c r="KCD78" s="2"/>
      <c r="KCE78" s="2"/>
      <c r="KCF78" s="2"/>
      <c r="KCG78" s="2"/>
      <c r="KCH78" s="2"/>
      <c r="KCI78" s="2"/>
      <c r="KCJ78" s="2"/>
      <c r="KCK78" s="2"/>
      <c r="KCL78" s="2"/>
      <c r="KCM78" s="2"/>
      <c r="KCN78" s="2"/>
      <c r="KCO78" s="2"/>
      <c r="KCP78" s="2"/>
      <c r="KCQ78" s="2"/>
      <c r="KCR78" s="2"/>
      <c r="KCS78" s="2"/>
      <c r="KCT78" s="2"/>
      <c r="KCU78" s="2"/>
      <c r="KCV78" s="2"/>
      <c r="KCW78" s="2"/>
      <c r="KCX78" s="2"/>
      <c r="KCY78" s="2"/>
      <c r="KCZ78" s="2"/>
      <c r="KDA78" s="2"/>
      <c r="KDB78" s="2"/>
      <c r="KDC78" s="2"/>
      <c r="KDD78" s="2"/>
      <c r="KDE78" s="2"/>
      <c r="KDF78" s="2"/>
      <c r="KDG78" s="2"/>
      <c r="KDH78" s="2"/>
      <c r="KDI78" s="2"/>
      <c r="KDJ78" s="2"/>
      <c r="KDK78" s="2"/>
      <c r="KDL78" s="2"/>
      <c r="KDM78" s="2"/>
      <c r="KDN78" s="2"/>
      <c r="KDO78" s="2"/>
      <c r="KDP78" s="2"/>
      <c r="KDQ78" s="2"/>
      <c r="KDR78" s="2"/>
      <c r="KDS78" s="2"/>
      <c r="KDT78" s="2"/>
      <c r="KDU78" s="2"/>
      <c r="KDV78" s="2"/>
      <c r="KDW78" s="2"/>
      <c r="KDX78" s="2"/>
      <c r="KDY78" s="2"/>
      <c r="KDZ78" s="2"/>
      <c r="KEA78" s="2"/>
      <c r="KEB78" s="2"/>
      <c r="KEC78" s="2"/>
      <c r="KED78" s="2"/>
      <c r="KEE78" s="2"/>
      <c r="KEF78" s="2"/>
      <c r="KEG78" s="2"/>
      <c r="KEH78" s="2"/>
      <c r="KEI78" s="2"/>
      <c r="KEJ78" s="2"/>
      <c r="KEK78" s="2"/>
      <c r="KEL78" s="2"/>
      <c r="KEM78" s="2"/>
      <c r="KEN78" s="2"/>
      <c r="KEO78" s="2"/>
      <c r="KEP78" s="2"/>
      <c r="KEQ78" s="2"/>
      <c r="KER78" s="2"/>
      <c r="KES78" s="2"/>
      <c r="KET78" s="2"/>
      <c r="KEU78" s="2"/>
      <c r="KEV78" s="2"/>
      <c r="KEW78" s="2"/>
      <c r="KEX78" s="2"/>
      <c r="KEY78" s="2"/>
      <c r="KEZ78" s="2"/>
      <c r="KFA78" s="2"/>
      <c r="KFB78" s="2"/>
      <c r="KFC78" s="2"/>
      <c r="KFD78" s="2"/>
      <c r="KFE78" s="2"/>
      <c r="KFF78" s="2"/>
      <c r="KFG78" s="2"/>
      <c r="KFH78" s="2"/>
      <c r="KFI78" s="2"/>
      <c r="KFJ78" s="2"/>
      <c r="KFK78" s="2"/>
      <c r="KFL78" s="2"/>
      <c r="KFM78" s="2"/>
      <c r="KFN78" s="2"/>
      <c r="KFO78" s="2"/>
      <c r="KFP78" s="2"/>
      <c r="KFQ78" s="2"/>
      <c r="KFR78" s="2"/>
      <c r="KFS78" s="2"/>
      <c r="KFT78" s="2"/>
      <c r="KFU78" s="2"/>
      <c r="KFV78" s="2"/>
      <c r="KFW78" s="2"/>
      <c r="KFX78" s="2"/>
      <c r="KFY78" s="2"/>
      <c r="KFZ78" s="2"/>
      <c r="KGA78" s="2"/>
      <c r="KGB78" s="2"/>
      <c r="KGC78" s="2"/>
      <c r="KGD78" s="2"/>
      <c r="KGE78" s="2"/>
      <c r="KGF78" s="2"/>
      <c r="KGG78" s="2"/>
      <c r="KGH78" s="2"/>
      <c r="KGI78" s="2"/>
      <c r="KGJ78" s="2"/>
      <c r="KGK78" s="2"/>
      <c r="KGL78" s="2"/>
      <c r="KGM78" s="2"/>
      <c r="KGN78" s="2"/>
      <c r="KGO78" s="2"/>
      <c r="KGP78" s="2"/>
      <c r="KGQ78" s="2"/>
      <c r="KGR78" s="2"/>
      <c r="KGS78" s="2"/>
      <c r="KGT78" s="2"/>
      <c r="KGU78" s="2"/>
      <c r="KGV78" s="2"/>
      <c r="KGW78" s="2"/>
      <c r="KGX78" s="2"/>
      <c r="KGY78" s="2"/>
      <c r="KGZ78" s="2"/>
      <c r="KHA78" s="2"/>
      <c r="KHB78" s="2"/>
      <c r="KHC78" s="2"/>
      <c r="KHD78" s="2"/>
      <c r="KHE78" s="2"/>
      <c r="KHF78" s="2"/>
      <c r="KHG78" s="2"/>
      <c r="KHH78" s="2"/>
      <c r="KHI78" s="2"/>
      <c r="KHJ78" s="2"/>
      <c r="KHK78" s="2"/>
      <c r="KHL78" s="2"/>
      <c r="KHM78" s="2"/>
      <c r="KHN78" s="2"/>
      <c r="KHO78" s="2"/>
      <c r="KHP78" s="2"/>
      <c r="KHQ78" s="2"/>
      <c r="KHR78" s="2"/>
      <c r="KHS78" s="2"/>
      <c r="KHT78" s="2"/>
      <c r="KHU78" s="2"/>
      <c r="KHV78" s="2"/>
      <c r="KHW78" s="2"/>
      <c r="KHX78" s="2"/>
      <c r="KHY78" s="2"/>
      <c r="KHZ78" s="2"/>
      <c r="KIA78" s="2"/>
      <c r="KIB78" s="2"/>
      <c r="KIC78" s="2"/>
      <c r="KID78" s="2"/>
      <c r="KIE78" s="2"/>
      <c r="KIF78" s="2"/>
      <c r="KIG78" s="2"/>
      <c r="KIH78" s="2"/>
      <c r="KII78" s="2"/>
      <c r="KIJ78" s="2"/>
      <c r="KIK78" s="2"/>
      <c r="KIL78" s="2"/>
      <c r="KIM78" s="2"/>
      <c r="KIN78" s="2"/>
      <c r="KIO78" s="2"/>
      <c r="KIP78" s="2"/>
      <c r="KIQ78" s="2"/>
      <c r="KIR78" s="2"/>
      <c r="KIS78" s="2"/>
      <c r="KIT78" s="2"/>
      <c r="KIU78" s="2"/>
      <c r="KIV78" s="2"/>
      <c r="KIW78" s="2"/>
      <c r="KIX78" s="2"/>
      <c r="KIY78" s="2"/>
      <c r="KIZ78" s="2"/>
      <c r="KJA78" s="2"/>
      <c r="KJB78" s="2"/>
      <c r="KJC78" s="2"/>
      <c r="KJD78" s="2"/>
      <c r="KJE78" s="2"/>
      <c r="KJF78" s="2"/>
      <c r="KJG78" s="2"/>
      <c r="KJH78" s="2"/>
      <c r="KJI78" s="2"/>
      <c r="KJJ78" s="2"/>
      <c r="KJK78" s="2"/>
      <c r="KJL78" s="2"/>
      <c r="KJM78" s="2"/>
      <c r="KJN78" s="2"/>
      <c r="KJO78" s="2"/>
      <c r="KJP78" s="2"/>
      <c r="KJQ78" s="2"/>
      <c r="KJR78" s="2"/>
      <c r="KJS78" s="2"/>
      <c r="KJT78" s="2"/>
      <c r="KJU78" s="2"/>
      <c r="KJV78" s="2"/>
      <c r="KJW78" s="2"/>
      <c r="KJX78" s="2"/>
      <c r="KJY78" s="2"/>
      <c r="KJZ78" s="2"/>
      <c r="KKA78" s="2"/>
      <c r="KKB78" s="2"/>
      <c r="KKC78" s="2"/>
      <c r="KKD78" s="2"/>
      <c r="KKE78" s="2"/>
      <c r="KKF78" s="2"/>
      <c r="KKG78" s="2"/>
      <c r="KKH78" s="2"/>
      <c r="KKI78" s="2"/>
      <c r="KKJ78" s="2"/>
      <c r="KKK78" s="2"/>
      <c r="KKL78" s="2"/>
      <c r="KKM78" s="2"/>
      <c r="KKN78" s="2"/>
      <c r="KKO78" s="2"/>
      <c r="KKP78" s="2"/>
      <c r="KKQ78" s="2"/>
      <c r="KKR78" s="2"/>
      <c r="KKS78" s="2"/>
      <c r="KKT78" s="2"/>
      <c r="KKU78" s="2"/>
      <c r="KKV78" s="2"/>
      <c r="KKW78" s="2"/>
      <c r="KKX78" s="2"/>
      <c r="KKY78" s="2"/>
      <c r="KKZ78" s="2"/>
      <c r="KLA78" s="2"/>
      <c r="KLB78" s="2"/>
      <c r="KLC78" s="2"/>
      <c r="KLD78" s="2"/>
      <c r="KLE78" s="2"/>
      <c r="KLF78" s="2"/>
      <c r="KLG78" s="2"/>
      <c r="KLH78" s="2"/>
      <c r="KLI78" s="2"/>
      <c r="KLJ78" s="2"/>
      <c r="KLK78" s="2"/>
      <c r="KLL78" s="2"/>
      <c r="KLM78" s="2"/>
      <c r="KLN78" s="2"/>
      <c r="KLO78" s="2"/>
      <c r="KLP78" s="2"/>
      <c r="KLQ78" s="2"/>
      <c r="KLR78" s="2"/>
      <c r="KLS78" s="2"/>
      <c r="KLT78" s="2"/>
      <c r="KLU78" s="2"/>
      <c r="KLV78" s="2"/>
      <c r="KLW78" s="2"/>
      <c r="KLX78" s="2"/>
      <c r="KLY78" s="2"/>
      <c r="KLZ78" s="2"/>
      <c r="KMA78" s="2"/>
      <c r="KMB78" s="2"/>
      <c r="KMC78" s="2"/>
      <c r="KMD78" s="2"/>
      <c r="KME78" s="2"/>
      <c r="KMF78" s="2"/>
      <c r="KMG78" s="2"/>
      <c r="KMH78" s="2"/>
      <c r="KMI78" s="2"/>
      <c r="KMJ78" s="2"/>
      <c r="KMK78" s="2"/>
      <c r="KML78" s="2"/>
      <c r="KMM78" s="2"/>
      <c r="KMN78" s="2"/>
      <c r="KMO78" s="2"/>
      <c r="KMP78" s="2"/>
      <c r="KMQ78" s="2"/>
      <c r="KMR78" s="2"/>
      <c r="KMS78" s="2"/>
      <c r="KMT78" s="2"/>
      <c r="KMU78" s="2"/>
      <c r="KMV78" s="2"/>
      <c r="KMW78" s="2"/>
      <c r="KMX78" s="2"/>
      <c r="KMY78" s="2"/>
      <c r="KMZ78" s="2"/>
      <c r="KNA78" s="2"/>
      <c r="KNB78" s="2"/>
      <c r="KNC78" s="2"/>
      <c r="KND78" s="2"/>
      <c r="KNE78" s="2"/>
      <c r="KNF78" s="2"/>
      <c r="KNG78" s="2"/>
      <c r="KNH78" s="2"/>
      <c r="KNI78" s="2"/>
      <c r="KNJ78" s="2"/>
      <c r="KNK78" s="2"/>
      <c r="KNL78" s="2"/>
      <c r="KNM78" s="2"/>
      <c r="KNN78" s="2"/>
      <c r="KNO78" s="2"/>
      <c r="KNP78" s="2"/>
      <c r="KNQ78" s="2"/>
      <c r="KNR78" s="2"/>
      <c r="KNS78" s="2"/>
      <c r="KNT78" s="2"/>
      <c r="KNU78" s="2"/>
      <c r="KNV78" s="2"/>
      <c r="KNW78" s="2"/>
      <c r="KNX78" s="2"/>
      <c r="KNY78" s="2"/>
      <c r="KNZ78" s="2"/>
      <c r="KOA78" s="2"/>
      <c r="KOB78" s="2"/>
      <c r="KOC78" s="2"/>
      <c r="KOD78" s="2"/>
      <c r="KOE78" s="2"/>
      <c r="KOF78" s="2"/>
      <c r="KOG78" s="2"/>
      <c r="KOH78" s="2"/>
      <c r="KOI78" s="2"/>
      <c r="KOJ78" s="2"/>
      <c r="KOK78" s="2"/>
      <c r="KOL78" s="2"/>
      <c r="KOM78" s="2"/>
      <c r="KON78" s="2"/>
      <c r="KOO78" s="2"/>
      <c r="KOP78" s="2"/>
      <c r="KOQ78" s="2"/>
      <c r="KOR78" s="2"/>
      <c r="KOS78" s="2"/>
      <c r="KOT78" s="2"/>
      <c r="KOU78" s="2"/>
      <c r="KOV78" s="2"/>
      <c r="KOW78" s="2"/>
      <c r="KOX78" s="2"/>
      <c r="KOY78" s="2"/>
      <c r="KOZ78" s="2"/>
      <c r="KPA78" s="2"/>
      <c r="KPB78" s="2"/>
      <c r="KPC78" s="2"/>
      <c r="KPD78" s="2"/>
      <c r="KPE78" s="2"/>
      <c r="KPF78" s="2"/>
      <c r="KPG78" s="2"/>
      <c r="KPH78" s="2"/>
      <c r="KPI78" s="2"/>
      <c r="KPJ78" s="2"/>
      <c r="KPK78" s="2"/>
      <c r="KPL78" s="2"/>
      <c r="KPM78" s="2"/>
      <c r="KPN78" s="2"/>
      <c r="KPO78" s="2"/>
      <c r="KPP78" s="2"/>
      <c r="KPQ78" s="2"/>
      <c r="KPR78" s="2"/>
      <c r="KPS78" s="2"/>
      <c r="KPT78" s="2"/>
      <c r="KPU78" s="2"/>
      <c r="KPV78" s="2"/>
      <c r="KPW78" s="2"/>
      <c r="KPX78" s="2"/>
      <c r="KPY78" s="2"/>
      <c r="KPZ78" s="2"/>
      <c r="KQA78" s="2"/>
      <c r="KQB78" s="2"/>
      <c r="KQC78" s="2"/>
      <c r="KQD78" s="2"/>
      <c r="KQE78" s="2"/>
      <c r="KQF78" s="2"/>
      <c r="KQG78" s="2"/>
      <c r="KQH78" s="2"/>
      <c r="KQI78" s="2"/>
      <c r="KQJ78" s="2"/>
      <c r="KQK78" s="2"/>
      <c r="KQL78" s="2"/>
      <c r="KQM78" s="2"/>
      <c r="KQN78" s="2"/>
      <c r="KQO78" s="2"/>
      <c r="KQP78" s="2"/>
      <c r="KQQ78" s="2"/>
      <c r="KQR78" s="2"/>
      <c r="KQS78" s="2"/>
      <c r="KQT78" s="2"/>
      <c r="KQU78" s="2"/>
      <c r="KQV78" s="2"/>
      <c r="KQW78" s="2"/>
      <c r="KQX78" s="2"/>
      <c r="KQY78" s="2"/>
      <c r="KQZ78" s="2"/>
      <c r="KRA78" s="2"/>
      <c r="KRB78" s="2"/>
      <c r="KRC78" s="2"/>
      <c r="KRD78" s="2"/>
      <c r="KRE78" s="2"/>
      <c r="KRF78" s="2"/>
      <c r="KRG78" s="2"/>
      <c r="KRH78" s="2"/>
      <c r="KRI78" s="2"/>
      <c r="KRJ78" s="2"/>
      <c r="KRK78" s="2"/>
      <c r="KRL78" s="2"/>
      <c r="KRM78" s="2"/>
      <c r="KRN78" s="2"/>
      <c r="KRO78" s="2"/>
      <c r="KRP78" s="2"/>
      <c r="KRQ78" s="2"/>
      <c r="KRR78" s="2"/>
      <c r="KRS78" s="2"/>
      <c r="KRT78" s="2"/>
      <c r="KRU78" s="2"/>
      <c r="KRV78" s="2"/>
      <c r="KRW78" s="2"/>
      <c r="KRX78" s="2"/>
      <c r="KRY78" s="2"/>
      <c r="KRZ78" s="2"/>
      <c r="KSA78" s="2"/>
      <c r="KSB78" s="2"/>
      <c r="KSC78" s="2"/>
      <c r="KSD78" s="2"/>
      <c r="KSE78" s="2"/>
      <c r="KSF78" s="2"/>
      <c r="KSG78" s="2"/>
      <c r="KSH78" s="2"/>
      <c r="KSI78" s="2"/>
      <c r="KSJ78" s="2"/>
      <c r="KSK78" s="2"/>
      <c r="KSL78" s="2"/>
      <c r="KSM78" s="2"/>
      <c r="KSN78" s="2"/>
      <c r="KSO78" s="2"/>
      <c r="KSP78" s="2"/>
      <c r="KSQ78" s="2"/>
      <c r="KSR78" s="2"/>
      <c r="KSS78" s="2"/>
      <c r="KST78" s="2"/>
      <c r="KSU78" s="2"/>
      <c r="KSV78" s="2"/>
      <c r="KSW78" s="2"/>
      <c r="KSX78" s="2"/>
      <c r="KSY78" s="2"/>
      <c r="KSZ78" s="2"/>
      <c r="KTA78" s="2"/>
      <c r="KTB78" s="2"/>
      <c r="KTC78" s="2"/>
      <c r="KTD78" s="2"/>
      <c r="KTE78" s="2"/>
      <c r="KTF78" s="2"/>
      <c r="KTG78" s="2"/>
      <c r="KTH78" s="2"/>
      <c r="KTI78" s="2"/>
      <c r="KTJ78" s="2"/>
      <c r="KTK78" s="2"/>
      <c r="KTL78" s="2"/>
      <c r="KTM78" s="2"/>
      <c r="KTN78" s="2"/>
      <c r="KTO78" s="2"/>
      <c r="KTP78" s="2"/>
      <c r="KTQ78" s="2"/>
      <c r="KTR78" s="2"/>
      <c r="KTS78" s="2"/>
      <c r="KTT78" s="2"/>
      <c r="KTU78" s="2"/>
      <c r="KTV78" s="2"/>
      <c r="KTW78" s="2"/>
      <c r="KTX78" s="2"/>
      <c r="KTY78" s="2"/>
      <c r="KTZ78" s="2"/>
      <c r="KUA78" s="2"/>
      <c r="KUB78" s="2"/>
      <c r="KUC78" s="2"/>
      <c r="KUD78" s="2"/>
      <c r="KUE78" s="2"/>
      <c r="KUF78" s="2"/>
      <c r="KUG78" s="2"/>
      <c r="KUH78" s="2"/>
      <c r="KUI78" s="2"/>
      <c r="KUJ78" s="2"/>
      <c r="KUK78" s="2"/>
      <c r="KUL78" s="2"/>
      <c r="KUM78" s="2"/>
      <c r="KUN78" s="2"/>
      <c r="KUO78" s="2"/>
      <c r="KUP78" s="2"/>
      <c r="KUQ78" s="2"/>
      <c r="KUR78" s="2"/>
      <c r="KUS78" s="2"/>
      <c r="KUT78" s="2"/>
      <c r="KUU78" s="2"/>
      <c r="KUV78" s="2"/>
      <c r="KUW78" s="2"/>
      <c r="KUX78" s="2"/>
      <c r="KUY78" s="2"/>
      <c r="KUZ78" s="2"/>
      <c r="KVA78" s="2"/>
      <c r="KVB78" s="2"/>
      <c r="KVC78" s="2"/>
      <c r="KVD78" s="2"/>
      <c r="KVE78" s="2"/>
      <c r="KVF78" s="2"/>
      <c r="KVG78" s="2"/>
      <c r="KVH78" s="2"/>
      <c r="KVI78" s="2"/>
      <c r="KVJ78" s="2"/>
      <c r="KVK78" s="2"/>
      <c r="KVL78" s="2"/>
      <c r="KVM78" s="2"/>
      <c r="KVN78" s="2"/>
      <c r="KVO78" s="2"/>
      <c r="KVP78" s="2"/>
      <c r="KVQ78" s="2"/>
      <c r="KVR78" s="2"/>
      <c r="KVS78" s="2"/>
      <c r="KVT78" s="2"/>
      <c r="KVU78" s="2"/>
      <c r="KVV78" s="2"/>
      <c r="KVW78" s="2"/>
      <c r="KVX78" s="2"/>
      <c r="KVY78" s="2"/>
      <c r="KVZ78" s="2"/>
      <c r="KWA78" s="2"/>
      <c r="KWB78" s="2"/>
      <c r="KWC78" s="2"/>
      <c r="KWD78" s="2"/>
      <c r="KWE78" s="2"/>
      <c r="KWF78" s="2"/>
      <c r="KWG78" s="2"/>
      <c r="KWH78" s="2"/>
      <c r="KWI78" s="2"/>
      <c r="KWJ78" s="2"/>
      <c r="KWK78" s="2"/>
      <c r="KWL78" s="2"/>
      <c r="KWM78" s="2"/>
      <c r="KWN78" s="2"/>
      <c r="KWO78" s="2"/>
      <c r="KWP78" s="2"/>
      <c r="KWQ78" s="2"/>
      <c r="KWR78" s="2"/>
      <c r="KWS78" s="2"/>
      <c r="KWT78" s="2"/>
      <c r="KWU78" s="2"/>
      <c r="KWV78" s="2"/>
      <c r="KWW78" s="2"/>
      <c r="KWX78" s="2"/>
      <c r="KWY78" s="2"/>
      <c r="KWZ78" s="2"/>
      <c r="KXA78" s="2"/>
      <c r="KXB78" s="2"/>
      <c r="KXC78" s="2"/>
      <c r="KXD78" s="2"/>
      <c r="KXE78" s="2"/>
      <c r="KXF78" s="2"/>
      <c r="KXG78" s="2"/>
      <c r="KXH78" s="2"/>
      <c r="KXI78" s="2"/>
      <c r="KXJ78" s="2"/>
      <c r="KXK78" s="2"/>
      <c r="KXL78" s="2"/>
      <c r="KXM78" s="2"/>
      <c r="KXN78" s="2"/>
      <c r="KXO78" s="2"/>
      <c r="KXP78" s="2"/>
      <c r="KXQ78" s="2"/>
      <c r="KXR78" s="2"/>
      <c r="KXS78" s="2"/>
      <c r="KXT78" s="2"/>
      <c r="KXU78" s="2"/>
      <c r="KXV78" s="2"/>
      <c r="KXW78" s="2"/>
      <c r="KXX78" s="2"/>
      <c r="KXY78" s="2"/>
      <c r="KXZ78" s="2"/>
      <c r="KYA78" s="2"/>
      <c r="KYB78" s="2"/>
      <c r="KYC78" s="2"/>
      <c r="KYD78" s="2"/>
      <c r="KYE78" s="2"/>
      <c r="KYF78" s="2"/>
      <c r="KYG78" s="2"/>
      <c r="KYH78" s="2"/>
      <c r="KYI78" s="2"/>
      <c r="KYJ78" s="2"/>
      <c r="KYK78" s="2"/>
      <c r="KYL78" s="2"/>
      <c r="KYM78" s="2"/>
      <c r="KYN78" s="2"/>
      <c r="KYO78" s="2"/>
      <c r="KYP78" s="2"/>
      <c r="KYQ78" s="2"/>
      <c r="KYR78" s="2"/>
      <c r="KYS78" s="2"/>
      <c r="KYT78" s="2"/>
      <c r="KYU78" s="2"/>
      <c r="KYV78" s="2"/>
      <c r="KYW78" s="2"/>
      <c r="KYX78" s="2"/>
      <c r="KYY78" s="2"/>
      <c r="KYZ78" s="2"/>
      <c r="KZA78" s="2"/>
      <c r="KZB78" s="2"/>
      <c r="KZC78" s="2"/>
      <c r="KZD78" s="2"/>
      <c r="KZE78" s="2"/>
      <c r="KZF78" s="2"/>
      <c r="KZG78" s="2"/>
      <c r="KZH78" s="2"/>
      <c r="KZI78" s="2"/>
      <c r="KZJ78" s="2"/>
      <c r="KZK78" s="2"/>
      <c r="KZL78" s="2"/>
      <c r="KZM78" s="2"/>
      <c r="KZN78" s="2"/>
      <c r="KZO78" s="2"/>
      <c r="KZP78" s="2"/>
      <c r="KZQ78" s="2"/>
      <c r="KZR78" s="2"/>
      <c r="KZS78" s="2"/>
      <c r="KZT78" s="2"/>
      <c r="KZU78" s="2"/>
      <c r="KZV78" s="2"/>
      <c r="KZW78" s="2"/>
      <c r="KZX78" s="2"/>
      <c r="KZY78" s="2"/>
      <c r="KZZ78" s="2"/>
      <c r="LAA78" s="2"/>
      <c r="LAB78" s="2"/>
      <c r="LAC78" s="2"/>
      <c r="LAD78" s="2"/>
      <c r="LAE78" s="2"/>
      <c r="LAF78" s="2"/>
      <c r="LAG78" s="2"/>
      <c r="LAH78" s="2"/>
      <c r="LAI78" s="2"/>
      <c r="LAJ78" s="2"/>
      <c r="LAK78" s="2"/>
      <c r="LAL78" s="2"/>
      <c r="LAM78" s="2"/>
      <c r="LAN78" s="2"/>
      <c r="LAO78" s="2"/>
      <c r="LAP78" s="2"/>
      <c r="LAQ78" s="2"/>
      <c r="LAR78" s="2"/>
      <c r="LAS78" s="2"/>
      <c r="LAT78" s="2"/>
      <c r="LAU78" s="2"/>
      <c r="LAV78" s="2"/>
      <c r="LAW78" s="2"/>
      <c r="LAX78" s="2"/>
      <c r="LAY78" s="2"/>
      <c r="LAZ78" s="2"/>
      <c r="LBA78" s="2"/>
      <c r="LBB78" s="2"/>
      <c r="LBC78" s="2"/>
      <c r="LBD78" s="2"/>
      <c r="LBE78" s="2"/>
      <c r="LBF78" s="2"/>
      <c r="LBG78" s="2"/>
      <c r="LBH78" s="2"/>
      <c r="LBI78" s="2"/>
      <c r="LBJ78" s="2"/>
      <c r="LBK78" s="2"/>
      <c r="LBL78" s="2"/>
      <c r="LBM78" s="2"/>
      <c r="LBN78" s="2"/>
      <c r="LBO78" s="2"/>
      <c r="LBP78" s="2"/>
      <c r="LBQ78" s="2"/>
      <c r="LBR78" s="2"/>
      <c r="LBS78" s="2"/>
      <c r="LBT78" s="2"/>
      <c r="LBU78" s="2"/>
      <c r="LBV78" s="2"/>
      <c r="LBW78" s="2"/>
      <c r="LBX78" s="2"/>
      <c r="LBY78" s="2"/>
      <c r="LBZ78" s="2"/>
      <c r="LCA78" s="2"/>
      <c r="LCB78" s="2"/>
      <c r="LCC78" s="2"/>
      <c r="LCD78" s="2"/>
      <c r="LCE78" s="2"/>
      <c r="LCF78" s="2"/>
      <c r="LCG78" s="2"/>
      <c r="LCH78" s="2"/>
      <c r="LCI78" s="2"/>
      <c r="LCJ78" s="2"/>
      <c r="LCK78" s="2"/>
      <c r="LCL78" s="2"/>
      <c r="LCM78" s="2"/>
      <c r="LCN78" s="2"/>
      <c r="LCO78" s="2"/>
      <c r="LCP78" s="2"/>
      <c r="LCQ78" s="2"/>
      <c r="LCR78" s="2"/>
      <c r="LCS78" s="2"/>
      <c r="LCT78" s="2"/>
      <c r="LCU78" s="2"/>
      <c r="LCV78" s="2"/>
      <c r="LCW78" s="2"/>
      <c r="LCX78" s="2"/>
      <c r="LCY78" s="2"/>
      <c r="LCZ78" s="2"/>
      <c r="LDA78" s="2"/>
      <c r="LDB78" s="2"/>
      <c r="LDC78" s="2"/>
      <c r="LDD78" s="2"/>
      <c r="LDE78" s="2"/>
      <c r="LDF78" s="2"/>
      <c r="LDG78" s="2"/>
      <c r="LDH78" s="2"/>
      <c r="LDI78" s="2"/>
      <c r="LDJ78" s="2"/>
      <c r="LDK78" s="2"/>
      <c r="LDL78" s="2"/>
      <c r="LDM78" s="2"/>
      <c r="LDN78" s="2"/>
      <c r="LDO78" s="2"/>
      <c r="LDP78" s="2"/>
      <c r="LDQ78" s="2"/>
      <c r="LDR78" s="2"/>
      <c r="LDS78" s="2"/>
      <c r="LDT78" s="2"/>
      <c r="LDU78" s="2"/>
      <c r="LDV78" s="2"/>
      <c r="LDW78" s="2"/>
      <c r="LDX78" s="2"/>
      <c r="LDY78" s="2"/>
      <c r="LDZ78" s="2"/>
      <c r="LEA78" s="2"/>
      <c r="LEB78" s="2"/>
      <c r="LEC78" s="2"/>
      <c r="LED78" s="2"/>
      <c r="LEE78" s="2"/>
      <c r="LEF78" s="2"/>
      <c r="LEG78" s="2"/>
      <c r="LEH78" s="2"/>
      <c r="LEI78" s="2"/>
      <c r="LEJ78" s="2"/>
      <c r="LEK78" s="2"/>
      <c r="LEL78" s="2"/>
      <c r="LEM78" s="2"/>
      <c r="LEN78" s="2"/>
      <c r="LEO78" s="2"/>
      <c r="LEP78" s="2"/>
      <c r="LEQ78" s="2"/>
      <c r="LER78" s="2"/>
      <c r="LES78" s="2"/>
      <c r="LET78" s="2"/>
      <c r="LEU78" s="2"/>
      <c r="LEV78" s="2"/>
      <c r="LEW78" s="2"/>
      <c r="LEX78" s="2"/>
      <c r="LEY78" s="2"/>
      <c r="LEZ78" s="2"/>
      <c r="LFA78" s="2"/>
      <c r="LFB78" s="2"/>
      <c r="LFC78" s="2"/>
      <c r="LFD78" s="2"/>
      <c r="LFE78" s="2"/>
      <c r="LFF78" s="2"/>
      <c r="LFG78" s="2"/>
      <c r="LFH78" s="2"/>
      <c r="LFI78" s="2"/>
      <c r="LFJ78" s="2"/>
      <c r="LFK78" s="2"/>
      <c r="LFL78" s="2"/>
      <c r="LFM78" s="2"/>
      <c r="LFN78" s="2"/>
      <c r="LFO78" s="2"/>
      <c r="LFP78" s="2"/>
      <c r="LFQ78" s="2"/>
      <c r="LFR78" s="2"/>
      <c r="LFS78" s="2"/>
      <c r="LFT78" s="2"/>
      <c r="LFU78" s="2"/>
      <c r="LFV78" s="2"/>
      <c r="LFW78" s="2"/>
      <c r="LFX78" s="2"/>
      <c r="LFY78" s="2"/>
      <c r="LFZ78" s="2"/>
      <c r="LGA78" s="2"/>
      <c r="LGB78" s="2"/>
      <c r="LGC78" s="2"/>
      <c r="LGD78" s="2"/>
      <c r="LGE78" s="2"/>
      <c r="LGF78" s="2"/>
      <c r="LGG78" s="2"/>
      <c r="LGH78" s="2"/>
      <c r="LGI78" s="2"/>
      <c r="LGJ78" s="2"/>
      <c r="LGK78" s="2"/>
      <c r="LGL78" s="2"/>
      <c r="LGM78" s="2"/>
      <c r="LGN78" s="2"/>
      <c r="LGO78" s="2"/>
      <c r="LGP78" s="2"/>
      <c r="LGQ78" s="2"/>
      <c r="LGR78" s="2"/>
      <c r="LGS78" s="2"/>
      <c r="LGT78" s="2"/>
      <c r="LGU78" s="2"/>
      <c r="LGV78" s="2"/>
      <c r="LGW78" s="2"/>
      <c r="LGX78" s="2"/>
      <c r="LGY78" s="2"/>
      <c r="LGZ78" s="2"/>
      <c r="LHA78" s="2"/>
      <c r="LHB78" s="2"/>
      <c r="LHC78" s="2"/>
      <c r="LHD78" s="2"/>
      <c r="LHE78" s="2"/>
      <c r="LHF78" s="2"/>
      <c r="LHG78" s="2"/>
      <c r="LHH78" s="2"/>
      <c r="LHI78" s="2"/>
      <c r="LHJ78" s="2"/>
      <c r="LHK78" s="2"/>
      <c r="LHL78" s="2"/>
      <c r="LHM78" s="2"/>
      <c r="LHN78" s="2"/>
      <c r="LHO78" s="2"/>
      <c r="LHP78" s="2"/>
      <c r="LHQ78" s="2"/>
      <c r="LHR78" s="2"/>
      <c r="LHS78" s="2"/>
      <c r="LHT78" s="2"/>
      <c r="LHU78" s="2"/>
      <c r="LHV78" s="2"/>
      <c r="LHW78" s="2"/>
      <c r="LHX78" s="2"/>
      <c r="LHY78" s="2"/>
      <c r="LHZ78" s="2"/>
      <c r="LIA78" s="2"/>
      <c r="LIB78" s="2"/>
      <c r="LIC78" s="2"/>
      <c r="LID78" s="2"/>
      <c r="LIE78" s="2"/>
      <c r="LIF78" s="2"/>
      <c r="LIG78" s="2"/>
      <c r="LIH78" s="2"/>
      <c r="LII78" s="2"/>
      <c r="LIJ78" s="2"/>
      <c r="LIK78" s="2"/>
      <c r="LIL78" s="2"/>
      <c r="LIM78" s="2"/>
      <c r="LIN78" s="2"/>
      <c r="LIO78" s="2"/>
      <c r="LIP78" s="2"/>
      <c r="LIQ78" s="2"/>
      <c r="LIR78" s="2"/>
      <c r="LIS78" s="2"/>
      <c r="LIT78" s="2"/>
      <c r="LIU78" s="2"/>
      <c r="LIV78" s="2"/>
      <c r="LIW78" s="2"/>
      <c r="LIX78" s="2"/>
      <c r="LIY78" s="2"/>
      <c r="LIZ78" s="2"/>
      <c r="LJA78" s="2"/>
      <c r="LJB78" s="2"/>
      <c r="LJC78" s="2"/>
      <c r="LJD78" s="2"/>
      <c r="LJE78" s="2"/>
      <c r="LJF78" s="2"/>
      <c r="LJG78" s="2"/>
      <c r="LJH78" s="2"/>
      <c r="LJI78" s="2"/>
      <c r="LJJ78" s="2"/>
      <c r="LJK78" s="2"/>
      <c r="LJL78" s="2"/>
      <c r="LJM78" s="2"/>
      <c r="LJN78" s="2"/>
      <c r="LJO78" s="2"/>
      <c r="LJP78" s="2"/>
      <c r="LJQ78" s="2"/>
      <c r="LJR78" s="2"/>
      <c r="LJS78" s="2"/>
      <c r="LJT78" s="2"/>
      <c r="LJU78" s="2"/>
      <c r="LJV78" s="2"/>
      <c r="LJW78" s="2"/>
      <c r="LJX78" s="2"/>
      <c r="LJY78" s="2"/>
      <c r="LJZ78" s="2"/>
      <c r="LKA78" s="2"/>
      <c r="LKB78" s="2"/>
      <c r="LKC78" s="2"/>
      <c r="LKD78" s="2"/>
      <c r="LKE78" s="2"/>
      <c r="LKF78" s="2"/>
      <c r="LKG78" s="2"/>
      <c r="LKH78" s="2"/>
      <c r="LKI78" s="2"/>
      <c r="LKJ78" s="2"/>
      <c r="LKK78" s="2"/>
      <c r="LKL78" s="2"/>
      <c r="LKM78" s="2"/>
      <c r="LKN78" s="2"/>
      <c r="LKO78" s="2"/>
      <c r="LKP78" s="2"/>
      <c r="LKQ78" s="2"/>
      <c r="LKR78" s="2"/>
      <c r="LKS78" s="2"/>
      <c r="LKT78" s="2"/>
      <c r="LKU78" s="2"/>
      <c r="LKV78" s="2"/>
      <c r="LKW78" s="2"/>
      <c r="LKX78" s="2"/>
      <c r="LKY78" s="2"/>
      <c r="LKZ78" s="2"/>
      <c r="LLA78" s="2"/>
      <c r="LLB78" s="2"/>
      <c r="LLC78" s="2"/>
      <c r="LLD78" s="2"/>
      <c r="LLE78" s="2"/>
      <c r="LLF78" s="2"/>
      <c r="LLG78" s="2"/>
      <c r="LLH78" s="2"/>
      <c r="LLI78" s="2"/>
      <c r="LLJ78" s="2"/>
      <c r="LLK78" s="2"/>
      <c r="LLL78" s="2"/>
      <c r="LLM78" s="2"/>
      <c r="LLN78" s="2"/>
      <c r="LLO78" s="2"/>
      <c r="LLP78" s="2"/>
      <c r="LLQ78" s="2"/>
      <c r="LLR78" s="2"/>
      <c r="LLS78" s="2"/>
      <c r="LLT78" s="2"/>
      <c r="LLU78" s="2"/>
      <c r="LLV78" s="2"/>
      <c r="LLW78" s="2"/>
      <c r="LLX78" s="2"/>
      <c r="LLY78" s="2"/>
      <c r="LLZ78" s="2"/>
      <c r="LMA78" s="2"/>
      <c r="LMB78" s="2"/>
      <c r="LMC78" s="2"/>
      <c r="LMD78" s="2"/>
      <c r="LME78" s="2"/>
      <c r="LMF78" s="2"/>
      <c r="LMG78" s="2"/>
      <c r="LMH78" s="2"/>
      <c r="LMI78" s="2"/>
      <c r="LMJ78" s="2"/>
      <c r="LMK78" s="2"/>
      <c r="LML78" s="2"/>
      <c r="LMM78" s="2"/>
      <c r="LMN78" s="2"/>
      <c r="LMO78" s="2"/>
      <c r="LMP78" s="2"/>
      <c r="LMQ78" s="2"/>
      <c r="LMR78" s="2"/>
      <c r="LMS78" s="2"/>
      <c r="LMT78" s="2"/>
      <c r="LMU78" s="2"/>
      <c r="LMV78" s="2"/>
      <c r="LMW78" s="2"/>
      <c r="LMX78" s="2"/>
      <c r="LMY78" s="2"/>
      <c r="LMZ78" s="2"/>
      <c r="LNA78" s="2"/>
      <c r="LNB78" s="2"/>
      <c r="LNC78" s="2"/>
      <c r="LND78" s="2"/>
      <c r="LNE78" s="2"/>
      <c r="LNF78" s="2"/>
      <c r="LNG78" s="2"/>
      <c r="LNH78" s="2"/>
      <c r="LNI78" s="2"/>
      <c r="LNJ78" s="2"/>
      <c r="LNK78" s="2"/>
      <c r="LNL78" s="2"/>
      <c r="LNM78" s="2"/>
      <c r="LNN78" s="2"/>
      <c r="LNO78" s="2"/>
      <c r="LNP78" s="2"/>
      <c r="LNQ78" s="2"/>
      <c r="LNR78" s="2"/>
      <c r="LNS78" s="2"/>
      <c r="LNT78" s="2"/>
      <c r="LNU78" s="2"/>
      <c r="LNV78" s="2"/>
      <c r="LNW78" s="2"/>
      <c r="LNX78" s="2"/>
      <c r="LNY78" s="2"/>
      <c r="LNZ78" s="2"/>
      <c r="LOA78" s="2"/>
      <c r="LOB78" s="2"/>
      <c r="LOC78" s="2"/>
      <c r="LOD78" s="2"/>
      <c r="LOE78" s="2"/>
      <c r="LOF78" s="2"/>
      <c r="LOG78" s="2"/>
      <c r="LOH78" s="2"/>
      <c r="LOI78" s="2"/>
      <c r="LOJ78" s="2"/>
      <c r="LOK78" s="2"/>
      <c r="LOL78" s="2"/>
      <c r="LOM78" s="2"/>
      <c r="LON78" s="2"/>
      <c r="LOO78" s="2"/>
      <c r="LOP78" s="2"/>
      <c r="LOQ78" s="2"/>
      <c r="LOR78" s="2"/>
      <c r="LOS78" s="2"/>
      <c r="LOT78" s="2"/>
      <c r="LOU78" s="2"/>
      <c r="LOV78" s="2"/>
      <c r="LOW78" s="2"/>
      <c r="LOX78" s="2"/>
      <c r="LOY78" s="2"/>
      <c r="LOZ78" s="2"/>
      <c r="LPA78" s="2"/>
      <c r="LPB78" s="2"/>
      <c r="LPC78" s="2"/>
      <c r="LPD78" s="2"/>
      <c r="LPE78" s="2"/>
      <c r="LPF78" s="2"/>
      <c r="LPG78" s="2"/>
      <c r="LPH78" s="2"/>
      <c r="LPI78" s="2"/>
      <c r="LPJ78" s="2"/>
      <c r="LPK78" s="2"/>
      <c r="LPL78" s="2"/>
      <c r="LPM78" s="2"/>
      <c r="LPN78" s="2"/>
      <c r="LPO78" s="2"/>
      <c r="LPP78" s="2"/>
      <c r="LPQ78" s="2"/>
      <c r="LPR78" s="2"/>
      <c r="LPS78" s="2"/>
      <c r="LPT78" s="2"/>
      <c r="LPU78" s="2"/>
      <c r="LPV78" s="2"/>
      <c r="LPW78" s="2"/>
      <c r="LPX78" s="2"/>
      <c r="LPY78" s="2"/>
      <c r="LPZ78" s="2"/>
      <c r="LQA78" s="2"/>
      <c r="LQB78" s="2"/>
      <c r="LQC78" s="2"/>
      <c r="LQD78" s="2"/>
      <c r="LQE78" s="2"/>
      <c r="LQF78" s="2"/>
      <c r="LQG78" s="2"/>
      <c r="LQH78" s="2"/>
      <c r="LQI78" s="2"/>
      <c r="LQJ78" s="2"/>
      <c r="LQK78" s="2"/>
      <c r="LQL78" s="2"/>
      <c r="LQM78" s="2"/>
      <c r="LQN78" s="2"/>
      <c r="LQO78" s="2"/>
      <c r="LQP78" s="2"/>
      <c r="LQQ78" s="2"/>
      <c r="LQR78" s="2"/>
      <c r="LQS78" s="2"/>
      <c r="LQT78" s="2"/>
      <c r="LQU78" s="2"/>
      <c r="LQV78" s="2"/>
      <c r="LQW78" s="2"/>
      <c r="LQX78" s="2"/>
      <c r="LQY78" s="2"/>
      <c r="LQZ78" s="2"/>
      <c r="LRA78" s="2"/>
      <c r="LRB78" s="2"/>
      <c r="LRC78" s="2"/>
      <c r="LRD78" s="2"/>
      <c r="LRE78" s="2"/>
      <c r="LRF78" s="2"/>
      <c r="LRG78" s="2"/>
      <c r="LRH78" s="2"/>
      <c r="LRI78" s="2"/>
      <c r="LRJ78" s="2"/>
      <c r="LRK78" s="2"/>
      <c r="LRL78" s="2"/>
      <c r="LRM78" s="2"/>
      <c r="LRN78" s="2"/>
      <c r="LRO78" s="2"/>
      <c r="LRP78" s="2"/>
      <c r="LRQ78" s="2"/>
      <c r="LRR78" s="2"/>
      <c r="LRS78" s="2"/>
      <c r="LRT78" s="2"/>
      <c r="LRU78" s="2"/>
      <c r="LRV78" s="2"/>
      <c r="LRW78" s="2"/>
      <c r="LRX78" s="2"/>
      <c r="LRY78" s="2"/>
      <c r="LRZ78" s="2"/>
      <c r="LSA78" s="2"/>
      <c r="LSB78" s="2"/>
      <c r="LSC78" s="2"/>
      <c r="LSD78" s="2"/>
      <c r="LSE78" s="2"/>
      <c r="LSF78" s="2"/>
      <c r="LSG78" s="2"/>
      <c r="LSH78" s="2"/>
      <c r="LSI78" s="2"/>
      <c r="LSJ78" s="2"/>
      <c r="LSK78" s="2"/>
      <c r="LSL78" s="2"/>
      <c r="LSM78" s="2"/>
      <c r="LSN78" s="2"/>
      <c r="LSO78" s="2"/>
      <c r="LSP78" s="2"/>
      <c r="LSQ78" s="2"/>
      <c r="LSR78" s="2"/>
      <c r="LSS78" s="2"/>
      <c r="LST78" s="2"/>
      <c r="LSU78" s="2"/>
      <c r="LSV78" s="2"/>
      <c r="LSW78" s="2"/>
      <c r="LSX78" s="2"/>
      <c r="LSY78" s="2"/>
      <c r="LSZ78" s="2"/>
      <c r="LTA78" s="2"/>
      <c r="LTB78" s="2"/>
      <c r="LTC78" s="2"/>
      <c r="LTD78" s="2"/>
      <c r="LTE78" s="2"/>
      <c r="LTF78" s="2"/>
      <c r="LTG78" s="2"/>
      <c r="LTH78" s="2"/>
      <c r="LTI78" s="2"/>
      <c r="LTJ78" s="2"/>
      <c r="LTK78" s="2"/>
      <c r="LTL78" s="2"/>
      <c r="LTM78" s="2"/>
      <c r="LTN78" s="2"/>
      <c r="LTO78" s="2"/>
      <c r="LTP78" s="2"/>
      <c r="LTQ78" s="2"/>
      <c r="LTR78" s="2"/>
      <c r="LTS78" s="2"/>
      <c r="LTT78" s="2"/>
      <c r="LTU78" s="2"/>
      <c r="LTV78" s="2"/>
      <c r="LTW78" s="2"/>
      <c r="LTX78" s="2"/>
      <c r="LTY78" s="2"/>
      <c r="LTZ78" s="2"/>
      <c r="LUA78" s="2"/>
      <c r="LUB78" s="2"/>
      <c r="LUC78" s="2"/>
      <c r="LUD78" s="2"/>
      <c r="LUE78" s="2"/>
      <c r="LUF78" s="2"/>
      <c r="LUG78" s="2"/>
      <c r="LUH78" s="2"/>
      <c r="LUI78" s="2"/>
      <c r="LUJ78" s="2"/>
      <c r="LUK78" s="2"/>
      <c r="LUL78" s="2"/>
      <c r="LUM78" s="2"/>
      <c r="LUN78" s="2"/>
      <c r="LUO78" s="2"/>
      <c r="LUP78" s="2"/>
      <c r="LUQ78" s="2"/>
      <c r="LUR78" s="2"/>
      <c r="LUS78" s="2"/>
      <c r="LUT78" s="2"/>
      <c r="LUU78" s="2"/>
      <c r="LUV78" s="2"/>
      <c r="LUW78" s="2"/>
      <c r="LUX78" s="2"/>
      <c r="LUY78" s="2"/>
      <c r="LUZ78" s="2"/>
      <c r="LVA78" s="2"/>
      <c r="LVB78" s="2"/>
      <c r="LVC78" s="2"/>
      <c r="LVD78" s="2"/>
      <c r="LVE78" s="2"/>
      <c r="LVF78" s="2"/>
      <c r="LVG78" s="2"/>
      <c r="LVH78" s="2"/>
      <c r="LVI78" s="2"/>
      <c r="LVJ78" s="2"/>
      <c r="LVK78" s="2"/>
      <c r="LVL78" s="2"/>
      <c r="LVM78" s="2"/>
      <c r="LVN78" s="2"/>
      <c r="LVO78" s="2"/>
      <c r="LVP78" s="2"/>
      <c r="LVQ78" s="2"/>
      <c r="LVR78" s="2"/>
      <c r="LVS78" s="2"/>
      <c r="LVT78" s="2"/>
      <c r="LVU78" s="2"/>
      <c r="LVV78" s="2"/>
      <c r="LVW78" s="2"/>
      <c r="LVX78" s="2"/>
      <c r="LVY78" s="2"/>
      <c r="LVZ78" s="2"/>
      <c r="LWA78" s="2"/>
      <c r="LWB78" s="2"/>
      <c r="LWC78" s="2"/>
      <c r="LWD78" s="2"/>
      <c r="LWE78" s="2"/>
      <c r="LWF78" s="2"/>
      <c r="LWG78" s="2"/>
      <c r="LWH78" s="2"/>
      <c r="LWI78" s="2"/>
      <c r="LWJ78" s="2"/>
      <c r="LWK78" s="2"/>
      <c r="LWL78" s="2"/>
      <c r="LWM78" s="2"/>
      <c r="LWN78" s="2"/>
      <c r="LWO78" s="2"/>
      <c r="LWP78" s="2"/>
      <c r="LWQ78" s="2"/>
      <c r="LWR78" s="2"/>
      <c r="LWS78" s="2"/>
      <c r="LWT78" s="2"/>
      <c r="LWU78" s="2"/>
      <c r="LWV78" s="2"/>
      <c r="LWW78" s="2"/>
      <c r="LWX78" s="2"/>
      <c r="LWY78" s="2"/>
      <c r="LWZ78" s="2"/>
      <c r="LXA78" s="2"/>
      <c r="LXB78" s="2"/>
      <c r="LXC78" s="2"/>
      <c r="LXD78" s="2"/>
      <c r="LXE78" s="2"/>
      <c r="LXF78" s="2"/>
      <c r="LXG78" s="2"/>
      <c r="LXH78" s="2"/>
      <c r="LXI78" s="2"/>
      <c r="LXJ78" s="2"/>
      <c r="LXK78" s="2"/>
      <c r="LXL78" s="2"/>
      <c r="LXM78" s="2"/>
      <c r="LXN78" s="2"/>
      <c r="LXO78" s="2"/>
      <c r="LXP78" s="2"/>
      <c r="LXQ78" s="2"/>
      <c r="LXR78" s="2"/>
      <c r="LXS78" s="2"/>
      <c r="LXT78" s="2"/>
      <c r="LXU78" s="2"/>
      <c r="LXV78" s="2"/>
      <c r="LXW78" s="2"/>
      <c r="LXX78" s="2"/>
      <c r="LXY78" s="2"/>
      <c r="LXZ78" s="2"/>
      <c r="LYA78" s="2"/>
      <c r="LYB78" s="2"/>
      <c r="LYC78" s="2"/>
      <c r="LYD78" s="2"/>
      <c r="LYE78" s="2"/>
      <c r="LYF78" s="2"/>
      <c r="LYG78" s="2"/>
      <c r="LYH78" s="2"/>
      <c r="LYI78" s="2"/>
      <c r="LYJ78" s="2"/>
      <c r="LYK78" s="2"/>
      <c r="LYL78" s="2"/>
      <c r="LYM78" s="2"/>
      <c r="LYN78" s="2"/>
      <c r="LYO78" s="2"/>
      <c r="LYP78" s="2"/>
      <c r="LYQ78" s="2"/>
      <c r="LYR78" s="2"/>
      <c r="LYS78" s="2"/>
      <c r="LYT78" s="2"/>
      <c r="LYU78" s="2"/>
      <c r="LYV78" s="2"/>
      <c r="LYW78" s="2"/>
      <c r="LYX78" s="2"/>
      <c r="LYY78" s="2"/>
      <c r="LYZ78" s="2"/>
      <c r="LZA78" s="2"/>
      <c r="LZB78" s="2"/>
      <c r="LZC78" s="2"/>
      <c r="LZD78" s="2"/>
      <c r="LZE78" s="2"/>
      <c r="LZF78" s="2"/>
      <c r="LZG78" s="2"/>
      <c r="LZH78" s="2"/>
      <c r="LZI78" s="2"/>
      <c r="LZJ78" s="2"/>
      <c r="LZK78" s="2"/>
      <c r="LZL78" s="2"/>
      <c r="LZM78" s="2"/>
      <c r="LZN78" s="2"/>
      <c r="LZO78" s="2"/>
      <c r="LZP78" s="2"/>
      <c r="LZQ78" s="2"/>
      <c r="LZR78" s="2"/>
      <c r="LZS78" s="2"/>
      <c r="LZT78" s="2"/>
      <c r="LZU78" s="2"/>
      <c r="LZV78" s="2"/>
      <c r="LZW78" s="2"/>
      <c r="LZX78" s="2"/>
      <c r="LZY78" s="2"/>
      <c r="LZZ78" s="2"/>
      <c r="MAA78" s="2"/>
      <c r="MAB78" s="2"/>
      <c r="MAC78" s="2"/>
      <c r="MAD78" s="2"/>
      <c r="MAE78" s="2"/>
      <c r="MAF78" s="2"/>
      <c r="MAG78" s="2"/>
      <c r="MAH78" s="2"/>
      <c r="MAI78" s="2"/>
      <c r="MAJ78" s="2"/>
      <c r="MAK78" s="2"/>
      <c r="MAL78" s="2"/>
      <c r="MAM78" s="2"/>
      <c r="MAN78" s="2"/>
      <c r="MAO78" s="2"/>
      <c r="MAP78" s="2"/>
      <c r="MAQ78" s="2"/>
      <c r="MAR78" s="2"/>
      <c r="MAS78" s="2"/>
      <c r="MAT78" s="2"/>
      <c r="MAU78" s="2"/>
      <c r="MAV78" s="2"/>
      <c r="MAW78" s="2"/>
      <c r="MAX78" s="2"/>
      <c r="MAY78" s="2"/>
      <c r="MAZ78" s="2"/>
      <c r="MBA78" s="2"/>
      <c r="MBB78" s="2"/>
      <c r="MBC78" s="2"/>
      <c r="MBD78" s="2"/>
      <c r="MBE78" s="2"/>
      <c r="MBF78" s="2"/>
      <c r="MBG78" s="2"/>
      <c r="MBH78" s="2"/>
      <c r="MBI78" s="2"/>
      <c r="MBJ78" s="2"/>
      <c r="MBK78" s="2"/>
      <c r="MBL78" s="2"/>
      <c r="MBM78" s="2"/>
      <c r="MBN78" s="2"/>
      <c r="MBO78" s="2"/>
      <c r="MBP78" s="2"/>
      <c r="MBQ78" s="2"/>
      <c r="MBR78" s="2"/>
      <c r="MBS78" s="2"/>
      <c r="MBT78" s="2"/>
      <c r="MBU78" s="2"/>
      <c r="MBV78" s="2"/>
      <c r="MBW78" s="2"/>
      <c r="MBX78" s="2"/>
      <c r="MBY78" s="2"/>
      <c r="MBZ78" s="2"/>
      <c r="MCA78" s="2"/>
      <c r="MCB78" s="2"/>
      <c r="MCC78" s="2"/>
      <c r="MCD78" s="2"/>
      <c r="MCE78" s="2"/>
      <c r="MCF78" s="2"/>
      <c r="MCG78" s="2"/>
      <c r="MCH78" s="2"/>
      <c r="MCI78" s="2"/>
      <c r="MCJ78" s="2"/>
      <c r="MCK78" s="2"/>
      <c r="MCL78" s="2"/>
      <c r="MCM78" s="2"/>
      <c r="MCN78" s="2"/>
      <c r="MCO78" s="2"/>
      <c r="MCP78" s="2"/>
      <c r="MCQ78" s="2"/>
      <c r="MCR78" s="2"/>
      <c r="MCS78" s="2"/>
      <c r="MCT78" s="2"/>
      <c r="MCU78" s="2"/>
      <c r="MCV78" s="2"/>
      <c r="MCW78" s="2"/>
      <c r="MCX78" s="2"/>
      <c r="MCY78" s="2"/>
      <c r="MCZ78" s="2"/>
      <c r="MDA78" s="2"/>
      <c r="MDB78" s="2"/>
      <c r="MDC78" s="2"/>
      <c r="MDD78" s="2"/>
      <c r="MDE78" s="2"/>
      <c r="MDF78" s="2"/>
      <c r="MDG78" s="2"/>
      <c r="MDH78" s="2"/>
      <c r="MDI78" s="2"/>
      <c r="MDJ78" s="2"/>
      <c r="MDK78" s="2"/>
      <c r="MDL78" s="2"/>
      <c r="MDM78" s="2"/>
      <c r="MDN78" s="2"/>
      <c r="MDO78" s="2"/>
      <c r="MDP78" s="2"/>
      <c r="MDQ78" s="2"/>
      <c r="MDR78" s="2"/>
      <c r="MDS78" s="2"/>
      <c r="MDT78" s="2"/>
      <c r="MDU78" s="2"/>
      <c r="MDV78" s="2"/>
      <c r="MDW78" s="2"/>
      <c r="MDX78" s="2"/>
      <c r="MDY78" s="2"/>
      <c r="MDZ78" s="2"/>
      <c r="MEA78" s="2"/>
      <c r="MEB78" s="2"/>
      <c r="MEC78" s="2"/>
      <c r="MED78" s="2"/>
      <c r="MEE78" s="2"/>
      <c r="MEF78" s="2"/>
      <c r="MEG78" s="2"/>
      <c r="MEH78" s="2"/>
      <c r="MEI78" s="2"/>
      <c r="MEJ78" s="2"/>
      <c r="MEK78" s="2"/>
      <c r="MEL78" s="2"/>
      <c r="MEM78" s="2"/>
      <c r="MEN78" s="2"/>
      <c r="MEO78" s="2"/>
      <c r="MEP78" s="2"/>
      <c r="MEQ78" s="2"/>
      <c r="MER78" s="2"/>
      <c r="MES78" s="2"/>
      <c r="MET78" s="2"/>
      <c r="MEU78" s="2"/>
      <c r="MEV78" s="2"/>
      <c r="MEW78" s="2"/>
      <c r="MEX78" s="2"/>
      <c r="MEY78" s="2"/>
      <c r="MEZ78" s="2"/>
      <c r="MFA78" s="2"/>
      <c r="MFB78" s="2"/>
      <c r="MFC78" s="2"/>
      <c r="MFD78" s="2"/>
      <c r="MFE78" s="2"/>
      <c r="MFF78" s="2"/>
      <c r="MFG78" s="2"/>
      <c r="MFH78" s="2"/>
      <c r="MFI78" s="2"/>
      <c r="MFJ78" s="2"/>
      <c r="MFK78" s="2"/>
      <c r="MFL78" s="2"/>
      <c r="MFM78" s="2"/>
      <c r="MFN78" s="2"/>
      <c r="MFO78" s="2"/>
      <c r="MFP78" s="2"/>
      <c r="MFQ78" s="2"/>
      <c r="MFR78" s="2"/>
      <c r="MFS78" s="2"/>
      <c r="MFT78" s="2"/>
      <c r="MFU78" s="2"/>
      <c r="MFV78" s="2"/>
      <c r="MFW78" s="2"/>
      <c r="MFX78" s="2"/>
      <c r="MFY78" s="2"/>
      <c r="MFZ78" s="2"/>
      <c r="MGA78" s="2"/>
      <c r="MGB78" s="2"/>
      <c r="MGC78" s="2"/>
      <c r="MGD78" s="2"/>
      <c r="MGE78" s="2"/>
      <c r="MGF78" s="2"/>
      <c r="MGG78" s="2"/>
      <c r="MGH78" s="2"/>
      <c r="MGI78" s="2"/>
      <c r="MGJ78" s="2"/>
      <c r="MGK78" s="2"/>
      <c r="MGL78" s="2"/>
      <c r="MGM78" s="2"/>
      <c r="MGN78" s="2"/>
      <c r="MGO78" s="2"/>
      <c r="MGP78" s="2"/>
      <c r="MGQ78" s="2"/>
      <c r="MGR78" s="2"/>
      <c r="MGS78" s="2"/>
      <c r="MGT78" s="2"/>
      <c r="MGU78" s="2"/>
      <c r="MGV78" s="2"/>
      <c r="MGW78" s="2"/>
      <c r="MGX78" s="2"/>
      <c r="MGY78" s="2"/>
      <c r="MGZ78" s="2"/>
      <c r="MHA78" s="2"/>
      <c r="MHB78" s="2"/>
      <c r="MHC78" s="2"/>
      <c r="MHD78" s="2"/>
      <c r="MHE78" s="2"/>
      <c r="MHF78" s="2"/>
      <c r="MHG78" s="2"/>
      <c r="MHH78" s="2"/>
      <c r="MHI78" s="2"/>
      <c r="MHJ78" s="2"/>
      <c r="MHK78" s="2"/>
      <c r="MHL78" s="2"/>
      <c r="MHM78" s="2"/>
      <c r="MHN78" s="2"/>
      <c r="MHO78" s="2"/>
      <c r="MHP78" s="2"/>
      <c r="MHQ78" s="2"/>
      <c r="MHR78" s="2"/>
      <c r="MHS78" s="2"/>
      <c r="MHT78" s="2"/>
      <c r="MHU78" s="2"/>
      <c r="MHV78" s="2"/>
      <c r="MHW78" s="2"/>
      <c r="MHX78" s="2"/>
      <c r="MHY78" s="2"/>
      <c r="MHZ78" s="2"/>
      <c r="MIA78" s="2"/>
      <c r="MIB78" s="2"/>
      <c r="MIC78" s="2"/>
      <c r="MID78" s="2"/>
      <c r="MIE78" s="2"/>
      <c r="MIF78" s="2"/>
      <c r="MIG78" s="2"/>
      <c r="MIH78" s="2"/>
      <c r="MII78" s="2"/>
      <c r="MIJ78" s="2"/>
      <c r="MIK78" s="2"/>
      <c r="MIL78" s="2"/>
      <c r="MIM78" s="2"/>
      <c r="MIN78" s="2"/>
      <c r="MIO78" s="2"/>
      <c r="MIP78" s="2"/>
      <c r="MIQ78" s="2"/>
      <c r="MIR78" s="2"/>
      <c r="MIS78" s="2"/>
      <c r="MIT78" s="2"/>
      <c r="MIU78" s="2"/>
      <c r="MIV78" s="2"/>
      <c r="MIW78" s="2"/>
      <c r="MIX78" s="2"/>
      <c r="MIY78" s="2"/>
      <c r="MIZ78" s="2"/>
      <c r="MJA78" s="2"/>
      <c r="MJB78" s="2"/>
      <c r="MJC78" s="2"/>
      <c r="MJD78" s="2"/>
      <c r="MJE78" s="2"/>
      <c r="MJF78" s="2"/>
      <c r="MJG78" s="2"/>
      <c r="MJH78" s="2"/>
      <c r="MJI78" s="2"/>
      <c r="MJJ78" s="2"/>
      <c r="MJK78" s="2"/>
      <c r="MJL78" s="2"/>
      <c r="MJM78" s="2"/>
      <c r="MJN78" s="2"/>
      <c r="MJO78" s="2"/>
      <c r="MJP78" s="2"/>
      <c r="MJQ78" s="2"/>
      <c r="MJR78" s="2"/>
      <c r="MJS78" s="2"/>
      <c r="MJT78" s="2"/>
      <c r="MJU78" s="2"/>
      <c r="MJV78" s="2"/>
      <c r="MJW78" s="2"/>
      <c r="MJX78" s="2"/>
      <c r="MJY78" s="2"/>
      <c r="MJZ78" s="2"/>
      <c r="MKA78" s="2"/>
      <c r="MKB78" s="2"/>
      <c r="MKC78" s="2"/>
      <c r="MKD78" s="2"/>
      <c r="MKE78" s="2"/>
      <c r="MKF78" s="2"/>
      <c r="MKG78" s="2"/>
      <c r="MKH78" s="2"/>
      <c r="MKI78" s="2"/>
      <c r="MKJ78" s="2"/>
      <c r="MKK78" s="2"/>
      <c r="MKL78" s="2"/>
      <c r="MKM78" s="2"/>
      <c r="MKN78" s="2"/>
      <c r="MKO78" s="2"/>
      <c r="MKP78" s="2"/>
      <c r="MKQ78" s="2"/>
      <c r="MKR78" s="2"/>
      <c r="MKS78" s="2"/>
      <c r="MKT78" s="2"/>
      <c r="MKU78" s="2"/>
      <c r="MKV78" s="2"/>
      <c r="MKW78" s="2"/>
      <c r="MKX78" s="2"/>
      <c r="MKY78" s="2"/>
      <c r="MKZ78" s="2"/>
      <c r="MLA78" s="2"/>
      <c r="MLB78" s="2"/>
      <c r="MLC78" s="2"/>
      <c r="MLD78" s="2"/>
      <c r="MLE78" s="2"/>
      <c r="MLF78" s="2"/>
      <c r="MLG78" s="2"/>
      <c r="MLH78" s="2"/>
      <c r="MLI78" s="2"/>
      <c r="MLJ78" s="2"/>
      <c r="MLK78" s="2"/>
      <c r="MLL78" s="2"/>
      <c r="MLM78" s="2"/>
      <c r="MLN78" s="2"/>
      <c r="MLO78" s="2"/>
      <c r="MLP78" s="2"/>
      <c r="MLQ78" s="2"/>
      <c r="MLR78" s="2"/>
      <c r="MLS78" s="2"/>
      <c r="MLT78" s="2"/>
      <c r="MLU78" s="2"/>
      <c r="MLV78" s="2"/>
      <c r="MLW78" s="2"/>
      <c r="MLX78" s="2"/>
      <c r="MLY78" s="2"/>
      <c r="MLZ78" s="2"/>
      <c r="MMA78" s="2"/>
      <c r="MMB78" s="2"/>
      <c r="MMC78" s="2"/>
      <c r="MMD78" s="2"/>
      <c r="MME78" s="2"/>
      <c r="MMF78" s="2"/>
      <c r="MMG78" s="2"/>
      <c r="MMH78" s="2"/>
      <c r="MMI78" s="2"/>
      <c r="MMJ78" s="2"/>
      <c r="MMK78" s="2"/>
      <c r="MML78" s="2"/>
      <c r="MMM78" s="2"/>
      <c r="MMN78" s="2"/>
      <c r="MMO78" s="2"/>
      <c r="MMP78" s="2"/>
      <c r="MMQ78" s="2"/>
      <c r="MMR78" s="2"/>
      <c r="MMS78" s="2"/>
      <c r="MMT78" s="2"/>
      <c r="MMU78" s="2"/>
      <c r="MMV78" s="2"/>
      <c r="MMW78" s="2"/>
      <c r="MMX78" s="2"/>
      <c r="MMY78" s="2"/>
      <c r="MMZ78" s="2"/>
      <c r="MNA78" s="2"/>
      <c r="MNB78" s="2"/>
      <c r="MNC78" s="2"/>
      <c r="MND78" s="2"/>
      <c r="MNE78" s="2"/>
      <c r="MNF78" s="2"/>
      <c r="MNG78" s="2"/>
      <c r="MNH78" s="2"/>
      <c r="MNI78" s="2"/>
      <c r="MNJ78" s="2"/>
      <c r="MNK78" s="2"/>
      <c r="MNL78" s="2"/>
      <c r="MNM78" s="2"/>
      <c r="MNN78" s="2"/>
      <c r="MNO78" s="2"/>
      <c r="MNP78" s="2"/>
      <c r="MNQ78" s="2"/>
      <c r="MNR78" s="2"/>
      <c r="MNS78" s="2"/>
      <c r="MNT78" s="2"/>
      <c r="MNU78" s="2"/>
      <c r="MNV78" s="2"/>
      <c r="MNW78" s="2"/>
      <c r="MNX78" s="2"/>
      <c r="MNY78" s="2"/>
      <c r="MNZ78" s="2"/>
      <c r="MOA78" s="2"/>
      <c r="MOB78" s="2"/>
      <c r="MOC78" s="2"/>
      <c r="MOD78" s="2"/>
      <c r="MOE78" s="2"/>
      <c r="MOF78" s="2"/>
      <c r="MOG78" s="2"/>
      <c r="MOH78" s="2"/>
      <c r="MOI78" s="2"/>
      <c r="MOJ78" s="2"/>
      <c r="MOK78" s="2"/>
      <c r="MOL78" s="2"/>
      <c r="MOM78" s="2"/>
      <c r="MON78" s="2"/>
      <c r="MOO78" s="2"/>
      <c r="MOP78" s="2"/>
      <c r="MOQ78" s="2"/>
      <c r="MOR78" s="2"/>
      <c r="MOS78" s="2"/>
      <c r="MOT78" s="2"/>
      <c r="MOU78" s="2"/>
      <c r="MOV78" s="2"/>
      <c r="MOW78" s="2"/>
      <c r="MOX78" s="2"/>
      <c r="MOY78" s="2"/>
      <c r="MOZ78" s="2"/>
      <c r="MPA78" s="2"/>
      <c r="MPB78" s="2"/>
      <c r="MPC78" s="2"/>
      <c r="MPD78" s="2"/>
      <c r="MPE78" s="2"/>
      <c r="MPF78" s="2"/>
      <c r="MPG78" s="2"/>
      <c r="MPH78" s="2"/>
      <c r="MPI78" s="2"/>
      <c r="MPJ78" s="2"/>
      <c r="MPK78" s="2"/>
      <c r="MPL78" s="2"/>
      <c r="MPM78" s="2"/>
      <c r="MPN78" s="2"/>
      <c r="MPO78" s="2"/>
      <c r="MPP78" s="2"/>
      <c r="MPQ78" s="2"/>
      <c r="MPR78" s="2"/>
      <c r="MPS78" s="2"/>
      <c r="MPT78" s="2"/>
      <c r="MPU78" s="2"/>
      <c r="MPV78" s="2"/>
      <c r="MPW78" s="2"/>
      <c r="MPX78" s="2"/>
      <c r="MPY78" s="2"/>
      <c r="MPZ78" s="2"/>
      <c r="MQA78" s="2"/>
      <c r="MQB78" s="2"/>
      <c r="MQC78" s="2"/>
      <c r="MQD78" s="2"/>
      <c r="MQE78" s="2"/>
      <c r="MQF78" s="2"/>
      <c r="MQG78" s="2"/>
      <c r="MQH78" s="2"/>
      <c r="MQI78" s="2"/>
      <c r="MQJ78" s="2"/>
      <c r="MQK78" s="2"/>
      <c r="MQL78" s="2"/>
      <c r="MQM78" s="2"/>
      <c r="MQN78" s="2"/>
      <c r="MQO78" s="2"/>
      <c r="MQP78" s="2"/>
      <c r="MQQ78" s="2"/>
      <c r="MQR78" s="2"/>
      <c r="MQS78" s="2"/>
      <c r="MQT78" s="2"/>
      <c r="MQU78" s="2"/>
      <c r="MQV78" s="2"/>
      <c r="MQW78" s="2"/>
      <c r="MQX78" s="2"/>
      <c r="MQY78" s="2"/>
      <c r="MQZ78" s="2"/>
      <c r="MRA78" s="2"/>
      <c r="MRB78" s="2"/>
      <c r="MRC78" s="2"/>
      <c r="MRD78" s="2"/>
      <c r="MRE78" s="2"/>
      <c r="MRF78" s="2"/>
      <c r="MRG78" s="2"/>
      <c r="MRH78" s="2"/>
      <c r="MRI78" s="2"/>
      <c r="MRJ78" s="2"/>
      <c r="MRK78" s="2"/>
      <c r="MRL78" s="2"/>
      <c r="MRM78" s="2"/>
      <c r="MRN78" s="2"/>
      <c r="MRO78" s="2"/>
      <c r="MRP78" s="2"/>
      <c r="MRQ78" s="2"/>
      <c r="MRR78" s="2"/>
      <c r="MRS78" s="2"/>
      <c r="MRT78" s="2"/>
      <c r="MRU78" s="2"/>
      <c r="MRV78" s="2"/>
      <c r="MRW78" s="2"/>
      <c r="MRX78" s="2"/>
      <c r="MRY78" s="2"/>
      <c r="MRZ78" s="2"/>
      <c r="MSA78" s="2"/>
      <c r="MSB78" s="2"/>
      <c r="MSC78" s="2"/>
      <c r="MSD78" s="2"/>
      <c r="MSE78" s="2"/>
      <c r="MSF78" s="2"/>
      <c r="MSG78" s="2"/>
      <c r="MSH78" s="2"/>
      <c r="MSI78" s="2"/>
      <c r="MSJ78" s="2"/>
      <c r="MSK78" s="2"/>
      <c r="MSL78" s="2"/>
      <c r="MSM78" s="2"/>
      <c r="MSN78" s="2"/>
      <c r="MSO78" s="2"/>
      <c r="MSP78" s="2"/>
      <c r="MSQ78" s="2"/>
      <c r="MSR78" s="2"/>
      <c r="MSS78" s="2"/>
      <c r="MST78" s="2"/>
      <c r="MSU78" s="2"/>
      <c r="MSV78" s="2"/>
      <c r="MSW78" s="2"/>
      <c r="MSX78" s="2"/>
      <c r="MSY78" s="2"/>
      <c r="MSZ78" s="2"/>
      <c r="MTA78" s="2"/>
      <c r="MTB78" s="2"/>
      <c r="MTC78" s="2"/>
      <c r="MTD78" s="2"/>
      <c r="MTE78" s="2"/>
      <c r="MTF78" s="2"/>
      <c r="MTG78" s="2"/>
      <c r="MTH78" s="2"/>
      <c r="MTI78" s="2"/>
      <c r="MTJ78" s="2"/>
      <c r="MTK78" s="2"/>
      <c r="MTL78" s="2"/>
      <c r="MTM78" s="2"/>
      <c r="MTN78" s="2"/>
      <c r="MTO78" s="2"/>
      <c r="MTP78" s="2"/>
      <c r="MTQ78" s="2"/>
      <c r="MTR78" s="2"/>
      <c r="MTS78" s="2"/>
      <c r="MTT78" s="2"/>
      <c r="MTU78" s="2"/>
      <c r="MTV78" s="2"/>
      <c r="MTW78" s="2"/>
      <c r="MTX78" s="2"/>
      <c r="MTY78" s="2"/>
      <c r="MTZ78" s="2"/>
      <c r="MUA78" s="2"/>
      <c r="MUB78" s="2"/>
      <c r="MUC78" s="2"/>
      <c r="MUD78" s="2"/>
      <c r="MUE78" s="2"/>
      <c r="MUF78" s="2"/>
      <c r="MUG78" s="2"/>
      <c r="MUH78" s="2"/>
      <c r="MUI78" s="2"/>
      <c r="MUJ78" s="2"/>
      <c r="MUK78" s="2"/>
      <c r="MUL78" s="2"/>
      <c r="MUM78" s="2"/>
      <c r="MUN78" s="2"/>
      <c r="MUO78" s="2"/>
      <c r="MUP78" s="2"/>
      <c r="MUQ78" s="2"/>
      <c r="MUR78" s="2"/>
      <c r="MUS78" s="2"/>
      <c r="MUT78" s="2"/>
      <c r="MUU78" s="2"/>
      <c r="MUV78" s="2"/>
      <c r="MUW78" s="2"/>
      <c r="MUX78" s="2"/>
      <c r="MUY78" s="2"/>
      <c r="MUZ78" s="2"/>
      <c r="MVA78" s="2"/>
      <c r="MVB78" s="2"/>
      <c r="MVC78" s="2"/>
      <c r="MVD78" s="2"/>
      <c r="MVE78" s="2"/>
      <c r="MVF78" s="2"/>
      <c r="MVG78" s="2"/>
      <c r="MVH78" s="2"/>
      <c r="MVI78" s="2"/>
      <c r="MVJ78" s="2"/>
      <c r="MVK78" s="2"/>
      <c r="MVL78" s="2"/>
      <c r="MVM78" s="2"/>
      <c r="MVN78" s="2"/>
      <c r="MVO78" s="2"/>
      <c r="MVP78" s="2"/>
      <c r="MVQ78" s="2"/>
      <c r="MVR78" s="2"/>
      <c r="MVS78" s="2"/>
      <c r="MVT78" s="2"/>
      <c r="MVU78" s="2"/>
      <c r="MVV78" s="2"/>
      <c r="MVW78" s="2"/>
      <c r="MVX78" s="2"/>
      <c r="MVY78" s="2"/>
      <c r="MVZ78" s="2"/>
      <c r="MWA78" s="2"/>
      <c r="MWB78" s="2"/>
      <c r="MWC78" s="2"/>
      <c r="MWD78" s="2"/>
      <c r="MWE78" s="2"/>
      <c r="MWF78" s="2"/>
      <c r="MWG78" s="2"/>
      <c r="MWH78" s="2"/>
      <c r="MWI78" s="2"/>
      <c r="MWJ78" s="2"/>
      <c r="MWK78" s="2"/>
      <c r="MWL78" s="2"/>
      <c r="MWM78" s="2"/>
      <c r="MWN78" s="2"/>
      <c r="MWO78" s="2"/>
      <c r="MWP78" s="2"/>
      <c r="MWQ78" s="2"/>
      <c r="MWR78" s="2"/>
      <c r="MWS78" s="2"/>
      <c r="MWT78" s="2"/>
      <c r="MWU78" s="2"/>
      <c r="MWV78" s="2"/>
      <c r="MWW78" s="2"/>
      <c r="MWX78" s="2"/>
      <c r="MWY78" s="2"/>
      <c r="MWZ78" s="2"/>
      <c r="MXA78" s="2"/>
      <c r="MXB78" s="2"/>
      <c r="MXC78" s="2"/>
      <c r="MXD78" s="2"/>
      <c r="MXE78" s="2"/>
      <c r="MXF78" s="2"/>
      <c r="MXG78" s="2"/>
      <c r="MXH78" s="2"/>
      <c r="MXI78" s="2"/>
      <c r="MXJ78" s="2"/>
      <c r="MXK78" s="2"/>
      <c r="MXL78" s="2"/>
      <c r="MXM78" s="2"/>
      <c r="MXN78" s="2"/>
      <c r="MXO78" s="2"/>
      <c r="MXP78" s="2"/>
      <c r="MXQ78" s="2"/>
      <c r="MXR78" s="2"/>
      <c r="MXS78" s="2"/>
      <c r="MXT78" s="2"/>
      <c r="MXU78" s="2"/>
      <c r="MXV78" s="2"/>
      <c r="MXW78" s="2"/>
      <c r="MXX78" s="2"/>
      <c r="MXY78" s="2"/>
      <c r="MXZ78" s="2"/>
      <c r="MYA78" s="2"/>
      <c r="MYB78" s="2"/>
      <c r="MYC78" s="2"/>
      <c r="MYD78" s="2"/>
      <c r="MYE78" s="2"/>
      <c r="MYF78" s="2"/>
      <c r="MYG78" s="2"/>
      <c r="MYH78" s="2"/>
      <c r="MYI78" s="2"/>
      <c r="MYJ78" s="2"/>
      <c r="MYK78" s="2"/>
      <c r="MYL78" s="2"/>
      <c r="MYM78" s="2"/>
      <c r="MYN78" s="2"/>
      <c r="MYO78" s="2"/>
      <c r="MYP78" s="2"/>
      <c r="MYQ78" s="2"/>
      <c r="MYR78" s="2"/>
      <c r="MYS78" s="2"/>
      <c r="MYT78" s="2"/>
      <c r="MYU78" s="2"/>
      <c r="MYV78" s="2"/>
      <c r="MYW78" s="2"/>
      <c r="MYX78" s="2"/>
      <c r="MYY78" s="2"/>
      <c r="MYZ78" s="2"/>
      <c r="MZA78" s="2"/>
      <c r="MZB78" s="2"/>
      <c r="MZC78" s="2"/>
      <c r="MZD78" s="2"/>
      <c r="MZE78" s="2"/>
      <c r="MZF78" s="2"/>
      <c r="MZG78" s="2"/>
      <c r="MZH78" s="2"/>
      <c r="MZI78" s="2"/>
      <c r="MZJ78" s="2"/>
      <c r="MZK78" s="2"/>
      <c r="MZL78" s="2"/>
      <c r="MZM78" s="2"/>
      <c r="MZN78" s="2"/>
      <c r="MZO78" s="2"/>
      <c r="MZP78" s="2"/>
      <c r="MZQ78" s="2"/>
      <c r="MZR78" s="2"/>
      <c r="MZS78" s="2"/>
      <c r="MZT78" s="2"/>
      <c r="MZU78" s="2"/>
      <c r="MZV78" s="2"/>
      <c r="MZW78" s="2"/>
      <c r="MZX78" s="2"/>
      <c r="MZY78" s="2"/>
      <c r="MZZ78" s="2"/>
      <c r="NAA78" s="2"/>
      <c r="NAB78" s="2"/>
      <c r="NAC78" s="2"/>
      <c r="NAD78" s="2"/>
      <c r="NAE78" s="2"/>
      <c r="NAF78" s="2"/>
      <c r="NAG78" s="2"/>
      <c r="NAH78" s="2"/>
      <c r="NAI78" s="2"/>
      <c r="NAJ78" s="2"/>
      <c r="NAK78" s="2"/>
      <c r="NAL78" s="2"/>
      <c r="NAM78" s="2"/>
      <c r="NAN78" s="2"/>
      <c r="NAO78" s="2"/>
      <c r="NAP78" s="2"/>
      <c r="NAQ78" s="2"/>
      <c r="NAR78" s="2"/>
      <c r="NAS78" s="2"/>
      <c r="NAT78" s="2"/>
      <c r="NAU78" s="2"/>
      <c r="NAV78" s="2"/>
      <c r="NAW78" s="2"/>
      <c r="NAX78" s="2"/>
      <c r="NAY78" s="2"/>
      <c r="NAZ78" s="2"/>
      <c r="NBA78" s="2"/>
      <c r="NBB78" s="2"/>
      <c r="NBC78" s="2"/>
      <c r="NBD78" s="2"/>
      <c r="NBE78" s="2"/>
      <c r="NBF78" s="2"/>
      <c r="NBG78" s="2"/>
      <c r="NBH78" s="2"/>
      <c r="NBI78" s="2"/>
      <c r="NBJ78" s="2"/>
      <c r="NBK78" s="2"/>
      <c r="NBL78" s="2"/>
      <c r="NBM78" s="2"/>
      <c r="NBN78" s="2"/>
      <c r="NBO78" s="2"/>
      <c r="NBP78" s="2"/>
      <c r="NBQ78" s="2"/>
      <c r="NBR78" s="2"/>
      <c r="NBS78" s="2"/>
      <c r="NBT78" s="2"/>
      <c r="NBU78" s="2"/>
      <c r="NBV78" s="2"/>
      <c r="NBW78" s="2"/>
      <c r="NBX78" s="2"/>
      <c r="NBY78" s="2"/>
      <c r="NBZ78" s="2"/>
      <c r="NCA78" s="2"/>
      <c r="NCB78" s="2"/>
      <c r="NCC78" s="2"/>
      <c r="NCD78" s="2"/>
      <c r="NCE78" s="2"/>
      <c r="NCF78" s="2"/>
      <c r="NCG78" s="2"/>
      <c r="NCH78" s="2"/>
      <c r="NCI78" s="2"/>
      <c r="NCJ78" s="2"/>
      <c r="NCK78" s="2"/>
      <c r="NCL78" s="2"/>
      <c r="NCM78" s="2"/>
      <c r="NCN78" s="2"/>
      <c r="NCO78" s="2"/>
      <c r="NCP78" s="2"/>
      <c r="NCQ78" s="2"/>
      <c r="NCR78" s="2"/>
      <c r="NCS78" s="2"/>
      <c r="NCT78" s="2"/>
      <c r="NCU78" s="2"/>
      <c r="NCV78" s="2"/>
      <c r="NCW78" s="2"/>
      <c r="NCX78" s="2"/>
      <c r="NCY78" s="2"/>
      <c r="NCZ78" s="2"/>
      <c r="NDA78" s="2"/>
      <c r="NDB78" s="2"/>
      <c r="NDC78" s="2"/>
      <c r="NDD78" s="2"/>
      <c r="NDE78" s="2"/>
      <c r="NDF78" s="2"/>
      <c r="NDG78" s="2"/>
      <c r="NDH78" s="2"/>
      <c r="NDI78" s="2"/>
      <c r="NDJ78" s="2"/>
      <c r="NDK78" s="2"/>
      <c r="NDL78" s="2"/>
      <c r="NDM78" s="2"/>
      <c r="NDN78" s="2"/>
      <c r="NDO78" s="2"/>
      <c r="NDP78" s="2"/>
      <c r="NDQ78" s="2"/>
      <c r="NDR78" s="2"/>
      <c r="NDS78" s="2"/>
      <c r="NDT78" s="2"/>
      <c r="NDU78" s="2"/>
      <c r="NDV78" s="2"/>
      <c r="NDW78" s="2"/>
      <c r="NDX78" s="2"/>
      <c r="NDY78" s="2"/>
      <c r="NDZ78" s="2"/>
      <c r="NEA78" s="2"/>
      <c r="NEB78" s="2"/>
      <c r="NEC78" s="2"/>
      <c r="NED78" s="2"/>
      <c r="NEE78" s="2"/>
      <c r="NEF78" s="2"/>
      <c r="NEG78" s="2"/>
      <c r="NEH78" s="2"/>
      <c r="NEI78" s="2"/>
      <c r="NEJ78" s="2"/>
      <c r="NEK78" s="2"/>
      <c r="NEL78" s="2"/>
      <c r="NEM78" s="2"/>
      <c r="NEN78" s="2"/>
      <c r="NEO78" s="2"/>
      <c r="NEP78" s="2"/>
      <c r="NEQ78" s="2"/>
      <c r="NER78" s="2"/>
      <c r="NES78" s="2"/>
      <c r="NET78" s="2"/>
      <c r="NEU78" s="2"/>
      <c r="NEV78" s="2"/>
      <c r="NEW78" s="2"/>
      <c r="NEX78" s="2"/>
      <c r="NEY78" s="2"/>
      <c r="NEZ78" s="2"/>
      <c r="NFA78" s="2"/>
      <c r="NFB78" s="2"/>
      <c r="NFC78" s="2"/>
      <c r="NFD78" s="2"/>
      <c r="NFE78" s="2"/>
      <c r="NFF78" s="2"/>
      <c r="NFG78" s="2"/>
      <c r="NFH78" s="2"/>
      <c r="NFI78" s="2"/>
      <c r="NFJ78" s="2"/>
      <c r="NFK78" s="2"/>
      <c r="NFL78" s="2"/>
      <c r="NFM78" s="2"/>
      <c r="NFN78" s="2"/>
      <c r="NFO78" s="2"/>
      <c r="NFP78" s="2"/>
      <c r="NFQ78" s="2"/>
      <c r="NFR78" s="2"/>
      <c r="NFS78" s="2"/>
      <c r="NFT78" s="2"/>
      <c r="NFU78" s="2"/>
      <c r="NFV78" s="2"/>
      <c r="NFW78" s="2"/>
      <c r="NFX78" s="2"/>
      <c r="NFY78" s="2"/>
      <c r="NFZ78" s="2"/>
      <c r="NGA78" s="2"/>
      <c r="NGB78" s="2"/>
      <c r="NGC78" s="2"/>
      <c r="NGD78" s="2"/>
      <c r="NGE78" s="2"/>
      <c r="NGF78" s="2"/>
      <c r="NGG78" s="2"/>
      <c r="NGH78" s="2"/>
      <c r="NGI78" s="2"/>
      <c r="NGJ78" s="2"/>
      <c r="NGK78" s="2"/>
      <c r="NGL78" s="2"/>
      <c r="NGM78" s="2"/>
      <c r="NGN78" s="2"/>
      <c r="NGO78" s="2"/>
      <c r="NGP78" s="2"/>
      <c r="NGQ78" s="2"/>
      <c r="NGR78" s="2"/>
      <c r="NGS78" s="2"/>
      <c r="NGT78" s="2"/>
      <c r="NGU78" s="2"/>
      <c r="NGV78" s="2"/>
      <c r="NGW78" s="2"/>
      <c r="NGX78" s="2"/>
      <c r="NGY78" s="2"/>
      <c r="NGZ78" s="2"/>
      <c r="NHA78" s="2"/>
      <c r="NHB78" s="2"/>
      <c r="NHC78" s="2"/>
      <c r="NHD78" s="2"/>
      <c r="NHE78" s="2"/>
      <c r="NHF78" s="2"/>
      <c r="NHG78" s="2"/>
      <c r="NHH78" s="2"/>
      <c r="NHI78" s="2"/>
      <c r="NHJ78" s="2"/>
      <c r="NHK78" s="2"/>
      <c r="NHL78" s="2"/>
      <c r="NHM78" s="2"/>
      <c r="NHN78" s="2"/>
      <c r="NHO78" s="2"/>
      <c r="NHP78" s="2"/>
      <c r="NHQ78" s="2"/>
      <c r="NHR78" s="2"/>
      <c r="NHS78" s="2"/>
      <c r="NHT78" s="2"/>
      <c r="NHU78" s="2"/>
      <c r="NHV78" s="2"/>
      <c r="NHW78" s="2"/>
      <c r="NHX78" s="2"/>
      <c r="NHY78" s="2"/>
      <c r="NHZ78" s="2"/>
      <c r="NIA78" s="2"/>
      <c r="NIB78" s="2"/>
      <c r="NIC78" s="2"/>
      <c r="NID78" s="2"/>
      <c r="NIE78" s="2"/>
      <c r="NIF78" s="2"/>
      <c r="NIG78" s="2"/>
      <c r="NIH78" s="2"/>
      <c r="NII78" s="2"/>
      <c r="NIJ78" s="2"/>
      <c r="NIK78" s="2"/>
      <c r="NIL78" s="2"/>
      <c r="NIM78" s="2"/>
      <c r="NIN78" s="2"/>
      <c r="NIO78" s="2"/>
      <c r="NIP78" s="2"/>
      <c r="NIQ78" s="2"/>
      <c r="NIR78" s="2"/>
      <c r="NIS78" s="2"/>
      <c r="NIT78" s="2"/>
      <c r="NIU78" s="2"/>
      <c r="NIV78" s="2"/>
      <c r="NIW78" s="2"/>
      <c r="NIX78" s="2"/>
      <c r="NIY78" s="2"/>
      <c r="NIZ78" s="2"/>
      <c r="NJA78" s="2"/>
      <c r="NJB78" s="2"/>
      <c r="NJC78" s="2"/>
      <c r="NJD78" s="2"/>
      <c r="NJE78" s="2"/>
      <c r="NJF78" s="2"/>
      <c r="NJG78" s="2"/>
      <c r="NJH78" s="2"/>
      <c r="NJI78" s="2"/>
      <c r="NJJ78" s="2"/>
      <c r="NJK78" s="2"/>
      <c r="NJL78" s="2"/>
      <c r="NJM78" s="2"/>
      <c r="NJN78" s="2"/>
      <c r="NJO78" s="2"/>
      <c r="NJP78" s="2"/>
      <c r="NJQ78" s="2"/>
      <c r="NJR78" s="2"/>
      <c r="NJS78" s="2"/>
      <c r="NJT78" s="2"/>
      <c r="NJU78" s="2"/>
      <c r="NJV78" s="2"/>
      <c r="NJW78" s="2"/>
      <c r="NJX78" s="2"/>
      <c r="NJY78" s="2"/>
      <c r="NJZ78" s="2"/>
      <c r="NKA78" s="2"/>
      <c r="NKB78" s="2"/>
      <c r="NKC78" s="2"/>
      <c r="NKD78" s="2"/>
      <c r="NKE78" s="2"/>
      <c r="NKF78" s="2"/>
      <c r="NKG78" s="2"/>
      <c r="NKH78" s="2"/>
      <c r="NKI78" s="2"/>
      <c r="NKJ78" s="2"/>
      <c r="NKK78" s="2"/>
      <c r="NKL78" s="2"/>
      <c r="NKM78" s="2"/>
      <c r="NKN78" s="2"/>
      <c r="NKO78" s="2"/>
      <c r="NKP78" s="2"/>
      <c r="NKQ78" s="2"/>
      <c r="NKR78" s="2"/>
      <c r="NKS78" s="2"/>
      <c r="NKT78" s="2"/>
      <c r="NKU78" s="2"/>
      <c r="NKV78" s="2"/>
      <c r="NKW78" s="2"/>
      <c r="NKX78" s="2"/>
      <c r="NKY78" s="2"/>
      <c r="NKZ78" s="2"/>
      <c r="NLA78" s="2"/>
      <c r="NLB78" s="2"/>
      <c r="NLC78" s="2"/>
      <c r="NLD78" s="2"/>
      <c r="NLE78" s="2"/>
      <c r="NLF78" s="2"/>
      <c r="NLG78" s="2"/>
      <c r="NLH78" s="2"/>
      <c r="NLI78" s="2"/>
      <c r="NLJ78" s="2"/>
      <c r="NLK78" s="2"/>
      <c r="NLL78" s="2"/>
      <c r="NLM78" s="2"/>
      <c r="NLN78" s="2"/>
      <c r="NLO78" s="2"/>
      <c r="NLP78" s="2"/>
      <c r="NLQ78" s="2"/>
      <c r="NLR78" s="2"/>
      <c r="NLS78" s="2"/>
      <c r="NLT78" s="2"/>
      <c r="NLU78" s="2"/>
      <c r="NLV78" s="2"/>
      <c r="NLW78" s="2"/>
      <c r="NLX78" s="2"/>
      <c r="NLY78" s="2"/>
      <c r="NLZ78" s="2"/>
      <c r="NMA78" s="2"/>
      <c r="NMB78" s="2"/>
      <c r="NMC78" s="2"/>
      <c r="NMD78" s="2"/>
      <c r="NME78" s="2"/>
      <c r="NMF78" s="2"/>
      <c r="NMG78" s="2"/>
      <c r="NMH78" s="2"/>
      <c r="NMI78" s="2"/>
      <c r="NMJ78" s="2"/>
      <c r="NMK78" s="2"/>
      <c r="NML78" s="2"/>
      <c r="NMM78" s="2"/>
      <c r="NMN78" s="2"/>
      <c r="NMO78" s="2"/>
      <c r="NMP78" s="2"/>
      <c r="NMQ78" s="2"/>
      <c r="NMR78" s="2"/>
      <c r="NMS78" s="2"/>
      <c r="NMT78" s="2"/>
      <c r="NMU78" s="2"/>
      <c r="NMV78" s="2"/>
      <c r="NMW78" s="2"/>
      <c r="NMX78" s="2"/>
      <c r="NMY78" s="2"/>
      <c r="NMZ78" s="2"/>
      <c r="NNA78" s="2"/>
      <c r="NNB78" s="2"/>
      <c r="NNC78" s="2"/>
      <c r="NND78" s="2"/>
      <c r="NNE78" s="2"/>
      <c r="NNF78" s="2"/>
      <c r="NNG78" s="2"/>
      <c r="NNH78" s="2"/>
      <c r="NNI78" s="2"/>
      <c r="NNJ78" s="2"/>
      <c r="NNK78" s="2"/>
      <c r="NNL78" s="2"/>
      <c r="NNM78" s="2"/>
      <c r="NNN78" s="2"/>
      <c r="NNO78" s="2"/>
      <c r="NNP78" s="2"/>
      <c r="NNQ78" s="2"/>
      <c r="NNR78" s="2"/>
      <c r="NNS78" s="2"/>
      <c r="NNT78" s="2"/>
      <c r="NNU78" s="2"/>
      <c r="NNV78" s="2"/>
      <c r="NNW78" s="2"/>
      <c r="NNX78" s="2"/>
      <c r="NNY78" s="2"/>
      <c r="NNZ78" s="2"/>
      <c r="NOA78" s="2"/>
      <c r="NOB78" s="2"/>
      <c r="NOC78" s="2"/>
      <c r="NOD78" s="2"/>
      <c r="NOE78" s="2"/>
      <c r="NOF78" s="2"/>
      <c r="NOG78" s="2"/>
      <c r="NOH78" s="2"/>
      <c r="NOI78" s="2"/>
      <c r="NOJ78" s="2"/>
      <c r="NOK78" s="2"/>
      <c r="NOL78" s="2"/>
      <c r="NOM78" s="2"/>
      <c r="NON78" s="2"/>
      <c r="NOO78" s="2"/>
      <c r="NOP78" s="2"/>
      <c r="NOQ78" s="2"/>
      <c r="NOR78" s="2"/>
      <c r="NOS78" s="2"/>
      <c r="NOT78" s="2"/>
      <c r="NOU78" s="2"/>
      <c r="NOV78" s="2"/>
      <c r="NOW78" s="2"/>
      <c r="NOX78" s="2"/>
      <c r="NOY78" s="2"/>
      <c r="NOZ78" s="2"/>
      <c r="NPA78" s="2"/>
      <c r="NPB78" s="2"/>
      <c r="NPC78" s="2"/>
      <c r="NPD78" s="2"/>
      <c r="NPE78" s="2"/>
      <c r="NPF78" s="2"/>
      <c r="NPG78" s="2"/>
      <c r="NPH78" s="2"/>
      <c r="NPI78" s="2"/>
      <c r="NPJ78" s="2"/>
      <c r="NPK78" s="2"/>
      <c r="NPL78" s="2"/>
      <c r="NPM78" s="2"/>
      <c r="NPN78" s="2"/>
      <c r="NPO78" s="2"/>
      <c r="NPP78" s="2"/>
      <c r="NPQ78" s="2"/>
      <c r="NPR78" s="2"/>
      <c r="NPS78" s="2"/>
      <c r="NPT78" s="2"/>
      <c r="NPU78" s="2"/>
      <c r="NPV78" s="2"/>
      <c r="NPW78" s="2"/>
      <c r="NPX78" s="2"/>
      <c r="NPY78" s="2"/>
      <c r="NPZ78" s="2"/>
      <c r="NQA78" s="2"/>
      <c r="NQB78" s="2"/>
      <c r="NQC78" s="2"/>
      <c r="NQD78" s="2"/>
      <c r="NQE78" s="2"/>
      <c r="NQF78" s="2"/>
      <c r="NQG78" s="2"/>
      <c r="NQH78" s="2"/>
      <c r="NQI78" s="2"/>
      <c r="NQJ78" s="2"/>
      <c r="NQK78" s="2"/>
      <c r="NQL78" s="2"/>
      <c r="NQM78" s="2"/>
      <c r="NQN78" s="2"/>
      <c r="NQO78" s="2"/>
      <c r="NQP78" s="2"/>
      <c r="NQQ78" s="2"/>
      <c r="NQR78" s="2"/>
      <c r="NQS78" s="2"/>
      <c r="NQT78" s="2"/>
      <c r="NQU78" s="2"/>
      <c r="NQV78" s="2"/>
      <c r="NQW78" s="2"/>
      <c r="NQX78" s="2"/>
      <c r="NQY78" s="2"/>
      <c r="NQZ78" s="2"/>
      <c r="NRA78" s="2"/>
      <c r="NRB78" s="2"/>
      <c r="NRC78" s="2"/>
      <c r="NRD78" s="2"/>
      <c r="NRE78" s="2"/>
      <c r="NRF78" s="2"/>
      <c r="NRG78" s="2"/>
      <c r="NRH78" s="2"/>
      <c r="NRI78" s="2"/>
      <c r="NRJ78" s="2"/>
      <c r="NRK78" s="2"/>
      <c r="NRL78" s="2"/>
      <c r="NRM78" s="2"/>
      <c r="NRN78" s="2"/>
      <c r="NRO78" s="2"/>
      <c r="NRP78" s="2"/>
      <c r="NRQ78" s="2"/>
      <c r="NRR78" s="2"/>
      <c r="NRS78" s="2"/>
      <c r="NRT78" s="2"/>
      <c r="NRU78" s="2"/>
      <c r="NRV78" s="2"/>
      <c r="NRW78" s="2"/>
      <c r="NRX78" s="2"/>
      <c r="NRY78" s="2"/>
      <c r="NRZ78" s="2"/>
      <c r="NSA78" s="2"/>
      <c r="NSB78" s="2"/>
      <c r="NSC78" s="2"/>
      <c r="NSD78" s="2"/>
      <c r="NSE78" s="2"/>
      <c r="NSF78" s="2"/>
      <c r="NSG78" s="2"/>
      <c r="NSH78" s="2"/>
      <c r="NSI78" s="2"/>
      <c r="NSJ78" s="2"/>
      <c r="NSK78" s="2"/>
      <c r="NSL78" s="2"/>
      <c r="NSM78" s="2"/>
      <c r="NSN78" s="2"/>
      <c r="NSO78" s="2"/>
      <c r="NSP78" s="2"/>
      <c r="NSQ78" s="2"/>
      <c r="NSR78" s="2"/>
      <c r="NSS78" s="2"/>
      <c r="NST78" s="2"/>
      <c r="NSU78" s="2"/>
      <c r="NSV78" s="2"/>
      <c r="NSW78" s="2"/>
      <c r="NSX78" s="2"/>
      <c r="NSY78" s="2"/>
      <c r="NSZ78" s="2"/>
      <c r="NTA78" s="2"/>
      <c r="NTB78" s="2"/>
      <c r="NTC78" s="2"/>
      <c r="NTD78" s="2"/>
      <c r="NTE78" s="2"/>
      <c r="NTF78" s="2"/>
      <c r="NTG78" s="2"/>
      <c r="NTH78" s="2"/>
      <c r="NTI78" s="2"/>
      <c r="NTJ78" s="2"/>
      <c r="NTK78" s="2"/>
      <c r="NTL78" s="2"/>
      <c r="NTM78" s="2"/>
      <c r="NTN78" s="2"/>
      <c r="NTO78" s="2"/>
      <c r="NTP78" s="2"/>
      <c r="NTQ78" s="2"/>
      <c r="NTR78" s="2"/>
      <c r="NTS78" s="2"/>
      <c r="NTT78" s="2"/>
      <c r="NTU78" s="2"/>
      <c r="NTV78" s="2"/>
      <c r="NTW78" s="2"/>
      <c r="NTX78" s="2"/>
      <c r="NTY78" s="2"/>
      <c r="NTZ78" s="2"/>
      <c r="NUA78" s="2"/>
      <c r="NUB78" s="2"/>
      <c r="NUC78" s="2"/>
      <c r="NUD78" s="2"/>
      <c r="NUE78" s="2"/>
      <c r="NUF78" s="2"/>
      <c r="NUG78" s="2"/>
      <c r="NUH78" s="2"/>
      <c r="NUI78" s="2"/>
      <c r="NUJ78" s="2"/>
      <c r="NUK78" s="2"/>
      <c r="NUL78" s="2"/>
      <c r="NUM78" s="2"/>
      <c r="NUN78" s="2"/>
      <c r="NUO78" s="2"/>
      <c r="NUP78" s="2"/>
      <c r="NUQ78" s="2"/>
      <c r="NUR78" s="2"/>
      <c r="NUS78" s="2"/>
      <c r="NUT78" s="2"/>
      <c r="NUU78" s="2"/>
      <c r="NUV78" s="2"/>
      <c r="NUW78" s="2"/>
      <c r="NUX78" s="2"/>
      <c r="NUY78" s="2"/>
      <c r="NUZ78" s="2"/>
      <c r="NVA78" s="2"/>
      <c r="NVB78" s="2"/>
      <c r="NVC78" s="2"/>
      <c r="NVD78" s="2"/>
      <c r="NVE78" s="2"/>
      <c r="NVF78" s="2"/>
      <c r="NVG78" s="2"/>
      <c r="NVH78" s="2"/>
      <c r="NVI78" s="2"/>
      <c r="NVJ78" s="2"/>
      <c r="NVK78" s="2"/>
      <c r="NVL78" s="2"/>
      <c r="NVM78" s="2"/>
      <c r="NVN78" s="2"/>
      <c r="NVO78" s="2"/>
      <c r="NVP78" s="2"/>
      <c r="NVQ78" s="2"/>
      <c r="NVR78" s="2"/>
      <c r="NVS78" s="2"/>
      <c r="NVT78" s="2"/>
      <c r="NVU78" s="2"/>
      <c r="NVV78" s="2"/>
      <c r="NVW78" s="2"/>
      <c r="NVX78" s="2"/>
      <c r="NVY78" s="2"/>
      <c r="NVZ78" s="2"/>
      <c r="NWA78" s="2"/>
      <c r="NWB78" s="2"/>
      <c r="NWC78" s="2"/>
      <c r="NWD78" s="2"/>
      <c r="NWE78" s="2"/>
      <c r="NWF78" s="2"/>
      <c r="NWG78" s="2"/>
      <c r="NWH78" s="2"/>
      <c r="NWI78" s="2"/>
      <c r="NWJ78" s="2"/>
      <c r="NWK78" s="2"/>
      <c r="NWL78" s="2"/>
      <c r="NWM78" s="2"/>
      <c r="NWN78" s="2"/>
      <c r="NWO78" s="2"/>
      <c r="NWP78" s="2"/>
      <c r="NWQ78" s="2"/>
      <c r="NWR78" s="2"/>
      <c r="NWS78" s="2"/>
      <c r="NWT78" s="2"/>
      <c r="NWU78" s="2"/>
      <c r="NWV78" s="2"/>
      <c r="NWW78" s="2"/>
      <c r="NWX78" s="2"/>
      <c r="NWY78" s="2"/>
      <c r="NWZ78" s="2"/>
      <c r="NXA78" s="2"/>
      <c r="NXB78" s="2"/>
      <c r="NXC78" s="2"/>
      <c r="NXD78" s="2"/>
      <c r="NXE78" s="2"/>
      <c r="NXF78" s="2"/>
      <c r="NXG78" s="2"/>
      <c r="NXH78" s="2"/>
      <c r="NXI78" s="2"/>
      <c r="NXJ78" s="2"/>
      <c r="NXK78" s="2"/>
      <c r="NXL78" s="2"/>
      <c r="NXM78" s="2"/>
      <c r="NXN78" s="2"/>
      <c r="NXO78" s="2"/>
      <c r="NXP78" s="2"/>
      <c r="NXQ78" s="2"/>
      <c r="NXR78" s="2"/>
      <c r="NXS78" s="2"/>
      <c r="NXT78" s="2"/>
      <c r="NXU78" s="2"/>
      <c r="NXV78" s="2"/>
      <c r="NXW78" s="2"/>
      <c r="NXX78" s="2"/>
      <c r="NXY78" s="2"/>
      <c r="NXZ78" s="2"/>
      <c r="NYA78" s="2"/>
      <c r="NYB78" s="2"/>
      <c r="NYC78" s="2"/>
      <c r="NYD78" s="2"/>
      <c r="NYE78" s="2"/>
      <c r="NYF78" s="2"/>
      <c r="NYG78" s="2"/>
      <c r="NYH78" s="2"/>
      <c r="NYI78" s="2"/>
      <c r="NYJ78" s="2"/>
      <c r="NYK78" s="2"/>
      <c r="NYL78" s="2"/>
      <c r="NYM78" s="2"/>
      <c r="NYN78" s="2"/>
      <c r="NYO78" s="2"/>
      <c r="NYP78" s="2"/>
      <c r="NYQ78" s="2"/>
      <c r="NYR78" s="2"/>
      <c r="NYS78" s="2"/>
      <c r="NYT78" s="2"/>
      <c r="NYU78" s="2"/>
      <c r="NYV78" s="2"/>
      <c r="NYW78" s="2"/>
      <c r="NYX78" s="2"/>
      <c r="NYY78" s="2"/>
      <c r="NYZ78" s="2"/>
      <c r="NZA78" s="2"/>
      <c r="NZB78" s="2"/>
      <c r="NZC78" s="2"/>
      <c r="NZD78" s="2"/>
      <c r="NZE78" s="2"/>
      <c r="NZF78" s="2"/>
      <c r="NZG78" s="2"/>
      <c r="NZH78" s="2"/>
      <c r="NZI78" s="2"/>
      <c r="NZJ78" s="2"/>
      <c r="NZK78" s="2"/>
      <c r="NZL78" s="2"/>
      <c r="NZM78" s="2"/>
      <c r="NZN78" s="2"/>
      <c r="NZO78" s="2"/>
      <c r="NZP78" s="2"/>
      <c r="NZQ78" s="2"/>
      <c r="NZR78" s="2"/>
      <c r="NZS78" s="2"/>
      <c r="NZT78" s="2"/>
      <c r="NZU78" s="2"/>
      <c r="NZV78" s="2"/>
      <c r="NZW78" s="2"/>
      <c r="NZX78" s="2"/>
      <c r="NZY78" s="2"/>
      <c r="NZZ78" s="2"/>
      <c r="OAA78" s="2"/>
      <c r="OAB78" s="2"/>
      <c r="OAC78" s="2"/>
      <c r="OAD78" s="2"/>
      <c r="OAE78" s="2"/>
      <c r="OAF78" s="2"/>
      <c r="OAG78" s="2"/>
      <c r="OAH78" s="2"/>
      <c r="OAI78" s="2"/>
      <c r="OAJ78" s="2"/>
      <c r="OAK78" s="2"/>
      <c r="OAL78" s="2"/>
      <c r="OAM78" s="2"/>
      <c r="OAN78" s="2"/>
      <c r="OAO78" s="2"/>
      <c r="OAP78" s="2"/>
      <c r="OAQ78" s="2"/>
      <c r="OAR78" s="2"/>
      <c r="OAS78" s="2"/>
      <c r="OAT78" s="2"/>
      <c r="OAU78" s="2"/>
      <c r="OAV78" s="2"/>
      <c r="OAW78" s="2"/>
      <c r="OAX78" s="2"/>
      <c r="OAY78" s="2"/>
      <c r="OAZ78" s="2"/>
      <c r="OBA78" s="2"/>
      <c r="OBB78" s="2"/>
      <c r="OBC78" s="2"/>
      <c r="OBD78" s="2"/>
      <c r="OBE78" s="2"/>
      <c r="OBF78" s="2"/>
      <c r="OBG78" s="2"/>
      <c r="OBH78" s="2"/>
      <c r="OBI78" s="2"/>
      <c r="OBJ78" s="2"/>
      <c r="OBK78" s="2"/>
      <c r="OBL78" s="2"/>
      <c r="OBM78" s="2"/>
      <c r="OBN78" s="2"/>
      <c r="OBO78" s="2"/>
      <c r="OBP78" s="2"/>
      <c r="OBQ78" s="2"/>
      <c r="OBR78" s="2"/>
      <c r="OBS78" s="2"/>
      <c r="OBT78" s="2"/>
      <c r="OBU78" s="2"/>
      <c r="OBV78" s="2"/>
      <c r="OBW78" s="2"/>
      <c r="OBX78" s="2"/>
      <c r="OBY78" s="2"/>
      <c r="OBZ78" s="2"/>
      <c r="OCA78" s="2"/>
      <c r="OCB78" s="2"/>
      <c r="OCC78" s="2"/>
      <c r="OCD78" s="2"/>
      <c r="OCE78" s="2"/>
      <c r="OCF78" s="2"/>
      <c r="OCG78" s="2"/>
      <c r="OCH78" s="2"/>
      <c r="OCI78" s="2"/>
      <c r="OCJ78" s="2"/>
      <c r="OCK78" s="2"/>
      <c r="OCL78" s="2"/>
      <c r="OCM78" s="2"/>
      <c r="OCN78" s="2"/>
      <c r="OCO78" s="2"/>
      <c r="OCP78" s="2"/>
      <c r="OCQ78" s="2"/>
      <c r="OCR78" s="2"/>
      <c r="OCS78" s="2"/>
      <c r="OCT78" s="2"/>
      <c r="OCU78" s="2"/>
      <c r="OCV78" s="2"/>
      <c r="OCW78" s="2"/>
      <c r="OCX78" s="2"/>
      <c r="OCY78" s="2"/>
      <c r="OCZ78" s="2"/>
      <c r="ODA78" s="2"/>
      <c r="ODB78" s="2"/>
      <c r="ODC78" s="2"/>
      <c r="ODD78" s="2"/>
      <c r="ODE78" s="2"/>
      <c r="ODF78" s="2"/>
      <c r="ODG78" s="2"/>
      <c r="ODH78" s="2"/>
      <c r="ODI78" s="2"/>
      <c r="ODJ78" s="2"/>
      <c r="ODK78" s="2"/>
      <c r="ODL78" s="2"/>
      <c r="ODM78" s="2"/>
      <c r="ODN78" s="2"/>
      <c r="ODO78" s="2"/>
      <c r="ODP78" s="2"/>
      <c r="ODQ78" s="2"/>
      <c r="ODR78" s="2"/>
      <c r="ODS78" s="2"/>
      <c r="ODT78" s="2"/>
      <c r="ODU78" s="2"/>
      <c r="ODV78" s="2"/>
      <c r="ODW78" s="2"/>
      <c r="ODX78" s="2"/>
      <c r="ODY78" s="2"/>
      <c r="ODZ78" s="2"/>
      <c r="OEA78" s="2"/>
      <c r="OEB78" s="2"/>
      <c r="OEC78" s="2"/>
      <c r="OED78" s="2"/>
      <c r="OEE78" s="2"/>
      <c r="OEF78" s="2"/>
      <c r="OEG78" s="2"/>
      <c r="OEH78" s="2"/>
      <c r="OEI78" s="2"/>
      <c r="OEJ78" s="2"/>
      <c r="OEK78" s="2"/>
      <c r="OEL78" s="2"/>
      <c r="OEM78" s="2"/>
      <c r="OEN78" s="2"/>
      <c r="OEO78" s="2"/>
      <c r="OEP78" s="2"/>
      <c r="OEQ78" s="2"/>
      <c r="OER78" s="2"/>
      <c r="OES78" s="2"/>
      <c r="OET78" s="2"/>
      <c r="OEU78" s="2"/>
      <c r="OEV78" s="2"/>
      <c r="OEW78" s="2"/>
      <c r="OEX78" s="2"/>
      <c r="OEY78" s="2"/>
      <c r="OEZ78" s="2"/>
      <c r="OFA78" s="2"/>
      <c r="OFB78" s="2"/>
      <c r="OFC78" s="2"/>
      <c r="OFD78" s="2"/>
      <c r="OFE78" s="2"/>
      <c r="OFF78" s="2"/>
      <c r="OFG78" s="2"/>
      <c r="OFH78" s="2"/>
      <c r="OFI78" s="2"/>
      <c r="OFJ78" s="2"/>
      <c r="OFK78" s="2"/>
      <c r="OFL78" s="2"/>
      <c r="OFM78" s="2"/>
      <c r="OFN78" s="2"/>
      <c r="OFO78" s="2"/>
      <c r="OFP78" s="2"/>
      <c r="OFQ78" s="2"/>
      <c r="OFR78" s="2"/>
      <c r="OFS78" s="2"/>
      <c r="OFT78" s="2"/>
      <c r="OFU78" s="2"/>
      <c r="OFV78" s="2"/>
      <c r="OFW78" s="2"/>
      <c r="OFX78" s="2"/>
      <c r="OFY78" s="2"/>
      <c r="OFZ78" s="2"/>
      <c r="OGA78" s="2"/>
      <c r="OGB78" s="2"/>
      <c r="OGC78" s="2"/>
      <c r="OGD78" s="2"/>
      <c r="OGE78" s="2"/>
      <c r="OGF78" s="2"/>
      <c r="OGG78" s="2"/>
      <c r="OGH78" s="2"/>
      <c r="OGI78" s="2"/>
      <c r="OGJ78" s="2"/>
      <c r="OGK78" s="2"/>
      <c r="OGL78" s="2"/>
      <c r="OGM78" s="2"/>
      <c r="OGN78" s="2"/>
      <c r="OGO78" s="2"/>
      <c r="OGP78" s="2"/>
      <c r="OGQ78" s="2"/>
      <c r="OGR78" s="2"/>
      <c r="OGS78" s="2"/>
      <c r="OGT78" s="2"/>
      <c r="OGU78" s="2"/>
      <c r="OGV78" s="2"/>
      <c r="OGW78" s="2"/>
      <c r="OGX78" s="2"/>
      <c r="OGY78" s="2"/>
      <c r="OGZ78" s="2"/>
      <c r="OHA78" s="2"/>
      <c r="OHB78" s="2"/>
      <c r="OHC78" s="2"/>
      <c r="OHD78" s="2"/>
      <c r="OHE78" s="2"/>
      <c r="OHF78" s="2"/>
      <c r="OHG78" s="2"/>
      <c r="OHH78" s="2"/>
      <c r="OHI78" s="2"/>
      <c r="OHJ78" s="2"/>
      <c r="OHK78" s="2"/>
      <c r="OHL78" s="2"/>
      <c r="OHM78" s="2"/>
      <c r="OHN78" s="2"/>
      <c r="OHO78" s="2"/>
      <c r="OHP78" s="2"/>
      <c r="OHQ78" s="2"/>
      <c r="OHR78" s="2"/>
      <c r="OHS78" s="2"/>
      <c r="OHT78" s="2"/>
      <c r="OHU78" s="2"/>
      <c r="OHV78" s="2"/>
      <c r="OHW78" s="2"/>
      <c r="OHX78" s="2"/>
      <c r="OHY78" s="2"/>
      <c r="OHZ78" s="2"/>
      <c r="OIA78" s="2"/>
      <c r="OIB78" s="2"/>
      <c r="OIC78" s="2"/>
      <c r="OID78" s="2"/>
      <c r="OIE78" s="2"/>
      <c r="OIF78" s="2"/>
      <c r="OIG78" s="2"/>
      <c r="OIH78" s="2"/>
      <c r="OII78" s="2"/>
      <c r="OIJ78" s="2"/>
      <c r="OIK78" s="2"/>
      <c r="OIL78" s="2"/>
      <c r="OIM78" s="2"/>
      <c r="OIN78" s="2"/>
      <c r="OIO78" s="2"/>
      <c r="OIP78" s="2"/>
      <c r="OIQ78" s="2"/>
      <c r="OIR78" s="2"/>
      <c r="OIS78" s="2"/>
      <c r="OIT78" s="2"/>
      <c r="OIU78" s="2"/>
      <c r="OIV78" s="2"/>
      <c r="OIW78" s="2"/>
      <c r="OIX78" s="2"/>
      <c r="OIY78" s="2"/>
      <c r="OIZ78" s="2"/>
      <c r="OJA78" s="2"/>
      <c r="OJB78" s="2"/>
      <c r="OJC78" s="2"/>
      <c r="OJD78" s="2"/>
      <c r="OJE78" s="2"/>
      <c r="OJF78" s="2"/>
      <c r="OJG78" s="2"/>
      <c r="OJH78" s="2"/>
      <c r="OJI78" s="2"/>
      <c r="OJJ78" s="2"/>
      <c r="OJK78" s="2"/>
      <c r="OJL78" s="2"/>
      <c r="OJM78" s="2"/>
      <c r="OJN78" s="2"/>
      <c r="OJO78" s="2"/>
      <c r="OJP78" s="2"/>
      <c r="OJQ78" s="2"/>
      <c r="OJR78" s="2"/>
      <c r="OJS78" s="2"/>
      <c r="OJT78" s="2"/>
      <c r="OJU78" s="2"/>
      <c r="OJV78" s="2"/>
      <c r="OJW78" s="2"/>
      <c r="OJX78" s="2"/>
      <c r="OJY78" s="2"/>
      <c r="OJZ78" s="2"/>
      <c r="OKA78" s="2"/>
      <c r="OKB78" s="2"/>
      <c r="OKC78" s="2"/>
      <c r="OKD78" s="2"/>
      <c r="OKE78" s="2"/>
      <c r="OKF78" s="2"/>
      <c r="OKG78" s="2"/>
      <c r="OKH78" s="2"/>
      <c r="OKI78" s="2"/>
      <c r="OKJ78" s="2"/>
      <c r="OKK78" s="2"/>
      <c r="OKL78" s="2"/>
      <c r="OKM78" s="2"/>
      <c r="OKN78" s="2"/>
      <c r="OKO78" s="2"/>
      <c r="OKP78" s="2"/>
      <c r="OKQ78" s="2"/>
      <c r="OKR78" s="2"/>
      <c r="OKS78" s="2"/>
      <c r="OKT78" s="2"/>
      <c r="OKU78" s="2"/>
      <c r="OKV78" s="2"/>
      <c r="OKW78" s="2"/>
      <c r="OKX78" s="2"/>
      <c r="OKY78" s="2"/>
      <c r="OKZ78" s="2"/>
      <c r="OLA78" s="2"/>
      <c r="OLB78" s="2"/>
      <c r="OLC78" s="2"/>
      <c r="OLD78" s="2"/>
      <c r="OLE78" s="2"/>
      <c r="OLF78" s="2"/>
      <c r="OLG78" s="2"/>
      <c r="OLH78" s="2"/>
      <c r="OLI78" s="2"/>
      <c r="OLJ78" s="2"/>
      <c r="OLK78" s="2"/>
      <c r="OLL78" s="2"/>
      <c r="OLM78" s="2"/>
      <c r="OLN78" s="2"/>
      <c r="OLO78" s="2"/>
      <c r="OLP78" s="2"/>
      <c r="OLQ78" s="2"/>
      <c r="OLR78" s="2"/>
      <c r="OLS78" s="2"/>
      <c r="OLT78" s="2"/>
      <c r="OLU78" s="2"/>
      <c r="OLV78" s="2"/>
      <c r="OLW78" s="2"/>
      <c r="OLX78" s="2"/>
      <c r="OLY78" s="2"/>
      <c r="OLZ78" s="2"/>
      <c r="OMA78" s="2"/>
      <c r="OMB78" s="2"/>
      <c r="OMC78" s="2"/>
      <c r="OMD78" s="2"/>
      <c r="OME78" s="2"/>
      <c r="OMF78" s="2"/>
      <c r="OMG78" s="2"/>
      <c r="OMH78" s="2"/>
      <c r="OMI78" s="2"/>
      <c r="OMJ78" s="2"/>
      <c r="OMK78" s="2"/>
      <c r="OML78" s="2"/>
      <c r="OMM78" s="2"/>
      <c r="OMN78" s="2"/>
      <c r="OMO78" s="2"/>
      <c r="OMP78" s="2"/>
      <c r="OMQ78" s="2"/>
      <c r="OMR78" s="2"/>
      <c r="OMS78" s="2"/>
      <c r="OMT78" s="2"/>
      <c r="OMU78" s="2"/>
      <c r="OMV78" s="2"/>
      <c r="OMW78" s="2"/>
      <c r="OMX78" s="2"/>
      <c r="OMY78" s="2"/>
      <c r="OMZ78" s="2"/>
      <c r="ONA78" s="2"/>
      <c r="ONB78" s="2"/>
      <c r="ONC78" s="2"/>
      <c r="OND78" s="2"/>
      <c r="ONE78" s="2"/>
      <c r="ONF78" s="2"/>
      <c r="ONG78" s="2"/>
      <c r="ONH78" s="2"/>
      <c r="ONI78" s="2"/>
      <c r="ONJ78" s="2"/>
      <c r="ONK78" s="2"/>
      <c r="ONL78" s="2"/>
      <c r="ONM78" s="2"/>
      <c r="ONN78" s="2"/>
      <c r="ONO78" s="2"/>
      <c r="ONP78" s="2"/>
      <c r="ONQ78" s="2"/>
      <c r="ONR78" s="2"/>
      <c r="ONS78" s="2"/>
      <c r="ONT78" s="2"/>
      <c r="ONU78" s="2"/>
      <c r="ONV78" s="2"/>
      <c r="ONW78" s="2"/>
      <c r="ONX78" s="2"/>
      <c r="ONY78" s="2"/>
      <c r="ONZ78" s="2"/>
      <c r="OOA78" s="2"/>
      <c r="OOB78" s="2"/>
      <c r="OOC78" s="2"/>
      <c r="OOD78" s="2"/>
      <c r="OOE78" s="2"/>
      <c r="OOF78" s="2"/>
      <c r="OOG78" s="2"/>
      <c r="OOH78" s="2"/>
      <c r="OOI78" s="2"/>
      <c r="OOJ78" s="2"/>
      <c r="OOK78" s="2"/>
      <c r="OOL78" s="2"/>
      <c r="OOM78" s="2"/>
      <c r="OON78" s="2"/>
      <c r="OOO78" s="2"/>
      <c r="OOP78" s="2"/>
      <c r="OOQ78" s="2"/>
      <c r="OOR78" s="2"/>
      <c r="OOS78" s="2"/>
      <c r="OOT78" s="2"/>
      <c r="OOU78" s="2"/>
      <c r="OOV78" s="2"/>
      <c r="OOW78" s="2"/>
      <c r="OOX78" s="2"/>
      <c r="OOY78" s="2"/>
      <c r="OOZ78" s="2"/>
      <c r="OPA78" s="2"/>
      <c r="OPB78" s="2"/>
      <c r="OPC78" s="2"/>
      <c r="OPD78" s="2"/>
      <c r="OPE78" s="2"/>
      <c r="OPF78" s="2"/>
      <c r="OPG78" s="2"/>
      <c r="OPH78" s="2"/>
      <c r="OPI78" s="2"/>
      <c r="OPJ78" s="2"/>
      <c r="OPK78" s="2"/>
      <c r="OPL78" s="2"/>
      <c r="OPM78" s="2"/>
      <c r="OPN78" s="2"/>
      <c r="OPO78" s="2"/>
      <c r="OPP78" s="2"/>
      <c r="OPQ78" s="2"/>
      <c r="OPR78" s="2"/>
      <c r="OPS78" s="2"/>
      <c r="OPT78" s="2"/>
      <c r="OPU78" s="2"/>
      <c r="OPV78" s="2"/>
      <c r="OPW78" s="2"/>
      <c r="OPX78" s="2"/>
      <c r="OPY78" s="2"/>
      <c r="OPZ78" s="2"/>
      <c r="OQA78" s="2"/>
      <c r="OQB78" s="2"/>
      <c r="OQC78" s="2"/>
      <c r="OQD78" s="2"/>
      <c r="OQE78" s="2"/>
      <c r="OQF78" s="2"/>
      <c r="OQG78" s="2"/>
      <c r="OQH78" s="2"/>
      <c r="OQI78" s="2"/>
      <c r="OQJ78" s="2"/>
      <c r="OQK78" s="2"/>
      <c r="OQL78" s="2"/>
      <c r="OQM78" s="2"/>
      <c r="OQN78" s="2"/>
      <c r="OQO78" s="2"/>
      <c r="OQP78" s="2"/>
      <c r="OQQ78" s="2"/>
      <c r="OQR78" s="2"/>
      <c r="OQS78" s="2"/>
      <c r="OQT78" s="2"/>
      <c r="OQU78" s="2"/>
      <c r="OQV78" s="2"/>
      <c r="OQW78" s="2"/>
      <c r="OQX78" s="2"/>
      <c r="OQY78" s="2"/>
      <c r="OQZ78" s="2"/>
      <c r="ORA78" s="2"/>
      <c r="ORB78" s="2"/>
      <c r="ORC78" s="2"/>
      <c r="ORD78" s="2"/>
      <c r="ORE78" s="2"/>
      <c r="ORF78" s="2"/>
      <c r="ORG78" s="2"/>
      <c r="ORH78" s="2"/>
      <c r="ORI78" s="2"/>
      <c r="ORJ78" s="2"/>
      <c r="ORK78" s="2"/>
      <c r="ORL78" s="2"/>
      <c r="ORM78" s="2"/>
      <c r="ORN78" s="2"/>
      <c r="ORO78" s="2"/>
      <c r="ORP78" s="2"/>
      <c r="ORQ78" s="2"/>
      <c r="ORR78" s="2"/>
      <c r="ORS78" s="2"/>
      <c r="ORT78" s="2"/>
      <c r="ORU78" s="2"/>
      <c r="ORV78" s="2"/>
      <c r="ORW78" s="2"/>
      <c r="ORX78" s="2"/>
      <c r="ORY78" s="2"/>
      <c r="ORZ78" s="2"/>
      <c r="OSA78" s="2"/>
      <c r="OSB78" s="2"/>
      <c r="OSC78" s="2"/>
      <c r="OSD78" s="2"/>
      <c r="OSE78" s="2"/>
      <c r="OSF78" s="2"/>
      <c r="OSG78" s="2"/>
      <c r="OSH78" s="2"/>
      <c r="OSI78" s="2"/>
      <c r="OSJ78" s="2"/>
      <c r="OSK78" s="2"/>
      <c r="OSL78" s="2"/>
      <c r="OSM78" s="2"/>
      <c r="OSN78" s="2"/>
      <c r="OSO78" s="2"/>
      <c r="OSP78" s="2"/>
      <c r="OSQ78" s="2"/>
      <c r="OSR78" s="2"/>
      <c r="OSS78" s="2"/>
      <c r="OST78" s="2"/>
      <c r="OSU78" s="2"/>
      <c r="OSV78" s="2"/>
      <c r="OSW78" s="2"/>
      <c r="OSX78" s="2"/>
      <c r="OSY78" s="2"/>
      <c r="OSZ78" s="2"/>
      <c r="OTA78" s="2"/>
      <c r="OTB78" s="2"/>
      <c r="OTC78" s="2"/>
      <c r="OTD78" s="2"/>
      <c r="OTE78" s="2"/>
      <c r="OTF78" s="2"/>
      <c r="OTG78" s="2"/>
      <c r="OTH78" s="2"/>
      <c r="OTI78" s="2"/>
      <c r="OTJ78" s="2"/>
      <c r="OTK78" s="2"/>
      <c r="OTL78" s="2"/>
      <c r="OTM78" s="2"/>
      <c r="OTN78" s="2"/>
      <c r="OTO78" s="2"/>
      <c r="OTP78" s="2"/>
      <c r="OTQ78" s="2"/>
      <c r="OTR78" s="2"/>
      <c r="OTS78" s="2"/>
      <c r="OTT78" s="2"/>
      <c r="OTU78" s="2"/>
      <c r="OTV78" s="2"/>
      <c r="OTW78" s="2"/>
      <c r="OTX78" s="2"/>
      <c r="OTY78" s="2"/>
      <c r="OTZ78" s="2"/>
      <c r="OUA78" s="2"/>
      <c r="OUB78" s="2"/>
      <c r="OUC78" s="2"/>
      <c r="OUD78" s="2"/>
      <c r="OUE78" s="2"/>
      <c r="OUF78" s="2"/>
      <c r="OUG78" s="2"/>
      <c r="OUH78" s="2"/>
      <c r="OUI78" s="2"/>
      <c r="OUJ78" s="2"/>
      <c r="OUK78" s="2"/>
      <c r="OUL78" s="2"/>
      <c r="OUM78" s="2"/>
      <c r="OUN78" s="2"/>
      <c r="OUO78" s="2"/>
      <c r="OUP78" s="2"/>
      <c r="OUQ78" s="2"/>
      <c r="OUR78" s="2"/>
      <c r="OUS78" s="2"/>
      <c r="OUT78" s="2"/>
      <c r="OUU78" s="2"/>
      <c r="OUV78" s="2"/>
      <c r="OUW78" s="2"/>
      <c r="OUX78" s="2"/>
      <c r="OUY78" s="2"/>
      <c r="OUZ78" s="2"/>
      <c r="OVA78" s="2"/>
      <c r="OVB78" s="2"/>
      <c r="OVC78" s="2"/>
      <c r="OVD78" s="2"/>
      <c r="OVE78" s="2"/>
      <c r="OVF78" s="2"/>
      <c r="OVG78" s="2"/>
      <c r="OVH78" s="2"/>
      <c r="OVI78" s="2"/>
      <c r="OVJ78" s="2"/>
      <c r="OVK78" s="2"/>
      <c r="OVL78" s="2"/>
      <c r="OVM78" s="2"/>
      <c r="OVN78" s="2"/>
      <c r="OVO78" s="2"/>
      <c r="OVP78" s="2"/>
      <c r="OVQ78" s="2"/>
      <c r="OVR78" s="2"/>
      <c r="OVS78" s="2"/>
      <c r="OVT78" s="2"/>
      <c r="OVU78" s="2"/>
      <c r="OVV78" s="2"/>
      <c r="OVW78" s="2"/>
      <c r="OVX78" s="2"/>
      <c r="OVY78" s="2"/>
      <c r="OVZ78" s="2"/>
      <c r="OWA78" s="2"/>
      <c r="OWB78" s="2"/>
      <c r="OWC78" s="2"/>
      <c r="OWD78" s="2"/>
      <c r="OWE78" s="2"/>
      <c r="OWF78" s="2"/>
      <c r="OWG78" s="2"/>
      <c r="OWH78" s="2"/>
      <c r="OWI78" s="2"/>
      <c r="OWJ78" s="2"/>
      <c r="OWK78" s="2"/>
      <c r="OWL78" s="2"/>
      <c r="OWM78" s="2"/>
      <c r="OWN78" s="2"/>
      <c r="OWO78" s="2"/>
      <c r="OWP78" s="2"/>
      <c r="OWQ78" s="2"/>
      <c r="OWR78" s="2"/>
      <c r="OWS78" s="2"/>
      <c r="OWT78" s="2"/>
      <c r="OWU78" s="2"/>
      <c r="OWV78" s="2"/>
      <c r="OWW78" s="2"/>
      <c r="OWX78" s="2"/>
      <c r="OWY78" s="2"/>
      <c r="OWZ78" s="2"/>
      <c r="OXA78" s="2"/>
      <c r="OXB78" s="2"/>
      <c r="OXC78" s="2"/>
      <c r="OXD78" s="2"/>
      <c r="OXE78" s="2"/>
      <c r="OXF78" s="2"/>
      <c r="OXG78" s="2"/>
      <c r="OXH78" s="2"/>
      <c r="OXI78" s="2"/>
      <c r="OXJ78" s="2"/>
      <c r="OXK78" s="2"/>
      <c r="OXL78" s="2"/>
      <c r="OXM78" s="2"/>
      <c r="OXN78" s="2"/>
      <c r="OXO78" s="2"/>
      <c r="OXP78" s="2"/>
      <c r="OXQ78" s="2"/>
      <c r="OXR78" s="2"/>
      <c r="OXS78" s="2"/>
      <c r="OXT78" s="2"/>
      <c r="OXU78" s="2"/>
      <c r="OXV78" s="2"/>
      <c r="OXW78" s="2"/>
      <c r="OXX78" s="2"/>
      <c r="OXY78" s="2"/>
      <c r="OXZ78" s="2"/>
      <c r="OYA78" s="2"/>
      <c r="OYB78" s="2"/>
      <c r="OYC78" s="2"/>
      <c r="OYD78" s="2"/>
      <c r="OYE78" s="2"/>
      <c r="OYF78" s="2"/>
      <c r="OYG78" s="2"/>
      <c r="OYH78" s="2"/>
      <c r="OYI78" s="2"/>
      <c r="OYJ78" s="2"/>
      <c r="OYK78" s="2"/>
      <c r="OYL78" s="2"/>
      <c r="OYM78" s="2"/>
      <c r="OYN78" s="2"/>
      <c r="OYO78" s="2"/>
      <c r="OYP78" s="2"/>
      <c r="OYQ78" s="2"/>
      <c r="OYR78" s="2"/>
      <c r="OYS78" s="2"/>
      <c r="OYT78" s="2"/>
      <c r="OYU78" s="2"/>
      <c r="OYV78" s="2"/>
      <c r="OYW78" s="2"/>
      <c r="OYX78" s="2"/>
      <c r="OYY78" s="2"/>
      <c r="OYZ78" s="2"/>
      <c r="OZA78" s="2"/>
      <c r="OZB78" s="2"/>
      <c r="OZC78" s="2"/>
      <c r="OZD78" s="2"/>
      <c r="OZE78" s="2"/>
      <c r="OZF78" s="2"/>
      <c r="OZG78" s="2"/>
      <c r="OZH78" s="2"/>
      <c r="OZI78" s="2"/>
      <c r="OZJ78" s="2"/>
      <c r="OZK78" s="2"/>
      <c r="OZL78" s="2"/>
      <c r="OZM78" s="2"/>
      <c r="OZN78" s="2"/>
      <c r="OZO78" s="2"/>
      <c r="OZP78" s="2"/>
      <c r="OZQ78" s="2"/>
      <c r="OZR78" s="2"/>
      <c r="OZS78" s="2"/>
      <c r="OZT78" s="2"/>
      <c r="OZU78" s="2"/>
      <c r="OZV78" s="2"/>
      <c r="OZW78" s="2"/>
      <c r="OZX78" s="2"/>
      <c r="OZY78" s="2"/>
      <c r="OZZ78" s="2"/>
      <c r="PAA78" s="2"/>
      <c r="PAB78" s="2"/>
      <c r="PAC78" s="2"/>
      <c r="PAD78" s="2"/>
      <c r="PAE78" s="2"/>
      <c r="PAF78" s="2"/>
      <c r="PAG78" s="2"/>
      <c r="PAH78" s="2"/>
      <c r="PAI78" s="2"/>
      <c r="PAJ78" s="2"/>
      <c r="PAK78" s="2"/>
      <c r="PAL78" s="2"/>
      <c r="PAM78" s="2"/>
      <c r="PAN78" s="2"/>
      <c r="PAO78" s="2"/>
      <c r="PAP78" s="2"/>
      <c r="PAQ78" s="2"/>
      <c r="PAR78" s="2"/>
      <c r="PAS78" s="2"/>
      <c r="PAT78" s="2"/>
      <c r="PAU78" s="2"/>
      <c r="PAV78" s="2"/>
      <c r="PAW78" s="2"/>
      <c r="PAX78" s="2"/>
      <c r="PAY78" s="2"/>
      <c r="PAZ78" s="2"/>
      <c r="PBA78" s="2"/>
      <c r="PBB78" s="2"/>
      <c r="PBC78" s="2"/>
      <c r="PBD78" s="2"/>
      <c r="PBE78" s="2"/>
      <c r="PBF78" s="2"/>
      <c r="PBG78" s="2"/>
      <c r="PBH78" s="2"/>
      <c r="PBI78" s="2"/>
      <c r="PBJ78" s="2"/>
      <c r="PBK78" s="2"/>
      <c r="PBL78" s="2"/>
      <c r="PBM78" s="2"/>
      <c r="PBN78" s="2"/>
      <c r="PBO78" s="2"/>
      <c r="PBP78" s="2"/>
      <c r="PBQ78" s="2"/>
      <c r="PBR78" s="2"/>
      <c r="PBS78" s="2"/>
      <c r="PBT78" s="2"/>
      <c r="PBU78" s="2"/>
      <c r="PBV78" s="2"/>
      <c r="PBW78" s="2"/>
      <c r="PBX78" s="2"/>
      <c r="PBY78" s="2"/>
      <c r="PBZ78" s="2"/>
      <c r="PCA78" s="2"/>
      <c r="PCB78" s="2"/>
      <c r="PCC78" s="2"/>
      <c r="PCD78" s="2"/>
      <c r="PCE78" s="2"/>
      <c r="PCF78" s="2"/>
      <c r="PCG78" s="2"/>
      <c r="PCH78" s="2"/>
      <c r="PCI78" s="2"/>
      <c r="PCJ78" s="2"/>
      <c r="PCK78" s="2"/>
      <c r="PCL78" s="2"/>
      <c r="PCM78" s="2"/>
      <c r="PCN78" s="2"/>
      <c r="PCO78" s="2"/>
      <c r="PCP78" s="2"/>
      <c r="PCQ78" s="2"/>
      <c r="PCR78" s="2"/>
      <c r="PCS78" s="2"/>
      <c r="PCT78" s="2"/>
      <c r="PCU78" s="2"/>
      <c r="PCV78" s="2"/>
      <c r="PCW78" s="2"/>
      <c r="PCX78" s="2"/>
      <c r="PCY78" s="2"/>
      <c r="PCZ78" s="2"/>
      <c r="PDA78" s="2"/>
      <c r="PDB78" s="2"/>
      <c r="PDC78" s="2"/>
      <c r="PDD78" s="2"/>
      <c r="PDE78" s="2"/>
      <c r="PDF78" s="2"/>
      <c r="PDG78" s="2"/>
      <c r="PDH78" s="2"/>
      <c r="PDI78" s="2"/>
      <c r="PDJ78" s="2"/>
      <c r="PDK78" s="2"/>
      <c r="PDL78" s="2"/>
      <c r="PDM78" s="2"/>
      <c r="PDN78" s="2"/>
      <c r="PDO78" s="2"/>
      <c r="PDP78" s="2"/>
      <c r="PDQ78" s="2"/>
      <c r="PDR78" s="2"/>
      <c r="PDS78" s="2"/>
      <c r="PDT78" s="2"/>
      <c r="PDU78" s="2"/>
      <c r="PDV78" s="2"/>
      <c r="PDW78" s="2"/>
      <c r="PDX78" s="2"/>
      <c r="PDY78" s="2"/>
      <c r="PDZ78" s="2"/>
      <c r="PEA78" s="2"/>
      <c r="PEB78" s="2"/>
      <c r="PEC78" s="2"/>
      <c r="PED78" s="2"/>
      <c r="PEE78" s="2"/>
      <c r="PEF78" s="2"/>
      <c r="PEG78" s="2"/>
      <c r="PEH78" s="2"/>
      <c r="PEI78" s="2"/>
      <c r="PEJ78" s="2"/>
      <c r="PEK78" s="2"/>
      <c r="PEL78" s="2"/>
      <c r="PEM78" s="2"/>
      <c r="PEN78" s="2"/>
      <c r="PEO78" s="2"/>
      <c r="PEP78" s="2"/>
      <c r="PEQ78" s="2"/>
      <c r="PER78" s="2"/>
      <c r="PES78" s="2"/>
      <c r="PET78" s="2"/>
      <c r="PEU78" s="2"/>
      <c r="PEV78" s="2"/>
      <c r="PEW78" s="2"/>
      <c r="PEX78" s="2"/>
      <c r="PEY78" s="2"/>
      <c r="PEZ78" s="2"/>
      <c r="PFA78" s="2"/>
      <c r="PFB78" s="2"/>
      <c r="PFC78" s="2"/>
      <c r="PFD78" s="2"/>
      <c r="PFE78" s="2"/>
      <c r="PFF78" s="2"/>
      <c r="PFG78" s="2"/>
      <c r="PFH78" s="2"/>
      <c r="PFI78" s="2"/>
      <c r="PFJ78" s="2"/>
      <c r="PFK78" s="2"/>
      <c r="PFL78" s="2"/>
      <c r="PFM78" s="2"/>
      <c r="PFN78" s="2"/>
      <c r="PFO78" s="2"/>
      <c r="PFP78" s="2"/>
      <c r="PFQ78" s="2"/>
      <c r="PFR78" s="2"/>
      <c r="PFS78" s="2"/>
      <c r="PFT78" s="2"/>
      <c r="PFU78" s="2"/>
      <c r="PFV78" s="2"/>
      <c r="PFW78" s="2"/>
      <c r="PFX78" s="2"/>
      <c r="PFY78" s="2"/>
      <c r="PFZ78" s="2"/>
      <c r="PGA78" s="2"/>
      <c r="PGB78" s="2"/>
      <c r="PGC78" s="2"/>
      <c r="PGD78" s="2"/>
      <c r="PGE78" s="2"/>
      <c r="PGF78" s="2"/>
      <c r="PGG78" s="2"/>
      <c r="PGH78" s="2"/>
      <c r="PGI78" s="2"/>
      <c r="PGJ78" s="2"/>
      <c r="PGK78" s="2"/>
      <c r="PGL78" s="2"/>
      <c r="PGM78" s="2"/>
      <c r="PGN78" s="2"/>
      <c r="PGO78" s="2"/>
      <c r="PGP78" s="2"/>
      <c r="PGQ78" s="2"/>
      <c r="PGR78" s="2"/>
      <c r="PGS78" s="2"/>
      <c r="PGT78" s="2"/>
      <c r="PGU78" s="2"/>
      <c r="PGV78" s="2"/>
      <c r="PGW78" s="2"/>
      <c r="PGX78" s="2"/>
      <c r="PGY78" s="2"/>
      <c r="PGZ78" s="2"/>
      <c r="PHA78" s="2"/>
      <c r="PHB78" s="2"/>
      <c r="PHC78" s="2"/>
      <c r="PHD78" s="2"/>
      <c r="PHE78" s="2"/>
      <c r="PHF78" s="2"/>
      <c r="PHG78" s="2"/>
      <c r="PHH78" s="2"/>
      <c r="PHI78" s="2"/>
      <c r="PHJ78" s="2"/>
      <c r="PHK78" s="2"/>
      <c r="PHL78" s="2"/>
      <c r="PHM78" s="2"/>
      <c r="PHN78" s="2"/>
      <c r="PHO78" s="2"/>
      <c r="PHP78" s="2"/>
      <c r="PHQ78" s="2"/>
      <c r="PHR78" s="2"/>
      <c r="PHS78" s="2"/>
      <c r="PHT78" s="2"/>
      <c r="PHU78" s="2"/>
      <c r="PHV78" s="2"/>
      <c r="PHW78" s="2"/>
      <c r="PHX78" s="2"/>
      <c r="PHY78" s="2"/>
      <c r="PHZ78" s="2"/>
      <c r="PIA78" s="2"/>
      <c r="PIB78" s="2"/>
      <c r="PIC78" s="2"/>
      <c r="PID78" s="2"/>
      <c r="PIE78" s="2"/>
      <c r="PIF78" s="2"/>
      <c r="PIG78" s="2"/>
      <c r="PIH78" s="2"/>
      <c r="PII78" s="2"/>
      <c r="PIJ78" s="2"/>
      <c r="PIK78" s="2"/>
      <c r="PIL78" s="2"/>
      <c r="PIM78" s="2"/>
      <c r="PIN78" s="2"/>
      <c r="PIO78" s="2"/>
      <c r="PIP78" s="2"/>
      <c r="PIQ78" s="2"/>
      <c r="PIR78" s="2"/>
      <c r="PIS78" s="2"/>
      <c r="PIT78" s="2"/>
      <c r="PIU78" s="2"/>
      <c r="PIV78" s="2"/>
      <c r="PIW78" s="2"/>
      <c r="PIX78" s="2"/>
      <c r="PIY78" s="2"/>
      <c r="PIZ78" s="2"/>
      <c r="PJA78" s="2"/>
      <c r="PJB78" s="2"/>
      <c r="PJC78" s="2"/>
      <c r="PJD78" s="2"/>
      <c r="PJE78" s="2"/>
      <c r="PJF78" s="2"/>
      <c r="PJG78" s="2"/>
      <c r="PJH78" s="2"/>
      <c r="PJI78" s="2"/>
      <c r="PJJ78" s="2"/>
      <c r="PJK78" s="2"/>
      <c r="PJL78" s="2"/>
      <c r="PJM78" s="2"/>
      <c r="PJN78" s="2"/>
      <c r="PJO78" s="2"/>
      <c r="PJP78" s="2"/>
      <c r="PJQ78" s="2"/>
      <c r="PJR78" s="2"/>
      <c r="PJS78" s="2"/>
      <c r="PJT78" s="2"/>
      <c r="PJU78" s="2"/>
      <c r="PJV78" s="2"/>
      <c r="PJW78" s="2"/>
      <c r="PJX78" s="2"/>
      <c r="PJY78" s="2"/>
      <c r="PJZ78" s="2"/>
      <c r="PKA78" s="2"/>
      <c r="PKB78" s="2"/>
      <c r="PKC78" s="2"/>
      <c r="PKD78" s="2"/>
      <c r="PKE78" s="2"/>
      <c r="PKF78" s="2"/>
      <c r="PKG78" s="2"/>
      <c r="PKH78" s="2"/>
      <c r="PKI78" s="2"/>
      <c r="PKJ78" s="2"/>
      <c r="PKK78" s="2"/>
      <c r="PKL78" s="2"/>
      <c r="PKM78" s="2"/>
      <c r="PKN78" s="2"/>
      <c r="PKO78" s="2"/>
      <c r="PKP78" s="2"/>
      <c r="PKQ78" s="2"/>
      <c r="PKR78" s="2"/>
      <c r="PKS78" s="2"/>
      <c r="PKT78" s="2"/>
      <c r="PKU78" s="2"/>
      <c r="PKV78" s="2"/>
      <c r="PKW78" s="2"/>
      <c r="PKX78" s="2"/>
      <c r="PKY78" s="2"/>
      <c r="PKZ78" s="2"/>
      <c r="PLA78" s="2"/>
      <c r="PLB78" s="2"/>
      <c r="PLC78" s="2"/>
      <c r="PLD78" s="2"/>
      <c r="PLE78" s="2"/>
      <c r="PLF78" s="2"/>
      <c r="PLG78" s="2"/>
      <c r="PLH78" s="2"/>
      <c r="PLI78" s="2"/>
      <c r="PLJ78" s="2"/>
      <c r="PLK78" s="2"/>
      <c r="PLL78" s="2"/>
      <c r="PLM78" s="2"/>
      <c r="PLN78" s="2"/>
      <c r="PLO78" s="2"/>
      <c r="PLP78" s="2"/>
      <c r="PLQ78" s="2"/>
      <c r="PLR78" s="2"/>
      <c r="PLS78" s="2"/>
      <c r="PLT78" s="2"/>
      <c r="PLU78" s="2"/>
      <c r="PLV78" s="2"/>
      <c r="PLW78" s="2"/>
      <c r="PLX78" s="2"/>
      <c r="PLY78" s="2"/>
      <c r="PLZ78" s="2"/>
      <c r="PMA78" s="2"/>
      <c r="PMB78" s="2"/>
      <c r="PMC78" s="2"/>
      <c r="PMD78" s="2"/>
      <c r="PME78" s="2"/>
      <c r="PMF78" s="2"/>
      <c r="PMG78" s="2"/>
      <c r="PMH78" s="2"/>
      <c r="PMI78" s="2"/>
      <c r="PMJ78" s="2"/>
      <c r="PMK78" s="2"/>
      <c r="PML78" s="2"/>
      <c r="PMM78" s="2"/>
      <c r="PMN78" s="2"/>
      <c r="PMO78" s="2"/>
      <c r="PMP78" s="2"/>
      <c r="PMQ78" s="2"/>
      <c r="PMR78" s="2"/>
      <c r="PMS78" s="2"/>
      <c r="PMT78" s="2"/>
      <c r="PMU78" s="2"/>
      <c r="PMV78" s="2"/>
      <c r="PMW78" s="2"/>
      <c r="PMX78" s="2"/>
      <c r="PMY78" s="2"/>
      <c r="PMZ78" s="2"/>
      <c r="PNA78" s="2"/>
      <c r="PNB78" s="2"/>
      <c r="PNC78" s="2"/>
      <c r="PND78" s="2"/>
      <c r="PNE78" s="2"/>
      <c r="PNF78" s="2"/>
      <c r="PNG78" s="2"/>
      <c r="PNH78" s="2"/>
      <c r="PNI78" s="2"/>
      <c r="PNJ78" s="2"/>
      <c r="PNK78" s="2"/>
      <c r="PNL78" s="2"/>
      <c r="PNM78" s="2"/>
      <c r="PNN78" s="2"/>
      <c r="PNO78" s="2"/>
      <c r="PNP78" s="2"/>
      <c r="PNQ78" s="2"/>
      <c r="PNR78" s="2"/>
      <c r="PNS78" s="2"/>
      <c r="PNT78" s="2"/>
      <c r="PNU78" s="2"/>
      <c r="PNV78" s="2"/>
      <c r="PNW78" s="2"/>
      <c r="PNX78" s="2"/>
      <c r="PNY78" s="2"/>
      <c r="PNZ78" s="2"/>
      <c r="POA78" s="2"/>
      <c r="POB78" s="2"/>
      <c r="POC78" s="2"/>
      <c r="POD78" s="2"/>
      <c r="POE78" s="2"/>
      <c r="POF78" s="2"/>
      <c r="POG78" s="2"/>
      <c r="POH78" s="2"/>
      <c r="POI78" s="2"/>
      <c r="POJ78" s="2"/>
      <c r="POK78" s="2"/>
      <c r="POL78" s="2"/>
      <c r="POM78" s="2"/>
      <c r="PON78" s="2"/>
      <c r="POO78" s="2"/>
      <c r="POP78" s="2"/>
      <c r="POQ78" s="2"/>
      <c r="POR78" s="2"/>
      <c r="POS78" s="2"/>
      <c r="POT78" s="2"/>
      <c r="POU78" s="2"/>
      <c r="POV78" s="2"/>
      <c r="POW78" s="2"/>
      <c r="POX78" s="2"/>
      <c r="POY78" s="2"/>
      <c r="POZ78" s="2"/>
      <c r="PPA78" s="2"/>
      <c r="PPB78" s="2"/>
      <c r="PPC78" s="2"/>
      <c r="PPD78" s="2"/>
      <c r="PPE78" s="2"/>
      <c r="PPF78" s="2"/>
      <c r="PPG78" s="2"/>
      <c r="PPH78" s="2"/>
      <c r="PPI78" s="2"/>
      <c r="PPJ78" s="2"/>
      <c r="PPK78" s="2"/>
      <c r="PPL78" s="2"/>
      <c r="PPM78" s="2"/>
      <c r="PPN78" s="2"/>
      <c r="PPO78" s="2"/>
      <c r="PPP78" s="2"/>
      <c r="PPQ78" s="2"/>
      <c r="PPR78" s="2"/>
      <c r="PPS78" s="2"/>
      <c r="PPT78" s="2"/>
      <c r="PPU78" s="2"/>
      <c r="PPV78" s="2"/>
      <c r="PPW78" s="2"/>
      <c r="PPX78" s="2"/>
      <c r="PPY78" s="2"/>
      <c r="PPZ78" s="2"/>
      <c r="PQA78" s="2"/>
      <c r="PQB78" s="2"/>
      <c r="PQC78" s="2"/>
      <c r="PQD78" s="2"/>
      <c r="PQE78" s="2"/>
      <c r="PQF78" s="2"/>
      <c r="PQG78" s="2"/>
      <c r="PQH78" s="2"/>
      <c r="PQI78" s="2"/>
      <c r="PQJ78" s="2"/>
      <c r="PQK78" s="2"/>
      <c r="PQL78" s="2"/>
      <c r="PQM78" s="2"/>
      <c r="PQN78" s="2"/>
      <c r="PQO78" s="2"/>
      <c r="PQP78" s="2"/>
      <c r="PQQ78" s="2"/>
      <c r="PQR78" s="2"/>
      <c r="PQS78" s="2"/>
      <c r="PQT78" s="2"/>
      <c r="PQU78" s="2"/>
      <c r="PQV78" s="2"/>
      <c r="PQW78" s="2"/>
      <c r="PQX78" s="2"/>
      <c r="PQY78" s="2"/>
      <c r="PQZ78" s="2"/>
      <c r="PRA78" s="2"/>
      <c r="PRB78" s="2"/>
      <c r="PRC78" s="2"/>
      <c r="PRD78" s="2"/>
      <c r="PRE78" s="2"/>
      <c r="PRF78" s="2"/>
      <c r="PRG78" s="2"/>
      <c r="PRH78" s="2"/>
      <c r="PRI78" s="2"/>
      <c r="PRJ78" s="2"/>
      <c r="PRK78" s="2"/>
      <c r="PRL78" s="2"/>
      <c r="PRM78" s="2"/>
      <c r="PRN78" s="2"/>
      <c r="PRO78" s="2"/>
      <c r="PRP78" s="2"/>
      <c r="PRQ78" s="2"/>
      <c r="PRR78" s="2"/>
      <c r="PRS78" s="2"/>
      <c r="PRT78" s="2"/>
      <c r="PRU78" s="2"/>
      <c r="PRV78" s="2"/>
      <c r="PRW78" s="2"/>
      <c r="PRX78" s="2"/>
      <c r="PRY78" s="2"/>
      <c r="PRZ78" s="2"/>
      <c r="PSA78" s="2"/>
      <c r="PSB78" s="2"/>
      <c r="PSC78" s="2"/>
      <c r="PSD78" s="2"/>
      <c r="PSE78" s="2"/>
      <c r="PSF78" s="2"/>
      <c r="PSG78" s="2"/>
      <c r="PSH78" s="2"/>
      <c r="PSI78" s="2"/>
      <c r="PSJ78" s="2"/>
      <c r="PSK78" s="2"/>
      <c r="PSL78" s="2"/>
      <c r="PSM78" s="2"/>
      <c r="PSN78" s="2"/>
      <c r="PSO78" s="2"/>
      <c r="PSP78" s="2"/>
      <c r="PSQ78" s="2"/>
      <c r="PSR78" s="2"/>
      <c r="PSS78" s="2"/>
      <c r="PST78" s="2"/>
      <c r="PSU78" s="2"/>
      <c r="PSV78" s="2"/>
      <c r="PSW78" s="2"/>
      <c r="PSX78" s="2"/>
      <c r="PSY78" s="2"/>
      <c r="PSZ78" s="2"/>
      <c r="PTA78" s="2"/>
      <c r="PTB78" s="2"/>
      <c r="PTC78" s="2"/>
      <c r="PTD78" s="2"/>
      <c r="PTE78" s="2"/>
      <c r="PTF78" s="2"/>
      <c r="PTG78" s="2"/>
      <c r="PTH78" s="2"/>
      <c r="PTI78" s="2"/>
      <c r="PTJ78" s="2"/>
      <c r="PTK78" s="2"/>
      <c r="PTL78" s="2"/>
      <c r="PTM78" s="2"/>
      <c r="PTN78" s="2"/>
      <c r="PTO78" s="2"/>
      <c r="PTP78" s="2"/>
      <c r="PTQ78" s="2"/>
      <c r="PTR78" s="2"/>
      <c r="PTS78" s="2"/>
      <c r="PTT78" s="2"/>
      <c r="PTU78" s="2"/>
      <c r="PTV78" s="2"/>
      <c r="PTW78" s="2"/>
      <c r="PTX78" s="2"/>
      <c r="PTY78" s="2"/>
      <c r="PTZ78" s="2"/>
      <c r="PUA78" s="2"/>
      <c r="PUB78" s="2"/>
      <c r="PUC78" s="2"/>
      <c r="PUD78" s="2"/>
      <c r="PUE78" s="2"/>
      <c r="PUF78" s="2"/>
      <c r="PUG78" s="2"/>
      <c r="PUH78" s="2"/>
      <c r="PUI78" s="2"/>
      <c r="PUJ78" s="2"/>
      <c r="PUK78" s="2"/>
      <c r="PUL78" s="2"/>
      <c r="PUM78" s="2"/>
      <c r="PUN78" s="2"/>
      <c r="PUO78" s="2"/>
      <c r="PUP78" s="2"/>
      <c r="PUQ78" s="2"/>
      <c r="PUR78" s="2"/>
      <c r="PUS78" s="2"/>
      <c r="PUT78" s="2"/>
      <c r="PUU78" s="2"/>
      <c r="PUV78" s="2"/>
      <c r="PUW78" s="2"/>
      <c r="PUX78" s="2"/>
      <c r="PUY78" s="2"/>
      <c r="PUZ78" s="2"/>
      <c r="PVA78" s="2"/>
      <c r="PVB78" s="2"/>
      <c r="PVC78" s="2"/>
      <c r="PVD78" s="2"/>
      <c r="PVE78" s="2"/>
      <c r="PVF78" s="2"/>
      <c r="PVG78" s="2"/>
      <c r="PVH78" s="2"/>
      <c r="PVI78" s="2"/>
      <c r="PVJ78" s="2"/>
      <c r="PVK78" s="2"/>
      <c r="PVL78" s="2"/>
      <c r="PVM78" s="2"/>
      <c r="PVN78" s="2"/>
      <c r="PVO78" s="2"/>
      <c r="PVP78" s="2"/>
      <c r="PVQ78" s="2"/>
      <c r="PVR78" s="2"/>
      <c r="PVS78" s="2"/>
      <c r="PVT78" s="2"/>
      <c r="PVU78" s="2"/>
      <c r="PVV78" s="2"/>
      <c r="PVW78" s="2"/>
      <c r="PVX78" s="2"/>
      <c r="PVY78" s="2"/>
      <c r="PVZ78" s="2"/>
      <c r="PWA78" s="2"/>
      <c r="PWB78" s="2"/>
      <c r="PWC78" s="2"/>
      <c r="PWD78" s="2"/>
      <c r="PWE78" s="2"/>
      <c r="PWF78" s="2"/>
      <c r="PWG78" s="2"/>
      <c r="PWH78" s="2"/>
      <c r="PWI78" s="2"/>
      <c r="PWJ78" s="2"/>
      <c r="PWK78" s="2"/>
      <c r="PWL78" s="2"/>
      <c r="PWM78" s="2"/>
      <c r="PWN78" s="2"/>
      <c r="PWO78" s="2"/>
      <c r="PWP78" s="2"/>
      <c r="PWQ78" s="2"/>
      <c r="PWR78" s="2"/>
      <c r="PWS78" s="2"/>
      <c r="PWT78" s="2"/>
      <c r="PWU78" s="2"/>
      <c r="PWV78" s="2"/>
      <c r="PWW78" s="2"/>
      <c r="PWX78" s="2"/>
      <c r="PWY78" s="2"/>
      <c r="PWZ78" s="2"/>
      <c r="PXA78" s="2"/>
      <c r="PXB78" s="2"/>
      <c r="PXC78" s="2"/>
      <c r="PXD78" s="2"/>
      <c r="PXE78" s="2"/>
      <c r="PXF78" s="2"/>
      <c r="PXG78" s="2"/>
      <c r="PXH78" s="2"/>
      <c r="PXI78" s="2"/>
      <c r="PXJ78" s="2"/>
      <c r="PXK78" s="2"/>
      <c r="PXL78" s="2"/>
      <c r="PXM78" s="2"/>
      <c r="PXN78" s="2"/>
      <c r="PXO78" s="2"/>
      <c r="PXP78" s="2"/>
      <c r="PXQ78" s="2"/>
      <c r="PXR78" s="2"/>
      <c r="PXS78" s="2"/>
      <c r="PXT78" s="2"/>
      <c r="PXU78" s="2"/>
      <c r="PXV78" s="2"/>
      <c r="PXW78" s="2"/>
      <c r="PXX78" s="2"/>
      <c r="PXY78" s="2"/>
      <c r="PXZ78" s="2"/>
      <c r="PYA78" s="2"/>
      <c r="PYB78" s="2"/>
      <c r="PYC78" s="2"/>
      <c r="PYD78" s="2"/>
      <c r="PYE78" s="2"/>
      <c r="PYF78" s="2"/>
      <c r="PYG78" s="2"/>
      <c r="PYH78" s="2"/>
      <c r="PYI78" s="2"/>
      <c r="PYJ78" s="2"/>
      <c r="PYK78" s="2"/>
      <c r="PYL78" s="2"/>
      <c r="PYM78" s="2"/>
      <c r="PYN78" s="2"/>
      <c r="PYO78" s="2"/>
      <c r="PYP78" s="2"/>
      <c r="PYQ78" s="2"/>
      <c r="PYR78" s="2"/>
      <c r="PYS78" s="2"/>
      <c r="PYT78" s="2"/>
      <c r="PYU78" s="2"/>
      <c r="PYV78" s="2"/>
      <c r="PYW78" s="2"/>
      <c r="PYX78" s="2"/>
      <c r="PYY78" s="2"/>
      <c r="PYZ78" s="2"/>
      <c r="PZA78" s="2"/>
      <c r="PZB78" s="2"/>
      <c r="PZC78" s="2"/>
      <c r="PZD78" s="2"/>
      <c r="PZE78" s="2"/>
      <c r="PZF78" s="2"/>
      <c r="PZG78" s="2"/>
      <c r="PZH78" s="2"/>
      <c r="PZI78" s="2"/>
      <c r="PZJ78" s="2"/>
      <c r="PZK78" s="2"/>
      <c r="PZL78" s="2"/>
      <c r="PZM78" s="2"/>
      <c r="PZN78" s="2"/>
      <c r="PZO78" s="2"/>
      <c r="PZP78" s="2"/>
      <c r="PZQ78" s="2"/>
      <c r="PZR78" s="2"/>
      <c r="PZS78" s="2"/>
      <c r="PZT78" s="2"/>
      <c r="PZU78" s="2"/>
      <c r="PZV78" s="2"/>
      <c r="PZW78" s="2"/>
      <c r="PZX78" s="2"/>
      <c r="PZY78" s="2"/>
      <c r="PZZ78" s="2"/>
      <c r="QAA78" s="2"/>
      <c r="QAB78" s="2"/>
      <c r="QAC78" s="2"/>
      <c r="QAD78" s="2"/>
      <c r="QAE78" s="2"/>
      <c r="QAF78" s="2"/>
      <c r="QAG78" s="2"/>
      <c r="QAH78" s="2"/>
      <c r="QAI78" s="2"/>
      <c r="QAJ78" s="2"/>
      <c r="QAK78" s="2"/>
      <c r="QAL78" s="2"/>
      <c r="QAM78" s="2"/>
      <c r="QAN78" s="2"/>
      <c r="QAO78" s="2"/>
      <c r="QAP78" s="2"/>
      <c r="QAQ78" s="2"/>
      <c r="QAR78" s="2"/>
      <c r="QAS78" s="2"/>
      <c r="QAT78" s="2"/>
      <c r="QAU78" s="2"/>
      <c r="QAV78" s="2"/>
      <c r="QAW78" s="2"/>
      <c r="QAX78" s="2"/>
      <c r="QAY78" s="2"/>
      <c r="QAZ78" s="2"/>
      <c r="QBA78" s="2"/>
      <c r="QBB78" s="2"/>
      <c r="QBC78" s="2"/>
      <c r="QBD78" s="2"/>
      <c r="QBE78" s="2"/>
      <c r="QBF78" s="2"/>
      <c r="QBG78" s="2"/>
      <c r="QBH78" s="2"/>
      <c r="QBI78" s="2"/>
      <c r="QBJ78" s="2"/>
      <c r="QBK78" s="2"/>
      <c r="QBL78" s="2"/>
      <c r="QBM78" s="2"/>
      <c r="QBN78" s="2"/>
      <c r="QBO78" s="2"/>
      <c r="QBP78" s="2"/>
      <c r="QBQ78" s="2"/>
      <c r="QBR78" s="2"/>
      <c r="QBS78" s="2"/>
      <c r="QBT78" s="2"/>
      <c r="QBU78" s="2"/>
      <c r="QBV78" s="2"/>
      <c r="QBW78" s="2"/>
      <c r="QBX78" s="2"/>
      <c r="QBY78" s="2"/>
      <c r="QBZ78" s="2"/>
      <c r="QCA78" s="2"/>
      <c r="QCB78" s="2"/>
      <c r="QCC78" s="2"/>
      <c r="QCD78" s="2"/>
      <c r="QCE78" s="2"/>
      <c r="QCF78" s="2"/>
      <c r="QCG78" s="2"/>
      <c r="QCH78" s="2"/>
      <c r="QCI78" s="2"/>
      <c r="QCJ78" s="2"/>
      <c r="QCK78" s="2"/>
      <c r="QCL78" s="2"/>
      <c r="QCM78" s="2"/>
      <c r="QCN78" s="2"/>
      <c r="QCO78" s="2"/>
      <c r="QCP78" s="2"/>
      <c r="QCQ78" s="2"/>
      <c r="QCR78" s="2"/>
      <c r="QCS78" s="2"/>
      <c r="QCT78" s="2"/>
      <c r="QCU78" s="2"/>
      <c r="QCV78" s="2"/>
      <c r="QCW78" s="2"/>
      <c r="QCX78" s="2"/>
      <c r="QCY78" s="2"/>
      <c r="QCZ78" s="2"/>
      <c r="QDA78" s="2"/>
      <c r="QDB78" s="2"/>
      <c r="QDC78" s="2"/>
      <c r="QDD78" s="2"/>
      <c r="QDE78" s="2"/>
      <c r="QDF78" s="2"/>
      <c r="QDG78" s="2"/>
      <c r="QDH78" s="2"/>
      <c r="QDI78" s="2"/>
      <c r="QDJ78" s="2"/>
      <c r="QDK78" s="2"/>
      <c r="QDL78" s="2"/>
      <c r="QDM78" s="2"/>
      <c r="QDN78" s="2"/>
      <c r="QDO78" s="2"/>
      <c r="QDP78" s="2"/>
      <c r="QDQ78" s="2"/>
      <c r="QDR78" s="2"/>
      <c r="QDS78" s="2"/>
      <c r="QDT78" s="2"/>
      <c r="QDU78" s="2"/>
      <c r="QDV78" s="2"/>
      <c r="QDW78" s="2"/>
      <c r="QDX78" s="2"/>
      <c r="QDY78" s="2"/>
      <c r="QDZ78" s="2"/>
      <c r="QEA78" s="2"/>
      <c r="QEB78" s="2"/>
      <c r="QEC78" s="2"/>
      <c r="QED78" s="2"/>
      <c r="QEE78" s="2"/>
      <c r="QEF78" s="2"/>
      <c r="QEG78" s="2"/>
      <c r="QEH78" s="2"/>
      <c r="QEI78" s="2"/>
      <c r="QEJ78" s="2"/>
      <c r="QEK78" s="2"/>
      <c r="QEL78" s="2"/>
      <c r="QEM78" s="2"/>
      <c r="QEN78" s="2"/>
      <c r="QEO78" s="2"/>
      <c r="QEP78" s="2"/>
      <c r="QEQ78" s="2"/>
      <c r="QER78" s="2"/>
      <c r="QES78" s="2"/>
      <c r="QET78" s="2"/>
      <c r="QEU78" s="2"/>
      <c r="QEV78" s="2"/>
      <c r="QEW78" s="2"/>
      <c r="QEX78" s="2"/>
      <c r="QEY78" s="2"/>
      <c r="QEZ78" s="2"/>
      <c r="QFA78" s="2"/>
      <c r="QFB78" s="2"/>
      <c r="QFC78" s="2"/>
      <c r="QFD78" s="2"/>
      <c r="QFE78" s="2"/>
      <c r="QFF78" s="2"/>
      <c r="QFG78" s="2"/>
      <c r="QFH78" s="2"/>
      <c r="QFI78" s="2"/>
      <c r="QFJ78" s="2"/>
      <c r="QFK78" s="2"/>
      <c r="QFL78" s="2"/>
      <c r="QFM78" s="2"/>
      <c r="QFN78" s="2"/>
      <c r="QFO78" s="2"/>
      <c r="QFP78" s="2"/>
      <c r="QFQ78" s="2"/>
      <c r="QFR78" s="2"/>
      <c r="QFS78" s="2"/>
      <c r="QFT78" s="2"/>
      <c r="QFU78" s="2"/>
      <c r="QFV78" s="2"/>
      <c r="QFW78" s="2"/>
      <c r="QFX78" s="2"/>
      <c r="QFY78" s="2"/>
      <c r="QFZ78" s="2"/>
      <c r="QGA78" s="2"/>
      <c r="QGB78" s="2"/>
      <c r="QGC78" s="2"/>
      <c r="QGD78" s="2"/>
      <c r="QGE78" s="2"/>
      <c r="QGF78" s="2"/>
      <c r="QGG78" s="2"/>
      <c r="QGH78" s="2"/>
      <c r="QGI78" s="2"/>
      <c r="QGJ78" s="2"/>
      <c r="QGK78" s="2"/>
      <c r="QGL78" s="2"/>
      <c r="QGM78" s="2"/>
      <c r="QGN78" s="2"/>
      <c r="QGO78" s="2"/>
      <c r="QGP78" s="2"/>
      <c r="QGQ78" s="2"/>
      <c r="QGR78" s="2"/>
      <c r="QGS78" s="2"/>
      <c r="QGT78" s="2"/>
      <c r="QGU78" s="2"/>
      <c r="QGV78" s="2"/>
      <c r="QGW78" s="2"/>
      <c r="QGX78" s="2"/>
      <c r="QGY78" s="2"/>
      <c r="QGZ78" s="2"/>
      <c r="QHA78" s="2"/>
      <c r="QHB78" s="2"/>
      <c r="QHC78" s="2"/>
      <c r="QHD78" s="2"/>
      <c r="QHE78" s="2"/>
      <c r="QHF78" s="2"/>
      <c r="QHG78" s="2"/>
      <c r="QHH78" s="2"/>
      <c r="QHI78" s="2"/>
      <c r="QHJ78" s="2"/>
      <c r="QHK78" s="2"/>
      <c r="QHL78" s="2"/>
      <c r="QHM78" s="2"/>
      <c r="QHN78" s="2"/>
      <c r="QHO78" s="2"/>
      <c r="QHP78" s="2"/>
      <c r="QHQ78" s="2"/>
      <c r="QHR78" s="2"/>
      <c r="QHS78" s="2"/>
      <c r="QHT78" s="2"/>
      <c r="QHU78" s="2"/>
      <c r="QHV78" s="2"/>
      <c r="QHW78" s="2"/>
      <c r="QHX78" s="2"/>
      <c r="QHY78" s="2"/>
      <c r="QHZ78" s="2"/>
      <c r="QIA78" s="2"/>
      <c r="QIB78" s="2"/>
      <c r="QIC78" s="2"/>
      <c r="QID78" s="2"/>
      <c r="QIE78" s="2"/>
      <c r="QIF78" s="2"/>
      <c r="QIG78" s="2"/>
      <c r="QIH78" s="2"/>
      <c r="QII78" s="2"/>
      <c r="QIJ78" s="2"/>
      <c r="QIK78" s="2"/>
      <c r="QIL78" s="2"/>
      <c r="QIM78" s="2"/>
      <c r="QIN78" s="2"/>
      <c r="QIO78" s="2"/>
      <c r="QIP78" s="2"/>
      <c r="QIQ78" s="2"/>
      <c r="QIR78" s="2"/>
      <c r="QIS78" s="2"/>
      <c r="QIT78" s="2"/>
      <c r="QIU78" s="2"/>
      <c r="QIV78" s="2"/>
      <c r="QIW78" s="2"/>
      <c r="QIX78" s="2"/>
      <c r="QIY78" s="2"/>
      <c r="QIZ78" s="2"/>
      <c r="QJA78" s="2"/>
      <c r="QJB78" s="2"/>
      <c r="QJC78" s="2"/>
      <c r="QJD78" s="2"/>
      <c r="QJE78" s="2"/>
      <c r="QJF78" s="2"/>
      <c r="QJG78" s="2"/>
      <c r="QJH78" s="2"/>
      <c r="QJI78" s="2"/>
      <c r="QJJ78" s="2"/>
      <c r="QJK78" s="2"/>
      <c r="QJL78" s="2"/>
      <c r="QJM78" s="2"/>
      <c r="QJN78" s="2"/>
      <c r="QJO78" s="2"/>
      <c r="QJP78" s="2"/>
      <c r="QJQ78" s="2"/>
      <c r="QJR78" s="2"/>
      <c r="QJS78" s="2"/>
      <c r="QJT78" s="2"/>
      <c r="QJU78" s="2"/>
      <c r="QJV78" s="2"/>
      <c r="QJW78" s="2"/>
      <c r="QJX78" s="2"/>
      <c r="QJY78" s="2"/>
      <c r="QJZ78" s="2"/>
      <c r="QKA78" s="2"/>
      <c r="QKB78" s="2"/>
      <c r="QKC78" s="2"/>
      <c r="QKD78" s="2"/>
      <c r="QKE78" s="2"/>
      <c r="QKF78" s="2"/>
      <c r="QKG78" s="2"/>
      <c r="QKH78" s="2"/>
      <c r="QKI78" s="2"/>
      <c r="QKJ78" s="2"/>
      <c r="QKK78" s="2"/>
      <c r="QKL78" s="2"/>
      <c r="QKM78" s="2"/>
      <c r="QKN78" s="2"/>
      <c r="QKO78" s="2"/>
      <c r="QKP78" s="2"/>
      <c r="QKQ78" s="2"/>
      <c r="QKR78" s="2"/>
      <c r="QKS78" s="2"/>
      <c r="QKT78" s="2"/>
      <c r="QKU78" s="2"/>
      <c r="QKV78" s="2"/>
      <c r="QKW78" s="2"/>
      <c r="QKX78" s="2"/>
      <c r="QKY78" s="2"/>
      <c r="QKZ78" s="2"/>
      <c r="QLA78" s="2"/>
      <c r="QLB78" s="2"/>
      <c r="QLC78" s="2"/>
      <c r="QLD78" s="2"/>
      <c r="QLE78" s="2"/>
      <c r="QLF78" s="2"/>
      <c r="QLG78" s="2"/>
      <c r="QLH78" s="2"/>
      <c r="QLI78" s="2"/>
      <c r="QLJ78" s="2"/>
      <c r="QLK78" s="2"/>
      <c r="QLL78" s="2"/>
      <c r="QLM78" s="2"/>
      <c r="QLN78" s="2"/>
      <c r="QLO78" s="2"/>
      <c r="QLP78" s="2"/>
      <c r="QLQ78" s="2"/>
      <c r="QLR78" s="2"/>
      <c r="QLS78" s="2"/>
      <c r="QLT78" s="2"/>
      <c r="QLU78" s="2"/>
      <c r="QLV78" s="2"/>
      <c r="QLW78" s="2"/>
      <c r="QLX78" s="2"/>
      <c r="QLY78" s="2"/>
      <c r="QLZ78" s="2"/>
      <c r="QMA78" s="2"/>
      <c r="QMB78" s="2"/>
      <c r="QMC78" s="2"/>
      <c r="QMD78" s="2"/>
      <c r="QME78" s="2"/>
      <c r="QMF78" s="2"/>
      <c r="QMG78" s="2"/>
      <c r="QMH78" s="2"/>
      <c r="QMI78" s="2"/>
      <c r="QMJ78" s="2"/>
      <c r="QMK78" s="2"/>
      <c r="QML78" s="2"/>
      <c r="QMM78" s="2"/>
      <c r="QMN78" s="2"/>
      <c r="QMO78" s="2"/>
      <c r="QMP78" s="2"/>
      <c r="QMQ78" s="2"/>
      <c r="QMR78" s="2"/>
      <c r="QMS78" s="2"/>
      <c r="QMT78" s="2"/>
      <c r="QMU78" s="2"/>
      <c r="QMV78" s="2"/>
      <c r="QMW78" s="2"/>
      <c r="QMX78" s="2"/>
      <c r="QMY78" s="2"/>
      <c r="QMZ78" s="2"/>
      <c r="QNA78" s="2"/>
      <c r="QNB78" s="2"/>
      <c r="QNC78" s="2"/>
      <c r="QND78" s="2"/>
      <c r="QNE78" s="2"/>
      <c r="QNF78" s="2"/>
      <c r="QNG78" s="2"/>
      <c r="QNH78" s="2"/>
      <c r="QNI78" s="2"/>
      <c r="QNJ78" s="2"/>
      <c r="QNK78" s="2"/>
      <c r="QNL78" s="2"/>
      <c r="QNM78" s="2"/>
      <c r="QNN78" s="2"/>
      <c r="QNO78" s="2"/>
      <c r="QNP78" s="2"/>
      <c r="QNQ78" s="2"/>
      <c r="QNR78" s="2"/>
      <c r="QNS78" s="2"/>
      <c r="QNT78" s="2"/>
      <c r="QNU78" s="2"/>
      <c r="QNV78" s="2"/>
      <c r="QNW78" s="2"/>
      <c r="QNX78" s="2"/>
      <c r="QNY78" s="2"/>
      <c r="QNZ78" s="2"/>
      <c r="QOA78" s="2"/>
      <c r="QOB78" s="2"/>
      <c r="QOC78" s="2"/>
      <c r="QOD78" s="2"/>
      <c r="QOE78" s="2"/>
      <c r="QOF78" s="2"/>
      <c r="QOG78" s="2"/>
      <c r="QOH78" s="2"/>
      <c r="QOI78" s="2"/>
      <c r="QOJ78" s="2"/>
      <c r="QOK78" s="2"/>
      <c r="QOL78" s="2"/>
      <c r="QOM78" s="2"/>
      <c r="QON78" s="2"/>
      <c r="QOO78" s="2"/>
      <c r="QOP78" s="2"/>
      <c r="QOQ78" s="2"/>
      <c r="QOR78" s="2"/>
      <c r="QOS78" s="2"/>
      <c r="QOT78" s="2"/>
      <c r="QOU78" s="2"/>
      <c r="QOV78" s="2"/>
      <c r="QOW78" s="2"/>
      <c r="QOX78" s="2"/>
      <c r="QOY78" s="2"/>
      <c r="QOZ78" s="2"/>
      <c r="QPA78" s="2"/>
      <c r="QPB78" s="2"/>
      <c r="QPC78" s="2"/>
      <c r="QPD78" s="2"/>
      <c r="QPE78" s="2"/>
      <c r="QPF78" s="2"/>
      <c r="QPG78" s="2"/>
      <c r="QPH78" s="2"/>
      <c r="QPI78" s="2"/>
      <c r="QPJ78" s="2"/>
      <c r="QPK78" s="2"/>
      <c r="QPL78" s="2"/>
      <c r="QPM78" s="2"/>
      <c r="QPN78" s="2"/>
      <c r="QPO78" s="2"/>
      <c r="QPP78" s="2"/>
      <c r="QPQ78" s="2"/>
      <c r="QPR78" s="2"/>
      <c r="QPS78" s="2"/>
      <c r="QPT78" s="2"/>
      <c r="QPU78" s="2"/>
      <c r="QPV78" s="2"/>
      <c r="QPW78" s="2"/>
      <c r="QPX78" s="2"/>
      <c r="QPY78" s="2"/>
      <c r="QPZ78" s="2"/>
      <c r="QQA78" s="2"/>
      <c r="QQB78" s="2"/>
      <c r="QQC78" s="2"/>
      <c r="QQD78" s="2"/>
      <c r="QQE78" s="2"/>
      <c r="QQF78" s="2"/>
      <c r="QQG78" s="2"/>
      <c r="QQH78" s="2"/>
      <c r="QQI78" s="2"/>
      <c r="QQJ78" s="2"/>
      <c r="QQK78" s="2"/>
      <c r="QQL78" s="2"/>
      <c r="QQM78" s="2"/>
      <c r="QQN78" s="2"/>
      <c r="QQO78" s="2"/>
      <c r="QQP78" s="2"/>
      <c r="QQQ78" s="2"/>
      <c r="QQR78" s="2"/>
      <c r="QQS78" s="2"/>
      <c r="QQT78" s="2"/>
      <c r="QQU78" s="2"/>
      <c r="QQV78" s="2"/>
      <c r="QQW78" s="2"/>
      <c r="QQX78" s="2"/>
      <c r="QQY78" s="2"/>
      <c r="QQZ78" s="2"/>
      <c r="QRA78" s="2"/>
      <c r="QRB78" s="2"/>
      <c r="QRC78" s="2"/>
      <c r="QRD78" s="2"/>
      <c r="QRE78" s="2"/>
      <c r="QRF78" s="2"/>
      <c r="QRG78" s="2"/>
      <c r="QRH78" s="2"/>
      <c r="QRI78" s="2"/>
      <c r="QRJ78" s="2"/>
      <c r="QRK78" s="2"/>
      <c r="QRL78" s="2"/>
      <c r="QRM78" s="2"/>
      <c r="QRN78" s="2"/>
      <c r="QRO78" s="2"/>
      <c r="QRP78" s="2"/>
      <c r="QRQ78" s="2"/>
      <c r="QRR78" s="2"/>
      <c r="QRS78" s="2"/>
      <c r="QRT78" s="2"/>
      <c r="QRU78" s="2"/>
      <c r="QRV78" s="2"/>
      <c r="QRW78" s="2"/>
      <c r="QRX78" s="2"/>
      <c r="QRY78" s="2"/>
      <c r="QRZ78" s="2"/>
      <c r="QSA78" s="2"/>
      <c r="QSB78" s="2"/>
      <c r="QSC78" s="2"/>
      <c r="QSD78" s="2"/>
      <c r="QSE78" s="2"/>
      <c r="QSF78" s="2"/>
      <c r="QSG78" s="2"/>
      <c r="QSH78" s="2"/>
      <c r="QSI78" s="2"/>
      <c r="QSJ78" s="2"/>
      <c r="QSK78" s="2"/>
      <c r="QSL78" s="2"/>
      <c r="QSM78" s="2"/>
      <c r="QSN78" s="2"/>
      <c r="QSO78" s="2"/>
      <c r="QSP78" s="2"/>
      <c r="QSQ78" s="2"/>
      <c r="QSR78" s="2"/>
      <c r="QSS78" s="2"/>
      <c r="QST78" s="2"/>
      <c r="QSU78" s="2"/>
      <c r="QSV78" s="2"/>
      <c r="QSW78" s="2"/>
      <c r="QSX78" s="2"/>
      <c r="QSY78" s="2"/>
      <c r="QSZ78" s="2"/>
      <c r="QTA78" s="2"/>
      <c r="QTB78" s="2"/>
      <c r="QTC78" s="2"/>
      <c r="QTD78" s="2"/>
      <c r="QTE78" s="2"/>
      <c r="QTF78" s="2"/>
      <c r="QTG78" s="2"/>
      <c r="QTH78" s="2"/>
      <c r="QTI78" s="2"/>
      <c r="QTJ78" s="2"/>
      <c r="QTK78" s="2"/>
      <c r="QTL78" s="2"/>
      <c r="QTM78" s="2"/>
      <c r="QTN78" s="2"/>
      <c r="QTO78" s="2"/>
      <c r="QTP78" s="2"/>
      <c r="QTQ78" s="2"/>
      <c r="QTR78" s="2"/>
      <c r="QTS78" s="2"/>
      <c r="QTT78" s="2"/>
      <c r="QTU78" s="2"/>
      <c r="QTV78" s="2"/>
      <c r="QTW78" s="2"/>
      <c r="QTX78" s="2"/>
      <c r="QTY78" s="2"/>
      <c r="QTZ78" s="2"/>
      <c r="QUA78" s="2"/>
      <c r="QUB78" s="2"/>
      <c r="QUC78" s="2"/>
      <c r="QUD78" s="2"/>
      <c r="QUE78" s="2"/>
      <c r="QUF78" s="2"/>
      <c r="QUG78" s="2"/>
      <c r="QUH78" s="2"/>
      <c r="QUI78" s="2"/>
      <c r="QUJ78" s="2"/>
      <c r="QUK78" s="2"/>
      <c r="QUL78" s="2"/>
      <c r="QUM78" s="2"/>
      <c r="QUN78" s="2"/>
      <c r="QUO78" s="2"/>
      <c r="QUP78" s="2"/>
      <c r="QUQ78" s="2"/>
      <c r="QUR78" s="2"/>
      <c r="QUS78" s="2"/>
      <c r="QUT78" s="2"/>
      <c r="QUU78" s="2"/>
      <c r="QUV78" s="2"/>
      <c r="QUW78" s="2"/>
      <c r="QUX78" s="2"/>
      <c r="QUY78" s="2"/>
      <c r="QUZ78" s="2"/>
      <c r="QVA78" s="2"/>
      <c r="QVB78" s="2"/>
      <c r="QVC78" s="2"/>
      <c r="QVD78" s="2"/>
      <c r="QVE78" s="2"/>
      <c r="QVF78" s="2"/>
      <c r="QVG78" s="2"/>
      <c r="QVH78" s="2"/>
      <c r="QVI78" s="2"/>
      <c r="QVJ78" s="2"/>
      <c r="QVK78" s="2"/>
      <c r="QVL78" s="2"/>
      <c r="QVM78" s="2"/>
      <c r="QVN78" s="2"/>
      <c r="QVO78" s="2"/>
      <c r="QVP78" s="2"/>
      <c r="QVQ78" s="2"/>
      <c r="QVR78" s="2"/>
      <c r="QVS78" s="2"/>
      <c r="QVT78" s="2"/>
      <c r="QVU78" s="2"/>
      <c r="QVV78" s="2"/>
      <c r="QVW78" s="2"/>
      <c r="QVX78" s="2"/>
      <c r="QVY78" s="2"/>
      <c r="QVZ78" s="2"/>
      <c r="QWA78" s="2"/>
      <c r="QWB78" s="2"/>
      <c r="QWC78" s="2"/>
      <c r="QWD78" s="2"/>
      <c r="QWE78" s="2"/>
      <c r="QWF78" s="2"/>
      <c r="QWG78" s="2"/>
      <c r="QWH78" s="2"/>
      <c r="QWI78" s="2"/>
      <c r="QWJ78" s="2"/>
      <c r="QWK78" s="2"/>
      <c r="QWL78" s="2"/>
      <c r="QWM78" s="2"/>
      <c r="QWN78" s="2"/>
      <c r="QWO78" s="2"/>
      <c r="QWP78" s="2"/>
      <c r="QWQ78" s="2"/>
      <c r="QWR78" s="2"/>
      <c r="QWS78" s="2"/>
      <c r="QWT78" s="2"/>
      <c r="QWU78" s="2"/>
      <c r="QWV78" s="2"/>
      <c r="QWW78" s="2"/>
      <c r="QWX78" s="2"/>
      <c r="QWY78" s="2"/>
      <c r="QWZ78" s="2"/>
      <c r="QXA78" s="2"/>
      <c r="QXB78" s="2"/>
      <c r="QXC78" s="2"/>
      <c r="QXD78" s="2"/>
      <c r="QXE78" s="2"/>
      <c r="QXF78" s="2"/>
      <c r="QXG78" s="2"/>
      <c r="QXH78" s="2"/>
      <c r="QXI78" s="2"/>
      <c r="QXJ78" s="2"/>
      <c r="QXK78" s="2"/>
      <c r="QXL78" s="2"/>
      <c r="QXM78" s="2"/>
      <c r="QXN78" s="2"/>
      <c r="QXO78" s="2"/>
      <c r="QXP78" s="2"/>
      <c r="QXQ78" s="2"/>
      <c r="QXR78" s="2"/>
      <c r="QXS78" s="2"/>
      <c r="QXT78" s="2"/>
      <c r="QXU78" s="2"/>
      <c r="QXV78" s="2"/>
      <c r="QXW78" s="2"/>
      <c r="QXX78" s="2"/>
      <c r="QXY78" s="2"/>
      <c r="QXZ78" s="2"/>
      <c r="QYA78" s="2"/>
      <c r="QYB78" s="2"/>
      <c r="QYC78" s="2"/>
      <c r="QYD78" s="2"/>
      <c r="QYE78" s="2"/>
      <c r="QYF78" s="2"/>
      <c r="QYG78" s="2"/>
      <c r="QYH78" s="2"/>
      <c r="QYI78" s="2"/>
      <c r="QYJ78" s="2"/>
      <c r="QYK78" s="2"/>
      <c r="QYL78" s="2"/>
      <c r="QYM78" s="2"/>
      <c r="QYN78" s="2"/>
      <c r="QYO78" s="2"/>
      <c r="QYP78" s="2"/>
      <c r="QYQ78" s="2"/>
      <c r="QYR78" s="2"/>
      <c r="QYS78" s="2"/>
      <c r="QYT78" s="2"/>
      <c r="QYU78" s="2"/>
      <c r="QYV78" s="2"/>
      <c r="QYW78" s="2"/>
      <c r="QYX78" s="2"/>
      <c r="QYY78" s="2"/>
      <c r="QYZ78" s="2"/>
      <c r="QZA78" s="2"/>
      <c r="QZB78" s="2"/>
      <c r="QZC78" s="2"/>
      <c r="QZD78" s="2"/>
      <c r="QZE78" s="2"/>
      <c r="QZF78" s="2"/>
      <c r="QZG78" s="2"/>
      <c r="QZH78" s="2"/>
      <c r="QZI78" s="2"/>
      <c r="QZJ78" s="2"/>
      <c r="QZK78" s="2"/>
      <c r="QZL78" s="2"/>
      <c r="QZM78" s="2"/>
      <c r="QZN78" s="2"/>
      <c r="QZO78" s="2"/>
      <c r="QZP78" s="2"/>
      <c r="QZQ78" s="2"/>
      <c r="QZR78" s="2"/>
      <c r="QZS78" s="2"/>
      <c r="QZT78" s="2"/>
      <c r="QZU78" s="2"/>
      <c r="QZV78" s="2"/>
      <c r="QZW78" s="2"/>
      <c r="QZX78" s="2"/>
      <c r="QZY78" s="2"/>
      <c r="QZZ78" s="2"/>
      <c r="RAA78" s="2"/>
      <c r="RAB78" s="2"/>
      <c r="RAC78" s="2"/>
      <c r="RAD78" s="2"/>
      <c r="RAE78" s="2"/>
      <c r="RAF78" s="2"/>
      <c r="RAG78" s="2"/>
      <c r="RAH78" s="2"/>
      <c r="RAI78" s="2"/>
      <c r="RAJ78" s="2"/>
      <c r="RAK78" s="2"/>
      <c r="RAL78" s="2"/>
      <c r="RAM78" s="2"/>
      <c r="RAN78" s="2"/>
      <c r="RAO78" s="2"/>
      <c r="RAP78" s="2"/>
      <c r="RAQ78" s="2"/>
      <c r="RAR78" s="2"/>
      <c r="RAS78" s="2"/>
      <c r="RAT78" s="2"/>
      <c r="RAU78" s="2"/>
      <c r="RAV78" s="2"/>
      <c r="RAW78" s="2"/>
      <c r="RAX78" s="2"/>
      <c r="RAY78" s="2"/>
      <c r="RAZ78" s="2"/>
      <c r="RBA78" s="2"/>
      <c r="RBB78" s="2"/>
      <c r="RBC78" s="2"/>
      <c r="RBD78" s="2"/>
      <c r="RBE78" s="2"/>
      <c r="RBF78" s="2"/>
      <c r="RBG78" s="2"/>
      <c r="RBH78" s="2"/>
      <c r="RBI78" s="2"/>
      <c r="RBJ78" s="2"/>
      <c r="RBK78" s="2"/>
      <c r="RBL78" s="2"/>
      <c r="RBM78" s="2"/>
      <c r="RBN78" s="2"/>
      <c r="RBO78" s="2"/>
      <c r="RBP78" s="2"/>
      <c r="RBQ78" s="2"/>
      <c r="RBR78" s="2"/>
      <c r="RBS78" s="2"/>
      <c r="RBT78" s="2"/>
      <c r="RBU78" s="2"/>
      <c r="RBV78" s="2"/>
      <c r="RBW78" s="2"/>
      <c r="RBX78" s="2"/>
      <c r="RBY78" s="2"/>
      <c r="RBZ78" s="2"/>
      <c r="RCA78" s="2"/>
      <c r="RCB78" s="2"/>
      <c r="RCC78" s="2"/>
      <c r="RCD78" s="2"/>
      <c r="RCE78" s="2"/>
      <c r="RCF78" s="2"/>
      <c r="RCG78" s="2"/>
      <c r="RCH78" s="2"/>
      <c r="RCI78" s="2"/>
      <c r="RCJ78" s="2"/>
      <c r="RCK78" s="2"/>
      <c r="RCL78" s="2"/>
      <c r="RCM78" s="2"/>
      <c r="RCN78" s="2"/>
      <c r="RCO78" s="2"/>
      <c r="RCP78" s="2"/>
      <c r="RCQ78" s="2"/>
      <c r="RCR78" s="2"/>
      <c r="RCS78" s="2"/>
      <c r="RCT78" s="2"/>
      <c r="RCU78" s="2"/>
      <c r="RCV78" s="2"/>
      <c r="RCW78" s="2"/>
      <c r="RCX78" s="2"/>
      <c r="RCY78" s="2"/>
      <c r="RCZ78" s="2"/>
      <c r="RDA78" s="2"/>
      <c r="RDB78" s="2"/>
      <c r="RDC78" s="2"/>
      <c r="RDD78" s="2"/>
      <c r="RDE78" s="2"/>
      <c r="RDF78" s="2"/>
      <c r="RDG78" s="2"/>
      <c r="RDH78" s="2"/>
      <c r="RDI78" s="2"/>
      <c r="RDJ78" s="2"/>
      <c r="RDK78" s="2"/>
      <c r="RDL78" s="2"/>
      <c r="RDM78" s="2"/>
      <c r="RDN78" s="2"/>
      <c r="RDO78" s="2"/>
      <c r="RDP78" s="2"/>
      <c r="RDQ78" s="2"/>
      <c r="RDR78" s="2"/>
      <c r="RDS78" s="2"/>
      <c r="RDT78" s="2"/>
      <c r="RDU78" s="2"/>
      <c r="RDV78" s="2"/>
      <c r="RDW78" s="2"/>
      <c r="RDX78" s="2"/>
      <c r="RDY78" s="2"/>
      <c r="RDZ78" s="2"/>
      <c r="REA78" s="2"/>
      <c r="REB78" s="2"/>
      <c r="REC78" s="2"/>
      <c r="RED78" s="2"/>
      <c r="REE78" s="2"/>
      <c r="REF78" s="2"/>
      <c r="REG78" s="2"/>
      <c r="REH78" s="2"/>
      <c r="REI78" s="2"/>
      <c r="REJ78" s="2"/>
      <c r="REK78" s="2"/>
      <c r="REL78" s="2"/>
      <c r="REM78" s="2"/>
      <c r="REN78" s="2"/>
      <c r="REO78" s="2"/>
      <c r="REP78" s="2"/>
      <c r="REQ78" s="2"/>
      <c r="RER78" s="2"/>
      <c r="RES78" s="2"/>
      <c r="RET78" s="2"/>
      <c r="REU78" s="2"/>
      <c r="REV78" s="2"/>
      <c r="REW78" s="2"/>
      <c r="REX78" s="2"/>
      <c r="REY78" s="2"/>
      <c r="REZ78" s="2"/>
      <c r="RFA78" s="2"/>
      <c r="RFB78" s="2"/>
      <c r="RFC78" s="2"/>
      <c r="RFD78" s="2"/>
      <c r="RFE78" s="2"/>
      <c r="RFF78" s="2"/>
      <c r="RFG78" s="2"/>
      <c r="RFH78" s="2"/>
      <c r="RFI78" s="2"/>
      <c r="RFJ78" s="2"/>
      <c r="RFK78" s="2"/>
      <c r="RFL78" s="2"/>
      <c r="RFM78" s="2"/>
      <c r="RFN78" s="2"/>
      <c r="RFO78" s="2"/>
      <c r="RFP78" s="2"/>
      <c r="RFQ78" s="2"/>
      <c r="RFR78" s="2"/>
      <c r="RFS78" s="2"/>
      <c r="RFT78" s="2"/>
      <c r="RFU78" s="2"/>
      <c r="RFV78" s="2"/>
      <c r="RFW78" s="2"/>
      <c r="RFX78" s="2"/>
      <c r="RFY78" s="2"/>
      <c r="RFZ78" s="2"/>
      <c r="RGA78" s="2"/>
      <c r="RGB78" s="2"/>
      <c r="RGC78" s="2"/>
      <c r="RGD78" s="2"/>
      <c r="RGE78" s="2"/>
      <c r="RGF78" s="2"/>
      <c r="RGG78" s="2"/>
      <c r="RGH78" s="2"/>
      <c r="RGI78" s="2"/>
      <c r="RGJ78" s="2"/>
      <c r="RGK78" s="2"/>
      <c r="RGL78" s="2"/>
      <c r="RGM78" s="2"/>
      <c r="RGN78" s="2"/>
      <c r="RGO78" s="2"/>
      <c r="RGP78" s="2"/>
      <c r="RGQ78" s="2"/>
      <c r="RGR78" s="2"/>
      <c r="RGS78" s="2"/>
      <c r="RGT78" s="2"/>
      <c r="RGU78" s="2"/>
      <c r="RGV78" s="2"/>
      <c r="RGW78" s="2"/>
      <c r="RGX78" s="2"/>
      <c r="RGY78" s="2"/>
      <c r="RGZ78" s="2"/>
      <c r="RHA78" s="2"/>
      <c r="RHB78" s="2"/>
      <c r="RHC78" s="2"/>
      <c r="RHD78" s="2"/>
      <c r="RHE78" s="2"/>
      <c r="RHF78" s="2"/>
      <c r="RHG78" s="2"/>
      <c r="RHH78" s="2"/>
      <c r="RHI78" s="2"/>
      <c r="RHJ78" s="2"/>
      <c r="RHK78" s="2"/>
      <c r="RHL78" s="2"/>
      <c r="RHM78" s="2"/>
      <c r="RHN78" s="2"/>
      <c r="RHO78" s="2"/>
      <c r="RHP78" s="2"/>
      <c r="RHQ78" s="2"/>
      <c r="RHR78" s="2"/>
      <c r="RHS78" s="2"/>
      <c r="RHT78" s="2"/>
      <c r="RHU78" s="2"/>
      <c r="RHV78" s="2"/>
      <c r="RHW78" s="2"/>
      <c r="RHX78" s="2"/>
      <c r="RHY78" s="2"/>
      <c r="RHZ78" s="2"/>
      <c r="RIA78" s="2"/>
      <c r="RIB78" s="2"/>
      <c r="RIC78" s="2"/>
      <c r="RID78" s="2"/>
      <c r="RIE78" s="2"/>
      <c r="RIF78" s="2"/>
      <c r="RIG78" s="2"/>
      <c r="RIH78" s="2"/>
      <c r="RII78" s="2"/>
      <c r="RIJ78" s="2"/>
      <c r="RIK78" s="2"/>
      <c r="RIL78" s="2"/>
      <c r="RIM78" s="2"/>
      <c r="RIN78" s="2"/>
      <c r="RIO78" s="2"/>
      <c r="RIP78" s="2"/>
      <c r="RIQ78" s="2"/>
      <c r="RIR78" s="2"/>
      <c r="RIS78" s="2"/>
      <c r="RIT78" s="2"/>
      <c r="RIU78" s="2"/>
      <c r="RIV78" s="2"/>
      <c r="RIW78" s="2"/>
      <c r="RIX78" s="2"/>
      <c r="RIY78" s="2"/>
      <c r="RIZ78" s="2"/>
      <c r="RJA78" s="2"/>
      <c r="RJB78" s="2"/>
      <c r="RJC78" s="2"/>
      <c r="RJD78" s="2"/>
      <c r="RJE78" s="2"/>
      <c r="RJF78" s="2"/>
      <c r="RJG78" s="2"/>
      <c r="RJH78" s="2"/>
      <c r="RJI78" s="2"/>
      <c r="RJJ78" s="2"/>
      <c r="RJK78" s="2"/>
      <c r="RJL78" s="2"/>
      <c r="RJM78" s="2"/>
      <c r="RJN78" s="2"/>
      <c r="RJO78" s="2"/>
      <c r="RJP78" s="2"/>
      <c r="RJQ78" s="2"/>
      <c r="RJR78" s="2"/>
      <c r="RJS78" s="2"/>
      <c r="RJT78" s="2"/>
      <c r="RJU78" s="2"/>
      <c r="RJV78" s="2"/>
      <c r="RJW78" s="2"/>
      <c r="RJX78" s="2"/>
      <c r="RJY78" s="2"/>
      <c r="RJZ78" s="2"/>
      <c r="RKA78" s="2"/>
      <c r="RKB78" s="2"/>
      <c r="RKC78" s="2"/>
      <c r="RKD78" s="2"/>
      <c r="RKE78" s="2"/>
      <c r="RKF78" s="2"/>
      <c r="RKG78" s="2"/>
      <c r="RKH78" s="2"/>
      <c r="RKI78" s="2"/>
      <c r="RKJ78" s="2"/>
      <c r="RKK78" s="2"/>
      <c r="RKL78" s="2"/>
      <c r="RKM78" s="2"/>
      <c r="RKN78" s="2"/>
      <c r="RKO78" s="2"/>
      <c r="RKP78" s="2"/>
      <c r="RKQ78" s="2"/>
      <c r="RKR78" s="2"/>
      <c r="RKS78" s="2"/>
      <c r="RKT78" s="2"/>
      <c r="RKU78" s="2"/>
      <c r="RKV78" s="2"/>
      <c r="RKW78" s="2"/>
      <c r="RKX78" s="2"/>
      <c r="RKY78" s="2"/>
      <c r="RKZ78" s="2"/>
      <c r="RLA78" s="2"/>
      <c r="RLB78" s="2"/>
      <c r="RLC78" s="2"/>
      <c r="RLD78" s="2"/>
      <c r="RLE78" s="2"/>
      <c r="RLF78" s="2"/>
      <c r="RLG78" s="2"/>
      <c r="RLH78" s="2"/>
      <c r="RLI78" s="2"/>
      <c r="RLJ78" s="2"/>
      <c r="RLK78" s="2"/>
      <c r="RLL78" s="2"/>
      <c r="RLM78" s="2"/>
      <c r="RLN78" s="2"/>
      <c r="RLO78" s="2"/>
      <c r="RLP78" s="2"/>
      <c r="RLQ78" s="2"/>
      <c r="RLR78" s="2"/>
      <c r="RLS78" s="2"/>
      <c r="RLT78" s="2"/>
      <c r="RLU78" s="2"/>
      <c r="RLV78" s="2"/>
      <c r="RLW78" s="2"/>
      <c r="RLX78" s="2"/>
      <c r="RLY78" s="2"/>
      <c r="RLZ78" s="2"/>
      <c r="RMA78" s="2"/>
      <c r="RMB78" s="2"/>
      <c r="RMC78" s="2"/>
      <c r="RMD78" s="2"/>
      <c r="RME78" s="2"/>
      <c r="RMF78" s="2"/>
      <c r="RMG78" s="2"/>
      <c r="RMH78" s="2"/>
      <c r="RMI78" s="2"/>
      <c r="RMJ78" s="2"/>
      <c r="RMK78" s="2"/>
      <c r="RML78" s="2"/>
      <c r="RMM78" s="2"/>
      <c r="RMN78" s="2"/>
      <c r="RMO78" s="2"/>
      <c r="RMP78" s="2"/>
      <c r="RMQ78" s="2"/>
      <c r="RMR78" s="2"/>
      <c r="RMS78" s="2"/>
      <c r="RMT78" s="2"/>
      <c r="RMU78" s="2"/>
      <c r="RMV78" s="2"/>
      <c r="RMW78" s="2"/>
      <c r="RMX78" s="2"/>
      <c r="RMY78" s="2"/>
      <c r="RMZ78" s="2"/>
      <c r="RNA78" s="2"/>
      <c r="RNB78" s="2"/>
      <c r="RNC78" s="2"/>
      <c r="RND78" s="2"/>
      <c r="RNE78" s="2"/>
      <c r="RNF78" s="2"/>
      <c r="RNG78" s="2"/>
      <c r="RNH78" s="2"/>
      <c r="RNI78" s="2"/>
      <c r="RNJ78" s="2"/>
      <c r="RNK78" s="2"/>
      <c r="RNL78" s="2"/>
      <c r="RNM78" s="2"/>
      <c r="RNN78" s="2"/>
      <c r="RNO78" s="2"/>
      <c r="RNP78" s="2"/>
      <c r="RNQ78" s="2"/>
      <c r="RNR78" s="2"/>
      <c r="RNS78" s="2"/>
      <c r="RNT78" s="2"/>
      <c r="RNU78" s="2"/>
      <c r="RNV78" s="2"/>
      <c r="RNW78" s="2"/>
      <c r="RNX78" s="2"/>
      <c r="RNY78" s="2"/>
      <c r="RNZ78" s="2"/>
      <c r="ROA78" s="2"/>
      <c r="ROB78" s="2"/>
      <c r="ROC78" s="2"/>
      <c r="ROD78" s="2"/>
      <c r="ROE78" s="2"/>
      <c r="ROF78" s="2"/>
      <c r="ROG78" s="2"/>
      <c r="ROH78" s="2"/>
      <c r="ROI78" s="2"/>
      <c r="ROJ78" s="2"/>
      <c r="ROK78" s="2"/>
      <c r="ROL78" s="2"/>
      <c r="ROM78" s="2"/>
      <c r="RON78" s="2"/>
      <c r="ROO78" s="2"/>
      <c r="ROP78" s="2"/>
      <c r="ROQ78" s="2"/>
      <c r="ROR78" s="2"/>
      <c r="ROS78" s="2"/>
      <c r="ROT78" s="2"/>
      <c r="ROU78" s="2"/>
      <c r="ROV78" s="2"/>
      <c r="ROW78" s="2"/>
      <c r="ROX78" s="2"/>
      <c r="ROY78" s="2"/>
      <c r="ROZ78" s="2"/>
      <c r="RPA78" s="2"/>
      <c r="RPB78" s="2"/>
      <c r="RPC78" s="2"/>
      <c r="RPD78" s="2"/>
      <c r="RPE78" s="2"/>
      <c r="RPF78" s="2"/>
      <c r="RPG78" s="2"/>
      <c r="RPH78" s="2"/>
      <c r="RPI78" s="2"/>
      <c r="RPJ78" s="2"/>
      <c r="RPK78" s="2"/>
      <c r="RPL78" s="2"/>
      <c r="RPM78" s="2"/>
      <c r="RPN78" s="2"/>
      <c r="RPO78" s="2"/>
      <c r="RPP78" s="2"/>
      <c r="RPQ78" s="2"/>
      <c r="RPR78" s="2"/>
      <c r="RPS78" s="2"/>
      <c r="RPT78" s="2"/>
      <c r="RPU78" s="2"/>
      <c r="RPV78" s="2"/>
      <c r="RPW78" s="2"/>
      <c r="RPX78" s="2"/>
      <c r="RPY78" s="2"/>
      <c r="RPZ78" s="2"/>
      <c r="RQA78" s="2"/>
      <c r="RQB78" s="2"/>
      <c r="RQC78" s="2"/>
      <c r="RQD78" s="2"/>
      <c r="RQE78" s="2"/>
      <c r="RQF78" s="2"/>
      <c r="RQG78" s="2"/>
      <c r="RQH78" s="2"/>
      <c r="RQI78" s="2"/>
      <c r="RQJ78" s="2"/>
      <c r="RQK78" s="2"/>
      <c r="RQL78" s="2"/>
      <c r="RQM78" s="2"/>
      <c r="RQN78" s="2"/>
      <c r="RQO78" s="2"/>
      <c r="RQP78" s="2"/>
      <c r="RQQ78" s="2"/>
      <c r="RQR78" s="2"/>
      <c r="RQS78" s="2"/>
      <c r="RQT78" s="2"/>
      <c r="RQU78" s="2"/>
      <c r="RQV78" s="2"/>
      <c r="RQW78" s="2"/>
      <c r="RQX78" s="2"/>
      <c r="RQY78" s="2"/>
      <c r="RQZ78" s="2"/>
      <c r="RRA78" s="2"/>
      <c r="RRB78" s="2"/>
      <c r="RRC78" s="2"/>
      <c r="RRD78" s="2"/>
      <c r="RRE78" s="2"/>
      <c r="RRF78" s="2"/>
      <c r="RRG78" s="2"/>
      <c r="RRH78" s="2"/>
      <c r="RRI78" s="2"/>
      <c r="RRJ78" s="2"/>
      <c r="RRK78" s="2"/>
      <c r="RRL78" s="2"/>
      <c r="RRM78" s="2"/>
      <c r="RRN78" s="2"/>
      <c r="RRO78" s="2"/>
      <c r="RRP78" s="2"/>
      <c r="RRQ78" s="2"/>
      <c r="RRR78" s="2"/>
      <c r="RRS78" s="2"/>
      <c r="RRT78" s="2"/>
      <c r="RRU78" s="2"/>
      <c r="RRV78" s="2"/>
      <c r="RRW78" s="2"/>
      <c r="RRX78" s="2"/>
      <c r="RRY78" s="2"/>
      <c r="RRZ78" s="2"/>
      <c r="RSA78" s="2"/>
      <c r="RSB78" s="2"/>
      <c r="RSC78" s="2"/>
      <c r="RSD78" s="2"/>
      <c r="RSE78" s="2"/>
      <c r="RSF78" s="2"/>
      <c r="RSG78" s="2"/>
      <c r="RSH78" s="2"/>
      <c r="RSI78" s="2"/>
      <c r="RSJ78" s="2"/>
      <c r="RSK78" s="2"/>
      <c r="RSL78" s="2"/>
      <c r="RSM78" s="2"/>
      <c r="RSN78" s="2"/>
      <c r="RSO78" s="2"/>
      <c r="RSP78" s="2"/>
      <c r="RSQ78" s="2"/>
      <c r="RSR78" s="2"/>
      <c r="RSS78" s="2"/>
      <c r="RST78" s="2"/>
      <c r="RSU78" s="2"/>
      <c r="RSV78" s="2"/>
      <c r="RSW78" s="2"/>
      <c r="RSX78" s="2"/>
      <c r="RSY78" s="2"/>
      <c r="RSZ78" s="2"/>
      <c r="RTA78" s="2"/>
      <c r="RTB78" s="2"/>
      <c r="RTC78" s="2"/>
      <c r="RTD78" s="2"/>
      <c r="RTE78" s="2"/>
      <c r="RTF78" s="2"/>
      <c r="RTG78" s="2"/>
      <c r="RTH78" s="2"/>
      <c r="RTI78" s="2"/>
      <c r="RTJ78" s="2"/>
      <c r="RTK78" s="2"/>
      <c r="RTL78" s="2"/>
      <c r="RTM78" s="2"/>
      <c r="RTN78" s="2"/>
      <c r="RTO78" s="2"/>
      <c r="RTP78" s="2"/>
      <c r="RTQ78" s="2"/>
      <c r="RTR78" s="2"/>
      <c r="RTS78" s="2"/>
      <c r="RTT78" s="2"/>
      <c r="RTU78" s="2"/>
      <c r="RTV78" s="2"/>
      <c r="RTW78" s="2"/>
      <c r="RTX78" s="2"/>
      <c r="RTY78" s="2"/>
      <c r="RTZ78" s="2"/>
      <c r="RUA78" s="2"/>
      <c r="RUB78" s="2"/>
      <c r="RUC78" s="2"/>
      <c r="RUD78" s="2"/>
      <c r="RUE78" s="2"/>
      <c r="RUF78" s="2"/>
      <c r="RUG78" s="2"/>
      <c r="RUH78" s="2"/>
      <c r="RUI78" s="2"/>
      <c r="RUJ78" s="2"/>
      <c r="RUK78" s="2"/>
      <c r="RUL78" s="2"/>
      <c r="RUM78" s="2"/>
      <c r="RUN78" s="2"/>
      <c r="RUO78" s="2"/>
      <c r="RUP78" s="2"/>
      <c r="RUQ78" s="2"/>
      <c r="RUR78" s="2"/>
      <c r="RUS78" s="2"/>
      <c r="RUT78" s="2"/>
      <c r="RUU78" s="2"/>
      <c r="RUV78" s="2"/>
      <c r="RUW78" s="2"/>
      <c r="RUX78" s="2"/>
      <c r="RUY78" s="2"/>
      <c r="RUZ78" s="2"/>
      <c r="RVA78" s="2"/>
      <c r="RVB78" s="2"/>
      <c r="RVC78" s="2"/>
      <c r="RVD78" s="2"/>
      <c r="RVE78" s="2"/>
      <c r="RVF78" s="2"/>
      <c r="RVG78" s="2"/>
      <c r="RVH78" s="2"/>
      <c r="RVI78" s="2"/>
      <c r="RVJ78" s="2"/>
      <c r="RVK78" s="2"/>
      <c r="RVL78" s="2"/>
      <c r="RVM78" s="2"/>
      <c r="RVN78" s="2"/>
      <c r="RVO78" s="2"/>
      <c r="RVP78" s="2"/>
      <c r="RVQ78" s="2"/>
      <c r="RVR78" s="2"/>
      <c r="RVS78" s="2"/>
      <c r="RVT78" s="2"/>
      <c r="RVU78" s="2"/>
      <c r="RVV78" s="2"/>
      <c r="RVW78" s="2"/>
      <c r="RVX78" s="2"/>
      <c r="RVY78" s="2"/>
      <c r="RVZ78" s="2"/>
      <c r="RWA78" s="2"/>
      <c r="RWB78" s="2"/>
      <c r="RWC78" s="2"/>
      <c r="RWD78" s="2"/>
      <c r="RWE78" s="2"/>
      <c r="RWF78" s="2"/>
      <c r="RWG78" s="2"/>
      <c r="RWH78" s="2"/>
      <c r="RWI78" s="2"/>
      <c r="RWJ78" s="2"/>
      <c r="RWK78" s="2"/>
      <c r="RWL78" s="2"/>
      <c r="RWM78" s="2"/>
      <c r="RWN78" s="2"/>
      <c r="RWO78" s="2"/>
      <c r="RWP78" s="2"/>
      <c r="RWQ78" s="2"/>
      <c r="RWR78" s="2"/>
      <c r="RWS78" s="2"/>
      <c r="RWT78" s="2"/>
      <c r="RWU78" s="2"/>
      <c r="RWV78" s="2"/>
      <c r="RWW78" s="2"/>
      <c r="RWX78" s="2"/>
      <c r="RWY78" s="2"/>
      <c r="RWZ78" s="2"/>
      <c r="RXA78" s="2"/>
      <c r="RXB78" s="2"/>
      <c r="RXC78" s="2"/>
      <c r="RXD78" s="2"/>
      <c r="RXE78" s="2"/>
      <c r="RXF78" s="2"/>
      <c r="RXG78" s="2"/>
      <c r="RXH78" s="2"/>
      <c r="RXI78" s="2"/>
      <c r="RXJ78" s="2"/>
      <c r="RXK78" s="2"/>
      <c r="RXL78" s="2"/>
      <c r="RXM78" s="2"/>
      <c r="RXN78" s="2"/>
      <c r="RXO78" s="2"/>
      <c r="RXP78" s="2"/>
      <c r="RXQ78" s="2"/>
      <c r="RXR78" s="2"/>
      <c r="RXS78" s="2"/>
      <c r="RXT78" s="2"/>
      <c r="RXU78" s="2"/>
      <c r="RXV78" s="2"/>
      <c r="RXW78" s="2"/>
      <c r="RXX78" s="2"/>
      <c r="RXY78" s="2"/>
      <c r="RXZ78" s="2"/>
      <c r="RYA78" s="2"/>
      <c r="RYB78" s="2"/>
      <c r="RYC78" s="2"/>
      <c r="RYD78" s="2"/>
      <c r="RYE78" s="2"/>
      <c r="RYF78" s="2"/>
      <c r="RYG78" s="2"/>
      <c r="RYH78" s="2"/>
      <c r="RYI78" s="2"/>
      <c r="RYJ78" s="2"/>
      <c r="RYK78" s="2"/>
      <c r="RYL78" s="2"/>
      <c r="RYM78" s="2"/>
      <c r="RYN78" s="2"/>
      <c r="RYO78" s="2"/>
      <c r="RYP78" s="2"/>
      <c r="RYQ78" s="2"/>
      <c r="RYR78" s="2"/>
      <c r="RYS78" s="2"/>
      <c r="RYT78" s="2"/>
      <c r="RYU78" s="2"/>
      <c r="RYV78" s="2"/>
      <c r="RYW78" s="2"/>
      <c r="RYX78" s="2"/>
      <c r="RYY78" s="2"/>
      <c r="RYZ78" s="2"/>
      <c r="RZA78" s="2"/>
      <c r="RZB78" s="2"/>
      <c r="RZC78" s="2"/>
      <c r="RZD78" s="2"/>
      <c r="RZE78" s="2"/>
      <c r="RZF78" s="2"/>
      <c r="RZG78" s="2"/>
      <c r="RZH78" s="2"/>
      <c r="RZI78" s="2"/>
      <c r="RZJ78" s="2"/>
      <c r="RZK78" s="2"/>
      <c r="RZL78" s="2"/>
      <c r="RZM78" s="2"/>
      <c r="RZN78" s="2"/>
      <c r="RZO78" s="2"/>
      <c r="RZP78" s="2"/>
      <c r="RZQ78" s="2"/>
      <c r="RZR78" s="2"/>
      <c r="RZS78" s="2"/>
      <c r="RZT78" s="2"/>
      <c r="RZU78" s="2"/>
      <c r="RZV78" s="2"/>
      <c r="RZW78" s="2"/>
      <c r="RZX78" s="2"/>
      <c r="RZY78" s="2"/>
      <c r="RZZ78" s="2"/>
      <c r="SAA78" s="2"/>
      <c r="SAB78" s="2"/>
      <c r="SAC78" s="2"/>
      <c r="SAD78" s="2"/>
      <c r="SAE78" s="2"/>
      <c r="SAF78" s="2"/>
      <c r="SAG78" s="2"/>
      <c r="SAH78" s="2"/>
      <c r="SAI78" s="2"/>
      <c r="SAJ78" s="2"/>
      <c r="SAK78" s="2"/>
      <c r="SAL78" s="2"/>
      <c r="SAM78" s="2"/>
      <c r="SAN78" s="2"/>
      <c r="SAO78" s="2"/>
      <c r="SAP78" s="2"/>
      <c r="SAQ78" s="2"/>
      <c r="SAR78" s="2"/>
      <c r="SAS78" s="2"/>
      <c r="SAT78" s="2"/>
      <c r="SAU78" s="2"/>
      <c r="SAV78" s="2"/>
      <c r="SAW78" s="2"/>
      <c r="SAX78" s="2"/>
      <c r="SAY78" s="2"/>
      <c r="SAZ78" s="2"/>
      <c r="SBA78" s="2"/>
      <c r="SBB78" s="2"/>
      <c r="SBC78" s="2"/>
      <c r="SBD78" s="2"/>
      <c r="SBE78" s="2"/>
      <c r="SBF78" s="2"/>
      <c r="SBG78" s="2"/>
      <c r="SBH78" s="2"/>
      <c r="SBI78" s="2"/>
      <c r="SBJ78" s="2"/>
      <c r="SBK78" s="2"/>
      <c r="SBL78" s="2"/>
      <c r="SBM78" s="2"/>
      <c r="SBN78" s="2"/>
      <c r="SBO78" s="2"/>
      <c r="SBP78" s="2"/>
      <c r="SBQ78" s="2"/>
      <c r="SBR78" s="2"/>
      <c r="SBS78" s="2"/>
      <c r="SBT78" s="2"/>
      <c r="SBU78" s="2"/>
      <c r="SBV78" s="2"/>
      <c r="SBW78" s="2"/>
      <c r="SBX78" s="2"/>
      <c r="SBY78" s="2"/>
      <c r="SBZ78" s="2"/>
      <c r="SCA78" s="2"/>
      <c r="SCB78" s="2"/>
      <c r="SCC78" s="2"/>
      <c r="SCD78" s="2"/>
      <c r="SCE78" s="2"/>
      <c r="SCF78" s="2"/>
      <c r="SCG78" s="2"/>
      <c r="SCH78" s="2"/>
      <c r="SCI78" s="2"/>
      <c r="SCJ78" s="2"/>
      <c r="SCK78" s="2"/>
      <c r="SCL78" s="2"/>
      <c r="SCM78" s="2"/>
      <c r="SCN78" s="2"/>
      <c r="SCO78" s="2"/>
      <c r="SCP78" s="2"/>
      <c r="SCQ78" s="2"/>
      <c r="SCR78" s="2"/>
      <c r="SCS78" s="2"/>
      <c r="SCT78" s="2"/>
      <c r="SCU78" s="2"/>
      <c r="SCV78" s="2"/>
      <c r="SCW78" s="2"/>
      <c r="SCX78" s="2"/>
      <c r="SCY78" s="2"/>
      <c r="SCZ78" s="2"/>
      <c r="SDA78" s="2"/>
      <c r="SDB78" s="2"/>
      <c r="SDC78" s="2"/>
      <c r="SDD78" s="2"/>
      <c r="SDE78" s="2"/>
      <c r="SDF78" s="2"/>
      <c r="SDG78" s="2"/>
      <c r="SDH78" s="2"/>
      <c r="SDI78" s="2"/>
      <c r="SDJ78" s="2"/>
      <c r="SDK78" s="2"/>
      <c r="SDL78" s="2"/>
      <c r="SDM78" s="2"/>
      <c r="SDN78" s="2"/>
      <c r="SDO78" s="2"/>
      <c r="SDP78" s="2"/>
      <c r="SDQ78" s="2"/>
      <c r="SDR78" s="2"/>
      <c r="SDS78" s="2"/>
      <c r="SDT78" s="2"/>
      <c r="SDU78" s="2"/>
      <c r="SDV78" s="2"/>
      <c r="SDW78" s="2"/>
      <c r="SDX78" s="2"/>
      <c r="SDY78" s="2"/>
      <c r="SDZ78" s="2"/>
      <c r="SEA78" s="2"/>
      <c r="SEB78" s="2"/>
      <c r="SEC78" s="2"/>
      <c r="SED78" s="2"/>
      <c r="SEE78" s="2"/>
      <c r="SEF78" s="2"/>
      <c r="SEG78" s="2"/>
      <c r="SEH78" s="2"/>
      <c r="SEI78" s="2"/>
      <c r="SEJ78" s="2"/>
      <c r="SEK78" s="2"/>
      <c r="SEL78" s="2"/>
      <c r="SEM78" s="2"/>
      <c r="SEN78" s="2"/>
      <c r="SEO78" s="2"/>
      <c r="SEP78" s="2"/>
      <c r="SEQ78" s="2"/>
      <c r="SER78" s="2"/>
      <c r="SES78" s="2"/>
      <c r="SET78" s="2"/>
      <c r="SEU78" s="2"/>
      <c r="SEV78" s="2"/>
      <c r="SEW78" s="2"/>
      <c r="SEX78" s="2"/>
      <c r="SEY78" s="2"/>
      <c r="SEZ78" s="2"/>
      <c r="SFA78" s="2"/>
      <c r="SFB78" s="2"/>
      <c r="SFC78" s="2"/>
      <c r="SFD78" s="2"/>
      <c r="SFE78" s="2"/>
      <c r="SFF78" s="2"/>
      <c r="SFG78" s="2"/>
      <c r="SFH78" s="2"/>
      <c r="SFI78" s="2"/>
      <c r="SFJ78" s="2"/>
      <c r="SFK78" s="2"/>
      <c r="SFL78" s="2"/>
      <c r="SFM78" s="2"/>
      <c r="SFN78" s="2"/>
      <c r="SFO78" s="2"/>
      <c r="SFP78" s="2"/>
      <c r="SFQ78" s="2"/>
      <c r="SFR78" s="2"/>
      <c r="SFS78" s="2"/>
      <c r="SFT78" s="2"/>
      <c r="SFU78" s="2"/>
      <c r="SFV78" s="2"/>
      <c r="SFW78" s="2"/>
      <c r="SFX78" s="2"/>
      <c r="SFY78" s="2"/>
      <c r="SFZ78" s="2"/>
      <c r="SGA78" s="2"/>
      <c r="SGB78" s="2"/>
      <c r="SGC78" s="2"/>
      <c r="SGD78" s="2"/>
      <c r="SGE78" s="2"/>
      <c r="SGF78" s="2"/>
      <c r="SGG78" s="2"/>
      <c r="SGH78" s="2"/>
      <c r="SGI78" s="2"/>
      <c r="SGJ78" s="2"/>
      <c r="SGK78" s="2"/>
      <c r="SGL78" s="2"/>
      <c r="SGM78" s="2"/>
      <c r="SGN78" s="2"/>
      <c r="SGO78" s="2"/>
      <c r="SGP78" s="2"/>
      <c r="SGQ78" s="2"/>
      <c r="SGR78" s="2"/>
      <c r="SGS78" s="2"/>
      <c r="SGT78" s="2"/>
      <c r="SGU78" s="2"/>
      <c r="SGV78" s="2"/>
      <c r="SGW78" s="2"/>
      <c r="SGX78" s="2"/>
      <c r="SGY78" s="2"/>
      <c r="SGZ78" s="2"/>
      <c r="SHA78" s="2"/>
      <c r="SHB78" s="2"/>
      <c r="SHC78" s="2"/>
      <c r="SHD78" s="2"/>
      <c r="SHE78" s="2"/>
      <c r="SHF78" s="2"/>
      <c r="SHG78" s="2"/>
      <c r="SHH78" s="2"/>
      <c r="SHI78" s="2"/>
      <c r="SHJ78" s="2"/>
      <c r="SHK78" s="2"/>
      <c r="SHL78" s="2"/>
      <c r="SHM78" s="2"/>
      <c r="SHN78" s="2"/>
      <c r="SHO78" s="2"/>
      <c r="SHP78" s="2"/>
      <c r="SHQ78" s="2"/>
      <c r="SHR78" s="2"/>
      <c r="SHS78" s="2"/>
      <c r="SHT78" s="2"/>
      <c r="SHU78" s="2"/>
      <c r="SHV78" s="2"/>
      <c r="SHW78" s="2"/>
      <c r="SHX78" s="2"/>
      <c r="SHY78" s="2"/>
      <c r="SHZ78" s="2"/>
      <c r="SIA78" s="2"/>
      <c r="SIB78" s="2"/>
      <c r="SIC78" s="2"/>
      <c r="SID78" s="2"/>
      <c r="SIE78" s="2"/>
      <c r="SIF78" s="2"/>
      <c r="SIG78" s="2"/>
      <c r="SIH78" s="2"/>
      <c r="SII78" s="2"/>
      <c r="SIJ78" s="2"/>
      <c r="SIK78" s="2"/>
      <c r="SIL78" s="2"/>
      <c r="SIM78" s="2"/>
      <c r="SIN78" s="2"/>
      <c r="SIO78" s="2"/>
      <c r="SIP78" s="2"/>
      <c r="SIQ78" s="2"/>
      <c r="SIR78" s="2"/>
      <c r="SIS78" s="2"/>
      <c r="SIT78" s="2"/>
      <c r="SIU78" s="2"/>
      <c r="SIV78" s="2"/>
      <c r="SIW78" s="2"/>
      <c r="SIX78" s="2"/>
      <c r="SIY78" s="2"/>
      <c r="SIZ78" s="2"/>
      <c r="SJA78" s="2"/>
      <c r="SJB78" s="2"/>
      <c r="SJC78" s="2"/>
      <c r="SJD78" s="2"/>
      <c r="SJE78" s="2"/>
      <c r="SJF78" s="2"/>
      <c r="SJG78" s="2"/>
      <c r="SJH78" s="2"/>
      <c r="SJI78" s="2"/>
      <c r="SJJ78" s="2"/>
      <c r="SJK78" s="2"/>
      <c r="SJL78" s="2"/>
      <c r="SJM78" s="2"/>
      <c r="SJN78" s="2"/>
      <c r="SJO78" s="2"/>
      <c r="SJP78" s="2"/>
      <c r="SJQ78" s="2"/>
      <c r="SJR78" s="2"/>
      <c r="SJS78" s="2"/>
      <c r="SJT78" s="2"/>
      <c r="SJU78" s="2"/>
      <c r="SJV78" s="2"/>
      <c r="SJW78" s="2"/>
      <c r="SJX78" s="2"/>
      <c r="SJY78" s="2"/>
      <c r="SJZ78" s="2"/>
      <c r="SKA78" s="2"/>
      <c r="SKB78" s="2"/>
      <c r="SKC78" s="2"/>
      <c r="SKD78" s="2"/>
      <c r="SKE78" s="2"/>
      <c r="SKF78" s="2"/>
      <c r="SKG78" s="2"/>
      <c r="SKH78" s="2"/>
      <c r="SKI78" s="2"/>
      <c r="SKJ78" s="2"/>
      <c r="SKK78" s="2"/>
      <c r="SKL78" s="2"/>
      <c r="SKM78" s="2"/>
      <c r="SKN78" s="2"/>
      <c r="SKO78" s="2"/>
      <c r="SKP78" s="2"/>
      <c r="SKQ78" s="2"/>
      <c r="SKR78" s="2"/>
      <c r="SKS78" s="2"/>
      <c r="SKT78" s="2"/>
      <c r="SKU78" s="2"/>
      <c r="SKV78" s="2"/>
      <c r="SKW78" s="2"/>
      <c r="SKX78" s="2"/>
      <c r="SKY78" s="2"/>
      <c r="SKZ78" s="2"/>
      <c r="SLA78" s="2"/>
      <c r="SLB78" s="2"/>
      <c r="SLC78" s="2"/>
      <c r="SLD78" s="2"/>
      <c r="SLE78" s="2"/>
      <c r="SLF78" s="2"/>
      <c r="SLG78" s="2"/>
      <c r="SLH78" s="2"/>
      <c r="SLI78" s="2"/>
      <c r="SLJ78" s="2"/>
      <c r="SLK78" s="2"/>
      <c r="SLL78" s="2"/>
      <c r="SLM78" s="2"/>
      <c r="SLN78" s="2"/>
      <c r="SLO78" s="2"/>
      <c r="SLP78" s="2"/>
      <c r="SLQ78" s="2"/>
      <c r="SLR78" s="2"/>
      <c r="SLS78" s="2"/>
      <c r="SLT78" s="2"/>
      <c r="SLU78" s="2"/>
      <c r="SLV78" s="2"/>
      <c r="SLW78" s="2"/>
      <c r="SLX78" s="2"/>
      <c r="SLY78" s="2"/>
      <c r="SLZ78" s="2"/>
      <c r="SMA78" s="2"/>
      <c r="SMB78" s="2"/>
      <c r="SMC78" s="2"/>
      <c r="SMD78" s="2"/>
      <c r="SME78" s="2"/>
      <c r="SMF78" s="2"/>
      <c r="SMG78" s="2"/>
      <c r="SMH78" s="2"/>
      <c r="SMI78" s="2"/>
      <c r="SMJ78" s="2"/>
      <c r="SMK78" s="2"/>
      <c r="SML78" s="2"/>
      <c r="SMM78" s="2"/>
      <c r="SMN78" s="2"/>
      <c r="SMO78" s="2"/>
      <c r="SMP78" s="2"/>
      <c r="SMQ78" s="2"/>
      <c r="SMR78" s="2"/>
      <c r="SMS78" s="2"/>
      <c r="SMT78" s="2"/>
      <c r="SMU78" s="2"/>
      <c r="SMV78" s="2"/>
      <c r="SMW78" s="2"/>
      <c r="SMX78" s="2"/>
      <c r="SMY78" s="2"/>
      <c r="SMZ78" s="2"/>
      <c r="SNA78" s="2"/>
      <c r="SNB78" s="2"/>
      <c r="SNC78" s="2"/>
      <c r="SND78" s="2"/>
      <c r="SNE78" s="2"/>
      <c r="SNF78" s="2"/>
      <c r="SNG78" s="2"/>
      <c r="SNH78" s="2"/>
      <c r="SNI78" s="2"/>
      <c r="SNJ78" s="2"/>
      <c r="SNK78" s="2"/>
      <c r="SNL78" s="2"/>
      <c r="SNM78" s="2"/>
      <c r="SNN78" s="2"/>
      <c r="SNO78" s="2"/>
      <c r="SNP78" s="2"/>
      <c r="SNQ78" s="2"/>
      <c r="SNR78" s="2"/>
      <c r="SNS78" s="2"/>
      <c r="SNT78" s="2"/>
      <c r="SNU78" s="2"/>
      <c r="SNV78" s="2"/>
      <c r="SNW78" s="2"/>
      <c r="SNX78" s="2"/>
      <c r="SNY78" s="2"/>
      <c r="SNZ78" s="2"/>
      <c r="SOA78" s="2"/>
      <c r="SOB78" s="2"/>
      <c r="SOC78" s="2"/>
      <c r="SOD78" s="2"/>
      <c r="SOE78" s="2"/>
      <c r="SOF78" s="2"/>
      <c r="SOG78" s="2"/>
      <c r="SOH78" s="2"/>
      <c r="SOI78" s="2"/>
      <c r="SOJ78" s="2"/>
      <c r="SOK78" s="2"/>
      <c r="SOL78" s="2"/>
      <c r="SOM78" s="2"/>
      <c r="SON78" s="2"/>
      <c r="SOO78" s="2"/>
      <c r="SOP78" s="2"/>
      <c r="SOQ78" s="2"/>
      <c r="SOR78" s="2"/>
      <c r="SOS78" s="2"/>
      <c r="SOT78" s="2"/>
      <c r="SOU78" s="2"/>
      <c r="SOV78" s="2"/>
      <c r="SOW78" s="2"/>
      <c r="SOX78" s="2"/>
      <c r="SOY78" s="2"/>
      <c r="SOZ78" s="2"/>
      <c r="SPA78" s="2"/>
      <c r="SPB78" s="2"/>
      <c r="SPC78" s="2"/>
      <c r="SPD78" s="2"/>
      <c r="SPE78" s="2"/>
      <c r="SPF78" s="2"/>
      <c r="SPG78" s="2"/>
      <c r="SPH78" s="2"/>
      <c r="SPI78" s="2"/>
      <c r="SPJ78" s="2"/>
      <c r="SPK78" s="2"/>
      <c r="SPL78" s="2"/>
      <c r="SPM78" s="2"/>
      <c r="SPN78" s="2"/>
      <c r="SPO78" s="2"/>
      <c r="SPP78" s="2"/>
      <c r="SPQ78" s="2"/>
      <c r="SPR78" s="2"/>
      <c r="SPS78" s="2"/>
      <c r="SPT78" s="2"/>
      <c r="SPU78" s="2"/>
      <c r="SPV78" s="2"/>
      <c r="SPW78" s="2"/>
      <c r="SPX78" s="2"/>
      <c r="SPY78" s="2"/>
      <c r="SPZ78" s="2"/>
      <c r="SQA78" s="2"/>
      <c r="SQB78" s="2"/>
      <c r="SQC78" s="2"/>
      <c r="SQD78" s="2"/>
      <c r="SQE78" s="2"/>
      <c r="SQF78" s="2"/>
      <c r="SQG78" s="2"/>
      <c r="SQH78" s="2"/>
      <c r="SQI78" s="2"/>
      <c r="SQJ78" s="2"/>
      <c r="SQK78" s="2"/>
      <c r="SQL78" s="2"/>
      <c r="SQM78" s="2"/>
      <c r="SQN78" s="2"/>
      <c r="SQO78" s="2"/>
      <c r="SQP78" s="2"/>
      <c r="SQQ78" s="2"/>
      <c r="SQR78" s="2"/>
      <c r="SQS78" s="2"/>
      <c r="SQT78" s="2"/>
      <c r="SQU78" s="2"/>
      <c r="SQV78" s="2"/>
      <c r="SQW78" s="2"/>
      <c r="SQX78" s="2"/>
      <c r="SQY78" s="2"/>
      <c r="SQZ78" s="2"/>
      <c r="SRA78" s="2"/>
      <c r="SRB78" s="2"/>
      <c r="SRC78" s="2"/>
      <c r="SRD78" s="2"/>
      <c r="SRE78" s="2"/>
      <c r="SRF78" s="2"/>
      <c r="SRG78" s="2"/>
      <c r="SRH78" s="2"/>
      <c r="SRI78" s="2"/>
      <c r="SRJ78" s="2"/>
      <c r="SRK78" s="2"/>
      <c r="SRL78" s="2"/>
      <c r="SRM78" s="2"/>
      <c r="SRN78" s="2"/>
      <c r="SRO78" s="2"/>
      <c r="SRP78" s="2"/>
      <c r="SRQ78" s="2"/>
      <c r="SRR78" s="2"/>
      <c r="SRS78" s="2"/>
      <c r="SRT78" s="2"/>
      <c r="SRU78" s="2"/>
      <c r="SRV78" s="2"/>
      <c r="SRW78" s="2"/>
      <c r="SRX78" s="2"/>
      <c r="SRY78" s="2"/>
      <c r="SRZ78" s="2"/>
      <c r="SSA78" s="2"/>
      <c r="SSB78" s="2"/>
      <c r="SSC78" s="2"/>
      <c r="SSD78" s="2"/>
      <c r="SSE78" s="2"/>
      <c r="SSF78" s="2"/>
      <c r="SSG78" s="2"/>
      <c r="SSH78" s="2"/>
      <c r="SSI78" s="2"/>
      <c r="SSJ78" s="2"/>
      <c r="SSK78" s="2"/>
      <c r="SSL78" s="2"/>
      <c r="SSM78" s="2"/>
      <c r="SSN78" s="2"/>
      <c r="SSO78" s="2"/>
      <c r="SSP78" s="2"/>
      <c r="SSQ78" s="2"/>
      <c r="SSR78" s="2"/>
      <c r="SSS78" s="2"/>
      <c r="SST78" s="2"/>
      <c r="SSU78" s="2"/>
      <c r="SSV78" s="2"/>
      <c r="SSW78" s="2"/>
      <c r="SSX78" s="2"/>
      <c r="SSY78" s="2"/>
      <c r="SSZ78" s="2"/>
      <c r="STA78" s="2"/>
      <c r="STB78" s="2"/>
      <c r="STC78" s="2"/>
      <c r="STD78" s="2"/>
      <c r="STE78" s="2"/>
      <c r="STF78" s="2"/>
      <c r="STG78" s="2"/>
      <c r="STH78" s="2"/>
      <c r="STI78" s="2"/>
      <c r="STJ78" s="2"/>
      <c r="STK78" s="2"/>
      <c r="STL78" s="2"/>
      <c r="STM78" s="2"/>
      <c r="STN78" s="2"/>
      <c r="STO78" s="2"/>
      <c r="STP78" s="2"/>
      <c r="STQ78" s="2"/>
      <c r="STR78" s="2"/>
      <c r="STS78" s="2"/>
      <c r="STT78" s="2"/>
      <c r="STU78" s="2"/>
      <c r="STV78" s="2"/>
      <c r="STW78" s="2"/>
      <c r="STX78" s="2"/>
      <c r="STY78" s="2"/>
      <c r="STZ78" s="2"/>
      <c r="SUA78" s="2"/>
      <c r="SUB78" s="2"/>
      <c r="SUC78" s="2"/>
      <c r="SUD78" s="2"/>
      <c r="SUE78" s="2"/>
      <c r="SUF78" s="2"/>
      <c r="SUG78" s="2"/>
      <c r="SUH78" s="2"/>
      <c r="SUI78" s="2"/>
      <c r="SUJ78" s="2"/>
      <c r="SUK78" s="2"/>
      <c r="SUL78" s="2"/>
      <c r="SUM78" s="2"/>
      <c r="SUN78" s="2"/>
      <c r="SUO78" s="2"/>
      <c r="SUP78" s="2"/>
      <c r="SUQ78" s="2"/>
      <c r="SUR78" s="2"/>
      <c r="SUS78" s="2"/>
      <c r="SUT78" s="2"/>
      <c r="SUU78" s="2"/>
      <c r="SUV78" s="2"/>
      <c r="SUW78" s="2"/>
      <c r="SUX78" s="2"/>
      <c r="SUY78" s="2"/>
      <c r="SUZ78" s="2"/>
      <c r="SVA78" s="2"/>
      <c r="SVB78" s="2"/>
      <c r="SVC78" s="2"/>
      <c r="SVD78" s="2"/>
      <c r="SVE78" s="2"/>
      <c r="SVF78" s="2"/>
      <c r="SVG78" s="2"/>
      <c r="SVH78" s="2"/>
      <c r="SVI78" s="2"/>
      <c r="SVJ78" s="2"/>
      <c r="SVK78" s="2"/>
      <c r="SVL78" s="2"/>
      <c r="SVM78" s="2"/>
      <c r="SVN78" s="2"/>
      <c r="SVO78" s="2"/>
      <c r="SVP78" s="2"/>
      <c r="SVQ78" s="2"/>
      <c r="SVR78" s="2"/>
      <c r="SVS78" s="2"/>
      <c r="SVT78" s="2"/>
      <c r="SVU78" s="2"/>
      <c r="SVV78" s="2"/>
      <c r="SVW78" s="2"/>
      <c r="SVX78" s="2"/>
      <c r="SVY78" s="2"/>
      <c r="SVZ78" s="2"/>
      <c r="SWA78" s="2"/>
      <c r="SWB78" s="2"/>
      <c r="SWC78" s="2"/>
      <c r="SWD78" s="2"/>
      <c r="SWE78" s="2"/>
      <c r="SWF78" s="2"/>
      <c r="SWG78" s="2"/>
      <c r="SWH78" s="2"/>
      <c r="SWI78" s="2"/>
      <c r="SWJ78" s="2"/>
      <c r="SWK78" s="2"/>
      <c r="SWL78" s="2"/>
      <c r="SWM78" s="2"/>
      <c r="SWN78" s="2"/>
      <c r="SWO78" s="2"/>
      <c r="SWP78" s="2"/>
      <c r="SWQ78" s="2"/>
      <c r="SWR78" s="2"/>
      <c r="SWS78" s="2"/>
      <c r="SWT78" s="2"/>
      <c r="SWU78" s="2"/>
      <c r="SWV78" s="2"/>
      <c r="SWW78" s="2"/>
      <c r="SWX78" s="2"/>
      <c r="SWY78" s="2"/>
      <c r="SWZ78" s="2"/>
      <c r="SXA78" s="2"/>
      <c r="SXB78" s="2"/>
      <c r="SXC78" s="2"/>
      <c r="SXD78" s="2"/>
      <c r="SXE78" s="2"/>
      <c r="SXF78" s="2"/>
      <c r="SXG78" s="2"/>
      <c r="SXH78" s="2"/>
      <c r="SXI78" s="2"/>
      <c r="SXJ78" s="2"/>
      <c r="SXK78" s="2"/>
      <c r="SXL78" s="2"/>
      <c r="SXM78" s="2"/>
      <c r="SXN78" s="2"/>
      <c r="SXO78" s="2"/>
      <c r="SXP78" s="2"/>
      <c r="SXQ78" s="2"/>
      <c r="SXR78" s="2"/>
      <c r="SXS78" s="2"/>
      <c r="SXT78" s="2"/>
      <c r="SXU78" s="2"/>
      <c r="SXV78" s="2"/>
      <c r="SXW78" s="2"/>
      <c r="SXX78" s="2"/>
      <c r="SXY78" s="2"/>
      <c r="SXZ78" s="2"/>
      <c r="SYA78" s="2"/>
      <c r="SYB78" s="2"/>
      <c r="SYC78" s="2"/>
      <c r="SYD78" s="2"/>
      <c r="SYE78" s="2"/>
      <c r="SYF78" s="2"/>
      <c r="SYG78" s="2"/>
      <c r="SYH78" s="2"/>
      <c r="SYI78" s="2"/>
      <c r="SYJ78" s="2"/>
      <c r="SYK78" s="2"/>
      <c r="SYL78" s="2"/>
      <c r="SYM78" s="2"/>
      <c r="SYN78" s="2"/>
      <c r="SYO78" s="2"/>
      <c r="SYP78" s="2"/>
      <c r="SYQ78" s="2"/>
      <c r="SYR78" s="2"/>
      <c r="SYS78" s="2"/>
      <c r="SYT78" s="2"/>
      <c r="SYU78" s="2"/>
      <c r="SYV78" s="2"/>
      <c r="SYW78" s="2"/>
      <c r="SYX78" s="2"/>
      <c r="SYY78" s="2"/>
      <c r="SYZ78" s="2"/>
      <c r="SZA78" s="2"/>
      <c r="SZB78" s="2"/>
      <c r="SZC78" s="2"/>
      <c r="SZD78" s="2"/>
      <c r="SZE78" s="2"/>
      <c r="SZF78" s="2"/>
      <c r="SZG78" s="2"/>
      <c r="SZH78" s="2"/>
      <c r="SZI78" s="2"/>
      <c r="SZJ78" s="2"/>
      <c r="SZK78" s="2"/>
      <c r="SZL78" s="2"/>
      <c r="SZM78" s="2"/>
      <c r="SZN78" s="2"/>
      <c r="SZO78" s="2"/>
      <c r="SZP78" s="2"/>
      <c r="SZQ78" s="2"/>
      <c r="SZR78" s="2"/>
      <c r="SZS78" s="2"/>
      <c r="SZT78" s="2"/>
      <c r="SZU78" s="2"/>
      <c r="SZV78" s="2"/>
      <c r="SZW78" s="2"/>
      <c r="SZX78" s="2"/>
      <c r="SZY78" s="2"/>
      <c r="SZZ78" s="2"/>
      <c r="TAA78" s="2"/>
      <c r="TAB78" s="2"/>
      <c r="TAC78" s="2"/>
      <c r="TAD78" s="2"/>
      <c r="TAE78" s="2"/>
      <c r="TAF78" s="2"/>
      <c r="TAG78" s="2"/>
      <c r="TAH78" s="2"/>
      <c r="TAI78" s="2"/>
      <c r="TAJ78" s="2"/>
      <c r="TAK78" s="2"/>
      <c r="TAL78" s="2"/>
      <c r="TAM78" s="2"/>
      <c r="TAN78" s="2"/>
      <c r="TAO78" s="2"/>
      <c r="TAP78" s="2"/>
      <c r="TAQ78" s="2"/>
      <c r="TAR78" s="2"/>
      <c r="TAS78" s="2"/>
      <c r="TAT78" s="2"/>
      <c r="TAU78" s="2"/>
      <c r="TAV78" s="2"/>
      <c r="TAW78" s="2"/>
      <c r="TAX78" s="2"/>
      <c r="TAY78" s="2"/>
      <c r="TAZ78" s="2"/>
      <c r="TBA78" s="2"/>
      <c r="TBB78" s="2"/>
      <c r="TBC78" s="2"/>
      <c r="TBD78" s="2"/>
      <c r="TBE78" s="2"/>
      <c r="TBF78" s="2"/>
      <c r="TBG78" s="2"/>
      <c r="TBH78" s="2"/>
      <c r="TBI78" s="2"/>
      <c r="TBJ78" s="2"/>
      <c r="TBK78" s="2"/>
      <c r="TBL78" s="2"/>
      <c r="TBM78" s="2"/>
      <c r="TBN78" s="2"/>
      <c r="TBO78" s="2"/>
      <c r="TBP78" s="2"/>
      <c r="TBQ78" s="2"/>
      <c r="TBR78" s="2"/>
      <c r="TBS78" s="2"/>
      <c r="TBT78" s="2"/>
      <c r="TBU78" s="2"/>
      <c r="TBV78" s="2"/>
      <c r="TBW78" s="2"/>
      <c r="TBX78" s="2"/>
      <c r="TBY78" s="2"/>
      <c r="TBZ78" s="2"/>
      <c r="TCA78" s="2"/>
      <c r="TCB78" s="2"/>
      <c r="TCC78" s="2"/>
      <c r="TCD78" s="2"/>
      <c r="TCE78" s="2"/>
      <c r="TCF78" s="2"/>
      <c r="TCG78" s="2"/>
      <c r="TCH78" s="2"/>
      <c r="TCI78" s="2"/>
      <c r="TCJ78" s="2"/>
      <c r="TCK78" s="2"/>
      <c r="TCL78" s="2"/>
      <c r="TCM78" s="2"/>
      <c r="TCN78" s="2"/>
      <c r="TCO78" s="2"/>
      <c r="TCP78" s="2"/>
      <c r="TCQ78" s="2"/>
      <c r="TCR78" s="2"/>
      <c r="TCS78" s="2"/>
      <c r="TCT78" s="2"/>
      <c r="TCU78" s="2"/>
      <c r="TCV78" s="2"/>
      <c r="TCW78" s="2"/>
      <c r="TCX78" s="2"/>
      <c r="TCY78" s="2"/>
      <c r="TCZ78" s="2"/>
      <c r="TDA78" s="2"/>
      <c r="TDB78" s="2"/>
      <c r="TDC78" s="2"/>
      <c r="TDD78" s="2"/>
      <c r="TDE78" s="2"/>
      <c r="TDF78" s="2"/>
      <c r="TDG78" s="2"/>
      <c r="TDH78" s="2"/>
      <c r="TDI78" s="2"/>
      <c r="TDJ78" s="2"/>
      <c r="TDK78" s="2"/>
      <c r="TDL78" s="2"/>
      <c r="TDM78" s="2"/>
      <c r="TDN78" s="2"/>
      <c r="TDO78" s="2"/>
      <c r="TDP78" s="2"/>
      <c r="TDQ78" s="2"/>
      <c r="TDR78" s="2"/>
      <c r="TDS78" s="2"/>
      <c r="TDT78" s="2"/>
      <c r="TDU78" s="2"/>
      <c r="TDV78" s="2"/>
      <c r="TDW78" s="2"/>
      <c r="TDX78" s="2"/>
      <c r="TDY78" s="2"/>
      <c r="TDZ78" s="2"/>
      <c r="TEA78" s="2"/>
      <c r="TEB78" s="2"/>
      <c r="TEC78" s="2"/>
      <c r="TED78" s="2"/>
      <c r="TEE78" s="2"/>
      <c r="TEF78" s="2"/>
      <c r="TEG78" s="2"/>
      <c r="TEH78" s="2"/>
      <c r="TEI78" s="2"/>
      <c r="TEJ78" s="2"/>
      <c r="TEK78" s="2"/>
      <c r="TEL78" s="2"/>
      <c r="TEM78" s="2"/>
      <c r="TEN78" s="2"/>
      <c r="TEO78" s="2"/>
      <c r="TEP78" s="2"/>
      <c r="TEQ78" s="2"/>
      <c r="TER78" s="2"/>
      <c r="TES78" s="2"/>
      <c r="TET78" s="2"/>
      <c r="TEU78" s="2"/>
      <c r="TEV78" s="2"/>
      <c r="TEW78" s="2"/>
      <c r="TEX78" s="2"/>
      <c r="TEY78" s="2"/>
      <c r="TEZ78" s="2"/>
      <c r="TFA78" s="2"/>
      <c r="TFB78" s="2"/>
      <c r="TFC78" s="2"/>
      <c r="TFD78" s="2"/>
      <c r="TFE78" s="2"/>
      <c r="TFF78" s="2"/>
      <c r="TFG78" s="2"/>
      <c r="TFH78" s="2"/>
      <c r="TFI78" s="2"/>
      <c r="TFJ78" s="2"/>
      <c r="TFK78" s="2"/>
      <c r="TFL78" s="2"/>
      <c r="TFM78" s="2"/>
      <c r="TFN78" s="2"/>
      <c r="TFO78" s="2"/>
      <c r="TFP78" s="2"/>
      <c r="TFQ78" s="2"/>
      <c r="TFR78" s="2"/>
      <c r="TFS78" s="2"/>
      <c r="TFT78" s="2"/>
      <c r="TFU78" s="2"/>
      <c r="TFV78" s="2"/>
      <c r="TFW78" s="2"/>
      <c r="TFX78" s="2"/>
      <c r="TFY78" s="2"/>
      <c r="TFZ78" s="2"/>
      <c r="TGA78" s="2"/>
      <c r="TGB78" s="2"/>
      <c r="TGC78" s="2"/>
      <c r="TGD78" s="2"/>
      <c r="TGE78" s="2"/>
      <c r="TGF78" s="2"/>
      <c r="TGG78" s="2"/>
      <c r="TGH78" s="2"/>
      <c r="TGI78" s="2"/>
      <c r="TGJ78" s="2"/>
      <c r="TGK78" s="2"/>
      <c r="TGL78" s="2"/>
      <c r="TGM78" s="2"/>
      <c r="TGN78" s="2"/>
      <c r="TGO78" s="2"/>
      <c r="TGP78" s="2"/>
      <c r="TGQ78" s="2"/>
      <c r="TGR78" s="2"/>
      <c r="TGS78" s="2"/>
      <c r="TGT78" s="2"/>
      <c r="TGU78" s="2"/>
      <c r="TGV78" s="2"/>
      <c r="TGW78" s="2"/>
      <c r="TGX78" s="2"/>
      <c r="TGY78" s="2"/>
      <c r="TGZ78" s="2"/>
      <c r="THA78" s="2"/>
      <c r="THB78" s="2"/>
      <c r="THC78" s="2"/>
      <c r="THD78" s="2"/>
      <c r="THE78" s="2"/>
      <c r="THF78" s="2"/>
      <c r="THG78" s="2"/>
      <c r="THH78" s="2"/>
      <c r="THI78" s="2"/>
      <c r="THJ78" s="2"/>
      <c r="THK78" s="2"/>
      <c r="THL78" s="2"/>
      <c r="THM78" s="2"/>
      <c r="THN78" s="2"/>
      <c r="THO78" s="2"/>
      <c r="THP78" s="2"/>
      <c r="THQ78" s="2"/>
      <c r="THR78" s="2"/>
      <c r="THS78" s="2"/>
      <c r="THT78" s="2"/>
      <c r="THU78" s="2"/>
      <c r="THV78" s="2"/>
      <c r="THW78" s="2"/>
      <c r="THX78" s="2"/>
      <c r="THY78" s="2"/>
      <c r="THZ78" s="2"/>
      <c r="TIA78" s="2"/>
      <c r="TIB78" s="2"/>
      <c r="TIC78" s="2"/>
      <c r="TID78" s="2"/>
      <c r="TIE78" s="2"/>
      <c r="TIF78" s="2"/>
      <c r="TIG78" s="2"/>
      <c r="TIH78" s="2"/>
      <c r="TII78" s="2"/>
      <c r="TIJ78" s="2"/>
      <c r="TIK78" s="2"/>
      <c r="TIL78" s="2"/>
      <c r="TIM78" s="2"/>
      <c r="TIN78" s="2"/>
      <c r="TIO78" s="2"/>
      <c r="TIP78" s="2"/>
      <c r="TIQ78" s="2"/>
      <c r="TIR78" s="2"/>
      <c r="TIS78" s="2"/>
      <c r="TIT78" s="2"/>
      <c r="TIU78" s="2"/>
      <c r="TIV78" s="2"/>
      <c r="TIW78" s="2"/>
      <c r="TIX78" s="2"/>
      <c r="TIY78" s="2"/>
      <c r="TIZ78" s="2"/>
      <c r="TJA78" s="2"/>
      <c r="TJB78" s="2"/>
      <c r="TJC78" s="2"/>
      <c r="TJD78" s="2"/>
      <c r="TJE78" s="2"/>
      <c r="TJF78" s="2"/>
      <c r="TJG78" s="2"/>
      <c r="TJH78" s="2"/>
      <c r="TJI78" s="2"/>
      <c r="TJJ78" s="2"/>
      <c r="TJK78" s="2"/>
      <c r="TJL78" s="2"/>
      <c r="TJM78" s="2"/>
      <c r="TJN78" s="2"/>
      <c r="TJO78" s="2"/>
      <c r="TJP78" s="2"/>
      <c r="TJQ78" s="2"/>
      <c r="TJR78" s="2"/>
      <c r="TJS78" s="2"/>
      <c r="TJT78" s="2"/>
      <c r="TJU78" s="2"/>
      <c r="TJV78" s="2"/>
      <c r="TJW78" s="2"/>
      <c r="TJX78" s="2"/>
      <c r="TJY78" s="2"/>
      <c r="TJZ78" s="2"/>
      <c r="TKA78" s="2"/>
      <c r="TKB78" s="2"/>
      <c r="TKC78" s="2"/>
      <c r="TKD78" s="2"/>
      <c r="TKE78" s="2"/>
      <c r="TKF78" s="2"/>
      <c r="TKG78" s="2"/>
      <c r="TKH78" s="2"/>
      <c r="TKI78" s="2"/>
      <c r="TKJ78" s="2"/>
      <c r="TKK78" s="2"/>
      <c r="TKL78" s="2"/>
      <c r="TKM78" s="2"/>
      <c r="TKN78" s="2"/>
      <c r="TKO78" s="2"/>
      <c r="TKP78" s="2"/>
      <c r="TKQ78" s="2"/>
      <c r="TKR78" s="2"/>
      <c r="TKS78" s="2"/>
      <c r="TKT78" s="2"/>
      <c r="TKU78" s="2"/>
      <c r="TKV78" s="2"/>
      <c r="TKW78" s="2"/>
      <c r="TKX78" s="2"/>
      <c r="TKY78" s="2"/>
      <c r="TKZ78" s="2"/>
      <c r="TLA78" s="2"/>
      <c r="TLB78" s="2"/>
      <c r="TLC78" s="2"/>
      <c r="TLD78" s="2"/>
      <c r="TLE78" s="2"/>
      <c r="TLF78" s="2"/>
      <c r="TLG78" s="2"/>
      <c r="TLH78" s="2"/>
      <c r="TLI78" s="2"/>
      <c r="TLJ78" s="2"/>
      <c r="TLK78" s="2"/>
      <c r="TLL78" s="2"/>
      <c r="TLM78" s="2"/>
      <c r="TLN78" s="2"/>
      <c r="TLO78" s="2"/>
      <c r="TLP78" s="2"/>
      <c r="TLQ78" s="2"/>
      <c r="TLR78" s="2"/>
      <c r="TLS78" s="2"/>
      <c r="TLT78" s="2"/>
      <c r="TLU78" s="2"/>
      <c r="TLV78" s="2"/>
      <c r="TLW78" s="2"/>
      <c r="TLX78" s="2"/>
      <c r="TLY78" s="2"/>
      <c r="TLZ78" s="2"/>
      <c r="TMA78" s="2"/>
      <c r="TMB78" s="2"/>
      <c r="TMC78" s="2"/>
      <c r="TMD78" s="2"/>
      <c r="TME78" s="2"/>
      <c r="TMF78" s="2"/>
      <c r="TMG78" s="2"/>
      <c r="TMH78" s="2"/>
      <c r="TMI78" s="2"/>
      <c r="TMJ78" s="2"/>
      <c r="TMK78" s="2"/>
      <c r="TML78" s="2"/>
      <c r="TMM78" s="2"/>
      <c r="TMN78" s="2"/>
      <c r="TMO78" s="2"/>
      <c r="TMP78" s="2"/>
      <c r="TMQ78" s="2"/>
      <c r="TMR78" s="2"/>
      <c r="TMS78" s="2"/>
      <c r="TMT78" s="2"/>
      <c r="TMU78" s="2"/>
      <c r="TMV78" s="2"/>
      <c r="TMW78" s="2"/>
      <c r="TMX78" s="2"/>
      <c r="TMY78" s="2"/>
      <c r="TMZ78" s="2"/>
      <c r="TNA78" s="2"/>
      <c r="TNB78" s="2"/>
      <c r="TNC78" s="2"/>
      <c r="TND78" s="2"/>
      <c r="TNE78" s="2"/>
      <c r="TNF78" s="2"/>
      <c r="TNG78" s="2"/>
      <c r="TNH78" s="2"/>
      <c r="TNI78" s="2"/>
      <c r="TNJ78" s="2"/>
      <c r="TNK78" s="2"/>
      <c r="TNL78" s="2"/>
      <c r="TNM78" s="2"/>
      <c r="TNN78" s="2"/>
      <c r="TNO78" s="2"/>
      <c r="TNP78" s="2"/>
      <c r="TNQ78" s="2"/>
      <c r="TNR78" s="2"/>
      <c r="TNS78" s="2"/>
      <c r="TNT78" s="2"/>
      <c r="TNU78" s="2"/>
      <c r="TNV78" s="2"/>
      <c r="TNW78" s="2"/>
      <c r="TNX78" s="2"/>
      <c r="TNY78" s="2"/>
      <c r="TNZ78" s="2"/>
      <c r="TOA78" s="2"/>
      <c r="TOB78" s="2"/>
      <c r="TOC78" s="2"/>
      <c r="TOD78" s="2"/>
      <c r="TOE78" s="2"/>
      <c r="TOF78" s="2"/>
      <c r="TOG78" s="2"/>
      <c r="TOH78" s="2"/>
      <c r="TOI78" s="2"/>
      <c r="TOJ78" s="2"/>
      <c r="TOK78" s="2"/>
      <c r="TOL78" s="2"/>
      <c r="TOM78" s="2"/>
      <c r="TON78" s="2"/>
      <c r="TOO78" s="2"/>
      <c r="TOP78" s="2"/>
      <c r="TOQ78" s="2"/>
      <c r="TOR78" s="2"/>
      <c r="TOS78" s="2"/>
      <c r="TOT78" s="2"/>
      <c r="TOU78" s="2"/>
      <c r="TOV78" s="2"/>
      <c r="TOW78" s="2"/>
      <c r="TOX78" s="2"/>
      <c r="TOY78" s="2"/>
      <c r="TOZ78" s="2"/>
      <c r="TPA78" s="2"/>
      <c r="TPB78" s="2"/>
      <c r="TPC78" s="2"/>
      <c r="TPD78" s="2"/>
      <c r="TPE78" s="2"/>
      <c r="TPF78" s="2"/>
      <c r="TPG78" s="2"/>
      <c r="TPH78" s="2"/>
      <c r="TPI78" s="2"/>
      <c r="TPJ78" s="2"/>
      <c r="TPK78" s="2"/>
      <c r="TPL78" s="2"/>
      <c r="TPM78" s="2"/>
      <c r="TPN78" s="2"/>
      <c r="TPO78" s="2"/>
      <c r="TPP78" s="2"/>
      <c r="TPQ78" s="2"/>
      <c r="TPR78" s="2"/>
      <c r="TPS78" s="2"/>
      <c r="TPT78" s="2"/>
      <c r="TPU78" s="2"/>
      <c r="TPV78" s="2"/>
      <c r="TPW78" s="2"/>
      <c r="TPX78" s="2"/>
      <c r="TPY78" s="2"/>
      <c r="TPZ78" s="2"/>
      <c r="TQA78" s="2"/>
      <c r="TQB78" s="2"/>
      <c r="TQC78" s="2"/>
      <c r="TQD78" s="2"/>
      <c r="TQE78" s="2"/>
      <c r="TQF78" s="2"/>
      <c r="TQG78" s="2"/>
      <c r="TQH78" s="2"/>
      <c r="TQI78" s="2"/>
      <c r="TQJ78" s="2"/>
      <c r="TQK78" s="2"/>
      <c r="TQL78" s="2"/>
      <c r="TQM78" s="2"/>
      <c r="TQN78" s="2"/>
      <c r="TQO78" s="2"/>
      <c r="TQP78" s="2"/>
      <c r="TQQ78" s="2"/>
      <c r="TQR78" s="2"/>
      <c r="TQS78" s="2"/>
      <c r="TQT78" s="2"/>
      <c r="TQU78" s="2"/>
      <c r="TQV78" s="2"/>
      <c r="TQW78" s="2"/>
      <c r="TQX78" s="2"/>
      <c r="TQY78" s="2"/>
      <c r="TQZ78" s="2"/>
      <c r="TRA78" s="2"/>
      <c r="TRB78" s="2"/>
      <c r="TRC78" s="2"/>
      <c r="TRD78" s="2"/>
      <c r="TRE78" s="2"/>
      <c r="TRF78" s="2"/>
      <c r="TRG78" s="2"/>
      <c r="TRH78" s="2"/>
      <c r="TRI78" s="2"/>
      <c r="TRJ78" s="2"/>
      <c r="TRK78" s="2"/>
      <c r="TRL78" s="2"/>
      <c r="TRM78" s="2"/>
      <c r="TRN78" s="2"/>
      <c r="TRO78" s="2"/>
      <c r="TRP78" s="2"/>
      <c r="TRQ78" s="2"/>
      <c r="TRR78" s="2"/>
      <c r="TRS78" s="2"/>
      <c r="TRT78" s="2"/>
      <c r="TRU78" s="2"/>
      <c r="TRV78" s="2"/>
      <c r="TRW78" s="2"/>
      <c r="TRX78" s="2"/>
      <c r="TRY78" s="2"/>
      <c r="TRZ78" s="2"/>
      <c r="TSA78" s="2"/>
      <c r="TSB78" s="2"/>
      <c r="TSC78" s="2"/>
      <c r="TSD78" s="2"/>
      <c r="TSE78" s="2"/>
      <c r="TSF78" s="2"/>
      <c r="TSG78" s="2"/>
      <c r="TSH78" s="2"/>
      <c r="TSI78" s="2"/>
      <c r="TSJ78" s="2"/>
      <c r="TSK78" s="2"/>
      <c r="TSL78" s="2"/>
      <c r="TSM78" s="2"/>
      <c r="TSN78" s="2"/>
      <c r="TSO78" s="2"/>
      <c r="TSP78" s="2"/>
      <c r="TSQ78" s="2"/>
      <c r="TSR78" s="2"/>
      <c r="TSS78" s="2"/>
      <c r="TST78" s="2"/>
      <c r="TSU78" s="2"/>
      <c r="TSV78" s="2"/>
      <c r="TSW78" s="2"/>
      <c r="TSX78" s="2"/>
      <c r="TSY78" s="2"/>
      <c r="TSZ78" s="2"/>
      <c r="TTA78" s="2"/>
      <c r="TTB78" s="2"/>
      <c r="TTC78" s="2"/>
      <c r="TTD78" s="2"/>
      <c r="TTE78" s="2"/>
      <c r="TTF78" s="2"/>
      <c r="TTG78" s="2"/>
      <c r="TTH78" s="2"/>
      <c r="TTI78" s="2"/>
      <c r="TTJ78" s="2"/>
      <c r="TTK78" s="2"/>
      <c r="TTL78" s="2"/>
      <c r="TTM78" s="2"/>
      <c r="TTN78" s="2"/>
      <c r="TTO78" s="2"/>
      <c r="TTP78" s="2"/>
      <c r="TTQ78" s="2"/>
      <c r="TTR78" s="2"/>
      <c r="TTS78" s="2"/>
      <c r="TTT78" s="2"/>
      <c r="TTU78" s="2"/>
      <c r="TTV78" s="2"/>
      <c r="TTW78" s="2"/>
      <c r="TTX78" s="2"/>
      <c r="TTY78" s="2"/>
      <c r="TTZ78" s="2"/>
      <c r="TUA78" s="2"/>
      <c r="TUB78" s="2"/>
      <c r="TUC78" s="2"/>
      <c r="TUD78" s="2"/>
      <c r="TUE78" s="2"/>
      <c r="TUF78" s="2"/>
      <c r="TUG78" s="2"/>
      <c r="TUH78" s="2"/>
      <c r="TUI78" s="2"/>
      <c r="TUJ78" s="2"/>
      <c r="TUK78" s="2"/>
      <c r="TUL78" s="2"/>
      <c r="TUM78" s="2"/>
      <c r="TUN78" s="2"/>
      <c r="TUO78" s="2"/>
      <c r="TUP78" s="2"/>
      <c r="TUQ78" s="2"/>
      <c r="TUR78" s="2"/>
      <c r="TUS78" s="2"/>
      <c r="TUT78" s="2"/>
      <c r="TUU78" s="2"/>
      <c r="TUV78" s="2"/>
      <c r="TUW78" s="2"/>
      <c r="TUX78" s="2"/>
      <c r="TUY78" s="2"/>
      <c r="TUZ78" s="2"/>
      <c r="TVA78" s="2"/>
      <c r="TVB78" s="2"/>
      <c r="TVC78" s="2"/>
      <c r="TVD78" s="2"/>
      <c r="TVE78" s="2"/>
      <c r="TVF78" s="2"/>
      <c r="TVG78" s="2"/>
      <c r="TVH78" s="2"/>
      <c r="TVI78" s="2"/>
      <c r="TVJ78" s="2"/>
      <c r="TVK78" s="2"/>
      <c r="TVL78" s="2"/>
      <c r="TVM78" s="2"/>
      <c r="TVN78" s="2"/>
      <c r="TVO78" s="2"/>
      <c r="TVP78" s="2"/>
      <c r="TVQ78" s="2"/>
      <c r="TVR78" s="2"/>
      <c r="TVS78" s="2"/>
      <c r="TVT78" s="2"/>
      <c r="TVU78" s="2"/>
      <c r="TVV78" s="2"/>
      <c r="TVW78" s="2"/>
      <c r="TVX78" s="2"/>
      <c r="TVY78" s="2"/>
      <c r="TVZ78" s="2"/>
      <c r="TWA78" s="2"/>
      <c r="TWB78" s="2"/>
      <c r="TWC78" s="2"/>
      <c r="TWD78" s="2"/>
      <c r="TWE78" s="2"/>
      <c r="TWF78" s="2"/>
      <c r="TWG78" s="2"/>
      <c r="TWH78" s="2"/>
      <c r="TWI78" s="2"/>
      <c r="TWJ78" s="2"/>
      <c r="TWK78" s="2"/>
      <c r="TWL78" s="2"/>
      <c r="TWM78" s="2"/>
      <c r="TWN78" s="2"/>
      <c r="TWO78" s="2"/>
      <c r="TWP78" s="2"/>
      <c r="TWQ78" s="2"/>
      <c r="TWR78" s="2"/>
      <c r="TWS78" s="2"/>
      <c r="TWT78" s="2"/>
      <c r="TWU78" s="2"/>
      <c r="TWV78" s="2"/>
      <c r="TWW78" s="2"/>
      <c r="TWX78" s="2"/>
      <c r="TWY78" s="2"/>
      <c r="TWZ78" s="2"/>
      <c r="TXA78" s="2"/>
      <c r="TXB78" s="2"/>
      <c r="TXC78" s="2"/>
      <c r="TXD78" s="2"/>
      <c r="TXE78" s="2"/>
      <c r="TXF78" s="2"/>
      <c r="TXG78" s="2"/>
      <c r="TXH78" s="2"/>
      <c r="TXI78" s="2"/>
      <c r="TXJ78" s="2"/>
      <c r="TXK78" s="2"/>
      <c r="TXL78" s="2"/>
      <c r="TXM78" s="2"/>
      <c r="TXN78" s="2"/>
      <c r="TXO78" s="2"/>
      <c r="TXP78" s="2"/>
      <c r="TXQ78" s="2"/>
      <c r="TXR78" s="2"/>
      <c r="TXS78" s="2"/>
      <c r="TXT78" s="2"/>
      <c r="TXU78" s="2"/>
      <c r="TXV78" s="2"/>
      <c r="TXW78" s="2"/>
      <c r="TXX78" s="2"/>
      <c r="TXY78" s="2"/>
      <c r="TXZ78" s="2"/>
      <c r="TYA78" s="2"/>
      <c r="TYB78" s="2"/>
      <c r="TYC78" s="2"/>
      <c r="TYD78" s="2"/>
      <c r="TYE78" s="2"/>
      <c r="TYF78" s="2"/>
      <c r="TYG78" s="2"/>
      <c r="TYH78" s="2"/>
      <c r="TYI78" s="2"/>
      <c r="TYJ78" s="2"/>
      <c r="TYK78" s="2"/>
      <c r="TYL78" s="2"/>
      <c r="TYM78" s="2"/>
      <c r="TYN78" s="2"/>
      <c r="TYO78" s="2"/>
      <c r="TYP78" s="2"/>
      <c r="TYQ78" s="2"/>
      <c r="TYR78" s="2"/>
      <c r="TYS78" s="2"/>
      <c r="TYT78" s="2"/>
      <c r="TYU78" s="2"/>
      <c r="TYV78" s="2"/>
      <c r="TYW78" s="2"/>
      <c r="TYX78" s="2"/>
      <c r="TYY78" s="2"/>
      <c r="TYZ78" s="2"/>
      <c r="TZA78" s="2"/>
      <c r="TZB78" s="2"/>
      <c r="TZC78" s="2"/>
      <c r="TZD78" s="2"/>
      <c r="TZE78" s="2"/>
      <c r="TZF78" s="2"/>
      <c r="TZG78" s="2"/>
      <c r="TZH78" s="2"/>
      <c r="TZI78" s="2"/>
      <c r="TZJ78" s="2"/>
      <c r="TZK78" s="2"/>
      <c r="TZL78" s="2"/>
      <c r="TZM78" s="2"/>
      <c r="TZN78" s="2"/>
      <c r="TZO78" s="2"/>
      <c r="TZP78" s="2"/>
      <c r="TZQ78" s="2"/>
      <c r="TZR78" s="2"/>
      <c r="TZS78" s="2"/>
      <c r="TZT78" s="2"/>
      <c r="TZU78" s="2"/>
      <c r="TZV78" s="2"/>
      <c r="TZW78" s="2"/>
      <c r="TZX78" s="2"/>
      <c r="TZY78" s="2"/>
      <c r="TZZ78" s="2"/>
      <c r="UAA78" s="2"/>
      <c r="UAB78" s="2"/>
      <c r="UAC78" s="2"/>
      <c r="UAD78" s="2"/>
      <c r="UAE78" s="2"/>
      <c r="UAF78" s="2"/>
      <c r="UAG78" s="2"/>
      <c r="UAH78" s="2"/>
      <c r="UAI78" s="2"/>
      <c r="UAJ78" s="2"/>
      <c r="UAK78" s="2"/>
      <c r="UAL78" s="2"/>
      <c r="UAM78" s="2"/>
      <c r="UAN78" s="2"/>
      <c r="UAO78" s="2"/>
      <c r="UAP78" s="2"/>
      <c r="UAQ78" s="2"/>
      <c r="UAR78" s="2"/>
      <c r="UAS78" s="2"/>
      <c r="UAT78" s="2"/>
      <c r="UAU78" s="2"/>
      <c r="UAV78" s="2"/>
      <c r="UAW78" s="2"/>
      <c r="UAX78" s="2"/>
      <c r="UAY78" s="2"/>
      <c r="UAZ78" s="2"/>
      <c r="UBA78" s="2"/>
      <c r="UBB78" s="2"/>
      <c r="UBC78" s="2"/>
      <c r="UBD78" s="2"/>
      <c r="UBE78" s="2"/>
      <c r="UBF78" s="2"/>
      <c r="UBG78" s="2"/>
      <c r="UBH78" s="2"/>
      <c r="UBI78" s="2"/>
      <c r="UBJ78" s="2"/>
      <c r="UBK78" s="2"/>
      <c r="UBL78" s="2"/>
      <c r="UBM78" s="2"/>
      <c r="UBN78" s="2"/>
      <c r="UBO78" s="2"/>
      <c r="UBP78" s="2"/>
      <c r="UBQ78" s="2"/>
      <c r="UBR78" s="2"/>
      <c r="UBS78" s="2"/>
      <c r="UBT78" s="2"/>
      <c r="UBU78" s="2"/>
      <c r="UBV78" s="2"/>
      <c r="UBW78" s="2"/>
      <c r="UBX78" s="2"/>
      <c r="UBY78" s="2"/>
      <c r="UBZ78" s="2"/>
      <c r="UCA78" s="2"/>
      <c r="UCB78" s="2"/>
      <c r="UCC78" s="2"/>
      <c r="UCD78" s="2"/>
      <c r="UCE78" s="2"/>
      <c r="UCF78" s="2"/>
      <c r="UCG78" s="2"/>
      <c r="UCH78" s="2"/>
      <c r="UCI78" s="2"/>
      <c r="UCJ78" s="2"/>
      <c r="UCK78" s="2"/>
      <c r="UCL78" s="2"/>
      <c r="UCM78" s="2"/>
      <c r="UCN78" s="2"/>
      <c r="UCO78" s="2"/>
      <c r="UCP78" s="2"/>
      <c r="UCQ78" s="2"/>
      <c r="UCR78" s="2"/>
      <c r="UCS78" s="2"/>
      <c r="UCT78" s="2"/>
      <c r="UCU78" s="2"/>
      <c r="UCV78" s="2"/>
      <c r="UCW78" s="2"/>
      <c r="UCX78" s="2"/>
      <c r="UCY78" s="2"/>
      <c r="UCZ78" s="2"/>
      <c r="UDA78" s="2"/>
      <c r="UDB78" s="2"/>
      <c r="UDC78" s="2"/>
      <c r="UDD78" s="2"/>
      <c r="UDE78" s="2"/>
      <c r="UDF78" s="2"/>
      <c r="UDG78" s="2"/>
      <c r="UDH78" s="2"/>
      <c r="UDI78" s="2"/>
      <c r="UDJ78" s="2"/>
      <c r="UDK78" s="2"/>
      <c r="UDL78" s="2"/>
      <c r="UDM78" s="2"/>
      <c r="UDN78" s="2"/>
      <c r="UDO78" s="2"/>
      <c r="UDP78" s="2"/>
      <c r="UDQ78" s="2"/>
      <c r="UDR78" s="2"/>
      <c r="UDS78" s="2"/>
      <c r="UDT78" s="2"/>
      <c r="UDU78" s="2"/>
      <c r="UDV78" s="2"/>
      <c r="UDW78" s="2"/>
      <c r="UDX78" s="2"/>
      <c r="UDY78" s="2"/>
      <c r="UDZ78" s="2"/>
      <c r="UEA78" s="2"/>
      <c r="UEB78" s="2"/>
      <c r="UEC78" s="2"/>
      <c r="UED78" s="2"/>
      <c r="UEE78" s="2"/>
      <c r="UEF78" s="2"/>
      <c r="UEG78" s="2"/>
      <c r="UEH78" s="2"/>
      <c r="UEI78" s="2"/>
      <c r="UEJ78" s="2"/>
      <c r="UEK78" s="2"/>
      <c r="UEL78" s="2"/>
      <c r="UEM78" s="2"/>
      <c r="UEN78" s="2"/>
      <c r="UEO78" s="2"/>
      <c r="UEP78" s="2"/>
      <c r="UEQ78" s="2"/>
      <c r="UER78" s="2"/>
      <c r="UES78" s="2"/>
      <c r="UET78" s="2"/>
      <c r="UEU78" s="2"/>
      <c r="UEV78" s="2"/>
      <c r="UEW78" s="2"/>
      <c r="UEX78" s="2"/>
      <c r="UEY78" s="2"/>
      <c r="UEZ78" s="2"/>
      <c r="UFA78" s="2"/>
      <c r="UFB78" s="2"/>
      <c r="UFC78" s="2"/>
      <c r="UFD78" s="2"/>
      <c r="UFE78" s="2"/>
      <c r="UFF78" s="2"/>
      <c r="UFG78" s="2"/>
      <c r="UFH78" s="2"/>
      <c r="UFI78" s="2"/>
      <c r="UFJ78" s="2"/>
      <c r="UFK78" s="2"/>
      <c r="UFL78" s="2"/>
      <c r="UFM78" s="2"/>
      <c r="UFN78" s="2"/>
      <c r="UFO78" s="2"/>
      <c r="UFP78" s="2"/>
      <c r="UFQ78" s="2"/>
      <c r="UFR78" s="2"/>
      <c r="UFS78" s="2"/>
      <c r="UFT78" s="2"/>
      <c r="UFU78" s="2"/>
      <c r="UFV78" s="2"/>
      <c r="UFW78" s="2"/>
      <c r="UFX78" s="2"/>
      <c r="UFY78" s="2"/>
      <c r="UFZ78" s="2"/>
      <c r="UGA78" s="2"/>
      <c r="UGB78" s="2"/>
      <c r="UGC78" s="2"/>
      <c r="UGD78" s="2"/>
      <c r="UGE78" s="2"/>
      <c r="UGF78" s="2"/>
      <c r="UGG78" s="2"/>
      <c r="UGH78" s="2"/>
      <c r="UGI78" s="2"/>
      <c r="UGJ78" s="2"/>
      <c r="UGK78" s="2"/>
      <c r="UGL78" s="2"/>
      <c r="UGM78" s="2"/>
      <c r="UGN78" s="2"/>
      <c r="UGO78" s="2"/>
      <c r="UGP78" s="2"/>
      <c r="UGQ78" s="2"/>
      <c r="UGR78" s="2"/>
      <c r="UGS78" s="2"/>
      <c r="UGT78" s="2"/>
      <c r="UGU78" s="2"/>
      <c r="UGV78" s="2"/>
      <c r="UGW78" s="2"/>
      <c r="UGX78" s="2"/>
      <c r="UGY78" s="2"/>
      <c r="UGZ78" s="2"/>
      <c r="UHA78" s="2"/>
      <c r="UHB78" s="2"/>
      <c r="UHC78" s="2"/>
      <c r="UHD78" s="2"/>
      <c r="UHE78" s="2"/>
      <c r="UHF78" s="2"/>
      <c r="UHG78" s="2"/>
      <c r="UHH78" s="2"/>
      <c r="UHI78" s="2"/>
      <c r="UHJ78" s="2"/>
      <c r="UHK78" s="2"/>
      <c r="UHL78" s="2"/>
      <c r="UHM78" s="2"/>
      <c r="UHN78" s="2"/>
      <c r="UHO78" s="2"/>
      <c r="UHP78" s="2"/>
      <c r="UHQ78" s="2"/>
      <c r="UHR78" s="2"/>
      <c r="UHS78" s="2"/>
      <c r="UHT78" s="2"/>
      <c r="UHU78" s="2"/>
      <c r="UHV78" s="2"/>
      <c r="UHW78" s="2"/>
      <c r="UHX78" s="2"/>
      <c r="UHY78" s="2"/>
      <c r="UHZ78" s="2"/>
      <c r="UIA78" s="2"/>
      <c r="UIB78" s="2"/>
      <c r="UIC78" s="2"/>
      <c r="UID78" s="2"/>
      <c r="UIE78" s="2"/>
      <c r="UIF78" s="2"/>
      <c r="UIG78" s="2"/>
      <c r="UIH78" s="2"/>
      <c r="UII78" s="2"/>
      <c r="UIJ78" s="2"/>
      <c r="UIK78" s="2"/>
      <c r="UIL78" s="2"/>
      <c r="UIM78" s="2"/>
      <c r="UIN78" s="2"/>
      <c r="UIO78" s="2"/>
      <c r="UIP78" s="2"/>
      <c r="UIQ78" s="2"/>
      <c r="UIR78" s="2"/>
      <c r="UIS78" s="2"/>
      <c r="UIT78" s="2"/>
      <c r="UIU78" s="2"/>
      <c r="UIV78" s="2"/>
      <c r="UIW78" s="2"/>
      <c r="UIX78" s="2"/>
      <c r="UIY78" s="2"/>
      <c r="UIZ78" s="2"/>
      <c r="UJA78" s="2"/>
      <c r="UJB78" s="2"/>
      <c r="UJC78" s="2"/>
      <c r="UJD78" s="2"/>
      <c r="UJE78" s="2"/>
      <c r="UJF78" s="2"/>
      <c r="UJG78" s="2"/>
      <c r="UJH78" s="2"/>
      <c r="UJI78" s="2"/>
      <c r="UJJ78" s="2"/>
      <c r="UJK78" s="2"/>
      <c r="UJL78" s="2"/>
      <c r="UJM78" s="2"/>
      <c r="UJN78" s="2"/>
      <c r="UJO78" s="2"/>
      <c r="UJP78" s="2"/>
      <c r="UJQ78" s="2"/>
      <c r="UJR78" s="2"/>
      <c r="UJS78" s="2"/>
      <c r="UJT78" s="2"/>
      <c r="UJU78" s="2"/>
      <c r="UJV78" s="2"/>
      <c r="UJW78" s="2"/>
      <c r="UJX78" s="2"/>
      <c r="UJY78" s="2"/>
      <c r="UJZ78" s="2"/>
      <c r="UKA78" s="2"/>
      <c r="UKB78" s="2"/>
      <c r="UKC78" s="2"/>
      <c r="UKD78" s="2"/>
      <c r="UKE78" s="2"/>
      <c r="UKF78" s="2"/>
      <c r="UKG78" s="2"/>
      <c r="UKH78" s="2"/>
      <c r="UKI78" s="2"/>
      <c r="UKJ78" s="2"/>
      <c r="UKK78" s="2"/>
      <c r="UKL78" s="2"/>
      <c r="UKM78" s="2"/>
      <c r="UKN78" s="2"/>
      <c r="UKO78" s="2"/>
      <c r="UKP78" s="2"/>
      <c r="UKQ78" s="2"/>
      <c r="UKR78" s="2"/>
      <c r="UKS78" s="2"/>
      <c r="UKT78" s="2"/>
      <c r="UKU78" s="2"/>
      <c r="UKV78" s="2"/>
      <c r="UKW78" s="2"/>
      <c r="UKX78" s="2"/>
      <c r="UKY78" s="2"/>
      <c r="UKZ78" s="2"/>
      <c r="ULA78" s="2"/>
      <c r="ULB78" s="2"/>
      <c r="ULC78" s="2"/>
      <c r="ULD78" s="2"/>
      <c r="ULE78" s="2"/>
      <c r="ULF78" s="2"/>
      <c r="ULG78" s="2"/>
      <c r="ULH78" s="2"/>
      <c r="ULI78" s="2"/>
      <c r="ULJ78" s="2"/>
      <c r="ULK78" s="2"/>
      <c r="ULL78" s="2"/>
      <c r="ULM78" s="2"/>
      <c r="ULN78" s="2"/>
      <c r="ULO78" s="2"/>
      <c r="ULP78" s="2"/>
      <c r="ULQ78" s="2"/>
      <c r="ULR78" s="2"/>
      <c r="ULS78" s="2"/>
      <c r="ULT78" s="2"/>
      <c r="ULU78" s="2"/>
      <c r="ULV78" s="2"/>
      <c r="ULW78" s="2"/>
      <c r="ULX78" s="2"/>
      <c r="ULY78" s="2"/>
      <c r="ULZ78" s="2"/>
      <c r="UMA78" s="2"/>
      <c r="UMB78" s="2"/>
      <c r="UMC78" s="2"/>
      <c r="UMD78" s="2"/>
      <c r="UME78" s="2"/>
      <c r="UMF78" s="2"/>
      <c r="UMG78" s="2"/>
      <c r="UMH78" s="2"/>
      <c r="UMI78" s="2"/>
      <c r="UMJ78" s="2"/>
      <c r="UMK78" s="2"/>
      <c r="UML78" s="2"/>
      <c r="UMM78" s="2"/>
      <c r="UMN78" s="2"/>
      <c r="UMO78" s="2"/>
      <c r="UMP78" s="2"/>
      <c r="UMQ78" s="2"/>
      <c r="UMR78" s="2"/>
      <c r="UMS78" s="2"/>
      <c r="UMT78" s="2"/>
      <c r="UMU78" s="2"/>
      <c r="UMV78" s="2"/>
      <c r="UMW78" s="2"/>
      <c r="UMX78" s="2"/>
      <c r="UMY78" s="2"/>
      <c r="UMZ78" s="2"/>
      <c r="UNA78" s="2"/>
      <c r="UNB78" s="2"/>
      <c r="UNC78" s="2"/>
      <c r="UND78" s="2"/>
      <c r="UNE78" s="2"/>
      <c r="UNF78" s="2"/>
      <c r="UNG78" s="2"/>
      <c r="UNH78" s="2"/>
      <c r="UNI78" s="2"/>
      <c r="UNJ78" s="2"/>
      <c r="UNK78" s="2"/>
      <c r="UNL78" s="2"/>
      <c r="UNM78" s="2"/>
      <c r="UNN78" s="2"/>
      <c r="UNO78" s="2"/>
      <c r="UNP78" s="2"/>
      <c r="UNQ78" s="2"/>
      <c r="UNR78" s="2"/>
      <c r="UNS78" s="2"/>
      <c r="UNT78" s="2"/>
      <c r="UNU78" s="2"/>
      <c r="UNV78" s="2"/>
      <c r="UNW78" s="2"/>
      <c r="UNX78" s="2"/>
      <c r="UNY78" s="2"/>
      <c r="UNZ78" s="2"/>
      <c r="UOA78" s="2"/>
      <c r="UOB78" s="2"/>
      <c r="UOC78" s="2"/>
      <c r="UOD78" s="2"/>
      <c r="UOE78" s="2"/>
      <c r="UOF78" s="2"/>
      <c r="UOG78" s="2"/>
      <c r="UOH78" s="2"/>
      <c r="UOI78" s="2"/>
      <c r="UOJ78" s="2"/>
      <c r="UOK78" s="2"/>
      <c r="UOL78" s="2"/>
      <c r="UOM78" s="2"/>
      <c r="UON78" s="2"/>
      <c r="UOO78" s="2"/>
      <c r="UOP78" s="2"/>
      <c r="UOQ78" s="2"/>
      <c r="UOR78" s="2"/>
      <c r="UOS78" s="2"/>
      <c r="UOT78" s="2"/>
      <c r="UOU78" s="2"/>
      <c r="UOV78" s="2"/>
      <c r="UOW78" s="2"/>
      <c r="UOX78" s="2"/>
      <c r="UOY78" s="2"/>
      <c r="UOZ78" s="2"/>
      <c r="UPA78" s="2"/>
      <c r="UPB78" s="2"/>
      <c r="UPC78" s="2"/>
      <c r="UPD78" s="2"/>
      <c r="UPE78" s="2"/>
      <c r="UPF78" s="2"/>
      <c r="UPG78" s="2"/>
      <c r="UPH78" s="2"/>
      <c r="UPI78" s="2"/>
      <c r="UPJ78" s="2"/>
      <c r="UPK78" s="2"/>
      <c r="UPL78" s="2"/>
      <c r="UPM78" s="2"/>
      <c r="UPN78" s="2"/>
      <c r="UPO78" s="2"/>
      <c r="UPP78" s="2"/>
      <c r="UPQ78" s="2"/>
      <c r="UPR78" s="2"/>
      <c r="UPS78" s="2"/>
      <c r="UPT78" s="2"/>
      <c r="UPU78" s="2"/>
      <c r="UPV78" s="2"/>
      <c r="UPW78" s="2"/>
      <c r="UPX78" s="2"/>
      <c r="UPY78" s="2"/>
      <c r="UPZ78" s="2"/>
      <c r="UQA78" s="2"/>
      <c r="UQB78" s="2"/>
      <c r="UQC78" s="2"/>
      <c r="UQD78" s="2"/>
      <c r="UQE78" s="2"/>
      <c r="UQF78" s="2"/>
      <c r="UQG78" s="2"/>
      <c r="UQH78" s="2"/>
      <c r="UQI78" s="2"/>
      <c r="UQJ78" s="2"/>
      <c r="UQK78" s="2"/>
      <c r="UQL78" s="2"/>
      <c r="UQM78" s="2"/>
      <c r="UQN78" s="2"/>
      <c r="UQO78" s="2"/>
      <c r="UQP78" s="2"/>
      <c r="UQQ78" s="2"/>
      <c r="UQR78" s="2"/>
      <c r="UQS78" s="2"/>
      <c r="UQT78" s="2"/>
      <c r="UQU78" s="2"/>
      <c r="UQV78" s="2"/>
      <c r="UQW78" s="2"/>
      <c r="UQX78" s="2"/>
      <c r="UQY78" s="2"/>
      <c r="UQZ78" s="2"/>
      <c r="URA78" s="2"/>
      <c r="URB78" s="2"/>
      <c r="URC78" s="2"/>
      <c r="URD78" s="2"/>
      <c r="URE78" s="2"/>
      <c r="URF78" s="2"/>
      <c r="URG78" s="2"/>
      <c r="URH78" s="2"/>
      <c r="URI78" s="2"/>
      <c r="URJ78" s="2"/>
      <c r="URK78" s="2"/>
      <c r="URL78" s="2"/>
      <c r="URM78" s="2"/>
      <c r="URN78" s="2"/>
      <c r="URO78" s="2"/>
      <c r="URP78" s="2"/>
      <c r="URQ78" s="2"/>
      <c r="URR78" s="2"/>
      <c r="URS78" s="2"/>
      <c r="URT78" s="2"/>
      <c r="URU78" s="2"/>
      <c r="URV78" s="2"/>
      <c r="URW78" s="2"/>
      <c r="URX78" s="2"/>
      <c r="URY78" s="2"/>
      <c r="URZ78" s="2"/>
      <c r="USA78" s="2"/>
      <c r="USB78" s="2"/>
      <c r="USC78" s="2"/>
      <c r="USD78" s="2"/>
      <c r="USE78" s="2"/>
      <c r="USF78" s="2"/>
      <c r="USG78" s="2"/>
      <c r="USH78" s="2"/>
      <c r="USI78" s="2"/>
      <c r="USJ78" s="2"/>
      <c r="USK78" s="2"/>
      <c r="USL78" s="2"/>
      <c r="USM78" s="2"/>
      <c r="USN78" s="2"/>
      <c r="USO78" s="2"/>
      <c r="USP78" s="2"/>
      <c r="USQ78" s="2"/>
      <c r="USR78" s="2"/>
      <c r="USS78" s="2"/>
      <c r="UST78" s="2"/>
      <c r="USU78" s="2"/>
      <c r="USV78" s="2"/>
      <c r="USW78" s="2"/>
      <c r="USX78" s="2"/>
      <c r="USY78" s="2"/>
      <c r="USZ78" s="2"/>
      <c r="UTA78" s="2"/>
      <c r="UTB78" s="2"/>
      <c r="UTC78" s="2"/>
      <c r="UTD78" s="2"/>
      <c r="UTE78" s="2"/>
      <c r="UTF78" s="2"/>
      <c r="UTG78" s="2"/>
      <c r="UTH78" s="2"/>
      <c r="UTI78" s="2"/>
      <c r="UTJ78" s="2"/>
      <c r="UTK78" s="2"/>
      <c r="UTL78" s="2"/>
      <c r="UTM78" s="2"/>
      <c r="UTN78" s="2"/>
      <c r="UTO78" s="2"/>
      <c r="UTP78" s="2"/>
      <c r="UTQ78" s="2"/>
      <c r="UTR78" s="2"/>
      <c r="UTS78" s="2"/>
      <c r="UTT78" s="2"/>
      <c r="UTU78" s="2"/>
      <c r="UTV78" s="2"/>
      <c r="UTW78" s="2"/>
      <c r="UTX78" s="2"/>
      <c r="UTY78" s="2"/>
      <c r="UTZ78" s="2"/>
      <c r="UUA78" s="2"/>
      <c r="UUB78" s="2"/>
      <c r="UUC78" s="2"/>
      <c r="UUD78" s="2"/>
      <c r="UUE78" s="2"/>
      <c r="UUF78" s="2"/>
      <c r="UUG78" s="2"/>
      <c r="UUH78" s="2"/>
      <c r="UUI78" s="2"/>
      <c r="UUJ78" s="2"/>
      <c r="UUK78" s="2"/>
      <c r="UUL78" s="2"/>
      <c r="UUM78" s="2"/>
      <c r="UUN78" s="2"/>
      <c r="UUO78" s="2"/>
      <c r="UUP78" s="2"/>
      <c r="UUQ78" s="2"/>
      <c r="UUR78" s="2"/>
      <c r="UUS78" s="2"/>
      <c r="UUT78" s="2"/>
      <c r="UUU78" s="2"/>
      <c r="UUV78" s="2"/>
      <c r="UUW78" s="2"/>
      <c r="UUX78" s="2"/>
      <c r="UUY78" s="2"/>
      <c r="UUZ78" s="2"/>
      <c r="UVA78" s="2"/>
      <c r="UVB78" s="2"/>
      <c r="UVC78" s="2"/>
      <c r="UVD78" s="2"/>
      <c r="UVE78" s="2"/>
      <c r="UVF78" s="2"/>
      <c r="UVG78" s="2"/>
      <c r="UVH78" s="2"/>
      <c r="UVI78" s="2"/>
      <c r="UVJ78" s="2"/>
      <c r="UVK78" s="2"/>
      <c r="UVL78" s="2"/>
      <c r="UVM78" s="2"/>
      <c r="UVN78" s="2"/>
      <c r="UVO78" s="2"/>
      <c r="UVP78" s="2"/>
      <c r="UVQ78" s="2"/>
      <c r="UVR78" s="2"/>
      <c r="UVS78" s="2"/>
      <c r="UVT78" s="2"/>
      <c r="UVU78" s="2"/>
      <c r="UVV78" s="2"/>
      <c r="UVW78" s="2"/>
      <c r="UVX78" s="2"/>
      <c r="UVY78" s="2"/>
      <c r="UVZ78" s="2"/>
      <c r="UWA78" s="2"/>
      <c r="UWB78" s="2"/>
      <c r="UWC78" s="2"/>
      <c r="UWD78" s="2"/>
      <c r="UWE78" s="2"/>
      <c r="UWF78" s="2"/>
      <c r="UWG78" s="2"/>
      <c r="UWH78" s="2"/>
      <c r="UWI78" s="2"/>
      <c r="UWJ78" s="2"/>
      <c r="UWK78" s="2"/>
      <c r="UWL78" s="2"/>
      <c r="UWM78" s="2"/>
      <c r="UWN78" s="2"/>
      <c r="UWO78" s="2"/>
      <c r="UWP78" s="2"/>
      <c r="UWQ78" s="2"/>
      <c r="UWR78" s="2"/>
      <c r="UWS78" s="2"/>
      <c r="UWT78" s="2"/>
      <c r="UWU78" s="2"/>
      <c r="UWV78" s="2"/>
      <c r="UWW78" s="2"/>
      <c r="UWX78" s="2"/>
      <c r="UWY78" s="2"/>
      <c r="UWZ78" s="2"/>
      <c r="UXA78" s="2"/>
      <c r="UXB78" s="2"/>
      <c r="UXC78" s="2"/>
      <c r="UXD78" s="2"/>
      <c r="UXE78" s="2"/>
      <c r="UXF78" s="2"/>
      <c r="UXG78" s="2"/>
      <c r="UXH78" s="2"/>
      <c r="UXI78" s="2"/>
      <c r="UXJ78" s="2"/>
      <c r="UXK78" s="2"/>
      <c r="UXL78" s="2"/>
      <c r="UXM78" s="2"/>
      <c r="UXN78" s="2"/>
      <c r="UXO78" s="2"/>
      <c r="UXP78" s="2"/>
      <c r="UXQ78" s="2"/>
      <c r="UXR78" s="2"/>
      <c r="UXS78" s="2"/>
      <c r="UXT78" s="2"/>
      <c r="UXU78" s="2"/>
      <c r="UXV78" s="2"/>
      <c r="UXW78" s="2"/>
      <c r="UXX78" s="2"/>
      <c r="UXY78" s="2"/>
      <c r="UXZ78" s="2"/>
      <c r="UYA78" s="2"/>
      <c r="UYB78" s="2"/>
      <c r="UYC78" s="2"/>
      <c r="UYD78" s="2"/>
      <c r="UYE78" s="2"/>
      <c r="UYF78" s="2"/>
      <c r="UYG78" s="2"/>
      <c r="UYH78" s="2"/>
      <c r="UYI78" s="2"/>
      <c r="UYJ78" s="2"/>
      <c r="UYK78" s="2"/>
      <c r="UYL78" s="2"/>
      <c r="UYM78" s="2"/>
      <c r="UYN78" s="2"/>
      <c r="UYO78" s="2"/>
      <c r="UYP78" s="2"/>
      <c r="UYQ78" s="2"/>
      <c r="UYR78" s="2"/>
      <c r="UYS78" s="2"/>
      <c r="UYT78" s="2"/>
      <c r="UYU78" s="2"/>
      <c r="UYV78" s="2"/>
      <c r="UYW78" s="2"/>
      <c r="UYX78" s="2"/>
      <c r="UYY78" s="2"/>
      <c r="UYZ78" s="2"/>
      <c r="UZA78" s="2"/>
      <c r="UZB78" s="2"/>
      <c r="UZC78" s="2"/>
      <c r="UZD78" s="2"/>
      <c r="UZE78" s="2"/>
      <c r="UZF78" s="2"/>
      <c r="UZG78" s="2"/>
      <c r="UZH78" s="2"/>
      <c r="UZI78" s="2"/>
      <c r="UZJ78" s="2"/>
      <c r="UZK78" s="2"/>
      <c r="UZL78" s="2"/>
      <c r="UZM78" s="2"/>
      <c r="UZN78" s="2"/>
      <c r="UZO78" s="2"/>
      <c r="UZP78" s="2"/>
      <c r="UZQ78" s="2"/>
      <c r="UZR78" s="2"/>
      <c r="UZS78" s="2"/>
      <c r="UZT78" s="2"/>
      <c r="UZU78" s="2"/>
      <c r="UZV78" s="2"/>
      <c r="UZW78" s="2"/>
      <c r="UZX78" s="2"/>
      <c r="UZY78" s="2"/>
      <c r="UZZ78" s="2"/>
      <c r="VAA78" s="2"/>
      <c r="VAB78" s="2"/>
      <c r="VAC78" s="2"/>
      <c r="VAD78" s="2"/>
      <c r="VAE78" s="2"/>
      <c r="VAF78" s="2"/>
      <c r="VAG78" s="2"/>
      <c r="VAH78" s="2"/>
      <c r="VAI78" s="2"/>
      <c r="VAJ78" s="2"/>
      <c r="VAK78" s="2"/>
      <c r="VAL78" s="2"/>
      <c r="VAM78" s="2"/>
      <c r="VAN78" s="2"/>
      <c r="VAO78" s="2"/>
      <c r="VAP78" s="2"/>
      <c r="VAQ78" s="2"/>
      <c r="VAR78" s="2"/>
      <c r="VAS78" s="2"/>
      <c r="VAT78" s="2"/>
      <c r="VAU78" s="2"/>
      <c r="VAV78" s="2"/>
      <c r="VAW78" s="2"/>
      <c r="VAX78" s="2"/>
      <c r="VAY78" s="2"/>
      <c r="VAZ78" s="2"/>
      <c r="VBA78" s="2"/>
      <c r="VBB78" s="2"/>
      <c r="VBC78" s="2"/>
      <c r="VBD78" s="2"/>
      <c r="VBE78" s="2"/>
      <c r="VBF78" s="2"/>
      <c r="VBG78" s="2"/>
      <c r="VBH78" s="2"/>
      <c r="VBI78" s="2"/>
      <c r="VBJ78" s="2"/>
      <c r="VBK78" s="2"/>
      <c r="VBL78" s="2"/>
      <c r="VBM78" s="2"/>
      <c r="VBN78" s="2"/>
      <c r="VBO78" s="2"/>
      <c r="VBP78" s="2"/>
      <c r="VBQ78" s="2"/>
      <c r="VBR78" s="2"/>
      <c r="VBS78" s="2"/>
      <c r="VBT78" s="2"/>
      <c r="VBU78" s="2"/>
      <c r="VBV78" s="2"/>
      <c r="VBW78" s="2"/>
      <c r="VBX78" s="2"/>
      <c r="VBY78" s="2"/>
      <c r="VBZ78" s="2"/>
      <c r="VCA78" s="2"/>
      <c r="VCB78" s="2"/>
      <c r="VCC78" s="2"/>
      <c r="VCD78" s="2"/>
      <c r="VCE78" s="2"/>
      <c r="VCF78" s="2"/>
      <c r="VCG78" s="2"/>
      <c r="VCH78" s="2"/>
      <c r="VCI78" s="2"/>
      <c r="VCJ78" s="2"/>
      <c r="VCK78" s="2"/>
      <c r="VCL78" s="2"/>
      <c r="VCM78" s="2"/>
      <c r="VCN78" s="2"/>
      <c r="VCO78" s="2"/>
      <c r="VCP78" s="2"/>
      <c r="VCQ78" s="2"/>
      <c r="VCR78" s="2"/>
      <c r="VCS78" s="2"/>
      <c r="VCT78" s="2"/>
      <c r="VCU78" s="2"/>
      <c r="VCV78" s="2"/>
      <c r="VCW78" s="2"/>
      <c r="VCX78" s="2"/>
      <c r="VCY78" s="2"/>
      <c r="VCZ78" s="2"/>
      <c r="VDA78" s="2"/>
      <c r="VDB78" s="2"/>
      <c r="VDC78" s="2"/>
      <c r="VDD78" s="2"/>
      <c r="VDE78" s="2"/>
      <c r="VDF78" s="2"/>
      <c r="VDG78" s="2"/>
      <c r="VDH78" s="2"/>
      <c r="VDI78" s="2"/>
      <c r="VDJ78" s="2"/>
      <c r="VDK78" s="2"/>
      <c r="VDL78" s="2"/>
      <c r="VDM78" s="2"/>
      <c r="VDN78" s="2"/>
      <c r="VDO78" s="2"/>
      <c r="VDP78" s="2"/>
      <c r="VDQ78" s="2"/>
      <c r="VDR78" s="2"/>
      <c r="VDS78" s="2"/>
      <c r="VDT78" s="2"/>
      <c r="VDU78" s="2"/>
      <c r="VDV78" s="2"/>
      <c r="VDW78" s="2"/>
      <c r="VDX78" s="2"/>
      <c r="VDY78" s="2"/>
      <c r="VDZ78" s="2"/>
      <c r="VEA78" s="2"/>
      <c r="VEB78" s="2"/>
      <c r="VEC78" s="2"/>
      <c r="VED78" s="2"/>
      <c r="VEE78" s="2"/>
      <c r="VEF78" s="2"/>
      <c r="VEG78" s="2"/>
      <c r="VEH78" s="2"/>
      <c r="VEI78" s="2"/>
      <c r="VEJ78" s="2"/>
      <c r="VEK78" s="2"/>
      <c r="VEL78" s="2"/>
      <c r="VEM78" s="2"/>
      <c r="VEN78" s="2"/>
      <c r="VEO78" s="2"/>
      <c r="VEP78" s="2"/>
      <c r="VEQ78" s="2"/>
      <c r="VER78" s="2"/>
      <c r="VES78" s="2"/>
      <c r="VET78" s="2"/>
      <c r="VEU78" s="2"/>
      <c r="VEV78" s="2"/>
      <c r="VEW78" s="2"/>
      <c r="VEX78" s="2"/>
      <c r="VEY78" s="2"/>
      <c r="VEZ78" s="2"/>
      <c r="VFA78" s="2"/>
      <c r="VFB78" s="2"/>
      <c r="VFC78" s="2"/>
      <c r="VFD78" s="2"/>
      <c r="VFE78" s="2"/>
      <c r="VFF78" s="2"/>
      <c r="VFG78" s="2"/>
      <c r="VFH78" s="2"/>
      <c r="VFI78" s="2"/>
      <c r="VFJ78" s="2"/>
      <c r="VFK78" s="2"/>
      <c r="VFL78" s="2"/>
      <c r="VFM78" s="2"/>
      <c r="VFN78" s="2"/>
      <c r="VFO78" s="2"/>
      <c r="VFP78" s="2"/>
      <c r="VFQ78" s="2"/>
      <c r="VFR78" s="2"/>
      <c r="VFS78" s="2"/>
      <c r="VFT78" s="2"/>
      <c r="VFU78" s="2"/>
      <c r="VFV78" s="2"/>
      <c r="VFW78" s="2"/>
      <c r="VFX78" s="2"/>
      <c r="VFY78" s="2"/>
      <c r="VFZ78" s="2"/>
      <c r="VGA78" s="2"/>
      <c r="VGB78" s="2"/>
      <c r="VGC78" s="2"/>
      <c r="VGD78" s="2"/>
      <c r="VGE78" s="2"/>
      <c r="VGF78" s="2"/>
      <c r="VGG78" s="2"/>
      <c r="VGH78" s="2"/>
      <c r="VGI78" s="2"/>
      <c r="VGJ78" s="2"/>
      <c r="VGK78" s="2"/>
      <c r="VGL78" s="2"/>
      <c r="VGM78" s="2"/>
      <c r="VGN78" s="2"/>
      <c r="VGO78" s="2"/>
      <c r="VGP78" s="2"/>
      <c r="VGQ78" s="2"/>
      <c r="VGR78" s="2"/>
      <c r="VGS78" s="2"/>
      <c r="VGT78" s="2"/>
      <c r="VGU78" s="2"/>
      <c r="VGV78" s="2"/>
      <c r="VGW78" s="2"/>
      <c r="VGX78" s="2"/>
      <c r="VGY78" s="2"/>
      <c r="VGZ78" s="2"/>
      <c r="VHA78" s="2"/>
      <c r="VHB78" s="2"/>
      <c r="VHC78" s="2"/>
      <c r="VHD78" s="2"/>
      <c r="VHE78" s="2"/>
      <c r="VHF78" s="2"/>
      <c r="VHG78" s="2"/>
      <c r="VHH78" s="2"/>
      <c r="VHI78" s="2"/>
      <c r="VHJ78" s="2"/>
      <c r="VHK78" s="2"/>
      <c r="VHL78" s="2"/>
      <c r="VHM78" s="2"/>
      <c r="VHN78" s="2"/>
      <c r="VHO78" s="2"/>
      <c r="VHP78" s="2"/>
      <c r="VHQ78" s="2"/>
      <c r="VHR78" s="2"/>
      <c r="VHS78" s="2"/>
      <c r="VHT78" s="2"/>
      <c r="VHU78" s="2"/>
      <c r="VHV78" s="2"/>
      <c r="VHW78" s="2"/>
      <c r="VHX78" s="2"/>
      <c r="VHY78" s="2"/>
      <c r="VHZ78" s="2"/>
      <c r="VIA78" s="2"/>
      <c r="VIB78" s="2"/>
      <c r="VIC78" s="2"/>
      <c r="VID78" s="2"/>
      <c r="VIE78" s="2"/>
      <c r="VIF78" s="2"/>
      <c r="VIG78" s="2"/>
      <c r="VIH78" s="2"/>
      <c r="VII78" s="2"/>
      <c r="VIJ78" s="2"/>
      <c r="VIK78" s="2"/>
      <c r="VIL78" s="2"/>
      <c r="VIM78" s="2"/>
      <c r="VIN78" s="2"/>
      <c r="VIO78" s="2"/>
      <c r="VIP78" s="2"/>
      <c r="VIQ78" s="2"/>
      <c r="VIR78" s="2"/>
      <c r="VIS78" s="2"/>
      <c r="VIT78" s="2"/>
      <c r="VIU78" s="2"/>
      <c r="VIV78" s="2"/>
      <c r="VIW78" s="2"/>
      <c r="VIX78" s="2"/>
      <c r="VIY78" s="2"/>
      <c r="VIZ78" s="2"/>
      <c r="VJA78" s="2"/>
      <c r="VJB78" s="2"/>
      <c r="VJC78" s="2"/>
      <c r="VJD78" s="2"/>
      <c r="VJE78" s="2"/>
      <c r="VJF78" s="2"/>
      <c r="VJG78" s="2"/>
      <c r="VJH78" s="2"/>
      <c r="VJI78" s="2"/>
      <c r="VJJ78" s="2"/>
      <c r="VJK78" s="2"/>
      <c r="VJL78" s="2"/>
      <c r="VJM78" s="2"/>
      <c r="VJN78" s="2"/>
      <c r="VJO78" s="2"/>
      <c r="VJP78" s="2"/>
      <c r="VJQ78" s="2"/>
      <c r="VJR78" s="2"/>
      <c r="VJS78" s="2"/>
      <c r="VJT78" s="2"/>
      <c r="VJU78" s="2"/>
      <c r="VJV78" s="2"/>
      <c r="VJW78" s="2"/>
      <c r="VJX78" s="2"/>
      <c r="VJY78" s="2"/>
      <c r="VJZ78" s="2"/>
      <c r="VKA78" s="2"/>
      <c r="VKB78" s="2"/>
      <c r="VKC78" s="2"/>
      <c r="VKD78" s="2"/>
      <c r="VKE78" s="2"/>
      <c r="VKF78" s="2"/>
      <c r="VKG78" s="2"/>
      <c r="VKH78" s="2"/>
      <c r="VKI78" s="2"/>
      <c r="VKJ78" s="2"/>
      <c r="VKK78" s="2"/>
      <c r="VKL78" s="2"/>
      <c r="VKM78" s="2"/>
      <c r="VKN78" s="2"/>
      <c r="VKO78" s="2"/>
      <c r="VKP78" s="2"/>
      <c r="VKQ78" s="2"/>
      <c r="VKR78" s="2"/>
      <c r="VKS78" s="2"/>
      <c r="VKT78" s="2"/>
      <c r="VKU78" s="2"/>
      <c r="VKV78" s="2"/>
      <c r="VKW78" s="2"/>
      <c r="VKX78" s="2"/>
      <c r="VKY78" s="2"/>
      <c r="VKZ78" s="2"/>
      <c r="VLA78" s="2"/>
      <c r="VLB78" s="2"/>
      <c r="VLC78" s="2"/>
      <c r="VLD78" s="2"/>
      <c r="VLE78" s="2"/>
      <c r="VLF78" s="2"/>
      <c r="VLG78" s="2"/>
      <c r="VLH78" s="2"/>
      <c r="VLI78" s="2"/>
      <c r="VLJ78" s="2"/>
      <c r="VLK78" s="2"/>
      <c r="VLL78" s="2"/>
      <c r="VLM78" s="2"/>
      <c r="VLN78" s="2"/>
      <c r="VLO78" s="2"/>
      <c r="VLP78" s="2"/>
      <c r="VLQ78" s="2"/>
      <c r="VLR78" s="2"/>
      <c r="VLS78" s="2"/>
      <c r="VLT78" s="2"/>
      <c r="VLU78" s="2"/>
      <c r="VLV78" s="2"/>
      <c r="VLW78" s="2"/>
      <c r="VLX78" s="2"/>
      <c r="VLY78" s="2"/>
      <c r="VLZ78" s="2"/>
      <c r="VMA78" s="2"/>
      <c r="VMB78" s="2"/>
      <c r="VMC78" s="2"/>
      <c r="VMD78" s="2"/>
      <c r="VME78" s="2"/>
      <c r="VMF78" s="2"/>
      <c r="VMG78" s="2"/>
      <c r="VMH78" s="2"/>
      <c r="VMI78" s="2"/>
      <c r="VMJ78" s="2"/>
      <c r="VMK78" s="2"/>
      <c r="VML78" s="2"/>
      <c r="VMM78" s="2"/>
      <c r="VMN78" s="2"/>
      <c r="VMO78" s="2"/>
      <c r="VMP78" s="2"/>
      <c r="VMQ78" s="2"/>
      <c r="VMR78" s="2"/>
      <c r="VMS78" s="2"/>
      <c r="VMT78" s="2"/>
      <c r="VMU78" s="2"/>
      <c r="VMV78" s="2"/>
      <c r="VMW78" s="2"/>
      <c r="VMX78" s="2"/>
      <c r="VMY78" s="2"/>
      <c r="VMZ78" s="2"/>
      <c r="VNA78" s="2"/>
      <c r="VNB78" s="2"/>
      <c r="VNC78" s="2"/>
      <c r="VND78" s="2"/>
      <c r="VNE78" s="2"/>
      <c r="VNF78" s="2"/>
      <c r="VNG78" s="2"/>
      <c r="VNH78" s="2"/>
      <c r="VNI78" s="2"/>
      <c r="VNJ78" s="2"/>
      <c r="VNK78" s="2"/>
      <c r="VNL78" s="2"/>
      <c r="VNM78" s="2"/>
      <c r="VNN78" s="2"/>
      <c r="VNO78" s="2"/>
      <c r="VNP78" s="2"/>
      <c r="VNQ78" s="2"/>
      <c r="VNR78" s="2"/>
      <c r="VNS78" s="2"/>
      <c r="VNT78" s="2"/>
      <c r="VNU78" s="2"/>
      <c r="VNV78" s="2"/>
      <c r="VNW78" s="2"/>
      <c r="VNX78" s="2"/>
      <c r="VNY78" s="2"/>
      <c r="VNZ78" s="2"/>
      <c r="VOA78" s="2"/>
      <c r="VOB78" s="2"/>
      <c r="VOC78" s="2"/>
      <c r="VOD78" s="2"/>
      <c r="VOE78" s="2"/>
      <c r="VOF78" s="2"/>
      <c r="VOG78" s="2"/>
      <c r="VOH78" s="2"/>
      <c r="VOI78" s="2"/>
      <c r="VOJ78" s="2"/>
      <c r="VOK78" s="2"/>
      <c r="VOL78" s="2"/>
      <c r="VOM78" s="2"/>
      <c r="VON78" s="2"/>
      <c r="VOO78" s="2"/>
      <c r="VOP78" s="2"/>
      <c r="VOQ78" s="2"/>
      <c r="VOR78" s="2"/>
      <c r="VOS78" s="2"/>
      <c r="VOT78" s="2"/>
      <c r="VOU78" s="2"/>
      <c r="VOV78" s="2"/>
      <c r="VOW78" s="2"/>
      <c r="VOX78" s="2"/>
      <c r="VOY78" s="2"/>
      <c r="VOZ78" s="2"/>
      <c r="VPA78" s="2"/>
      <c r="VPB78" s="2"/>
      <c r="VPC78" s="2"/>
      <c r="VPD78" s="2"/>
      <c r="VPE78" s="2"/>
      <c r="VPF78" s="2"/>
      <c r="VPG78" s="2"/>
      <c r="VPH78" s="2"/>
      <c r="VPI78" s="2"/>
      <c r="VPJ78" s="2"/>
      <c r="VPK78" s="2"/>
      <c r="VPL78" s="2"/>
      <c r="VPM78" s="2"/>
      <c r="VPN78" s="2"/>
      <c r="VPO78" s="2"/>
      <c r="VPP78" s="2"/>
      <c r="VPQ78" s="2"/>
      <c r="VPR78" s="2"/>
      <c r="VPS78" s="2"/>
      <c r="VPT78" s="2"/>
      <c r="VPU78" s="2"/>
      <c r="VPV78" s="2"/>
      <c r="VPW78" s="2"/>
      <c r="VPX78" s="2"/>
      <c r="VPY78" s="2"/>
      <c r="VPZ78" s="2"/>
      <c r="VQA78" s="2"/>
      <c r="VQB78" s="2"/>
      <c r="VQC78" s="2"/>
      <c r="VQD78" s="2"/>
      <c r="VQE78" s="2"/>
      <c r="VQF78" s="2"/>
      <c r="VQG78" s="2"/>
      <c r="VQH78" s="2"/>
      <c r="VQI78" s="2"/>
      <c r="VQJ78" s="2"/>
      <c r="VQK78" s="2"/>
      <c r="VQL78" s="2"/>
      <c r="VQM78" s="2"/>
      <c r="VQN78" s="2"/>
      <c r="VQO78" s="2"/>
      <c r="VQP78" s="2"/>
      <c r="VQQ78" s="2"/>
      <c r="VQR78" s="2"/>
      <c r="VQS78" s="2"/>
      <c r="VQT78" s="2"/>
      <c r="VQU78" s="2"/>
      <c r="VQV78" s="2"/>
      <c r="VQW78" s="2"/>
      <c r="VQX78" s="2"/>
      <c r="VQY78" s="2"/>
      <c r="VQZ78" s="2"/>
      <c r="VRA78" s="2"/>
      <c r="VRB78" s="2"/>
      <c r="VRC78" s="2"/>
      <c r="VRD78" s="2"/>
      <c r="VRE78" s="2"/>
      <c r="VRF78" s="2"/>
      <c r="VRG78" s="2"/>
      <c r="VRH78" s="2"/>
      <c r="VRI78" s="2"/>
      <c r="VRJ78" s="2"/>
      <c r="VRK78" s="2"/>
      <c r="VRL78" s="2"/>
      <c r="VRM78" s="2"/>
      <c r="VRN78" s="2"/>
      <c r="VRO78" s="2"/>
      <c r="VRP78" s="2"/>
      <c r="VRQ78" s="2"/>
      <c r="VRR78" s="2"/>
      <c r="VRS78" s="2"/>
      <c r="VRT78" s="2"/>
      <c r="VRU78" s="2"/>
      <c r="VRV78" s="2"/>
      <c r="VRW78" s="2"/>
      <c r="VRX78" s="2"/>
      <c r="VRY78" s="2"/>
      <c r="VRZ78" s="2"/>
      <c r="VSA78" s="2"/>
      <c r="VSB78" s="2"/>
      <c r="VSC78" s="2"/>
      <c r="VSD78" s="2"/>
      <c r="VSE78" s="2"/>
      <c r="VSF78" s="2"/>
      <c r="VSG78" s="2"/>
      <c r="VSH78" s="2"/>
      <c r="VSI78" s="2"/>
      <c r="VSJ78" s="2"/>
      <c r="VSK78" s="2"/>
      <c r="VSL78" s="2"/>
      <c r="VSM78" s="2"/>
      <c r="VSN78" s="2"/>
      <c r="VSO78" s="2"/>
      <c r="VSP78" s="2"/>
      <c r="VSQ78" s="2"/>
      <c r="VSR78" s="2"/>
      <c r="VSS78" s="2"/>
      <c r="VST78" s="2"/>
      <c r="VSU78" s="2"/>
      <c r="VSV78" s="2"/>
      <c r="VSW78" s="2"/>
      <c r="VSX78" s="2"/>
      <c r="VSY78" s="2"/>
      <c r="VSZ78" s="2"/>
      <c r="VTA78" s="2"/>
      <c r="VTB78" s="2"/>
      <c r="VTC78" s="2"/>
      <c r="VTD78" s="2"/>
      <c r="VTE78" s="2"/>
      <c r="VTF78" s="2"/>
      <c r="VTG78" s="2"/>
      <c r="VTH78" s="2"/>
      <c r="VTI78" s="2"/>
      <c r="VTJ78" s="2"/>
      <c r="VTK78" s="2"/>
      <c r="VTL78" s="2"/>
      <c r="VTM78" s="2"/>
      <c r="VTN78" s="2"/>
      <c r="VTO78" s="2"/>
      <c r="VTP78" s="2"/>
      <c r="VTQ78" s="2"/>
      <c r="VTR78" s="2"/>
      <c r="VTS78" s="2"/>
      <c r="VTT78" s="2"/>
      <c r="VTU78" s="2"/>
      <c r="VTV78" s="2"/>
      <c r="VTW78" s="2"/>
      <c r="VTX78" s="2"/>
      <c r="VTY78" s="2"/>
      <c r="VTZ78" s="2"/>
      <c r="VUA78" s="2"/>
      <c r="VUB78" s="2"/>
      <c r="VUC78" s="2"/>
      <c r="VUD78" s="2"/>
      <c r="VUE78" s="2"/>
      <c r="VUF78" s="2"/>
      <c r="VUG78" s="2"/>
      <c r="VUH78" s="2"/>
      <c r="VUI78" s="2"/>
      <c r="VUJ78" s="2"/>
      <c r="VUK78" s="2"/>
      <c r="VUL78" s="2"/>
      <c r="VUM78" s="2"/>
      <c r="VUN78" s="2"/>
      <c r="VUO78" s="2"/>
      <c r="VUP78" s="2"/>
      <c r="VUQ78" s="2"/>
      <c r="VUR78" s="2"/>
      <c r="VUS78" s="2"/>
      <c r="VUT78" s="2"/>
      <c r="VUU78" s="2"/>
      <c r="VUV78" s="2"/>
      <c r="VUW78" s="2"/>
      <c r="VUX78" s="2"/>
      <c r="VUY78" s="2"/>
      <c r="VUZ78" s="2"/>
      <c r="VVA78" s="2"/>
      <c r="VVB78" s="2"/>
      <c r="VVC78" s="2"/>
      <c r="VVD78" s="2"/>
      <c r="VVE78" s="2"/>
      <c r="VVF78" s="2"/>
      <c r="VVG78" s="2"/>
      <c r="VVH78" s="2"/>
      <c r="VVI78" s="2"/>
      <c r="VVJ78" s="2"/>
      <c r="VVK78" s="2"/>
      <c r="VVL78" s="2"/>
      <c r="VVM78" s="2"/>
      <c r="VVN78" s="2"/>
      <c r="VVO78" s="2"/>
      <c r="VVP78" s="2"/>
      <c r="VVQ78" s="2"/>
      <c r="VVR78" s="2"/>
      <c r="VVS78" s="2"/>
      <c r="VVT78" s="2"/>
      <c r="VVU78" s="2"/>
      <c r="VVV78" s="2"/>
      <c r="VVW78" s="2"/>
      <c r="VVX78" s="2"/>
      <c r="VVY78" s="2"/>
      <c r="VVZ78" s="2"/>
      <c r="VWA78" s="2"/>
      <c r="VWB78" s="2"/>
      <c r="VWC78" s="2"/>
      <c r="VWD78" s="2"/>
      <c r="VWE78" s="2"/>
      <c r="VWF78" s="2"/>
      <c r="VWG78" s="2"/>
      <c r="VWH78" s="2"/>
      <c r="VWI78" s="2"/>
      <c r="VWJ78" s="2"/>
      <c r="VWK78" s="2"/>
      <c r="VWL78" s="2"/>
      <c r="VWM78" s="2"/>
      <c r="VWN78" s="2"/>
      <c r="VWO78" s="2"/>
      <c r="VWP78" s="2"/>
      <c r="VWQ78" s="2"/>
      <c r="VWR78" s="2"/>
      <c r="VWS78" s="2"/>
      <c r="VWT78" s="2"/>
      <c r="VWU78" s="2"/>
      <c r="VWV78" s="2"/>
      <c r="VWW78" s="2"/>
      <c r="VWX78" s="2"/>
      <c r="VWY78" s="2"/>
      <c r="VWZ78" s="2"/>
      <c r="VXA78" s="2"/>
      <c r="VXB78" s="2"/>
      <c r="VXC78" s="2"/>
      <c r="VXD78" s="2"/>
      <c r="VXE78" s="2"/>
      <c r="VXF78" s="2"/>
      <c r="VXG78" s="2"/>
      <c r="VXH78" s="2"/>
      <c r="VXI78" s="2"/>
      <c r="VXJ78" s="2"/>
      <c r="VXK78" s="2"/>
      <c r="VXL78" s="2"/>
      <c r="VXM78" s="2"/>
      <c r="VXN78" s="2"/>
      <c r="VXO78" s="2"/>
      <c r="VXP78" s="2"/>
      <c r="VXQ78" s="2"/>
      <c r="VXR78" s="2"/>
      <c r="VXS78" s="2"/>
      <c r="VXT78" s="2"/>
      <c r="VXU78" s="2"/>
      <c r="VXV78" s="2"/>
      <c r="VXW78" s="2"/>
      <c r="VXX78" s="2"/>
      <c r="VXY78" s="2"/>
      <c r="VXZ78" s="2"/>
      <c r="VYA78" s="2"/>
      <c r="VYB78" s="2"/>
      <c r="VYC78" s="2"/>
      <c r="VYD78" s="2"/>
      <c r="VYE78" s="2"/>
      <c r="VYF78" s="2"/>
      <c r="VYG78" s="2"/>
      <c r="VYH78" s="2"/>
      <c r="VYI78" s="2"/>
      <c r="VYJ78" s="2"/>
      <c r="VYK78" s="2"/>
      <c r="VYL78" s="2"/>
      <c r="VYM78" s="2"/>
      <c r="VYN78" s="2"/>
      <c r="VYO78" s="2"/>
      <c r="VYP78" s="2"/>
      <c r="VYQ78" s="2"/>
      <c r="VYR78" s="2"/>
      <c r="VYS78" s="2"/>
      <c r="VYT78" s="2"/>
      <c r="VYU78" s="2"/>
      <c r="VYV78" s="2"/>
      <c r="VYW78" s="2"/>
      <c r="VYX78" s="2"/>
      <c r="VYY78" s="2"/>
      <c r="VYZ78" s="2"/>
      <c r="VZA78" s="2"/>
      <c r="VZB78" s="2"/>
      <c r="VZC78" s="2"/>
      <c r="VZD78" s="2"/>
      <c r="VZE78" s="2"/>
      <c r="VZF78" s="2"/>
      <c r="VZG78" s="2"/>
      <c r="VZH78" s="2"/>
      <c r="VZI78" s="2"/>
      <c r="VZJ78" s="2"/>
      <c r="VZK78" s="2"/>
      <c r="VZL78" s="2"/>
      <c r="VZM78" s="2"/>
      <c r="VZN78" s="2"/>
      <c r="VZO78" s="2"/>
      <c r="VZP78" s="2"/>
      <c r="VZQ78" s="2"/>
      <c r="VZR78" s="2"/>
      <c r="VZS78" s="2"/>
      <c r="VZT78" s="2"/>
      <c r="VZU78" s="2"/>
      <c r="VZV78" s="2"/>
      <c r="VZW78" s="2"/>
      <c r="VZX78" s="2"/>
      <c r="VZY78" s="2"/>
      <c r="VZZ78" s="2"/>
      <c r="WAA78" s="2"/>
      <c r="WAB78" s="2"/>
      <c r="WAC78" s="2"/>
      <c r="WAD78" s="2"/>
      <c r="WAE78" s="2"/>
      <c r="WAF78" s="2"/>
      <c r="WAG78" s="2"/>
      <c r="WAH78" s="2"/>
      <c r="WAI78" s="2"/>
      <c r="WAJ78" s="2"/>
      <c r="WAK78" s="2"/>
      <c r="WAL78" s="2"/>
      <c r="WAM78" s="2"/>
      <c r="WAN78" s="2"/>
      <c r="WAO78" s="2"/>
      <c r="WAP78" s="2"/>
      <c r="WAQ78" s="2"/>
      <c r="WAR78" s="2"/>
      <c r="WAS78" s="2"/>
      <c r="WAT78" s="2"/>
      <c r="WAU78" s="2"/>
      <c r="WAV78" s="2"/>
      <c r="WAW78" s="2"/>
      <c r="WAX78" s="2"/>
      <c r="WAY78" s="2"/>
      <c r="WAZ78" s="2"/>
      <c r="WBA78" s="2"/>
      <c r="WBB78" s="2"/>
      <c r="WBC78" s="2"/>
      <c r="WBD78" s="2"/>
      <c r="WBE78" s="2"/>
      <c r="WBF78" s="2"/>
      <c r="WBG78" s="2"/>
      <c r="WBH78" s="2"/>
      <c r="WBI78" s="2"/>
      <c r="WBJ78" s="2"/>
      <c r="WBK78" s="2"/>
      <c r="WBL78" s="2"/>
      <c r="WBM78" s="2"/>
      <c r="WBN78" s="2"/>
      <c r="WBO78" s="2"/>
      <c r="WBP78" s="2"/>
      <c r="WBQ78" s="2"/>
      <c r="WBR78" s="2"/>
      <c r="WBS78" s="2"/>
      <c r="WBT78" s="2"/>
      <c r="WBU78" s="2"/>
      <c r="WBV78" s="2"/>
      <c r="WBW78" s="2"/>
      <c r="WBX78" s="2"/>
      <c r="WBY78" s="2"/>
      <c r="WBZ78" s="2"/>
      <c r="WCA78" s="2"/>
      <c r="WCB78" s="2"/>
      <c r="WCC78" s="2"/>
      <c r="WCD78" s="2"/>
      <c r="WCE78" s="2"/>
      <c r="WCF78" s="2"/>
      <c r="WCG78" s="2"/>
      <c r="WCH78" s="2"/>
      <c r="WCI78" s="2"/>
      <c r="WCJ78" s="2"/>
      <c r="WCK78" s="2"/>
      <c r="WCL78" s="2"/>
      <c r="WCM78" s="2"/>
      <c r="WCN78" s="2"/>
      <c r="WCO78" s="2"/>
      <c r="WCP78" s="2"/>
      <c r="WCQ78" s="2"/>
      <c r="WCR78" s="2"/>
      <c r="WCS78" s="2"/>
      <c r="WCT78" s="2"/>
      <c r="WCU78" s="2"/>
      <c r="WCV78" s="2"/>
      <c r="WCW78" s="2"/>
      <c r="WCX78" s="2"/>
      <c r="WCY78" s="2"/>
      <c r="WCZ78" s="2"/>
      <c r="WDA78" s="2"/>
      <c r="WDB78" s="2"/>
      <c r="WDC78" s="2"/>
      <c r="WDD78" s="2"/>
      <c r="WDE78" s="2"/>
      <c r="WDF78" s="2"/>
      <c r="WDG78" s="2"/>
      <c r="WDH78" s="2"/>
      <c r="WDI78" s="2"/>
      <c r="WDJ78" s="2"/>
      <c r="WDK78" s="2"/>
      <c r="WDL78" s="2"/>
      <c r="WDM78" s="2"/>
      <c r="WDN78" s="2"/>
      <c r="WDO78" s="2"/>
      <c r="WDP78" s="2"/>
      <c r="WDQ78" s="2"/>
      <c r="WDR78" s="2"/>
      <c r="WDS78" s="2"/>
      <c r="WDT78" s="2"/>
      <c r="WDU78" s="2"/>
      <c r="WDV78" s="2"/>
      <c r="WDW78" s="2"/>
      <c r="WDX78" s="2"/>
      <c r="WDY78" s="2"/>
      <c r="WDZ78" s="2"/>
      <c r="WEA78" s="2"/>
      <c r="WEB78" s="2"/>
      <c r="WEC78" s="2"/>
      <c r="WED78" s="2"/>
      <c r="WEE78" s="2"/>
      <c r="WEF78" s="2"/>
      <c r="WEG78" s="2"/>
      <c r="WEH78" s="2"/>
      <c r="WEI78" s="2"/>
      <c r="WEJ78" s="2"/>
      <c r="WEK78" s="2"/>
      <c r="WEL78" s="2"/>
      <c r="WEM78" s="2"/>
      <c r="WEN78" s="2"/>
      <c r="WEO78" s="2"/>
      <c r="WEP78" s="2"/>
      <c r="WEQ78" s="2"/>
      <c r="WER78" s="2"/>
      <c r="WES78" s="2"/>
      <c r="WET78" s="2"/>
      <c r="WEU78" s="2"/>
      <c r="WEV78" s="2"/>
      <c r="WEW78" s="2"/>
      <c r="WEX78" s="2"/>
      <c r="WEY78" s="2"/>
      <c r="WEZ78" s="2"/>
      <c r="WFA78" s="2"/>
      <c r="WFB78" s="2"/>
      <c r="WFC78" s="2"/>
      <c r="WFD78" s="2"/>
      <c r="WFE78" s="2"/>
      <c r="WFF78" s="2"/>
      <c r="WFG78" s="2"/>
      <c r="WFH78" s="2"/>
      <c r="WFI78" s="2"/>
      <c r="WFJ78" s="2"/>
      <c r="WFK78" s="2"/>
      <c r="WFL78" s="2"/>
      <c r="WFM78" s="2"/>
      <c r="WFN78" s="2"/>
      <c r="WFO78" s="2"/>
      <c r="WFP78" s="2"/>
      <c r="WFQ78" s="2"/>
      <c r="WFR78" s="2"/>
      <c r="WFS78" s="2"/>
      <c r="WFT78" s="2"/>
      <c r="WFU78" s="2"/>
      <c r="WFV78" s="2"/>
      <c r="WFW78" s="2"/>
      <c r="WFX78" s="2"/>
      <c r="WFY78" s="2"/>
      <c r="WFZ78" s="2"/>
      <c r="WGA78" s="2"/>
      <c r="WGB78" s="2"/>
      <c r="WGC78" s="2"/>
      <c r="WGD78" s="2"/>
      <c r="WGE78" s="2"/>
      <c r="WGF78" s="2"/>
      <c r="WGG78" s="2"/>
      <c r="WGH78" s="2"/>
      <c r="WGI78" s="2"/>
      <c r="WGJ78" s="2"/>
      <c r="WGK78" s="2"/>
      <c r="WGL78" s="2"/>
      <c r="WGM78" s="2"/>
      <c r="WGN78" s="2"/>
      <c r="WGO78" s="2"/>
      <c r="WGP78" s="2"/>
      <c r="WGQ78" s="2"/>
      <c r="WGR78" s="2"/>
      <c r="WGS78" s="2"/>
      <c r="WGT78" s="2"/>
      <c r="WGU78" s="2"/>
      <c r="WGV78" s="2"/>
      <c r="WGW78" s="2"/>
      <c r="WGX78" s="2"/>
      <c r="WGY78" s="2"/>
      <c r="WGZ78" s="2"/>
      <c r="WHA78" s="2"/>
      <c r="WHB78" s="2"/>
      <c r="WHC78" s="2"/>
      <c r="WHD78" s="2"/>
      <c r="WHE78" s="2"/>
      <c r="WHF78" s="2"/>
      <c r="WHG78" s="2"/>
      <c r="WHH78" s="2"/>
      <c r="WHI78" s="2"/>
      <c r="WHJ78" s="2"/>
      <c r="WHK78" s="2"/>
      <c r="WHL78" s="2"/>
      <c r="WHM78" s="2"/>
      <c r="WHN78" s="2"/>
      <c r="WHO78" s="2"/>
      <c r="WHP78" s="2"/>
      <c r="WHQ78" s="2"/>
      <c r="WHR78" s="2"/>
      <c r="WHS78" s="2"/>
      <c r="WHT78" s="2"/>
      <c r="WHU78" s="2"/>
      <c r="WHV78" s="2"/>
      <c r="WHW78" s="2"/>
      <c r="WHX78" s="2"/>
      <c r="WHY78" s="2"/>
      <c r="WHZ78" s="2"/>
      <c r="WIA78" s="2"/>
      <c r="WIB78" s="2"/>
      <c r="WIC78" s="2"/>
      <c r="WID78" s="2"/>
      <c r="WIE78" s="2"/>
      <c r="WIF78" s="2"/>
      <c r="WIG78" s="2"/>
      <c r="WIH78" s="2"/>
      <c r="WII78" s="2"/>
      <c r="WIJ78" s="2"/>
      <c r="WIK78" s="2"/>
      <c r="WIL78" s="2"/>
      <c r="WIM78" s="2"/>
      <c r="WIN78" s="2"/>
      <c r="WIO78" s="2"/>
      <c r="WIP78" s="2"/>
      <c r="WIQ78" s="2"/>
      <c r="WIR78" s="2"/>
      <c r="WIS78" s="2"/>
      <c r="WIT78" s="2"/>
      <c r="WIU78" s="2"/>
      <c r="WIV78" s="2"/>
      <c r="WIW78" s="2"/>
      <c r="WIX78" s="2"/>
      <c r="WIY78" s="2"/>
      <c r="WIZ78" s="2"/>
      <c r="WJA78" s="2"/>
      <c r="WJB78" s="2"/>
      <c r="WJC78" s="2"/>
      <c r="WJD78" s="2"/>
      <c r="WJE78" s="2"/>
      <c r="WJF78" s="2"/>
      <c r="WJG78" s="2"/>
      <c r="WJH78" s="2"/>
      <c r="WJI78" s="2"/>
      <c r="WJJ78" s="2"/>
      <c r="WJK78" s="2"/>
      <c r="WJL78" s="2"/>
      <c r="WJM78" s="2"/>
      <c r="WJN78" s="2"/>
      <c r="WJO78" s="2"/>
      <c r="WJP78" s="2"/>
      <c r="WJQ78" s="2"/>
      <c r="WJR78" s="2"/>
      <c r="WJS78" s="2"/>
      <c r="WJT78" s="2"/>
      <c r="WJU78" s="2"/>
      <c r="WJV78" s="2"/>
      <c r="WJW78" s="2"/>
      <c r="WJX78" s="2"/>
      <c r="WJY78" s="2"/>
      <c r="WJZ78" s="2"/>
      <c r="WKA78" s="2"/>
      <c r="WKB78" s="2"/>
      <c r="WKC78" s="2"/>
      <c r="WKD78" s="2"/>
      <c r="WKE78" s="2"/>
      <c r="WKF78" s="2"/>
      <c r="WKG78" s="2"/>
      <c r="WKH78" s="2"/>
      <c r="WKI78" s="2"/>
      <c r="WKJ78" s="2"/>
      <c r="WKK78" s="2"/>
      <c r="WKL78" s="2"/>
      <c r="WKM78" s="2"/>
      <c r="WKN78" s="2"/>
      <c r="WKO78" s="2"/>
      <c r="WKP78" s="2"/>
      <c r="WKQ78" s="2"/>
      <c r="WKR78" s="2"/>
      <c r="WKS78" s="2"/>
      <c r="WKT78" s="2"/>
      <c r="WKU78" s="2"/>
      <c r="WKV78" s="2"/>
      <c r="WKW78" s="2"/>
      <c r="WKX78" s="2"/>
      <c r="WKY78" s="2"/>
      <c r="WKZ78" s="2"/>
      <c r="WLA78" s="2"/>
      <c r="WLB78" s="2"/>
      <c r="WLC78" s="2"/>
      <c r="WLD78" s="2"/>
      <c r="WLE78" s="2"/>
      <c r="WLF78" s="2"/>
      <c r="WLG78" s="2"/>
      <c r="WLH78" s="2"/>
      <c r="WLI78" s="2"/>
      <c r="WLJ78" s="2"/>
      <c r="WLK78" s="2"/>
      <c r="WLL78" s="2"/>
      <c r="WLM78" s="2"/>
      <c r="WLN78" s="2"/>
      <c r="WLO78" s="2"/>
      <c r="WLP78" s="2"/>
      <c r="WLQ78" s="2"/>
      <c r="WLR78" s="2"/>
      <c r="WLS78" s="2"/>
      <c r="WLT78" s="2"/>
      <c r="WLU78" s="2"/>
      <c r="WLV78" s="2"/>
      <c r="WLW78" s="2"/>
      <c r="WLX78" s="2"/>
      <c r="WLY78" s="2"/>
      <c r="WLZ78" s="2"/>
      <c r="WMA78" s="2"/>
      <c r="WMB78" s="2"/>
      <c r="WMC78" s="2"/>
      <c r="WMD78" s="2"/>
      <c r="WME78" s="2"/>
      <c r="WMF78" s="2"/>
      <c r="WMG78" s="2"/>
      <c r="WMH78" s="2"/>
      <c r="WMI78" s="2"/>
      <c r="WMJ78" s="2"/>
      <c r="WMK78" s="2"/>
      <c r="WML78" s="2"/>
      <c r="WMM78" s="2"/>
      <c r="WMN78" s="2"/>
      <c r="WMO78" s="2"/>
      <c r="WMP78" s="2"/>
      <c r="WMQ78" s="2"/>
      <c r="WMR78" s="2"/>
      <c r="WMS78" s="2"/>
      <c r="WMT78" s="2"/>
      <c r="WMU78" s="2"/>
      <c r="WMV78" s="2"/>
      <c r="WMW78" s="2"/>
      <c r="WMX78" s="2"/>
      <c r="WMY78" s="2"/>
      <c r="WMZ78" s="2"/>
      <c r="WNA78" s="2"/>
      <c r="WNB78" s="2"/>
      <c r="WNC78" s="2"/>
      <c r="WND78" s="2"/>
      <c r="WNE78" s="2"/>
      <c r="WNF78" s="2"/>
      <c r="WNG78" s="2"/>
      <c r="WNH78" s="2"/>
      <c r="WNI78" s="2"/>
      <c r="WNJ78" s="2"/>
      <c r="WNK78" s="2"/>
      <c r="WNL78" s="2"/>
      <c r="WNM78" s="2"/>
      <c r="WNN78" s="2"/>
      <c r="WNO78" s="2"/>
      <c r="WNP78" s="2"/>
      <c r="WNQ78" s="2"/>
      <c r="WNR78" s="2"/>
      <c r="WNS78" s="2"/>
      <c r="WNT78" s="2"/>
      <c r="WNU78" s="2"/>
      <c r="WNV78" s="2"/>
      <c r="WNW78" s="2"/>
      <c r="WNX78" s="2"/>
      <c r="WNY78" s="2"/>
      <c r="WNZ78" s="2"/>
      <c r="WOA78" s="2"/>
      <c r="WOB78" s="2"/>
      <c r="WOC78" s="2"/>
      <c r="WOD78" s="2"/>
      <c r="WOE78" s="2"/>
      <c r="WOF78" s="2"/>
      <c r="WOG78" s="2"/>
      <c r="WOH78" s="2"/>
      <c r="WOI78" s="2"/>
      <c r="WOJ78" s="2"/>
      <c r="WOK78" s="2"/>
      <c r="WOL78" s="2"/>
      <c r="WOM78" s="2"/>
      <c r="WON78" s="2"/>
      <c r="WOO78" s="2"/>
      <c r="WOP78" s="2"/>
      <c r="WOQ78" s="2"/>
      <c r="WOR78" s="2"/>
      <c r="WOS78" s="2"/>
      <c r="WOT78" s="2"/>
      <c r="WOU78" s="2"/>
      <c r="WOV78" s="2"/>
      <c r="WOW78" s="2"/>
      <c r="WOX78" s="2"/>
      <c r="WOY78" s="2"/>
      <c r="WOZ78" s="2"/>
      <c r="WPA78" s="2"/>
      <c r="WPB78" s="2"/>
      <c r="WPC78" s="2"/>
      <c r="WPD78" s="2"/>
      <c r="WPE78" s="2"/>
      <c r="WPF78" s="2"/>
      <c r="WPG78" s="2"/>
      <c r="WPH78" s="2"/>
      <c r="WPI78" s="2"/>
      <c r="WPJ78" s="2"/>
      <c r="WPK78" s="2"/>
      <c r="WPL78" s="2"/>
      <c r="WPM78" s="2"/>
      <c r="WPN78" s="2"/>
      <c r="WPO78" s="2"/>
      <c r="WPP78" s="2"/>
      <c r="WPQ78" s="2"/>
      <c r="WPR78" s="2"/>
      <c r="WPS78" s="2"/>
      <c r="WPT78" s="2"/>
      <c r="WPU78" s="2"/>
      <c r="WPV78" s="2"/>
      <c r="WPW78" s="2"/>
      <c r="WPX78" s="2"/>
      <c r="WPY78" s="2"/>
      <c r="WPZ78" s="2"/>
      <c r="WQA78" s="2"/>
      <c r="WQB78" s="2"/>
      <c r="WQC78" s="2"/>
      <c r="WQD78" s="2"/>
      <c r="WQE78" s="2"/>
      <c r="WQF78" s="2"/>
      <c r="WQG78" s="2"/>
      <c r="WQH78" s="2"/>
      <c r="WQI78" s="2"/>
      <c r="WQJ78" s="2"/>
      <c r="WQK78" s="2"/>
      <c r="WQL78" s="2"/>
      <c r="WQM78" s="2"/>
      <c r="WQN78" s="2"/>
      <c r="WQO78" s="2"/>
      <c r="WQP78" s="2"/>
      <c r="WQQ78" s="2"/>
      <c r="WQR78" s="2"/>
      <c r="WQS78" s="2"/>
      <c r="WQT78" s="2"/>
      <c r="WQU78" s="2"/>
      <c r="WQV78" s="2"/>
      <c r="WQW78" s="2"/>
      <c r="WQX78" s="2"/>
      <c r="WQY78" s="2"/>
      <c r="WQZ78" s="2"/>
      <c r="WRA78" s="2"/>
      <c r="WRB78" s="2"/>
      <c r="WRC78" s="2"/>
      <c r="WRD78" s="2"/>
      <c r="WRE78" s="2"/>
      <c r="WRF78" s="2"/>
      <c r="WRG78" s="2"/>
      <c r="WRH78" s="2"/>
      <c r="WRI78" s="2"/>
      <c r="WRJ78" s="2"/>
      <c r="WRK78" s="2"/>
      <c r="WRL78" s="2"/>
      <c r="WRM78" s="2"/>
      <c r="WRN78" s="2"/>
      <c r="WRO78" s="2"/>
      <c r="WRP78" s="2"/>
      <c r="WRQ78" s="2"/>
      <c r="WRR78" s="2"/>
      <c r="WRS78" s="2"/>
      <c r="WRT78" s="2"/>
      <c r="WRU78" s="2"/>
      <c r="WRV78" s="2"/>
      <c r="WRW78" s="2"/>
      <c r="WRX78" s="2"/>
      <c r="WRY78" s="2"/>
      <c r="WRZ78" s="2"/>
      <c r="WSA78" s="2"/>
      <c r="WSB78" s="2"/>
      <c r="WSC78" s="2"/>
      <c r="WSD78" s="2"/>
      <c r="WSE78" s="2"/>
      <c r="WSF78" s="2"/>
      <c r="WSG78" s="2"/>
      <c r="WSH78" s="2"/>
      <c r="WSI78" s="2"/>
      <c r="WSJ78" s="2"/>
      <c r="WSK78" s="2"/>
      <c r="WSL78" s="2"/>
      <c r="WSM78" s="2"/>
      <c r="WSN78" s="2"/>
      <c r="WSO78" s="2"/>
      <c r="WSP78" s="2"/>
      <c r="WSQ78" s="2"/>
      <c r="WSR78" s="2"/>
      <c r="WSS78" s="2"/>
      <c r="WST78" s="2"/>
      <c r="WSU78" s="2"/>
      <c r="WSV78" s="2"/>
      <c r="WSW78" s="2"/>
      <c r="WSX78" s="2"/>
      <c r="WSY78" s="2"/>
      <c r="WSZ78" s="2"/>
      <c r="WTA78" s="2"/>
      <c r="WTB78" s="2"/>
      <c r="WTC78" s="2"/>
      <c r="WTD78" s="2"/>
      <c r="WTE78" s="2"/>
      <c r="WTF78" s="2"/>
      <c r="WTG78" s="2"/>
      <c r="WTH78" s="2"/>
      <c r="WTI78" s="2"/>
      <c r="WTJ78" s="2"/>
      <c r="WTK78" s="2"/>
      <c r="WTL78" s="2"/>
      <c r="WTM78" s="2"/>
      <c r="WTN78" s="2"/>
      <c r="WTO78" s="2"/>
      <c r="WTP78" s="2"/>
      <c r="WTQ78" s="2"/>
      <c r="WTR78" s="2"/>
      <c r="WTS78" s="2"/>
      <c r="WTT78" s="2"/>
      <c r="WTU78" s="2"/>
      <c r="WTV78" s="2"/>
      <c r="WTW78" s="2"/>
      <c r="WTX78" s="2"/>
      <c r="WTY78" s="2"/>
      <c r="WTZ78" s="2"/>
      <c r="WUA78" s="2"/>
      <c r="WUB78" s="2"/>
      <c r="WUC78" s="2"/>
      <c r="WUD78" s="2"/>
      <c r="WUE78" s="2"/>
      <c r="WUF78" s="2"/>
      <c r="WUG78" s="2"/>
      <c r="WUH78" s="2"/>
      <c r="WUI78" s="2"/>
      <c r="WUJ78" s="2"/>
      <c r="WUK78" s="2"/>
      <c r="WUL78" s="2"/>
      <c r="WUM78" s="2"/>
      <c r="WUN78" s="2"/>
      <c r="WUO78" s="2"/>
      <c r="WUP78" s="2"/>
      <c r="WUQ78" s="2"/>
      <c r="WUR78" s="2"/>
      <c r="WUS78" s="2"/>
      <c r="WUT78" s="2"/>
      <c r="WUU78" s="2"/>
      <c r="WUV78" s="2"/>
      <c r="WUW78" s="2"/>
      <c r="WUX78" s="2"/>
      <c r="WUY78" s="2"/>
      <c r="WUZ78" s="2"/>
      <c r="WVA78" s="2"/>
      <c r="WVB78" s="2"/>
      <c r="WVC78" s="2"/>
      <c r="WVD78" s="2"/>
      <c r="WVE78" s="2"/>
      <c r="WVF78" s="2"/>
      <c r="WVG78" s="2"/>
      <c r="WVH78" s="2"/>
      <c r="WVI78" s="2"/>
      <c r="WVJ78" s="2"/>
      <c r="WVK78" s="2"/>
      <c r="WVL78" s="2"/>
      <c r="WVM78" s="2"/>
      <c r="WVN78" s="2"/>
      <c r="WVO78" s="2"/>
      <c r="WVP78" s="2"/>
      <c r="WVQ78" s="2"/>
      <c r="WVR78" s="2"/>
      <c r="WVS78" s="2"/>
      <c r="WVT78" s="2"/>
      <c r="WVU78" s="2"/>
      <c r="WVV78" s="2"/>
      <c r="WVW78" s="2"/>
      <c r="WVX78" s="2"/>
      <c r="WVY78" s="2"/>
      <c r="WVZ78" s="2"/>
      <c r="WWA78" s="2"/>
      <c r="WWB78" s="2"/>
      <c r="WWC78" s="2"/>
      <c r="WWD78" s="2"/>
      <c r="WWE78" s="2"/>
      <c r="WWF78" s="2"/>
      <c r="WWG78" s="2"/>
      <c r="WWH78" s="2"/>
      <c r="WWI78" s="2"/>
      <c r="WWJ78" s="2"/>
      <c r="WWK78" s="2"/>
      <c r="WWL78" s="2"/>
      <c r="WWM78" s="2"/>
      <c r="WWN78" s="2"/>
      <c r="WWO78" s="2"/>
      <c r="WWP78" s="2"/>
      <c r="WWQ78" s="2"/>
      <c r="WWR78" s="2"/>
      <c r="WWS78" s="2"/>
      <c r="WWT78" s="2"/>
      <c r="WWU78" s="2"/>
      <c r="WWV78" s="2"/>
      <c r="WWW78" s="2"/>
      <c r="WWX78" s="2"/>
      <c r="WWY78" s="2"/>
      <c r="WWZ78" s="2"/>
      <c r="WXA78" s="2"/>
      <c r="WXB78" s="2"/>
      <c r="WXC78" s="2"/>
      <c r="WXD78" s="2"/>
      <c r="WXE78" s="2"/>
      <c r="WXF78" s="2"/>
      <c r="WXG78" s="2"/>
      <c r="WXH78" s="2"/>
      <c r="WXI78" s="2"/>
      <c r="WXJ78" s="2"/>
      <c r="WXK78" s="2"/>
      <c r="WXL78" s="2"/>
      <c r="WXM78" s="2"/>
      <c r="WXN78" s="2"/>
      <c r="WXO78" s="2"/>
      <c r="WXP78" s="2"/>
      <c r="WXQ78" s="2"/>
      <c r="WXR78" s="2"/>
      <c r="WXS78" s="2"/>
      <c r="WXT78" s="2"/>
      <c r="WXU78" s="2"/>
      <c r="WXV78" s="2"/>
      <c r="WXW78" s="2"/>
      <c r="WXX78" s="2"/>
      <c r="WXY78" s="2"/>
      <c r="WXZ78" s="2"/>
      <c r="WYA78" s="2"/>
      <c r="WYB78" s="2"/>
      <c r="WYC78" s="2"/>
      <c r="WYD78" s="2"/>
      <c r="WYE78" s="2"/>
      <c r="WYF78" s="2"/>
      <c r="WYG78" s="2"/>
      <c r="WYH78" s="2"/>
      <c r="WYI78" s="2"/>
      <c r="WYJ78" s="2"/>
      <c r="WYK78" s="2"/>
      <c r="WYL78" s="2"/>
      <c r="WYM78" s="2"/>
      <c r="WYN78" s="2"/>
      <c r="WYO78" s="2"/>
      <c r="WYP78" s="2"/>
      <c r="WYQ78" s="2"/>
      <c r="WYR78" s="2"/>
      <c r="WYS78" s="2"/>
      <c r="WYT78" s="2"/>
      <c r="WYU78" s="2"/>
      <c r="WYV78" s="2"/>
      <c r="WYW78" s="2"/>
      <c r="WYX78" s="2"/>
      <c r="WYY78" s="2"/>
      <c r="WYZ78" s="2"/>
      <c r="WZA78" s="2"/>
      <c r="WZB78" s="2"/>
      <c r="WZC78" s="2"/>
      <c r="WZD78" s="2"/>
      <c r="WZE78" s="2"/>
      <c r="WZF78" s="2"/>
      <c r="WZG78" s="2"/>
      <c r="WZH78" s="2"/>
      <c r="WZI78" s="2"/>
      <c r="WZJ78" s="2"/>
      <c r="WZK78" s="2"/>
      <c r="WZL78" s="2"/>
      <c r="WZM78" s="2"/>
      <c r="WZN78" s="2"/>
      <c r="WZO78" s="2"/>
      <c r="WZP78" s="2"/>
      <c r="WZQ78" s="2"/>
      <c r="WZR78" s="2"/>
      <c r="WZS78" s="2"/>
      <c r="WZT78" s="2"/>
      <c r="WZU78" s="2"/>
      <c r="WZV78" s="2"/>
      <c r="WZW78" s="2"/>
      <c r="WZX78" s="2"/>
      <c r="WZY78" s="2"/>
      <c r="WZZ78" s="2"/>
      <c r="XAA78" s="2"/>
      <c r="XAB78" s="2"/>
      <c r="XAC78" s="2"/>
      <c r="XAD78" s="2"/>
      <c r="XAE78" s="2"/>
      <c r="XAF78" s="2"/>
      <c r="XAG78" s="2"/>
      <c r="XAH78" s="2"/>
      <c r="XAI78" s="2"/>
      <c r="XAJ78" s="2"/>
      <c r="XAK78" s="2"/>
      <c r="XAL78" s="2"/>
      <c r="XAM78" s="2"/>
      <c r="XAN78" s="2"/>
      <c r="XAO78" s="2"/>
      <c r="XAP78" s="2"/>
      <c r="XAQ78" s="2"/>
      <c r="XAR78" s="2"/>
      <c r="XAS78" s="2"/>
      <c r="XAT78" s="2"/>
      <c r="XAU78" s="2"/>
      <c r="XAV78" s="2"/>
      <c r="XAW78" s="2"/>
      <c r="XAX78" s="2"/>
      <c r="XAY78" s="2"/>
      <c r="XAZ78" s="2"/>
      <c r="XBA78" s="2"/>
      <c r="XBB78" s="2"/>
      <c r="XBC78" s="2"/>
      <c r="XBD78" s="2"/>
      <c r="XBE78" s="2"/>
      <c r="XBF78" s="2"/>
      <c r="XBG78" s="2"/>
      <c r="XBH78" s="2"/>
      <c r="XBI78" s="2"/>
      <c r="XBJ78" s="2"/>
      <c r="XBK78" s="2"/>
      <c r="XBL78" s="2"/>
      <c r="XBM78" s="2"/>
      <c r="XBN78" s="2"/>
      <c r="XBO78" s="2"/>
      <c r="XBP78" s="2"/>
      <c r="XBQ78" s="2"/>
      <c r="XBR78" s="2"/>
      <c r="XBS78" s="2"/>
      <c r="XBT78" s="2"/>
      <c r="XBU78" s="2"/>
      <c r="XBV78" s="2"/>
      <c r="XBW78" s="2"/>
      <c r="XBX78" s="2"/>
      <c r="XBY78" s="2"/>
      <c r="XBZ78" s="2"/>
      <c r="XCA78" s="2"/>
      <c r="XCB78" s="2"/>
      <c r="XCC78" s="2"/>
      <c r="XCD78" s="2"/>
      <c r="XCE78" s="2"/>
      <c r="XCF78" s="2"/>
      <c r="XCG78" s="2"/>
      <c r="XCH78" s="2"/>
      <c r="XCI78" s="2"/>
      <c r="XCJ78" s="2"/>
      <c r="XCK78" s="2"/>
      <c r="XCL78" s="2"/>
      <c r="XCM78" s="2"/>
      <c r="XCN78" s="2"/>
      <c r="XCO78" s="2"/>
      <c r="XCP78" s="2"/>
      <c r="XCQ78" s="2"/>
      <c r="XCR78" s="2"/>
      <c r="XCS78" s="2"/>
      <c r="XCT78" s="2"/>
      <c r="XCU78" s="2"/>
      <c r="XCV78" s="2"/>
      <c r="XCW78" s="2"/>
      <c r="XCX78" s="2"/>
      <c r="XCY78" s="2"/>
      <c r="XCZ78" s="2"/>
      <c r="XDA78" s="2"/>
      <c r="XDB78" s="2"/>
      <c r="XDC78" s="2"/>
      <c r="XDD78" s="2"/>
      <c r="XDE78" s="2"/>
      <c r="XDF78" s="2"/>
      <c r="XDG78" s="2"/>
      <c r="XDH78" s="2"/>
      <c r="XDI78" s="2"/>
      <c r="XDJ78" s="2"/>
      <c r="XDK78" s="2"/>
      <c r="XDL78" s="2"/>
      <c r="XDM78" s="2"/>
      <c r="XDN78" s="2"/>
      <c r="XDO78" s="2"/>
      <c r="XDP78" s="2"/>
      <c r="XDQ78" s="2"/>
      <c r="XDR78" s="2"/>
      <c r="XDS78" s="2"/>
      <c r="XDT78" s="2"/>
      <c r="XDU78" s="2"/>
      <c r="XDV78" s="2"/>
      <c r="XDW78" s="2"/>
      <c r="XDX78" s="2"/>
      <c r="XDY78" s="2"/>
      <c r="XDZ78" s="2"/>
      <c r="XEA78" s="2"/>
      <c r="XEB78" s="2"/>
      <c r="XEC78" s="2"/>
      <c r="XED78" s="2"/>
      <c r="XEE78" s="2"/>
      <c r="XEF78" s="2"/>
      <c r="XEG78" s="2"/>
      <c r="XEH78" s="2"/>
      <c r="XEI78" s="2"/>
      <c r="XEJ78" s="2"/>
      <c r="XEK78" s="2"/>
      <c r="XEL78" s="2"/>
      <c r="XEM78" s="2"/>
      <c r="XEN78" s="2"/>
      <c r="XEO78" s="2"/>
      <c r="XEP78" s="2"/>
      <c r="XEQ78" s="2"/>
      <c r="XER78" s="2"/>
      <c r="XES78" s="2"/>
      <c r="XET78" s="2"/>
      <c r="XEU78" s="2"/>
      <c r="XEV78" s="2"/>
      <c r="XEW78" s="2"/>
      <c r="XEX78" s="2"/>
      <c r="XEY78" s="2"/>
      <c r="XEZ78" s="2"/>
      <c r="XFA78" s="2"/>
      <c r="XFB78" s="2"/>
      <c r="XFC78" s="2"/>
    </row>
    <row r="79" spans="1:16383" x14ac:dyDescent="0.2">
      <c r="A79" t="s">
        <v>213</v>
      </c>
      <c r="B79" s="2" t="s">
        <v>430</v>
      </c>
      <c r="C79" s="46">
        <v>10000000</v>
      </c>
      <c r="D79" s="163"/>
      <c r="E79" s="163"/>
      <c r="F79" s="163"/>
      <c r="G79" s="163"/>
      <c r="H79" s="163"/>
      <c r="I79" s="163"/>
      <c r="J79" s="163"/>
      <c r="K79" s="163"/>
      <c r="L79" s="163"/>
      <c r="M79" s="163"/>
      <c r="N79" s="163"/>
      <c r="O79" s="163"/>
      <c r="P79" s="163"/>
      <c r="Q79" s="163"/>
      <c r="R79" s="163"/>
      <c r="S79" s="163"/>
      <c r="T79" s="163"/>
      <c r="U79" s="163"/>
      <c r="V79" s="163"/>
      <c r="W79" s="163"/>
      <c r="X79" s="163"/>
      <c r="Y79" s="163"/>
      <c r="Z79" s="163"/>
      <c r="AA79" s="163"/>
      <c r="AB79" s="163"/>
      <c r="AC79" s="163"/>
      <c r="AD79" s="163"/>
      <c r="AE79" s="163"/>
      <c r="AF79" s="163"/>
      <c r="AG79" s="163"/>
      <c r="AH79" s="163"/>
      <c r="AI79" s="163"/>
      <c r="AJ79" s="2" t="s">
        <v>439</v>
      </c>
    </row>
    <row r="80" spans="1:16383" x14ac:dyDescent="0.2">
      <c r="A80" t="s">
        <v>214</v>
      </c>
      <c r="B80" s="2" t="s">
        <v>437</v>
      </c>
      <c r="C80" s="47">
        <v>0</v>
      </c>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2" t="s">
        <v>439</v>
      </c>
    </row>
    <row r="81" spans="1:16383" x14ac:dyDescent="0.2">
      <c r="A81" s="2" t="s">
        <v>41</v>
      </c>
      <c r="B81" s="2" t="s">
        <v>207</v>
      </c>
      <c r="C81" s="125">
        <v>1500</v>
      </c>
      <c r="D81" s="167"/>
      <c r="F81" s="169">
        <f t="shared" ref="F81:AH81" si="3">ROUND($C$81-(F1-$C$1)/(2050-2020)*($AI$81-$C$89),0)</f>
        <v>1475</v>
      </c>
      <c r="G81" s="169">
        <f t="shared" si="3"/>
        <v>1450</v>
      </c>
      <c r="H81" s="169">
        <f t="shared" si="3"/>
        <v>1425</v>
      </c>
      <c r="I81" s="169">
        <f t="shared" si="3"/>
        <v>1400</v>
      </c>
      <c r="J81" s="169">
        <f t="shared" si="3"/>
        <v>1375</v>
      </c>
      <c r="K81" s="169">
        <f t="shared" si="3"/>
        <v>1350</v>
      </c>
      <c r="L81" s="169">
        <f t="shared" si="3"/>
        <v>1325</v>
      </c>
      <c r="M81" s="169">
        <f t="shared" si="3"/>
        <v>1300</v>
      </c>
      <c r="N81" s="169">
        <f t="shared" si="3"/>
        <v>1275</v>
      </c>
      <c r="O81" s="169">
        <f t="shared" si="3"/>
        <v>1250</v>
      </c>
      <c r="P81" s="169">
        <f t="shared" si="3"/>
        <v>1225</v>
      </c>
      <c r="Q81" s="169">
        <f t="shared" si="3"/>
        <v>1200</v>
      </c>
      <c r="R81" s="169">
        <f t="shared" si="3"/>
        <v>1175</v>
      </c>
      <c r="S81" s="169">
        <f t="shared" si="3"/>
        <v>1150</v>
      </c>
      <c r="T81" s="169">
        <f t="shared" si="3"/>
        <v>1125</v>
      </c>
      <c r="U81" s="169">
        <f t="shared" si="3"/>
        <v>1100</v>
      </c>
      <c r="V81" s="169">
        <f t="shared" si="3"/>
        <v>1075</v>
      </c>
      <c r="W81" s="169">
        <f t="shared" si="3"/>
        <v>1050</v>
      </c>
      <c r="X81" s="169">
        <f t="shared" si="3"/>
        <v>1025</v>
      </c>
      <c r="Y81" s="169">
        <f t="shared" si="3"/>
        <v>1000</v>
      </c>
      <c r="Z81" s="169">
        <f t="shared" si="3"/>
        <v>975</v>
      </c>
      <c r="AA81" s="169">
        <f t="shared" si="3"/>
        <v>950</v>
      </c>
      <c r="AB81" s="169">
        <f t="shared" si="3"/>
        <v>925</v>
      </c>
      <c r="AC81" s="169">
        <f t="shared" si="3"/>
        <v>901</v>
      </c>
      <c r="AD81" s="169">
        <f t="shared" si="3"/>
        <v>876</v>
      </c>
      <c r="AE81" s="169">
        <f t="shared" si="3"/>
        <v>851</v>
      </c>
      <c r="AF81" s="169">
        <f t="shared" si="3"/>
        <v>826</v>
      </c>
      <c r="AG81" s="169">
        <f t="shared" si="3"/>
        <v>801</v>
      </c>
      <c r="AH81" s="169">
        <f t="shared" si="3"/>
        <v>776</v>
      </c>
      <c r="AI81">
        <v>750</v>
      </c>
      <c r="AJ81" s="2" t="s">
        <v>204</v>
      </c>
      <c r="AK81" s="2" t="s">
        <v>546</v>
      </c>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W81" s="2"/>
      <c r="AMX81" s="2"/>
      <c r="AMY81" s="2"/>
      <c r="AMZ81" s="2"/>
      <c r="ANA81" s="2"/>
      <c r="ANB81" s="2"/>
      <c r="ANC81" s="2"/>
      <c r="AND81" s="2"/>
      <c r="ANE81" s="2"/>
      <c r="ANF81" s="2"/>
      <c r="ANG81" s="2"/>
      <c r="ANH81" s="2"/>
      <c r="ANI81" s="2"/>
      <c r="ANJ81" s="2"/>
      <c r="ANK81" s="2"/>
      <c r="ANL81" s="2"/>
      <c r="ANM81" s="2"/>
      <c r="ANN81" s="2"/>
      <c r="ANO81" s="2"/>
      <c r="ANP81" s="2"/>
      <c r="ANQ81" s="2"/>
      <c r="ANR81" s="2"/>
      <c r="ANS81" s="2"/>
      <c r="ANT81" s="2"/>
      <c r="ANU81" s="2"/>
      <c r="ANV81" s="2"/>
      <c r="ANW81" s="2"/>
      <c r="ANX81" s="2"/>
      <c r="ANY81" s="2"/>
      <c r="ANZ81" s="2"/>
      <c r="AOA81" s="2"/>
      <c r="AOB81" s="2"/>
      <c r="AOC81" s="2"/>
      <c r="AOD81" s="2"/>
      <c r="AOE81" s="2"/>
      <c r="AOF81" s="2"/>
      <c r="AOG81" s="2"/>
      <c r="AOH81" s="2"/>
      <c r="AOI81" s="2"/>
      <c r="AOJ81" s="2"/>
      <c r="AOK81" s="2"/>
      <c r="AOL81" s="2"/>
      <c r="AOM81" s="2"/>
      <c r="AON81" s="2"/>
      <c r="AOO81" s="2"/>
      <c r="AOP81" s="2"/>
      <c r="AOQ81" s="2"/>
      <c r="AOR81" s="2"/>
      <c r="AOS81" s="2"/>
      <c r="AOT81" s="2"/>
      <c r="AOU81" s="2"/>
      <c r="AOV81" s="2"/>
      <c r="AOW81" s="2"/>
      <c r="AOX81" s="2"/>
      <c r="AOY81" s="2"/>
      <c r="AOZ81" s="2"/>
      <c r="APA81" s="2"/>
      <c r="APB81" s="2"/>
      <c r="APC81" s="2"/>
      <c r="APD81" s="2"/>
      <c r="APE81" s="2"/>
      <c r="APF81" s="2"/>
      <c r="APG81" s="2"/>
      <c r="APH81" s="2"/>
      <c r="API81" s="2"/>
      <c r="APJ81" s="2"/>
      <c r="APK81" s="2"/>
      <c r="APL81" s="2"/>
      <c r="APM81" s="2"/>
      <c r="APN81" s="2"/>
      <c r="APO81" s="2"/>
      <c r="APP81" s="2"/>
      <c r="APQ81" s="2"/>
      <c r="APR81" s="2"/>
      <c r="APS81" s="2"/>
      <c r="APT81" s="2"/>
      <c r="APU81" s="2"/>
      <c r="APV81" s="2"/>
      <c r="APW81" s="2"/>
      <c r="APX81" s="2"/>
      <c r="APY81" s="2"/>
      <c r="APZ81" s="2"/>
      <c r="AQA81" s="2"/>
      <c r="AQB81" s="2"/>
      <c r="AQC81" s="2"/>
      <c r="AQD81" s="2"/>
      <c r="AQE81" s="2"/>
      <c r="AQF81" s="2"/>
      <c r="AQG81" s="2"/>
      <c r="AQH81" s="2"/>
      <c r="AQI81" s="2"/>
      <c r="AQJ81" s="2"/>
      <c r="AQK81" s="2"/>
      <c r="AQL81" s="2"/>
      <c r="AQM81" s="2"/>
      <c r="AQN81" s="2"/>
      <c r="AQO81" s="2"/>
      <c r="AQP81" s="2"/>
      <c r="AQQ81" s="2"/>
      <c r="AQR81" s="2"/>
      <c r="AQS81" s="2"/>
      <c r="AQT81" s="2"/>
      <c r="AQU81" s="2"/>
      <c r="AQV81" s="2"/>
      <c r="AQW81" s="2"/>
      <c r="AQX81" s="2"/>
      <c r="AQY81" s="2"/>
      <c r="AQZ81" s="2"/>
      <c r="ARA81" s="2"/>
      <c r="ARB81" s="2"/>
      <c r="ARC81" s="2"/>
      <c r="ARD81" s="2"/>
      <c r="ARE81" s="2"/>
      <c r="ARF81" s="2"/>
      <c r="ARG81" s="2"/>
      <c r="ARH81" s="2"/>
      <c r="ARI81" s="2"/>
      <c r="ARJ81" s="2"/>
      <c r="ARK81" s="2"/>
      <c r="ARL81" s="2"/>
      <c r="ARM81" s="2"/>
      <c r="ARN81" s="2"/>
      <c r="ARO81" s="2"/>
      <c r="ARP81" s="2"/>
      <c r="ARQ81" s="2"/>
      <c r="ARR81" s="2"/>
      <c r="ARS81" s="2"/>
      <c r="ART81" s="2"/>
      <c r="ARU81" s="2"/>
      <c r="ARV81" s="2"/>
      <c r="ARW81" s="2"/>
      <c r="ARX81" s="2"/>
      <c r="ARY81" s="2"/>
      <c r="ARZ81" s="2"/>
      <c r="ASA81" s="2"/>
      <c r="ASB81" s="2"/>
      <c r="ASC81" s="2"/>
      <c r="ASD81" s="2"/>
      <c r="ASE81" s="2"/>
      <c r="ASF81" s="2"/>
      <c r="ASG81" s="2"/>
      <c r="ASH81" s="2"/>
      <c r="ASI81" s="2"/>
      <c r="ASJ81" s="2"/>
      <c r="ASK81" s="2"/>
      <c r="ASL81" s="2"/>
      <c r="ASM81" s="2"/>
      <c r="ASN81" s="2"/>
      <c r="ASO81" s="2"/>
      <c r="ASP81" s="2"/>
      <c r="ASQ81" s="2"/>
      <c r="ASR81" s="2"/>
      <c r="ASS81" s="2"/>
      <c r="AST81" s="2"/>
      <c r="ASU81" s="2"/>
      <c r="ASV81" s="2"/>
      <c r="ASW81" s="2"/>
      <c r="ASX81" s="2"/>
      <c r="ASY81" s="2"/>
      <c r="ASZ81" s="2"/>
      <c r="ATA81" s="2"/>
      <c r="ATB81" s="2"/>
      <c r="ATC81" s="2"/>
      <c r="ATD81" s="2"/>
      <c r="ATE81" s="2"/>
      <c r="ATF81" s="2"/>
      <c r="ATG81" s="2"/>
      <c r="ATH81" s="2"/>
      <c r="ATI81" s="2"/>
      <c r="ATJ81" s="2"/>
      <c r="ATK81" s="2"/>
      <c r="ATL81" s="2"/>
      <c r="ATM81" s="2"/>
      <c r="ATN81" s="2"/>
      <c r="ATO81" s="2"/>
      <c r="ATP81" s="2"/>
      <c r="ATQ81" s="2"/>
      <c r="ATR81" s="2"/>
      <c r="ATS81" s="2"/>
      <c r="ATT81" s="2"/>
      <c r="ATU81" s="2"/>
      <c r="ATV81" s="2"/>
      <c r="ATW81" s="2"/>
      <c r="ATX81" s="2"/>
      <c r="ATY81" s="2"/>
      <c r="ATZ81" s="2"/>
      <c r="AUA81" s="2"/>
      <c r="AUB81" s="2"/>
      <c r="AUC81" s="2"/>
      <c r="AUD81" s="2"/>
      <c r="AUE81" s="2"/>
      <c r="AUF81" s="2"/>
      <c r="AUG81" s="2"/>
      <c r="AUH81" s="2"/>
      <c r="AUI81" s="2"/>
      <c r="AUJ81" s="2"/>
      <c r="AUK81" s="2"/>
      <c r="AUL81" s="2"/>
      <c r="AUM81" s="2"/>
      <c r="AUN81" s="2"/>
      <c r="AUO81" s="2"/>
      <c r="AUP81" s="2"/>
      <c r="AUQ81" s="2"/>
      <c r="AUR81" s="2"/>
      <c r="AUS81" s="2"/>
      <c r="AUT81" s="2"/>
      <c r="AUU81" s="2"/>
      <c r="AUV81" s="2"/>
      <c r="AUW81" s="2"/>
      <c r="AUX81" s="2"/>
      <c r="AUY81" s="2"/>
      <c r="AUZ81" s="2"/>
      <c r="AVA81" s="2"/>
      <c r="AVB81" s="2"/>
      <c r="AVC81" s="2"/>
      <c r="AVD81" s="2"/>
      <c r="AVE81" s="2"/>
      <c r="AVF81" s="2"/>
      <c r="AVG81" s="2"/>
      <c r="AVH81" s="2"/>
      <c r="AVI81" s="2"/>
      <c r="AVJ81" s="2"/>
      <c r="AVK81" s="2"/>
      <c r="AVL81" s="2"/>
      <c r="AVM81" s="2"/>
      <c r="AVN81" s="2"/>
      <c r="AVO81" s="2"/>
      <c r="AVP81" s="2"/>
      <c r="AVQ81" s="2"/>
      <c r="AVR81" s="2"/>
      <c r="AVS81" s="2"/>
      <c r="AVT81" s="2"/>
      <c r="AVU81" s="2"/>
      <c r="AVV81" s="2"/>
      <c r="AVW81" s="2"/>
      <c r="AVX81" s="2"/>
      <c r="AVY81" s="2"/>
      <c r="AVZ81" s="2"/>
      <c r="AWA81" s="2"/>
      <c r="AWB81" s="2"/>
      <c r="AWC81" s="2"/>
      <c r="AWD81" s="2"/>
      <c r="AWE81" s="2"/>
      <c r="AWF81" s="2"/>
      <c r="AWG81" s="2"/>
      <c r="AWH81" s="2"/>
      <c r="AWI81" s="2"/>
      <c r="AWJ81" s="2"/>
      <c r="AWK81" s="2"/>
      <c r="AWL81" s="2"/>
      <c r="AWM81" s="2"/>
      <c r="AWN81" s="2"/>
      <c r="AWO81" s="2"/>
      <c r="AWP81" s="2"/>
      <c r="AWQ81" s="2"/>
      <c r="AWR81" s="2"/>
      <c r="AWS81" s="2"/>
      <c r="AWT81" s="2"/>
      <c r="AWU81" s="2"/>
      <c r="AWV81" s="2"/>
      <c r="AWW81" s="2"/>
      <c r="AWX81" s="2"/>
      <c r="AWY81" s="2"/>
      <c r="AWZ81" s="2"/>
      <c r="AXA81" s="2"/>
      <c r="AXB81" s="2"/>
      <c r="AXC81" s="2"/>
      <c r="AXD81" s="2"/>
      <c r="AXE81" s="2"/>
      <c r="AXF81" s="2"/>
      <c r="AXG81" s="2"/>
      <c r="AXH81" s="2"/>
      <c r="AXI81" s="2"/>
      <c r="AXJ81" s="2"/>
      <c r="AXK81" s="2"/>
      <c r="AXL81" s="2"/>
      <c r="AXM81" s="2"/>
      <c r="AXN81" s="2"/>
      <c r="AXO81" s="2"/>
      <c r="AXP81" s="2"/>
      <c r="AXQ81" s="2"/>
      <c r="AXR81" s="2"/>
      <c r="AXS81" s="2"/>
      <c r="AXT81" s="2"/>
      <c r="AXU81" s="2"/>
      <c r="AXV81" s="2"/>
      <c r="AXW81" s="2"/>
      <c r="AXX81" s="2"/>
      <c r="AXY81" s="2"/>
      <c r="AXZ81" s="2"/>
      <c r="AYA81" s="2"/>
      <c r="AYB81" s="2"/>
      <c r="AYC81" s="2"/>
      <c r="AYD81" s="2"/>
      <c r="AYE81" s="2"/>
      <c r="AYF81" s="2"/>
      <c r="AYG81" s="2"/>
      <c r="AYH81" s="2"/>
      <c r="AYI81" s="2"/>
      <c r="AYJ81" s="2"/>
      <c r="AYK81" s="2"/>
      <c r="AYL81" s="2"/>
      <c r="AYM81" s="2"/>
      <c r="AYN81" s="2"/>
      <c r="AYO81" s="2"/>
      <c r="AYP81" s="2"/>
      <c r="AYQ81" s="2"/>
      <c r="AYR81" s="2"/>
      <c r="AYS81" s="2"/>
      <c r="AYT81" s="2"/>
      <c r="AYU81" s="2"/>
      <c r="AYV81" s="2"/>
      <c r="AYW81" s="2"/>
      <c r="AYX81" s="2"/>
      <c r="AYY81" s="2"/>
      <c r="AYZ81" s="2"/>
      <c r="AZA81" s="2"/>
      <c r="AZB81" s="2"/>
      <c r="AZC81" s="2"/>
      <c r="AZD81" s="2"/>
      <c r="AZE81" s="2"/>
      <c r="AZF81" s="2"/>
      <c r="AZG81" s="2"/>
      <c r="AZH81" s="2"/>
      <c r="AZI81" s="2"/>
      <c r="AZJ81" s="2"/>
      <c r="AZK81" s="2"/>
      <c r="AZL81" s="2"/>
      <c r="AZM81" s="2"/>
      <c r="AZN81" s="2"/>
      <c r="AZO81" s="2"/>
      <c r="AZP81" s="2"/>
      <c r="AZQ81" s="2"/>
      <c r="AZR81" s="2"/>
      <c r="AZS81" s="2"/>
      <c r="AZT81" s="2"/>
      <c r="AZU81" s="2"/>
      <c r="AZV81" s="2"/>
      <c r="AZW81" s="2"/>
      <c r="AZX81" s="2"/>
      <c r="AZY81" s="2"/>
      <c r="AZZ81" s="2"/>
      <c r="BAA81" s="2"/>
      <c r="BAB81" s="2"/>
      <c r="BAC81" s="2"/>
      <c r="BAD81" s="2"/>
      <c r="BAE81" s="2"/>
      <c r="BAF81" s="2"/>
      <c r="BAG81" s="2"/>
      <c r="BAH81" s="2"/>
      <c r="BAI81" s="2"/>
      <c r="BAJ81" s="2"/>
      <c r="BAK81" s="2"/>
      <c r="BAL81" s="2"/>
      <c r="BAM81" s="2"/>
      <c r="BAN81" s="2"/>
      <c r="BAO81" s="2"/>
      <c r="BAP81" s="2"/>
      <c r="BAQ81" s="2"/>
      <c r="BAR81" s="2"/>
      <c r="BAS81" s="2"/>
      <c r="BAT81" s="2"/>
      <c r="BAU81" s="2"/>
      <c r="BAV81" s="2"/>
      <c r="BAW81" s="2"/>
      <c r="BAX81" s="2"/>
      <c r="BAY81" s="2"/>
      <c r="BAZ81" s="2"/>
      <c r="BBA81" s="2"/>
      <c r="BBB81" s="2"/>
      <c r="BBC81" s="2"/>
      <c r="BBD81" s="2"/>
      <c r="BBE81" s="2"/>
      <c r="BBF81" s="2"/>
      <c r="BBG81" s="2"/>
      <c r="BBH81" s="2"/>
      <c r="BBI81" s="2"/>
      <c r="BBJ81" s="2"/>
      <c r="BBK81" s="2"/>
      <c r="BBL81" s="2"/>
      <c r="BBM81" s="2"/>
      <c r="BBN81" s="2"/>
      <c r="BBO81" s="2"/>
      <c r="BBP81" s="2"/>
      <c r="BBQ81" s="2"/>
      <c r="BBR81" s="2"/>
      <c r="BBS81" s="2"/>
      <c r="BBT81" s="2"/>
      <c r="BBU81" s="2"/>
      <c r="BBV81" s="2"/>
      <c r="BBW81" s="2"/>
      <c r="BBX81" s="2"/>
      <c r="BBY81" s="2"/>
      <c r="BBZ81" s="2"/>
      <c r="BCA81" s="2"/>
      <c r="BCB81" s="2"/>
      <c r="BCC81" s="2"/>
      <c r="BCD81" s="2"/>
      <c r="BCE81" s="2"/>
      <c r="BCF81" s="2"/>
      <c r="BCG81" s="2"/>
      <c r="BCH81" s="2"/>
      <c r="BCI81" s="2"/>
      <c r="BCJ81" s="2"/>
      <c r="BCK81" s="2"/>
      <c r="BCL81" s="2"/>
      <c r="BCM81" s="2"/>
      <c r="BCN81" s="2"/>
      <c r="BCO81" s="2"/>
      <c r="BCP81" s="2"/>
      <c r="BCQ81" s="2"/>
      <c r="BCR81" s="2"/>
      <c r="BCS81" s="2"/>
      <c r="BCT81" s="2"/>
      <c r="BCU81" s="2"/>
      <c r="BCV81" s="2"/>
      <c r="BCW81" s="2"/>
      <c r="BCX81" s="2"/>
      <c r="BCY81" s="2"/>
      <c r="BCZ81" s="2"/>
      <c r="BDA81" s="2"/>
      <c r="BDB81" s="2"/>
      <c r="BDC81" s="2"/>
      <c r="BDD81" s="2"/>
      <c r="BDE81" s="2"/>
      <c r="BDF81" s="2"/>
      <c r="BDG81" s="2"/>
      <c r="BDH81" s="2"/>
      <c r="BDI81" s="2"/>
      <c r="BDJ81" s="2"/>
      <c r="BDK81" s="2"/>
      <c r="BDL81" s="2"/>
      <c r="BDM81" s="2"/>
      <c r="BDN81" s="2"/>
      <c r="BDO81" s="2"/>
      <c r="BDP81" s="2"/>
      <c r="BDQ81" s="2"/>
      <c r="BDR81" s="2"/>
      <c r="BDS81" s="2"/>
      <c r="BDT81" s="2"/>
      <c r="BDU81" s="2"/>
      <c r="BDV81" s="2"/>
      <c r="BDW81" s="2"/>
      <c r="BDX81" s="2"/>
      <c r="BDY81" s="2"/>
      <c r="BDZ81" s="2"/>
      <c r="BEA81" s="2"/>
      <c r="BEB81" s="2"/>
      <c r="BEC81" s="2"/>
      <c r="BED81" s="2"/>
      <c r="BEE81" s="2"/>
      <c r="BEF81" s="2"/>
      <c r="BEG81" s="2"/>
      <c r="BEH81" s="2"/>
      <c r="BEI81" s="2"/>
      <c r="BEJ81" s="2"/>
      <c r="BEK81" s="2"/>
      <c r="BEL81" s="2"/>
      <c r="BEM81" s="2"/>
      <c r="BEN81" s="2"/>
      <c r="BEO81" s="2"/>
      <c r="BEP81" s="2"/>
      <c r="BEQ81" s="2"/>
      <c r="BER81" s="2"/>
      <c r="BES81" s="2"/>
      <c r="BET81" s="2"/>
      <c r="BEU81" s="2"/>
      <c r="BEV81" s="2"/>
      <c r="BEW81" s="2"/>
      <c r="BEX81" s="2"/>
      <c r="BEY81" s="2"/>
      <c r="BEZ81" s="2"/>
      <c r="BFA81" s="2"/>
      <c r="BFB81" s="2"/>
      <c r="BFC81" s="2"/>
      <c r="BFD81" s="2"/>
      <c r="BFE81" s="2"/>
      <c r="BFF81" s="2"/>
      <c r="BFG81" s="2"/>
      <c r="BFH81" s="2"/>
      <c r="BFI81" s="2"/>
      <c r="BFJ81" s="2"/>
      <c r="BFK81" s="2"/>
      <c r="BFL81" s="2"/>
      <c r="BFM81" s="2"/>
      <c r="BFN81" s="2"/>
      <c r="BFO81" s="2"/>
      <c r="BFP81" s="2"/>
      <c r="BFQ81" s="2"/>
      <c r="BFR81" s="2"/>
      <c r="BFS81" s="2"/>
      <c r="BFT81" s="2"/>
      <c r="BFU81" s="2"/>
      <c r="BFV81" s="2"/>
      <c r="BFW81" s="2"/>
      <c r="BFX81" s="2"/>
      <c r="BFY81" s="2"/>
      <c r="BFZ81" s="2"/>
      <c r="BGA81" s="2"/>
      <c r="BGB81" s="2"/>
      <c r="BGC81" s="2"/>
      <c r="BGD81" s="2"/>
      <c r="BGE81" s="2"/>
      <c r="BGF81" s="2"/>
      <c r="BGG81" s="2"/>
      <c r="BGH81" s="2"/>
      <c r="BGI81" s="2"/>
      <c r="BGJ81" s="2"/>
      <c r="BGK81" s="2"/>
      <c r="BGL81" s="2"/>
      <c r="BGM81" s="2"/>
      <c r="BGN81" s="2"/>
      <c r="BGO81" s="2"/>
      <c r="BGP81" s="2"/>
      <c r="BGQ81" s="2"/>
      <c r="BGR81" s="2"/>
      <c r="BGS81" s="2"/>
      <c r="BGT81" s="2"/>
      <c r="BGU81" s="2"/>
      <c r="BGV81" s="2"/>
      <c r="BGW81" s="2"/>
      <c r="BGX81" s="2"/>
      <c r="BGY81" s="2"/>
      <c r="BGZ81" s="2"/>
      <c r="BHA81" s="2"/>
      <c r="BHB81" s="2"/>
      <c r="BHC81" s="2"/>
      <c r="BHD81" s="2"/>
      <c r="BHE81" s="2"/>
      <c r="BHF81" s="2"/>
      <c r="BHG81" s="2"/>
      <c r="BHH81" s="2"/>
      <c r="BHI81" s="2"/>
      <c r="BHJ81" s="2"/>
      <c r="BHK81" s="2"/>
      <c r="BHL81" s="2"/>
      <c r="BHM81" s="2"/>
      <c r="BHN81" s="2"/>
      <c r="BHO81" s="2"/>
      <c r="BHP81" s="2"/>
      <c r="BHQ81" s="2"/>
      <c r="BHR81" s="2"/>
      <c r="BHS81" s="2"/>
      <c r="BHT81" s="2"/>
      <c r="BHU81" s="2"/>
      <c r="BHV81" s="2"/>
      <c r="BHW81" s="2"/>
      <c r="BHX81" s="2"/>
      <c r="BHY81" s="2"/>
      <c r="BHZ81" s="2"/>
      <c r="BIA81" s="2"/>
      <c r="BIB81" s="2"/>
      <c r="BIC81" s="2"/>
      <c r="BID81" s="2"/>
      <c r="BIE81" s="2"/>
      <c r="BIF81" s="2"/>
      <c r="BIG81" s="2"/>
      <c r="BIH81" s="2"/>
      <c r="BII81" s="2"/>
      <c r="BIJ81" s="2"/>
      <c r="BIK81" s="2"/>
      <c r="BIL81" s="2"/>
      <c r="BIM81" s="2"/>
      <c r="BIN81" s="2"/>
      <c r="BIO81" s="2"/>
      <c r="BIP81" s="2"/>
      <c r="BIQ81" s="2"/>
      <c r="BIR81" s="2"/>
      <c r="BIS81" s="2"/>
      <c r="BIT81" s="2"/>
      <c r="BIU81" s="2"/>
      <c r="BIV81" s="2"/>
      <c r="BIW81" s="2"/>
      <c r="BIX81" s="2"/>
      <c r="BIY81" s="2"/>
      <c r="BIZ81" s="2"/>
      <c r="BJA81" s="2"/>
      <c r="BJB81" s="2"/>
      <c r="BJC81" s="2"/>
      <c r="BJD81" s="2"/>
      <c r="BJE81" s="2"/>
      <c r="BJF81" s="2"/>
      <c r="BJG81" s="2"/>
      <c r="BJH81" s="2"/>
      <c r="BJI81" s="2"/>
      <c r="BJJ81" s="2"/>
      <c r="BJK81" s="2"/>
      <c r="BJL81" s="2"/>
      <c r="BJM81" s="2"/>
      <c r="BJN81" s="2"/>
      <c r="BJO81" s="2"/>
      <c r="BJP81" s="2"/>
      <c r="BJQ81" s="2"/>
      <c r="BJR81" s="2"/>
      <c r="BJS81" s="2"/>
      <c r="BJT81" s="2"/>
      <c r="BJU81" s="2"/>
      <c r="BJV81" s="2"/>
      <c r="BJW81" s="2"/>
      <c r="BJX81" s="2"/>
      <c r="BJY81" s="2"/>
      <c r="BJZ81" s="2"/>
      <c r="BKA81" s="2"/>
      <c r="BKB81" s="2"/>
      <c r="BKC81" s="2"/>
      <c r="BKD81" s="2"/>
      <c r="BKE81" s="2"/>
      <c r="BKF81" s="2"/>
      <c r="BKG81" s="2"/>
      <c r="BKH81" s="2"/>
      <c r="BKI81" s="2"/>
      <c r="BKJ81" s="2"/>
      <c r="BKK81" s="2"/>
      <c r="BKL81" s="2"/>
      <c r="BKM81" s="2"/>
      <c r="BKN81" s="2"/>
      <c r="BKO81" s="2"/>
      <c r="BKP81" s="2"/>
      <c r="BKQ81" s="2"/>
      <c r="BKR81" s="2"/>
      <c r="BKS81" s="2"/>
      <c r="BKT81" s="2"/>
      <c r="BKU81" s="2"/>
      <c r="BKV81" s="2"/>
      <c r="BKW81" s="2"/>
      <c r="BKX81" s="2"/>
      <c r="BKY81" s="2"/>
      <c r="BKZ81" s="2"/>
      <c r="BLA81" s="2"/>
      <c r="BLB81" s="2"/>
      <c r="BLC81" s="2"/>
      <c r="BLD81" s="2"/>
      <c r="BLE81" s="2"/>
      <c r="BLF81" s="2"/>
      <c r="BLG81" s="2"/>
      <c r="BLH81" s="2"/>
      <c r="BLI81" s="2"/>
      <c r="BLJ81" s="2"/>
      <c r="BLK81" s="2"/>
      <c r="BLL81" s="2"/>
      <c r="BLM81" s="2"/>
      <c r="BLN81" s="2"/>
      <c r="BLO81" s="2"/>
      <c r="BLP81" s="2"/>
      <c r="BLQ81" s="2"/>
      <c r="BLR81" s="2"/>
      <c r="BLS81" s="2"/>
      <c r="BLT81" s="2"/>
      <c r="BLU81" s="2"/>
      <c r="BLV81" s="2"/>
      <c r="BLW81" s="2"/>
      <c r="BLX81" s="2"/>
      <c r="BLY81" s="2"/>
      <c r="BLZ81" s="2"/>
      <c r="BMA81" s="2"/>
      <c r="BMB81" s="2"/>
      <c r="BMC81" s="2"/>
      <c r="BMD81" s="2"/>
      <c r="BME81" s="2"/>
      <c r="BMF81" s="2"/>
      <c r="BMG81" s="2"/>
      <c r="BMH81" s="2"/>
      <c r="BMI81" s="2"/>
      <c r="BMJ81" s="2"/>
      <c r="BMK81" s="2"/>
      <c r="BML81" s="2"/>
      <c r="BMM81" s="2"/>
      <c r="BMN81" s="2"/>
      <c r="BMO81" s="2"/>
      <c r="BMP81" s="2"/>
      <c r="BMQ81" s="2"/>
      <c r="BMR81" s="2"/>
      <c r="BMS81" s="2"/>
      <c r="BMT81" s="2"/>
      <c r="BMU81" s="2"/>
      <c r="BMV81" s="2"/>
      <c r="BMW81" s="2"/>
      <c r="BMX81" s="2"/>
      <c r="BMY81" s="2"/>
      <c r="BMZ81" s="2"/>
      <c r="BNA81" s="2"/>
      <c r="BNB81" s="2"/>
      <c r="BNC81" s="2"/>
      <c r="BND81" s="2"/>
      <c r="BNE81" s="2"/>
      <c r="BNF81" s="2"/>
      <c r="BNG81" s="2"/>
      <c r="BNH81" s="2"/>
      <c r="BNI81" s="2"/>
      <c r="BNJ81" s="2"/>
      <c r="BNK81" s="2"/>
      <c r="BNL81" s="2"/>
      <c r="BNM81" s="2"/>
      <c r="BNN81" s="2"/>
      <c r="BNO81" s="2"/>
      <c r="BNP81" s="2"/>
      <c r="BNQ81" s="2"/>
      <c r="BNR81" s="2"/>
      <c r="BNS81" s="2"/>
      <c r="BNT81" s="2"/>
      <c r="BNU81" s="2"/>
      <c r="BNV81" s="2"/>
      <c r="BNW81" s="2"/>
      <c r="BNX81" s="2"/>
      <c r="BNY81" s="2"/>
      <c r="BNZ81" s="2"/>
      <c r="BOA81" s="2"/>
      <c r="BOB81" s="2"/>
      <c r="BOC81" s="2"/>
      <c r="BOD81" s="2"/>
      <c r="BOE81" s="2"/>
      <c r="BOF81" s="2"/>
      <c r="BOG81" s="2"/>
      <c r="BOH81" s="2"/>
      <c r="BOI81" s="2"/>
      <c r="BOJ81" s="2"/>
      <c r="BOK81" s="2"/>
      <c r="BOL81" s="2"/>
      <c r="BOM81" s="2"/>
      <c r="BON81" s="2"/>
      <c r="BOO81" s="2"/>
      <c r="BOP81" s="2"/>
      <c r="BOQ81" s="2"/>
      <c r="BOR81" s="2"/>
      <c r="BOS81" s="2"/>
      <c r="BOT81" s="2"/>
      <c r="BOU81" s="2"/>
      <c r="BOV81" s="2"/>
      <c r="BOW81" s="2"/>
      <c r="BOX81" s="2"/>
      <c r="BOY81" s="2"/>
      <c r="BOZ81" s="2"/>
      <c r="BPA81" s="2"/>
      <c r="BPB81" s="2"/>
      <c r="BPC81" s="2"/>
      <c r="BPD81" s="2"/>
      <c r="BPE81" s="2"/>
      <c r="BPF81" s="2"/>
      <c r="BPG81" s="2"/>
      <c r="BPH81" s="2"/>
      <c r="BPI81" s="2"/>
      <c r="BPJ81" s="2"/>
      <c r="BPK81" s="2"/>
      <c r="BPL81" s="2"/>
      <c r="BPM81" s="2"/>
      <c r="BPN81" s="2"/>
      <c r="BPO81" s="2"/>
      <c r="BPP81" s="2"/>
      <c r="BPQ81" s="2"/>
      <c r="BPR81" s="2"/>
      <c r="BPS81" s="2"/>
      <c r="BPT81" s="2"/>
      <c r="BPU81" s="2"/>
      <c r="BPV81" s="2"/>
      <c r="BPW81" s="2"/>
      <c r="BPX81" s="2"/>
      <c r="BPY81" s="2"/>
      <c r="BPZ81" s="2"/>
      <c r="BQA81" s="2"/>
      <c r="BQB81" s="2"/>
      <c r="BQC81" s="2"/>
      <c r="BQD81" s="2"/>
      <c r="BQE81" s="2"/>
      <c r="BQF81" s="2"/>
      <c r="BQG81" s="2"/>
      <c r="BQH81" s="2"/>
      <c r="BQI81" s="2"/>
      <c r="BQJ81" s="2"/>
      <c r="BQK81" s="2"/>
      <c r="BQL81" s="2"/>
      <c r="BQM81" s="2"/>
      <c r="BQN81" s="2"/>
      <c r="BQO81" s="2"/>
      <c r="BQP81" s="2"/>
      <c r="BQQ81" s="2"/>
      <c r="BQR81" s="2"/>
      <c r="BQS81" s="2"/>
      <c r="BQT81" s="2"/>
      <c r="BQU81" s="2"/>
      <c r="BQV81" s="2"/>
      <c r="BQW81" s="2"/>
      <c r="BQX81" s="2"/>
      <c r="BQY81" s="2"/>
      <c r="BQZ81" s="2"/>
      <c r="BRA81" s="2"/>
      <c r="BRB81" s="2"/>
      <c r="BRC81" s="2"/>
      <c r="BRD81" s="2"/>
      <c r="BRE81" s="2"/>
      <c r="BRF81" s="2"/>
      <c r="BRG81" s="2"/>
      <c r="BRH81" s="2"/>
      <c r="BRI81" s="2"/>
      <c r="BRJ81" s="2"/>
      <c r="BRK81" s="2"/>
      <c r="BRL81" s="2"/>
      <c r="BRM81" s="2"/>
      <c r="BRN81" s="2"/>
      <c r="BRO81" s="2"/>
      <c r="BRP81" s="2"/>
      <c r="BRQ81" s="2"/>
      <c r="BRR81" s="2"/>
      <c r="BRS81" s="2"/>
      <c r="BRT81" s="2"/>
      <c r="BRU81" s="2"/>
      <c r="BRV81" s="2"/>
      <c r="BRW81" s="2"/>
      <c r="BRX81" s="2"/>
      <c r="BRY81" s="2"/>
      <c r="BRZ81" s="2"/>
      <c r="BSA81" s="2"/>
      <c r="BSB81" s="2"/>
      <c r="BSC81" s="2"/>
      <c r="BSD81" s="2"/>
      <c r="BSE81" s="2"/>
      <c r="BSF81" s="2"/>
      <c r="BSG81" s="2"/>
      <c r="BSH81" s="2"/>
      <c r="BSI81" s="2"/>
      <c r="BSJ81" s="2"/>
      <c r="BSK81" s="2"/>
      <c r="BSL81" s="2"/>
      <c r="BSM81" s="2"/>
      <c r="BSN81" s="2"/>
      <c r="BSO81" s="2"/>
      <c r="BSP81" s="2"/>
      <c r="BSQ81" s="2"/>
      <c r="BSR81" s="2"/>
      <c r="BSS81" s="2"/>
      <c r="BST81" s="2"/>
      <c r="BSU81" s="2"/>
      <c r="BSV81" s="2"/>
      <c r="BSW81" s="2"/>
      <c r="BSX81" s="2"/>
      <c r="BSY81" s="2"/>
      <c r="BSZ81" s="2"/>
      <c r="BTA81" s="2"/>
      <c r="BTB81" s="2"/>
      <c r="BTC81" s="2"/>
      <c r="BTD81" s="2"/>
      <c r="BTE81" s="2"/>
      <c r="BTF81" s="2"/>
      <c r="BTG81" s="2"/>
      <c r="BTH81" s="2"/>
      <c r="BTI81" s="2"/>
      <c r="BTJ81" s="2"/>
      <c r="BTK81" s="2"/>
      <c r="BTL81" s="2"/>
      <c r="BTM81" s="2"/>
      <c r="BTN81" s="2"/>
      <c r="BTO81" s="2"/>
      <c r="BTP81" s="2"/>
      <c r="BTQ81" s="2"/>
      <c r="BTR81" s="2"/>
      <c r="BTS81" s="2"/>
      <c r="BTT81" s="2"/>
      <c r="BTU81" s="2"/>
      <c r="BTV81" s="2"/>
      <c r="BTW81" s="2"/>
      <c r="BTX81" s="2"/>
      <c r="BTY81" s="2"/>
      <c r="BTZ81" s="2"/>
      <c r="BUA81" s="2"/>
      <c r="BUB81" s="2"/>
      <c r="BUC81" s="2"/>
      <c r="BUD81" s="2"/>
      <c r="BUE81" s="2"/>
      <c r="BUF81" s="2"/>
      <c r="BUG81" s="2"/>
      <c r="BUH81" s="2"/>
      <c r="BUI81" s="2"/>
      <c r="BUJ81" s="2"/>
      <c r="BUK81" s="2"/>
      <c r="BUL81" s="2"/>
      <c r="BUM81" s="2"/>
      <c r="BUN81" s="2"/>
      <c r="BUO81" s="2"/>
      <c r="BUP81" s="2"/>
      <c r="BUQ81" s="2"/>
      <c r="BUR81" s="2"/>
      <c r="BUS81" s="2"/>
      <c r="BUT81" s="2"/>
      <c r="BUU81" s="2"/>
      <c r="BUV81" s="2"/>
      <c r="BUW81" s="2"/>
      <c r="BUX81" s="2"/>
      <c r="BUY81" s="2"/>
      <c r="BUZ81" s="2"/>
      <c r="BVA81" s="2"/>
      <c r="BVB81" s="2"/>
      <c r="BVC81" s="2"/>
      <c r="BVD81" s="2"/>
      <c r="BVE81" s="2"/>
      <c r="BVF81" s="2"/>
      <c r="BVG81" s="2"/>
      <c r="BVH81" s="2"/>
      <c r="BVI81" s="2"/>
      <c r="BVJ81" s="2"/>
      <c r="BVK81" s="2"/>
      <c r="BVL81" s="2"/>
      <c r="BVM81" s="2"/>
      <c r="BVN81" s="2"/>
      <c r="BVO81" s="2"/>
      <c r="BVP81" s="2"/>
      <c r="BVQ81" s="2"/>
      <c r="BVR81" s="2"/>
      <c r="BVS81" s="2"/>
      <c r="BVT81" s="2"/>
      <c r="BVU81" s="2"/>
      <c r="BVV81" s="2"/>
      <c r="BVW81" s="2"/>
      <c r="BVX81" s="2"/>
      <c r="BVY81" s="2"/>
      <c r="BVZ81" s="2"/>
      <c r="BWA81" s="2"/>
      <c r="BWB81" s="2"/>
      <c r="BWC81" s="2"/>
      <c r="BWD81" s="2"/>
      <c r="BWE81" s="2"/>
      <c r="BWF81" s="2"/>
      <c r="BWG81" s="2"/>
      <c r="BWH81" s="2"/>
      <c r="BWI81" s="2"/>
      <c r="BWJ81" s="2"/>
      <c r="BWK81" s="2"/>
      <c r="BWL81" s="2"/>
      <c r="BWM81" s="2"/>
      <c r="BWN81" s="2"/>
      <c r="BWO81" s="2"/>
      <c r="BWP81" s="2"/>
      <c r="BWQ81" s="2"/>
      <c r="BWR81" s="2"/>
      <c r="BWS81" s="2"/>
      <c r="BWT81" s="2"/>
      <c r="BWU81" s="2"/>
      <c r="BWV81" s="2"/>
      <c r="BWW81" s="2"/>
      <c r="BWX81" s="2"/>
      <c r="BWY81" s="2"/>
      <c r="BWZ81" s="2"/>
      <c r="BXA81" s="2"/>
      <c r="BXB81" s="2"/>
      <c r="BXC81" s="2"/>
      <c r="BXD81" s="2"/>
      <c r="BXE81" s="2"/>
      <c r="BXF81" s="2"/>
      <c r="BXG81" s="2"/>
      <c r="BXH81" s="2"/>
      <c r="BXI81" s="2"/>
      <c r="BXJ81" s="2"/>
      <c r="BXK81" s="2"/>
      <c r="BXL81" s="2"/>
      <c r="BXM81" s="2"/>
      <c r="BXN81" s="2"/>
      <c r="BXO81" s="2"/>
      <c r="BXP81" s="2"/>
      <c r="BXQ81" s="2"/>
      <c r="BXR81" s="2"/>
      <c r="BXS81" s="2"/>
      <c r="BXT81" s="2"/>
      <c r="BXU81" s="2"/>
      <c r="BXV81" s="2"/>
      <c r="BXW81" s="2"/>
      <c r="BXX81" s="2"/>
      <c r="BXY81" s="2"/>
      <c r="BXZ81" s="2"/>
      <c r="BYA81" s="2"/>
      <c r="BYB81" s="2"/>
      <c r="BYC81" s="2"/>
      <c r="BYD81" s="2"/>
      <c r="BYE81" s="2"/>
      <c r="BYF81" s="2"/>
      <c r="BYG81" s="2"/>
      <c r="BYH81" s="2"/>
      <c r="BYI81" s="2"/>
      <c r="BYJ81" s="2"/>
      <c r="BYK81" s="2"/>
      <c r="BYL81" s="2"/>
      <c r="BYM81" s="2"/>
      <c r="BYN81" s="2"/>
      <c r="BYO81" s="2"/>
      <c r="BYP81" s="2"/>
      <c r="BYQ81" s="2"/>
      <c r="BYR81" s="2"/>
      <c r="BYS81" s="2"/>
      <c r="BYT81" s="2"/>
      <c r="BYU81" s="2"/>
      <c r="BYV81" s="2"/>
      <c r="BYW81" s="2"/>
      <c r="BYX81" s="2"/>
      <c r="BYY81" s="2"/>
      <c r="BYZ81" s="2"/>
      <c r="BZA81" s="2"/>
      <c r="BZB81" s="2"/>
      <c r="BZC81" s="2"/>
      <c r="BZD81" s="2"/>
      <c r="BZE81" s="2"/>
      <c r="BZF81" s="2"/>
      <c r="BZG81" s="2"/>
      <c r="BZH81" s="2"/>
      <c r="BZI81" s="2"/>
      <c r="BZJ81" s="2"/>
      <c r="BZK81" s="2"/>
      <c r="BZL81" s="2"/>
      <c r="BZM81" s="2"/>
      <c r="BZN81" s="2"/>
      <c r="BZO81" s="2"/>
      <c r="BZP81" s="2"/>
      <c r="BZQ81" s="2"/>
      <c r="BZR81" s="2"/>
      <c r="BZS81" s="2"/>
      <c r="BZT81" s="2"/>
      <c r="BZU81" s="2"/>
      <c r="BZV81" s="2"/>
      <c r="BZW81" s="2"/>
      <c r="BZX81" s="2"/>
      <c r="BZY81" s="2"/>
      <c r="BZZ81" s="2"/>
      <c r="CAA81" s="2"/>
      <c r="CAB81" s="2"/>
      <c r="CAC81" s="2"/>
      <c r="CAD81" s="2"/>
      <c r="CAE81" s="2"/>
      <c r="CAF81" s="2"/>
      <c r="CAG81" s="2"/>
      <c r="CAH81" s="2"/>
      <c r="CAI81" s="2"/>
      <c r="CAJ81" s="2"/>
      <c r="CAK81" s="2"/>
      <c r="CAL81" s="2"/>
      <c r="CAM81" s="2"/>
      <c r="CAN81" s="2"/>
      <c r="CAO81" s="2"/>
      <c r="CAP81" s="2"/>
      <c r="CAQ81" s="2"/>
      <c r="CAR81" s="2"/>
      <c r="CAS81" s="2"/>
      <c r="CAT81" s="2"/>
      <c r="CAU81" s="2"/>
      <c r="CAV81" s="2"/>
      <c r="CAW81" s="2"/>
      <c r="CAX81" s="2"/>
      <c r="CAY81" s="2"/>
      <c r="CAZ81" s="2"/>
      <c r="CBA81" s="2"/>
      <c r="CBB81" s="2"/>
      <c r="CBC81" s="2"/>
      <c r="CBD81" s="2"/>
      <c r="CBE81" s="2"/>
      <c r="CBF81" s="2"/>
      <c r="CBG81" s="2"/>
      <c r="CBH81" s="2"/>
      <c r="CBI81" s="2"/>
      <c r="CBJ81" s="2"/>
      <c r="CBK81" s="2"/>
      <c r="CBL81" s="2"/>
      <c r="CBM81" s="2"/>
      <c r="CBN81" s="2"/>
      <c r="CBO81" s="2"/>
      <c r="CBP81" s="2"/>
      <c r="CBQ81" s="2"/>
      <c r="CBR81" s="2"/>
      <c r="CBS81" s="2"/>
      <c r="CBT81" s="2"/>
      <c r="CBU81" s="2"/>
      <c r="CBV81" s="2"/>
      <c r="CBW81" s="2"/>
      <c r="CBX81" s="2"/>
      <c r="CBY81" s="2"/>
      <c r="CBZ81" s="2"/>
      <c r="CCA81" s="2"/>
      <c r="CCB81" s="2"/>
      <c r="CCC81" s="2"/>
      <c r="CCD81" s="2"/>
      <c r="CCE81" s="2"/>
      <c r="CCF81" s="2"/>
      <c r="CCG81" s="2"/>
      <c r="CCH81" s="2"/>
      <c r="CCI81" s="2"/>
      <c r="CCJ81" s="2"/>
      <c r="CCK81" s="2"/>
      <c r="CCL81" s="2"/>
      <c r="CCM81" s="2"/>
      <c r="CCN81" s="2"/>
      <c r="CCO81" s="2"/>
      <c r="CCP81" s="2"/>
      <c r="CCQ81" s="2"/>
      <c r="CCR81" s="2"/>
      <c r="CCS81" s="2"/>
      <c r="CCT81" s="2"/>
      <c r="CCU81" s="2"/>
      <c r="CCV81" s="2"/>
      <c r="CCW81" s="2"/>
      <c r="CCX81" s="2"/>
      <c r="CCY81" s="2"/>
      <c r="CCZ81" s="2"/>
      <c r="CDA81" s="2"/>
      <c r="CDB81" s="2"/>
      <c r="CDC81" s="2"/>
      <c r="CDD81" s="2"/>
      <c r="CDE81" s="2"/>
      <c r="CDF81" s="2"/>
      <c r="CDG81" s="2"/>
      <c r="CDH81" s="2"/>
      <c r="CDI81" s="2"/>
      <c r="CDJ81" s="2"/>
      <c r="CDK81" s="2"/>
      <c r="CDL81" s="2"/>
      <c r="CDM81" s="2"/>
      <c r="CDN81" s="2"/>
      <c r="CDO81" s="2"/>
      <c r="CDP81" s="2"/>
      <c r="CDQ81" s="2"/>
      <c r="CDR81" s="2"/>
      <c r="CDS81" s="2"/>
      <c r="CDT81" s="2"/>
      <c r="CDU81" s="2"/>
      <c r="CDV81" s="2"/>
      <c r="CDW81" s="2"/>
      <c r="CDX81" s="2"/>
      <c r="CDY81" s="2"/>
      <c r="CDZ81" s="2"/>
      <c r="CEA81" s="2"/>
      <c r="CEB81" s="2"/>
      <c r="CEC81" s="2"/>
      <c r="CED81" s="2"/>
      <c r="CEE81" s="2"/>
      <c r="CEF81" s="2"/>
      <c r="CEG81" s="2"/>
      <c r="CEH81" s="2"/>
      <c r="CEI81" s="2"/>
      <c r="CEJ81" s="2"/>
      <c r="CEK81" s="2"/>
      <c r="CEL81" s="2"/>
      <c r="CEM81" s="2"/>
      <c r="CEN81" s="2"/>
      <c r="CEO81" s="2"/>
      <c r="CEP81" s="2"/>
      <c r="CEQ81" s="2"/>
      <c r="CER81" s="2"/>
      <c r="CES81" s="2"/>
      <c r="CET81" s="2"/>
      <c r="CEU81" s="2"/>
      <c r="CEV81" s="2"/>
      <c r="CEW81" s="2"/>
      <c r="CEX81" s="2"/>
      <c r="CEY81" s="2"/>
      <c r="CEZ81" s="2"/>
      <c r="CFA81" s="2"/>
      <c r="CFB81" s="2"/>
      <c r="CFC81" s="2"/>
      <c r="CFD81" s="2"/>
      <c r="CFE81" s="2"/>
      <c r="CFF81" s="2"/>
      <c r="CFG81" s="2"/>
      <c r="CFH81" s="2"/>
      <c r="CFI81" s="2"/>
      <c r="CFJ81" s="2"/>
      <c r="CFK81" s="2"/>
      <c r="CFL81" s="2"/>
      <c r="CFM81" s="2"/>
      <c r="CFN81" s="2"/>
      <c r="CFO81" s="2"/>
      <c r="CFP81" s="2"/>
      <c r="CFQ81" s="2"/>
      <c r="CFR81" s="2"/>
      <c r="CFS81" s="2"/>
      <c r="CFT81" s="2"/>
      <c r="CFU81" s="2"/>
      <c r="CFV81" s="2"/>
      <c r="CFW81" s="2"/>
      <c r="CFX81" s="2"/>
      <c r="CFY81" s="2"/>
      <c r="CFZ81" s="2"/>
      <c r="CGA81" s="2"/>
      <c r="CGB81" s="2"/>
      <c r="CGC81" s="2"/>
      <c r="CGD81" s="2"/>
      <c r="CGE81" s="2"/>
      <c r="CGF81" s="2"/>
      <c r="CGG81" s="2"/>
      <c r="CGH81" s="2"/>
      <c r="CGI81" s="2"/>
      <c r="CGJ81" s="2"/>
      <c r="CGK81" s="2"/>
      <c r="CGL81" s="2"/>
      <c r="CGM81" s="2"/>
      <c r="CGN81" s="2"/>
      <c r="CGO81" s="2"/>
      <c r="CGP81" s="2"/>
      <c r="CGQ81" s="2"/>
      <c r="CGR81" s="2"/>
      <c r="CGS81" s="2"/>
      <c r="CGT81" s="2"/>
      <c r="CGU81" s="2"/>
      <c r="CGV81" s="2"/>
      <c r="CGW81" s="2"/>
      <c r="CGX81" s="2"/>
      <c r="CGY81" s="2"/>
      <c r="CGZ81" s="2"/>
      <c r="CHA81" s="2"/>
      <c r="CHB81" s="2"/>
      <c r="CHC81" s="2"/>
      <c r="CHD81" s="2"/>
      <c r="CHE81" s="2"/>
      <c r="CHF81" s="2"/>
      <c r="CHG81" s="2"/>
      <c r="CHH81" s="2"/>
      <c r="CHI81" s="2"/>
      <c r="CHJ81" s="2"/>
      <c r="CHK81" s="2"/>
      <c r="CHL81" s="2"/>
      <c r="CHM81" s="2"/>
      <c r="CHN81" s="2"/>
      <c r="CHO81" s="2"/>
      <c r="CHP81" s="2"/>
      <c r="CHQ81" s="2"/>
      <c r="CHR81" s="2"/>
      <c r="CHS81" s="2"/>
      <c r="CHT81" s="2"/>
      <c r="CHU81" s="2"/>
      <c r="CHV81" s="2"/>
      <c r="CHW81" s="2"/>
      <c r="CHX81" s="2"/>
      <c r="CHY81" s="2"/>
      <c r="CHZ81" s="2"/>
      <c r="CIA81" s="2"/>
      <c r="CIB81" s="2"/>
      <c r="CIC81" s="2"/>
      <c r="CID81" s="2"/>
      <c r="CIE81" s="2"/>
      <c r="CIF81" s="2"/>
      <c r="CIG81" s="2"/>
      <c r="CIH81" s="2"/>
      <c r="CII81" s="2"/>
      <c r="CIJ81" s="2"/>
      <c r="CIK81" s="2"/>
      <c r="CIL81" s="2"/>
      <c r="CIM81" s="2"/>
      <c r="CIN81" s="2"/>
      <c r="CIO81" s="2"/>
      <c r="CIP81" s="2"/>
      <c r="CIQ81" s="2"/>
      <c r="CIR81" s="2"/>
      <c r="CIS81" s="2"/>
      <c r="CIT81" s="2"/>
      <c r="CIU81" s="2"/>
      <c r="CIV81" s="2"/>
      <c r="CIW81" s="2"/>
      <c r="CIX81" s="2"/>
      <c r="CIY81" s="2"/>
      <c r="CIZ81" s="2"/>
      <c r="CJA81" s="2"/>
      <c r="CJB81" s="2"/>
      <c r="CJC81" s="2"/>
      <c r="CJD81" s="2"/>
      <c r="CJE81" s="2"/>
      <c r="CJF81" s="2"/>
      <c r="CJG81" s="2"/>
      <c r="CJH81" s="2"/>
      <c r="CJI81" s="2"/>
      <c r="CJJ81" s="2"/>
      <c r="CJK81" s="2"/>
      <c r="CJL81" s="2"/>
      <c r="CJM81" s="2"/>
      <c r="CJN81" s="2"/>
      <c r="CJO81" s="2"/>
      <c r="CJP81" s="2"/>
      <c r="CJQ81" s="2"/>
      <c r="CJR81" s="2"/>
      <c r="CJS81" s="2"/>
      <c r="CJT81" s="2"/>
      <c r="CJU81" s="2"/>
      <c r="CJV81" s="2"/>
      <c r="CJW81" s="2"/>
      <c r="CJX81" s="2"/>
      <c r="CJY81" s="2"/>
      <c r="CJZ81" s="2"/>
      <c r="CKA81" s="2"/>
      <c r="CKB81" s="2"/>
      <c r="CKC81" s="2"/>
      <c r="CKD81" s="2"/>
      <c r="CKE81" s="2"/>
      <c r="CKF81" s="2"/>
      <c r="CKG81" s="2"/>
      <c r="CKH81" s="2"/>
      <c r="CKI81" s="2"/>
      <c r="CKJ81" s="2"/>
      <c r="CKK81" s="2"/>
      <c r="CKL81" s="2"/>
      <c r="CKM81" s="2"/>
      <c r="CKN81" s="2"/>
      <c r="CKO81" s="2"/>
      <c r="CKP81" s="2"/>
      <c r="CKQ81" s="2"/>
      <c r="CKR81" s="2"/>
      <c r="CKS81" s="2"/>
      <c r="CKT81" s="2"/>
      <c r="CKU81" s="2"/>
      <c r="CKV81" s="2"/>
      <c r="CKW81" s="2"/>
      <c r="CKX81" s="2"/>
      <c r="CKY81" s="2"/>
      <c r="CKZ81" s="2"/>
      <c r="CLA81" s="2"/>
      <c r="CLB81" s="2"/>
      <c r="CLC81" s="2"/>
      <c r="CLD81" s="2"/>
      <c r="CLE81" s="2"/>
      <c r="CLF81" s="2"/>
      <c r="CLG81" s="2"/>
      <c r="CLH81" s="2"/>
      <c r="CLI81" s="2"/>
      <c r="CLJ81" s="2"/>
      <c r="CLK81" s="2"/>
      <c r="CLL81" s="2"/>
      <c r="CLM81" s="2"/>
      <c r="CLN81" s="2"/>
      <c r="CLO81" s="2"/>
      <c r="CLP81" s="2"/>
      <c r="CLQ81" s="2"/>
      <c r="CLR81" s="2"/>
      <c r="CLS81" s="2"/>
      <c r="CLT81" s="2"/>
      <c r="CLU81" s="2"/>
      <c r="CLV81" s="2"/>
      <c r="CLW81" s="2"/>
      <c r="CLX81" s="2"/>
      <c r="CLY81" s="2"/>
      <c r="CLZ81" s="2"/>
      <c r="CMA81" s="2"/>
      <c r="CMB81" s="2"/>
      <c r="CMC81" s="2"/>
      <c r="CMD81" s="2"/>
      <c r="CME81" s="2"/>
      <c r="CMF81" s="2"/>
      <c r="CMG81" s="2"/>
      <c r="CMH81" s="2"/>
      <c r="CMI81" s="2"/>
      <c r="CMJ81" s="2"/>
      <c r="CMK81" s="2"/>
      <c r="CML81" s="2"/>
      <c r="CMM81" s="2"/>
      <c r="CMN81" s="2"/>
      <c r="CMO81" s="2"/>
      <c r="CMP81" s="2"/>
      <c r="CMQ81" s="2"/>
      <c r="CMR81" s="2"/>
      <c r="CMS81" s="2"/>
      <c r="CMT81" s="2"/>
      <c r="CMU81" s="2"/>
      <c r="CMV81" s="2"/>
      <c r="CMW81" s="2"/>
      <c r="CMX81" s="2"/>
      <c r="CMY81" s="2"/>
      <c r="CMZ81" s="2"/>
      <c r="CNA81" s="2"/>
      <c r="CNB81" s="2"/>
      <c r="CNC81" s="2"/>
      <c r="CND81" s="2"/>
      <c r="CNE81" s="2"/>
      <c r="CNF81" s="2"/>
      <c r="CNG81" s="2"/>
      <c r="CNH81" s="2"/>
      <c r="CNI81" s="2"/>
      <c r="CNJ81" s="2"/>
      <c r="CNK81" s="2"/>
      <c r="CNL81" s="2"/>
      <c r="CNM81" s="2"/>
      <c r="CNN81" s="2"/>
      <c r="CNO81" s="2"/>
      <c r="CNP81" s="2"/>
      <c r="CNQ81" s="2"/>
      <c r="CNR81" s="2"/>
      <c r="CNS81" s="2"/>
      <c r="CNT81" s="2"/>
      <c r="CNU81" s="2"/>
      <c r="CNV81" s="2"/>
      <c r="CNW81" s="2"/>
      <c r="CNX81" s="2"/>
      <c r="CNY81" s="2"/>
      <c r="CNZ81" s="2"/>
      <c r="COA81" s="2"/>
      <c r="COB81" s="2"/>
      <c r="COC81" s="2"/>
      <c r="COD81" s="2"/>
      <c r="COE81" s="2"/>
      <c r="COF81" s="2"/>
      <c r="COG81" s="2"/>
      <c r="COH81" s="2"/>
      <c r="COI81" s="2"/>
      <c r="COJ81" s="2"/>
      <c r="COK81" s="2"/>
      <c r="COL81" s="2"/>
      <c r="COM81" s="2"/>
      <c r="CON81" s="2"/>
      <c r="COO81" s="2"/>
      <c r="COP81" s="2"/>
      <c r="COQ81" s="2"/>
      <c r="COR81" s="2"/>
      <c r="COS81" s="2"/>
      <c r="COT81" s="2"/>
      <c r="COU81" s="2"/>
      <c r="COV81" s="2"/>
      <c r="COW81" s="2"/>
      <c r="COX81" s="2"/>
      <c r="COY81" s="2"/>
      <c r="COZ81" s="2"/>
      <c r="CPA81" s="2"/>
      <c r="CPB81" s="2"/>
      <c r="CPC81" s="2"/>
      <c r="CPD81" s="2"/>
      <c r="CPE81" s="2"/>
      <c r="CPF81" s="2"/>
      <c r="CPG81" s="2"/>
      <c r="CPH81" s="2"/>
      <c r="CPI81" s="2"/>
      <c r="CPJ81" s="2"/>
      <c r="CPK81" s="2"/>
      <c r="CPL81" s="2"/>
      <c r="CPM81" s="2"/>
      <c r="CPN81" s="2"/>
      <c r="CPO81" s="2"/>
      <c r="CPP81" s="2"/>
      <c r="CPQ81" s="2"/>
      <c r="CPR81" s="2"/>
      <c r="CPS81" s="2"/>
      <c r="CPT81" s="2"/>
      <c r="CPU81" s="2"/>
      <c r="CPV81" s="2"/>
      <c r="CPW81" s="2"/>
      <c r="CPX81" s="2"/>
      <c r="CPY81" s="2"/>
      <c r="CPZ81" s="2"/>
      <c r="CQA81" s="2"/>
      <c r="CQB81" s="2"/>
      <c r="CQC81" s="2"/>
      <c r="CQD81" s="2"/>
      <c r="CQE81" s="2"/>
      <c r="CQF81" s="2"/>
      <c r="CQG81" s="2"/>
      <c r="CQH81" s="2"/>
      <c r="CQI81" s="2"/>
      <c r="CQJ81" s="2"/>
      <c r="CQK81" s="2"/>
      <c r="CQL81" s="2"/>
      <c r="CQM81" s="2"/>
      <c r="CQN81" s="2"/>
      <c r="CQO81" s="2"/>
      <c r="CQP81" s="2"/>
      <c r="CQQ81" s="2"/>
      <c r="CQR81" s="2"/>
      <c r="CQS81" s="2"/>
      <c r="CQT81" s="2"/>
      <c r="CQU81" s="2"/>
      <c r="CQV81" s="2"/>
      <c r="CQW81" s="2"/>
      <c r="CQX81" s="2"/>
      <c r="CQY81" s="2"/>
      <c r="CQZ81" s="2"/>
      <c r="CRA81" s="2"/>
      <c r="CRB81" s="2"/>
      <c r="CRC81" s="2"/>
      <c r="CRD81" s="2"/>
      <c r="CRE81" s="2"/>
      <c r="CRF81" s="2"/>
      <c r="CRG81" s="2"/>
      <c r="CRH81" s="2"/>
      <c r="CRI81" s="2"/>
      <c r="CRJ81" s="2"/>
      <c r="CRK81" s="2"/>
      <c r="CRL81" s="2"/>
      <c r="CRM81" s="2"/>
      <c r="CRN81" s="2"/>
      <c r="CRO81" s="2"/>
      <c r="CRP81" s="2"/>
      <c r="CRQ81" s="2"/>
      <c r="CRR81" s="2"/>
      <c r="CRS81" s="2"/>
      <c r="CRT81" s="2"/>
      <c r="CRU81" s="2"/>
      <c r="CRV81" s="2"/>
      <c r="CRW81" s="2"/>
      <c r="CRX81" s="2"/>
      <c r="CRY81" s="2"/>
      <c r="CRZ81" s="2"/>
      <c r="CSA81" s="2"/>
      <c r="CSB81" s="2"/>
      <c r="CSC81" s="2"/>
      <c r="CSD81" s="2"/>
      <c r="CSE81" s="2"/>
      <c r="CSF81" s="2"/>
      <c r="CSG81" s="2"/>
      <c r="CSH81" s="2"/>
      <c r="CSI81" s="2"/>
      <c r="CSJ81" s="2"/>
      <c r="CSK81" s="2"/>
      <c r="CSL81" s="2"/>
      <c r="CSM81" s="2"/>
      <c r="CSN81" s="2"/>
      <c r="CSO81" s="2"/>
      <c r="CSP81" s="2"/>
      <c r="CSQ81" s="2"/>
      <c r="CSR81" s="2"/>
      <c r="CSS81" s="2"/>
      <c r="CST81" s="2"/>
      <c r="CSU81" s="2"/>
      <c r="CSV81" s="2"/>
      <c r="CSW81" s="2"/>
      <c r="CSX81" s="2"/>
      <c r="CSY81" s="2"/>
      <c r="CSZ81" s="2"/>
      <c r="CTA81" s="2"/>
      <c r="CTB81" s="2"/>
      <c r="CTC81" s="2"/>
      <c r="CTD81" s="2"/>
      <c r="CTE81" s="2"/>
      <c r="CTF81" s="2"/>
      <c r="CTG81" s="2"/>
      <c r="CTH81" s="2"/>
      <c r="CTI81" s="2"/>
      <c r="CTJ81" s="2"/>
      <c r="CTK81" s="2"/>
      <c r="CTL81" s="2"/>
      <c r="CTM81" s="2"/>
      <c r="CTN81" s="2"/>
      <c r="CTO81" s="2"/>
      <c r="CTP81" s="2"/>
      <c r="CTQ81" s="2"/>
      <c r="CTR81" s="2"/>
      <c r="CTS81" s="2"/>
      <c r="CTT81" s="2"/>
      <c r="CTU81" s="2"/>
      <c r="CTV81" s="2"/>
      <c r="CTW81" s="2"/>
      <c r="CTX81" s="2"/>
      <c r="CTY81" s="2"/>
      <c r="CTZ81" s="2"/>
      <c r="CUA81" s="2"/>
      <c r="CUB81" s="2"/>
      <c r="CUC81" s="2"/>
      <c r="CUD81" s="2"/>
      <c r="CUE81" s="2"/>
      <c r="CUF81" s="2"/>
      <c r="CUG81" s="2"/>
      <c r="CUH81" s="2"/>
      <c r="CUI81" s="2"/>
      <c r="CUJ81" s="2"/>
      <c r="CUK81" s="2"/>
      <c r="CUL81" s="2"/>
      <c r="CUM81" s="2"/>
      <c r="CUN81" s="2"/>
      <c r="CUO81" s="2"/>
      <c r="CUP81" s="2"/>
      <c r="CUQ81" s="2"/>
      <c r="CUR81" s="2"/>
      <c r="CUS81" s="2"/>
      <c r="CUT81" s="2"/>
      <c r="CUU81" s="2"/>
      <c r="CUV81" s="2"/>
      <c r="CUW81" s="2"/>
      <c r="CUX81" s="2"/>
      <c r="CUY81" s="2"/>
      <c r="CUZ81" s="2"/>
      <c r="CVA81" s="2"/>
      <c r="CVB81" s="2"/>
      <c r="CVC81" s="2"/>
      <c r="CVD81" s="2"/>
      <c r="CVE81" s="2"/>
      <c r="CVF81" s="2"/>
      <c r="CVG81" s="2"/>
      <c r="CVH81" s="2"/>
      <c r="CVI81" s="2"/>
      <c r="CVJ81" s="2"/>
      <c r="CVK81" s="2"/>
      <c r="CVL81" s="2"/>
      <c r="CVM81" s="2"/>
      <c r="CVN81" s="2"/>
      <c r="CVO81" s="2"/>
      <c r="CVP81" s="2"/>
      <c r="CVQ81" s="2"/>
      <c r="CVR81" s="2"/>
      <c r="CVS81" s="2"/>
      <c r="CVT81" s="2"/>
      <c r="CVU81" s="2"/>
      <c r="CVV81" s="2"/>
      <c r="CVW81" s="2"/>
      <c r="CVX81" s="2"/>
      <c r="CVY81" s="2"/>
      <c r="CVZ81" s="2"/>
      <c r="CWA81" s="2"/>
      <c r="CWB81" s="2"/>
      <c r="CWC81" s="2"/>
      <c r="CWD81" s="2"/>
      <c r="CWE81" s="2"/>
      <c r="CWF81" s="2"/>
      <c r="CWG81" s="2"/>
      <c r="CWH81" s="2"/>
      <c r="CWI81" s="2"/>
      <c r="CWJ81" s="2"/>
      <c r="CWK81" s="2"/>
      <c r="CWL81" s="2"/>
      <c r="CWM81" s="2"/>
      <c r="CWN81" s="2"/>
      <c r="CWO81" s="2"/>
      <c r="CWP81" s="2"/>
      <c r="CWQ81" s="2"/>
      <c r="CWR81" s="2"/>
      <c r="CWS81" s="2"/>
      <c r="CWT81" s="2"/>
      <c r="CWU81" s="2"/>
      <c r="CWV81" s="2"/>
      <c r="CWW81" s="2"/>
      <c r="CWX81" s="2"/>
      <c r="CWY81" s="2"/>
      <c r="CWZ81" s="2"/>
      <c r="CXA81" s="2"/>
      <c r="CXB81" s="2"/>
      <c r="CXC81" s="2"/>
      <c r="CXD81" s="2"/>
      <c r="CXE81" s="2"/>
      <c r="CXF81" s="2"/>
      <c r="CXG81" s="2"/>
      <c r="CXH81" s="2"/>
      <c r="CXI81" s="2"/>
      <c r="CXJ81" s="2"/>
      <c r="CXK81" s="2"/>
      <c r="CXL81" s="2"/>
      <c r="CXM81" s="2"/>
      <c r="CXN81" s="2"/>
      <c r="CXO81" s="2"/>
      <c r="CXP81" s="2"/>
      <c r="CXQ81" s="2"/>
      <c r="CXR81" s="2"/>
      <c r="CXS81" s="2"/>
      <c r="CXT81" s="2"/>
      <c r="CXU81" s="2"/>
      <c r="CXV81" s="2"/>
      <c r="CXW81" s="2"/>
      <c r="CXX81" s="2"/>
      <c r="CXY81" s="2"/>
      <c r="CXZ81" s="2"/>
      <c r="CYA81" s="2"/>
      <c r="CYB81" s="2"/>
      <c r="CYC81" s="2"/>
      <c r="CYD81" s="2"/>
      <c r="CYE81" s="2"/>
      <c r="CYF81" s="2"/>
      <c r="CYG81" s="2"/>
      <c r="CYH81" s="2"/>
      <c r="CYI81" s="2"/>
      <c r="CYJ81" s="2"/>
      <c r="CYK81" s="2"/>
      <c r="CYL81" s="2"/>
      <c r="CYM81" s="2"/>
      <c r="CYN81" s="2"/>
      <c r="CYO81" s="2"/>
      <c r="CYP81" s="2"/>
      <c r="CYQ81" s="2"/>
      <c r="CYR81" s="2"/>
      <c r="CYS81" s="2"/>
      <c r="CYT81" s="2"/>
      <c r="CYU81" s="2"/>
      <c r="CYV81" s="2"/>
      <c r="CYW81" s="2"/>
      <c r="CYX81" s="2"/>
      <c r="CYY81" s="2"/>
      <c r="CYZ81" s="2"/>
      <c r="CZA81" s="2"/>
      <c r="CZB81" s="2"/>
      <c r="CZC81" s="2"/>
      <c r="CZD81" s="2"/>
      <c r="CZE81" s="2"/>
      <c r="CZF81" s="2"/>
      <c r="CZG81" s="2"/>
      <c r="CZH81" s="2"/>
      <c r="CZI81" s="2"/>
      <c r="CZJ81" s="2"/>
      <c r="CZK81" s="2"/>
      <c r="CZL81" s="2"/>
      <c r="CZM81" s="2"/>
      <c r="CZN81" s="2"/>
      <c r="CZO81" s="2"/>
      <c r="CZP81" s="2"/>
      <c r="CZQ81" s="2"/>
      <c r="CZR81" s="2"/>
      <c r="CZS81" s="2"/>
      <c r="CZT81" s="2"/>
      <c r="CZU81" s="2"/>
      <c r="CZV81" s="2"/>
      <c r="CZW81" s="2"/>
      <c r="CZX81" s="2"/>
      <c r="CZY81" s="2"/>
      <c r="CZZ81" s="2"/>
      <c r="DAA81" s="2"/>
      <c r="DAB81" s="2"/>
      <c r="DAC81" s="2"/>
      <c r="DAD81" s="2"/>
      <c r="DAE81" s="2"/>
      <c r="DAF81" s="2"/>
      <c r="DAG81" s="2"/>
      <c r="DAH81" s="2"/>
      <c r="DAI81" s="2"/>
      <c r="DAJ81" s="2"/>
      <c r="DAK81" s="2"/>
      <c r="DAL81" s="2"/>
      <c r="DAM81" s="2"/>
      <c r="DAN81" s="2"/>
      <c r="DAO81" s="2"/>
      <c r="DAP81" s="2"/>
      <c r="DAQ81" s="2"/>
      <c r="DAR81" s="2"/>
      <c r="DAS81" s="2"/>
      <c r="DAT81" s="2"/>
      <c r="DAU81" s="2"/>
      <c r="DAV81" s="2"/>
      <c r="DAW81" s="2"/>
      <c r="DAX81" s="2"/>
      <c r="DAY81" s="2"/>
      <c r="DAZ81" s="2"/>
      <c r="DBA81" s="2"/>
      <c r="DBB81" s="2"/>
      <c r="DBC81" s="2"/>
      <c r="DBD81" s="2"/>
      <c r="DBE81" s="2"/>
      <c r="DBF81" s="2"/>
      <c r="DBG81" s="2"/>
      <c r="DBH81" s="2"/>
      <c r="DBI81" s="2"/>
      <c r="DBJ81" s="2"/>
      <c r="DBK81" s="2"/>
      <c r="DBL81" s="2"/>
      <c r="DBM81" s="2"/>
      <c r="DBN81" s="2"/>
      <c r="DBO81" s="2"/>
      <c r="DBP81" s="2"/>
      <c r="DBQ81" s="2"/>
      <c r="DBR81" s="2"/>
      <c r="DBS81" s="2"/>
      <c r="DBT81" s="2"/>
      <c r="DBU81" s="2"/>
      <c r="DBV81" s="2"/>
      <c r="DBW81" s="2"/>
      <c r="DBX81" s="2"/>
      <c r="DBY81" s="2"/>
      <c r="DBZ81" s="2"/>
      <c r="DCA81" s="2"/>
      <c r="DCB81" s="2"/>
      <c r="DCC81" s="2"/>
      <c r="DCD81" s="2"/>
      <c r="DCE81" s="2"/>
      <c r="DCF81" s="2"/>
      <c r="DCG81" s="2"/>
      <c r="DCH81" s="2"/>
      <c r="DCI81" s="2"/>
      <c r="DCJ81" s="2"/>
      <c r="DCK81" s="2"/>
      <c r="DCL81" s="2"/>
      <c r="DCM81" s="2"/>
      <c r="DCN81" s="2"/>
      <c r="DCO81" s="2"/>
      <c r="DCP81" s="2"/>
      <c r="DCQ81" s="2"/>
      <c r="DCR81" s="2"/>
      <c r="DCS81" s="2"/>
      <c r="DCT81" s="2"/>
      <c r="DCU81" s="2"/>
      <c r="DCV81" s="2"/>
      <c r="DCW81" s="2"/>
      <c r="DCX81" s="2"/>
      <c r="DCY81" s="2"/>
      <c r="DCZ81" s="2"/>
      <c r="DDA81" s="2"/>
      <c r="DDB81" s="2"/>
      <c r="DDC81" s="2"/>
      <c r="DDD81" s="2"/>
      <c r="DDE81" s="2"/>
      <c r="DDF81" s="2"/>
      <c r="DDG81" s="2"/>
      <c r="DDH81" s="2"/>
      <c r="DDI81" s="2"/>
      <c r="DDJ81" s="2"/>
      <c r="DDK81" s="2"/>
      <c r="DDL81" s="2"/>
      <c r="DDM81" s="2"/>
      <c r="DDN81" s="2"/>
      <c r="DDO81" s="2"/>
      <c r="DDP81" s="2"/>
      <c r="DDQ81" s="2"/>
      <c r="DDR81" s="2"/>
      <c r="DDS81" s="2"/>
      <c r="DDT81" s="2"/>
      <c r="DDU81" s="2"/>
      <c r="DDV81" s="2"/>
      <c r="DDW81" s="2"/>
      <c r="DDX81" s="2"/>
      <c r="DDY81" s="2"/>
      <c r="DDZ81" s="2"/>
      <c r="DEA81" s="2"/>
      <c r="DEB81" s="2"/>
      <c r="DEC81" s="2"/>
      <c r="DED81" s="2"/>
      <c r="DEE81" s="2"/>
      <c r="DEF81" s="2"/>
      <c r="DEG81" s="2"/>
      <c r="DEH81" s="2"/>
      <c r="DEI81" s="2"/>
      <c r="DEJ81" s="2"/>
      <c r="DEK81" s="2"/>
      <c r="DEL81" s="2"/>
      <c r="DEM81" s="2"/>
      <c r="DEN81" s="2"/>
      <c r="DEO81" s="2"/>
      <c r="DEP81" s="2"/>
      <c r="DEQ81" s="2"/>
      <c r="DER81" s="2"/>
      <c r="DES81" s="2"/>
      <c r="DET81" s="2"/>
      <c r="DEU81" s="2"/>
      <c r="DEV81" s="2"/>
      <c r="DEW81" s="2"/>
      <c r="DEX81" s="2"/>
      <c r="DEY81" s="2"/>
      <c r="DEZ81" s="2"/>
      <c r="DFA81" s="2"/>
      <c r="DFB81" s="2"/>
      <c r="DFC81" s="2"/>
      <c r="DFD81" s="2"/>
      <c r="DFE81" s="2"/>
      <c r="DFF81" s="2"/>
      <c r="DFG81" s="2"/>
      <c r="DFH81" s="2"/>
      <c r="DFI81" s="2"/>
      <c r="DFJ81" s="2"/>
      <c r="DFK81" s="2"/>
      <c r="DFL81" s="2"/>
      <c r="DFM81" s="2"/>
      <c r="DFN81" s="2"/>
      <c r="DFO81" s="2"/>
      <c r="DFP81" s="2"/>
      <c r="DFQ81" s="2"/>
      <c r="DFR81" s="2"/>
      <c r="DFS81" s="2"/>
      <c r="DFT81" s="2"/>
      <c r="DFU81" s="2"/>
      <c r="DFV81" s="2"/>
      <c r="DFW81" s="2"/>
      <c r="DFX81" s="2"/>
      <c r="DFY81" s="2"/>
      <c r="DFZ81" s="2"/>
      <c r="DGA81" s="2"/>
      <c r="DGB81" s="2"/>
      <c r="DGC81" s="2"/>
      <c r="DGD81" s="2"/>
      <c r="DGE81" s="2"/>
      <c r="DGF81" s="2"/>
      <c r="DGG81" s="2"/>
      <c r="DGH81" s="2"/>
      <c r="DGI81" s="2"/>
      <c r="DGJ81" s="2"/>
      <c r="DGK81" s="2"/>
      <c r="DGL81" s="2"/>
      <c r="DGM81" s="2"/>
      <c r="DGN81" s="2"/>
      <c r="DGO81" s="2"/>
      <c r="DGP81" s="2"/>
      <c r="DGQ81" s="2"/>
      <c r="DGR81" s="2"/>
      <c r="DGS81" s="2"/>
      <c r="DGT81" s="2"/>
      <c r="DGU81" s="2"/>
      <c r="DGV81" s="2"/>
      <c r="DGW81" s="2"/>
      <c r="DGX81" s="2"/>
      <c r="DGY81" s="2"/>
      <c r="DGZ81" s="2"/>
      <c r="DHA81" s="2"/>
      <c r="DHB81" s="2"/>
      <c r="DHC81" s="2"/>
      <c r="DHD81" s="2"/>
      <c r="DHE81" s="2"/>
      <c r="DHF81" s="2"/>
      <c r="DHG81" s="2"/>
      <c r="DHH81" s="2"/>
      <c r="DHI81" s="2"/>
      <c r="DHJ81" s="2"/>
      <c r="DHK81" s="2"/>
      <c r="DHL81" s="2"/>
      <c r="DHM81" s="2"/>
      <c r="DHN81" s="2"/>
      <c r="DHO81" s="2"/>
      <c r="DHP81" s="2"/>
      <c r="DHQ81" s="2"/>
      <c r="DHR81" s="2"/>
      <c r="DHS81" s="2"/>
      <c r="DHT81" s="2"/>
      <c r="DHU81" s="2"/>
      <c r="DHV81" s="2"/>
      <c r="DHW81" s="2"/>
      <c r="DHX81" s="2"/>
      <c r="DHY81" s="2"/>
      <c r="DHZ81" s="2"/>
      <c r="DIA81" s="2"/>
      <c r="DIB81" s="2"/>
      <c r="DIC81" s="2"/>
      <c r="DID81" s="2"/>
      <c r="DIE81" s="2"/>
      <c r="DIF81" s="2"/>
      <c r="DIG81" s="2"/>
      <c r="DIH81" s="2"/>
      <c r="DII81" s="2"/>
      <c r="DIJ81" s="2"/>
      <c r="DIK81" s="2"/>
      <c r="DIL81" s="2"/>
      <c r="DIM81" s="2"/>
      <c r="DIN81" s="2"/>
      <c r="DIO81" s="2"/>
      <c r="DIP81" s="2"/>
      <c r="DIQ81" s="2"/>
      <c r="DIR81" s="2"/>
      <c r="DIS81" s="2"/>
      <c r="DIT81" s="2"/>
      <c r="DIU81" s="2"/>
      <c r="DIV81" s="2"/>
      <c r="DIW81" s="2"/>
      <c r="DIX81" s="2"/>
      <c r="DIY81" s="2"/>
      <c r="DIZ81" s="2"/>
      <c r="DJA81" s="2"/>
      <c r="DJB81" s="2"/>
      <c r="DJC81" s="2"/>
      <c r="DJD81" s="2"/>
      <c r="DJE81" s="2"/>
      <c r="DJF81" s="2"/>
      <c r="DJG81" s="2"/>
      <c r="DJH81" s="2"/>
      <c r="DJI81" s="2"/>
      <c r="DJJ81" s="2"/>
      <c r="DJK81" s="2"/>
      <c r="DJL81" s="2"/>
      <c r="DJM81" s="2"/>
      <c r="DJN81" s="2"/>
      <c r="DJO81" s="2"/>
      <c r="DJP81" s="2"/>
      <c r="DJQ81" s="2"/>
      <c r="DJR81" s="2"/>
      <c r="DJS81" s="2"/>
      <c r="DJT81" s="2"/>
      <c r="DJU81" s="2"/>
      <c r="DJV81" s="2"/>
      <c r="DJW81" s="2"/>
      <c r="DJX81" s="2"/>
      <c r="DJY81" s="2"/>
      <c r="DJZ81" s="2"/>
      <c r="DKA81" s="2"/>
      <c r="DKB81" s="2"/>
      <c r="DKC81" s="2"/>
      <c r="DKD81" s="2"/>
      <c r="DKE81" s="2"/>
      <c r="DKF81" s="2"/>
      <c r="DKG81" s="2"/>
      <c r="DKH81" s="2"/>
      <c r="DKI81" s="2"/>
      <c r="DKJ81" s="2"/>
      <c r="DKK81" s="2"/>
      <c r="DKL81" s="2"/>
      <c r="DKM81" s="2"/>
      <c r="DKN81" s="2"/>
      <c r="DKO81" s="2"/>
      <c r="DKP81" s="2"/>
      <c r="DKQ81" s="2"/>
      <c r="DKR81" s="2"/>
      <c r="DKS81" s="2"/>
      <c r="DKT81" s="2"/>
      <c r="DKU81" s="2"/>
      <c r="DKV81" s="2"/>
      <c r="DKW81" s="2"/>
      <c r="DKX81" s="2"/>
      <c r="DKY81" s="2"/>
      <c r="DKZ81" s="2"/>
      <c r="DLA81" s="2"/>
      <c r="DLB81" s="2"/>
      <c r="DLC81" s="2"/>
      <c r="DLD81" s="2"/>
      <c r="DLE81" s="2"/>
      <c r="DLF81" s="2"/>
      <c r="DLG81" s="2"/>
      <c r="DLH81" s="2"/>
      <c r="DLI81" s="2"/>
      <c r="DLJ81" s="2"/>
      <c r="DLK81" s="2"/>
      <c r="DLL81" s="2"/>
      <c r="DLM81" s="2"/>
      <c r="DLN81" s="2"/>
      <c r="DLO81" s="2"/>
      <c r="DLP81" s="2"/>
      <c r="DLQ81" s="2"/>
      <c r="DLR81" s="2"/>
      <c r="DLS81" s="2"/>
      <c r="DLT81" s="2"/>
      <c r="DLU81" s="2"/>
      <c r="DLV81" s="2"/>
      <c r="DLW81" s="2"/>
      <c r="DLX81" s="2"/>
      <c r="DLY81" s="2"/>
      <c r="DLZ81" s="2"/>
      <c r="DMA81" s="2"/>
      <c r="DMB81" s="2"/>
      <c r="DMC81" s="2"/>
      <c r="DMD81" s="2"/>
      <c r="DME81" s="2"/>
      <c r="DMF81" s="2"/>
      <c r="DMG81" s="2"/>
      <c r="DMH81" s="2"/>
      <c r="DMI81" s="2"/>
      <c r="DMJ81" s="2"/>
      <c r="DMK81" s="2"/>
      <c r="DML81" s="2"/>
      <c r="DMM81" s="2"/>
      <c r="DMN81" s="2"/>
      <c r="DMO81" s="2"/>
      <c r="DMP81" s="2"/>
      <c r="DMQ81" s="2"/>
      <c r="DMR81" s="2"/>
      <c r="DMS81" s="2"/>
      <c r="DMT81" s="2"/>
      <c r="DMU81" s="2"/>
      <c r="DMV81" s="2"/>
      <c r="DMW81" s="2"/>
      <c r="DMX81" s="2"/>
      <c r="DMY81" s="2"/>
      <c r="DMZ81" s="2"/>
      <c r="DNA81" s="2"/>
      <c r="DNB81" s="2"/>
      <c r="DNC81" s="2"/>
      <c r="DND81" s="2"/>
      <c r="DNE81" s="2"/>
      <c r="DNF81" s="2"/>
      <c r="DNG81" s="2"/>
      <c r="DNH81" s="2"/>
      <c r="DNI81" s="2"/>
      <c r="DNJ81" s="2"/>
      <c r="DNK81" s="2"/>
      <c r="DNL81" s="2"/>
      <c r="DNM81" s="2"/>
      <c r="DNN81" s="2"/>
      <c r="DNO81" s="2"/>
      <c r="DNP81" s="2"/>
      <c r="DNQ81" s="2"/>
      <c r="DNR81" s="2"/>
      <c r="DNS81" s="2"/>
      <c r="DNT81" s="2"/>
      <c r="DNU81" s="2"/>
      <c r="DNV81" s="2"/>
      <c r="DNW81" s="2"/>
      <c r="DNX81" s="2"/>
      <c r="DNY81" s="2"/>
      <c r="DNZ81" s="2"/>
      <c r="DOA81" s="2"/>
      <c r="DOB81" s="2"/>
      <c r="DOC81" s="2"/>
      <c r="DOD81" s="2"/>
      <c r="DOE81" s="2"/>
      <c r="DOF81" s="2"/>
      <c r="DOG81" s="2"/>
      <c r="DOH81" s="2"/>
      <c r="DOI81" s="2"/>
      <c r="DOJ81" s="2"/>
      <c r="DOK81" s="2"/>
      <c r="DOL81" s="2"/>
      <c r="DOM81" s="2"/>
      <c r="DON81" s="2"/>
      <c r="DOO81" s="2"/>
      <c r="DOP81" s="2"/>
      <c r="DOQ81" s="2"/>
      <c r="DOR81" s="2"/>
      <c r="DOS81" s="2"/>
      <c r="DOT81" s="2"/>
      <c r="DOU81" s="2"/>
      <c r="DOV81" s="2"/>
      <c r="DOW81" s="2"/>
      <c r="DOX81" s="2"/>
      <c r="DOY81" s="2"/>
      <c r="DOZ81" s="2"/>
      <c r="DPA81" s="2"/>
      <c r="DPB81" s="2"/>
      <c r="DPC81" s="2"/>
      <c r="DPD81" s="2"/>
      <c r="DPE81" s="2"/>
      <c r="DPF81" s="2"/>
      <c r="DPG81" s="2"/>
      <c r="DPH81" s="2"/>
      <c r="DPI81" s="2"/>
      <c r="DPJ81" s="2"/>
      <c r="DPK81" s="2"/>
      <c r="DPL81" s="2"/>
      <c r="DPM81" s="2"/>
      <c r="DPN81" s="2"/>
      <c r="DPO81" s="2"/>
      <c r="DPP81" s="2"/>
      <c r="DPQ81" s="2"/>
      <c r="DPR81" s="2"/>
      <c r="DPS81" s="2"/>
      <c r="DPT81" s="2"/>
      <c r="DPU81" s="2"/>
      <c r="DPV81" s="2"/>
      <c r="DPW81" s="2"/>
      <c r="DPX81" s="2"/>
      <c r="DPY81" s="2"/>
      <c r="DPZ81" s="2"/>
      <c r="DQA81" s="2"/>
      <c r="DQB81" s="2"/>
      <c r="DQC81" s="2"/>
      <c r="DQD81" s="2"/>
      <c r="DQE81" s="2"/>
      <c r="DQF81" s="2"/>
      <c r="DQG81" s="2"/>
      <c r="DQH81" s="2"/>
      <c r="DQI81" s="2"/>
      <c r="DQJ81" s="2"/>
      <c r="DQK81" s="2"/>
      <c r="DQL81" s="2"/>
      <c r="DQM81" s="2"/>
      <c r="DQN81" s="2"/>
      <c r="DQO81" s="2"/>
      <c r="DQP81" s="2"/>
      <c r="DQQ81" s="2"/>
      <c r="DQR81" s="2"/>
      <c r="DQS81" s="2"/>
      <c r="DQT81" s="2"/>
      <c r="DQU81" s="2"/>
      <c r="DQV81" s="2"/>
      <c r="DQW81" s="2"/>
      <c r="DQX81" s="2"/>
      <c r="DQY81" s="2"/>
      <c r="DQZ81" s="2"/>
      <c r="DRA81" s="2"/>
      <c r="DRB81" s="2"/>
      <c r="DRC81" s="2"/>
      <c r="DRD81" s="2"/>
      <c r="DRE81" s="2"/>
      <c r="DRF81" s="2"/>
      <c r="DRG81" s="2"/>
      <c r="DRH81" s="2"/>
      <c r="DRI81" s="2"/>
      <c r="DRJ81" s="2"/>
      <c r="DRK81" s="2"/>
      <c r="DRL81" s="2"/>
      <c r="DRM81" s="2"/>
      <c r="DRN81" s="2"/>
      <c r="DRO81" s="2"/>
      <c r="DRP81" s="2"/>
      <c r="DRQ81" s="2"/>
      <c r="DRR81" s="2"/>
      <c r="DRS81" s="2"/>
      <c r="DRT81" s="2"/>
      <c r="DRU81" s="2"/>
      <c r="DRV81" s="2"/>
      <c r="DRW81" s="2"/>
      <c r="DRX81" s="2"/>
      <c r="DRY81" s="2"/>
      <c r="DRZ81" s="2"/>
      <c r="DSA81" s="2"/>
      <c r="DSB81" s="2"/>
      <c r="DSC81" s="2"/>
      <c r="DSD81" s="2"/>
      <c r="DSE81" s="2"/>
      <c r="DSF81" s="2"/>
      <c r="DSG81" s="2"/>
      <c r="DSH81" s="2"/>
      <c r="DSI81" s="2"/>
      <c r="DSJ81" s="2"/>
      <c r="DSK81" s="2"/>
      <c r="DSL81" s="2"/>
      <c r="DSM81" s="2"/>
      <c r="DSN81" s="2"/>
      <c r="DSO81" s="2"/>
      <c r="DSP81" s="2"/>
      <c r="DSQ81" s="2"/>
      <c r="DSR81" s="2"/>
      <c r="DSS81" s="2"/>
      <c r="DST81" s="2"/>
      <c r="DSU81" s="2"/>
      <c r="DSV81" s="2"/>
      <c r="DSW81" s="2"/>
      <c r="DSX81" s="2"/>
      <c r="DSY81" s="2"/>
      <c r="DSZ81" s="2"/>
      <c r="DTA81" s="2"/>
      <c r="DTB81" s="2"/>
      <c r="DTC81" s="2"/>
      <c r="DTD81" s="2"/>
      <c r="DTE81" s="2"/>
      <c r="DTF81" s="2"/>
      <c r="DTG81" s="2"/>
      <c r="DTH81" s="2"/>
      <c r="DTI81" s="2"/>
      <c r="DTJ81" s="2"/>
      <c r="DTK81" s="2"/>
      <c r="DTL81" s="2"/>
      <c r="DTM81" s="2"/>
      <c r="DTN81" s="2"/>
      <c r="DTO81" s="2"/>
      <c r="DTP81" s="2"/>
      <c r="DTQ81" s="2"/>
      <c r="DTR81" s="2"/>
      <c r="DTS81" s="2"/>
      <c r="DTT81" s="2"/>
      <c r="DTU81" s="2"/>
      <c r="DTV81" s="2"/>
      <c r="DTW81" s="2"/>
      <c r="DTX81" s="2"/>
      <c r="DTY81" s="2"/>
      <c r="DTZ81" s="2"/>
      <c r="DUA81" s="2"/>
      <c r="DUB81" s="2"/>
      <c r="DUC81" s="2"/>
      <c r="DUD81" s="2"/>
      <c r="DUE81" s="2"/>
      <c r="DUF81" s="2"/>
      <c r="DUG81" s="2"/>
      <c r="DUH81" s="2"/>
      <c r="DUI81" s="2"/>
      <c r="DUJ81" s="2"/>
      <c r="DUK81" s="2"/>
      <c r="DUL81" s="2"/>
      <c r="DUM81" s="2"/>
      <c r="DUN81" s="2"/>
      <c r="DUO81" s="2"/>
      <c r="DUP81" s="2"/>
      <c r="DUQ81" s="2"/>
      <c r="DUR81" s="2"/>
      <c r="DUS81" s="2"/>
      <c r="DUT81" s="2"/>
      <c r="DUU81" s="2"/>
      <c r="DUV81" s="2"/>
      <c r="DUW81" s="2"/>
      <c r="DUX81" s="2"/>
      <c r="DUY81" s="2"/>
      <c r="DUZ81" s="2"/>
      <c r="DVA81" s="2"/>
      <c r="DVB81" s="2"/>
      <c r="DVC81" s="2"/>
      <c r="DVD81" s="2"/>
      <c r="DVE81" s="2"/>
      <c r="DVF81" s="2"/>
      <c r="DVG81" s="2"/>
      <c r="DVH81" s="2"/>
      <c r="DVI81" s="2"/>
      <c r="DVJ81" s="2"/>
      <c r="DVK81" s="2"/>
      <c r="DVL81" s="2"/>
      <c r="DVM81" s="2"/>
      <c r="DVN81" s="2"/>
      <c r="DVO81" s="2"/>
      <c r="DVP81" s="2"/>
      <c r="DVQ81" s="2"/>
      <c r="DVR81" s="2"/>
      <c r="DVS81" s="2"/>
      <c r="DVT81" s="2"/>
      <c r="DVU81" s="2"/>
      <c r="DVV81" s="2"/>
      <c r="DVW81" s="2"/>
      <c r="DVX81" s="2"/>
      <c r="DVY81" s="2"/>
      <c r="DVZ81" s="2"/>
      <c r="DWA81" s="2"/>
      <c r="DWB81" s="2"/>
      <c r="DWC81" s="2"/>
      <c r="DWD81" s="2"/>
      <c r="DWE81" s="2"/>
      <c r="DWF81" s="2"/>
      <c r="DWG81" s="2"/>
      <c r="DWH81" s="2"/>
      <c r="DWI81" s="2"/>
      <c r="DWJ81" s="2"/>
      <c r="DWK81" s="2"/>
      <c r="DWL81" s="2"/>
      <c r="DWM81" s="2"/>
      <c r="DWN81" s="2"/>
      <c r="DWO81" s="2"/>
      <c r="DWP81" s="2"/>
      <c r="DWQ81" s="2"/>
      <c r="DWR81" s="2"/>
      <c r="DWS81" s="2"/>
      <c r="DWT81" s="2"/>
      <c r="DWU81" s="2"/>
      <c r="DWV81" s="2"/>
      <c r="DWW81" s="2"/>
      <c r="DWX81" s="2"/>
      <c r="DWY81" s="2"/>
      <c r="DWZ81" s="2"/>
      <c r="DXA81" s="2"/>
      <c r="DXB81" s="2"/>
      <c r="DXC81" s="2"/>
      <c r="DXD81" s="2"/>
      <c r="DXE81" s="2"/>
      <c r="DXF81" s="2"/>
      <c r="DXG81" s="2"/>
      <c r="DXH81" s="2"/>
      <c r="DXI81" s="2"/>
      <c r="DXJ81" s="2"/>
      <c r="DXK81" s="2"/>
      <c r="DXL81" s="2"/>
      <c r="DXM81" s="2"/>
      <c r="DXN81" s="2"/>
      <c r="DXO81" s="2"/>
      <c r="DXP81" s="2"/>
      <c r="DXQ81" s="2"/>
      <c r="DXR81" s="2"/>
      <c r="DXS81" s="2"/>
      <c r="DXT81" s="2"/>
      <c r="DXU81" s="2"/>
      <c r="DXV81" s="2"/>
      <c r="DXW81" s="2"/>
      <c r="DXX81" s="2"/>
      <c r="DXY81" s="2"/>
      <c r="DXZ81" s="2"/>
      <c r="DYA81" s="2"/>
      <c r="DYB81" s="2"/>
      <c r="DYC81" s="2"/>
      <c r="DYD81" s="2"/>
      <c r="DYE81" s="2"/>
      <c r="DYF81" s="2"/>
      <c r="DYG81" s="2"/>
      <c r="DYH81" s="2"/>
      <c r="DYI81" s="2"/>
      <c r="DYJ81" s="2"/>
      <c r="DYK81" s="2"/>
      <c r="DYL81" s="2"/>
      <c r="DYM81" s="2"/>
      <c r="DYN81" s="2"/>
      <c r="DYO81" s="2"/>
      <c r="DYP81" s="2"/>
      <c r="DYQ81" s="2"/>
      <c r="DYR81" s="2"/>
      <c r="DYS81" s="2"/>
      <c r="DYT81" s="2"/>
      <c r="DYU81" s="2"/>
      <c r="DYV81" s="2"/>
      <c r="DYW81" s="2"/>
      <c r="DYX81" s="2"/>
      <c r="DYY81" s="2"/>
      <c r="DYZ81" s="2"/>
      <c r="DZA81" s="2"/>
      <c r="DZB81" s="2"/>
      <c r="DZC81" s="2"/>
      <c r="DZD81" s="2"/>
      <c r="DZE81" s="2"/>
      <c r="DZF81" s="2"/>
      <c r="DZG81" s="2"/>
      <c r="DZH81" s="2"/>
      <c r="DZI81" s="2"/>
      <c r="DZJ81" s="2"/>
      <c r="DZK81" s="2"/>
      <c r="DZL81" s="2"/>
      <c r="DZM81" s="2"/>
      <c r="DZN81" s="2"/>
      <c r="DZO81" s="2"/>
      <c r="DZP81" s="2"/>
      <c r="DZQ81" s="2"/>
      <c r="DZR81" s="2"/>
      <c r="DZS81" s="2"/>
      <c r="DZT81" s="2"/>
      <c r="DZU81" s="2"/>
      <c r="DZV81" s="2"/>
      <c r="DZW81" s="2"/>
      <c r="DZX81" s="2"/>
      <c r="DZY81" s="2"/>
      <c r="DZZ81" s="2"/>
      <c r="EAA81" s="2"/>
      <c r="EAB81" s="2"/>
      <c r="EAC81" s="2"/>
      <c r="EAD81" s="2"/>
      <c r="EAE81" s="2"/>
      <c r="EAF81" s="2"/>
      <c r="EAG81" s="2"/>
      <c r="EAH81" s="2"/>
      <c r="EAI81" s="2"/>
      <c r="EAJ81" s="2"/>
      <c r="EAK81" s="2"/>
      <c r="EAL81" s="2"/>
      <c r="EAM81" s="2"/>
      <c r="EAN81" s="2"/>
      <c r="EAO81" s="2"/>
      <c r="EAP81" s="2"/>
      <c r="EAQ81" s="2"/>
      <c r="EAR81" s="2"/>
      <c r="EAS81" s="2"/>
      <c r="EAT81" s="2"/>
      <c r="EAU81" s="2"/>
      <c r="EAV81" s="2"/>
      <c r="EAW81" s="2"/>
      <c r="EAX81" s="2"/>
      <c r="EAY81" s="2"/>
      <c r="EAZ81" s="2"/>
      <c r="EBA81" s="2"/>
      <c r="EBB81" s="2"/>
      <c r="EBC81" s="2"/>
      <c r="EBD81" s="2"/>
      <c r="EBE81" s="2"/>
      <c r="EBF81" s="2"/>
      <c r="EBG81" s="2"/>
      <c r="EBH81" s="2"/>
      <c r="EBI81" s="2"/>
      <c r="EBJ81" s="2"/>
      <c r="EBK81" s="2"/>
      <c r="EBL81" s="2"/>
      <c r="EBM81" s="2"/>
      <c r="EBN81" s="2"/>
      <c r="EBO81" s="2"/>
      <c r="EBP81" s="2"/>
      <c r="EBQ81" s="2"/>
      <c r="EBR81" s="2"/>
      <c r="EBS81" s="2"/>
      <c r="EBT81" s="2"/>
      <c r="EBU81" s="2"/>
      <c r="EBV81" s="2"/>
      <c r="EBW81" s="2"/>
      <c r="EBX81" s="2"/>
      <c r="EBY81" s="2"/>
      <c r="EBZ81" s="2"/>
      <c r="ECA81" s="2"/>
      <c r="ECB81" s="2"/>
      <c r="ECC81" s="2"/>
      <c r="ECD81" s="2"/>
      <c r="ECE81" s="2"/>
      <c r="ECF81" s="2"/>
      <c r="ECG81" s="2"/>
      <c r="ECH81" s="2"/>
      <c r="ECI81" s="2"/>
      <c r="ECJ81" s="2"/>
      <c r="ECK81" s="2"/>
      <c r="ECL81" s="2"/>
      <c r="ECM81" s="2"/>
      <c r="ECN81" s="2"/>
      <c r="ECO81" s="2"/>
      <c r="ECP81" s="2"/>
      <c r="ECQ81" s="2"/>
      <c r="ECR81" s="2"/>
      <c r="ECS81" s="2"/>
      <c r="ECT81" s="2"/>
      <c r="ECU81" s="2"/>
      <c r="ECV81" s="2"/>
      <c r="ECW81" s="2"/>
      <c r="ECX81" s="2"/>
      <c r="ECY81" s="2"/>
      <c r="ECZ81" s="2"/>
      <c r="EDA81" s="2"/>
      <c r="EDB81" s="2"/>
      <c r="EDC81" s="2"/>
      <c r="EDD81" s="2"/>
      <c r="EDE81" s="2"/>
      <c r="EDF81" s="2"/>
      <c r="EDG81" s="2"/>
      <c r="EDH81" s="2"/>
      <c r="EDI81" s="2"/>
      <c r="EDJ81" s="2"/>
      <c r="EDK81" s="2"/>
      <c r="EDL81" s="2"/>
      <c r="EDM81" s="2"/>
      <c r="EDN81" s="2"/>
      <c r="EDO81" s="2"/>
      <c r="EDP81" s="2"/>
      <c r="EDQ81" s="2"/>
      <c r="EDR81" s="2"/>
      <c r="EDS81" s="2"/>
      <c r="EDT81" s="2"/>
      <c r="EDU81" s="2"/>
      <c r="EDV81" s="2"/>
      <c r="EDW81" s="2"/>
      <c r="EDX81" s="2"/>
      <c r="EDY81" s="2"/>
      <c r="EDZ81" s="2"/>
      <c r="EEA81" s="2"/>
      <c r="EEB81" s="2"/>
      <c r="EEC81" s="2"/>
      <c r="EED81" s="2"/>
      <c r="EEE81" s="2"/>
      <c r="EEF81" s="2"/>
      <c r="EEG81" s="2"/>
      <c r="EEH81" s="2"/>
      <c r="EEI81" s="2"/>
      <c r="EEJ81" s="2"/>
      <c r="EEK81" s="2"/>
      <c r="EEL81" s="2"/>
      <c r="EEM81" s="2"/>
      <c r="EEN81" s="2"/>
      <c r="EEO81" s="2"/>
      <c r="EEP81" s="2"/>
      <c r="EEQ81" s="2"/>
      <c r="EER81" s="2"/>
      <c r="EES81" s="2"/>
      <c r="EET81" s="2"/>
      <c r="EEU81" s="2"/>
      <c r="EEV81" s="2"/>
      <c r="EEW81" s="2"/>
      <c r="EEX81" s="2"/>
      <c r="EEY81" s="2"/>
      <c r="EEZ81" s="2"/>
      <c r="EFA81" s="2"/>
      <c r="EFB81" s="2"/>
      <c r="EFC81" s="2"/>
      <c r="EFD81" s="2"/>
      <c r="EFE81" s="2"/>
      <c r="EFF81" s="2"/>
      <c r="EFG81" s="2"/>
      <c r="EFH81" s="2"/>
      <c r="EFI81" s="2"/>
      <c r="EFJ81" s="2"/>
      <c r="EFK81" s="2"/>
      <c r="EFL81" s="2"/>
      <c r="EFM81" s="2"/>
      <c r="EFN81" s="2"/>
      <c r="EFO81" s="2"/>
      <c r="EFP81" s="2"/>
      <c r="EFQ81" s="2"/>
      <c r="EFR81" s="2"/>
      <c r="EFS81" s="2"/>
      <c r="EFT81" s="2"/>
      <c r="EFU81" s="2"/>
      <c r="EFV81" s="2"/>
      <c r="EFW81" s="2"/>
      <c r="EFX81" s="2"/>
      <c r="EFY81" s="2"/>
      <c r="EFZ81" s="2"/>
      <c r="EGA81" s="2"/>
      <c r="EGB81" s="2"/>
      <c r="EGC81" s="2"/>
      <c r="EGD81" s="2"/>
      <c r="EGE81" s="2"/>
      <c r="EGF81" s="2"/>
      <c r="EGG81" s="2"/>
      <c r="EGH81" s="2"/>
      <c r="EGI81" s="2"/>
      <c r="EGJ81" s="2"/>
      <c r="EGK81" s="2"/>
      <c r="EGL81" s="2"/>
      <c r="EGM81" s="2"/>
      <c r="EGN81" s="2"/>
      <c r="EGO81" s="2"/>
      <c r="EGP81" s="2"/>
      <c r="EGQ81" s="2"/>
      <c r="EGR81" s="2"/>
      <c r="EGS81" s="2"/>
      <c r="EGT81" s="2"/>
      <c r="EGU81" s="2"/>
      <c r="EGV81" s="2"/>
      <c r="EGW81" s="2"/>
      <c r="EGX81" s="2"/>
      <c r="EGY81" s="2"/>
      <c r="EGZ81" s="2"/>
      <c r="EHA81" s="2"/>
      <c r="EHB81" s="2"/>
      <c r="EHC81" s="2"/>
      <c r="EHD81" s="2"/>
      <c r="EHE81" s="2"/>
      <c r="EHF81" s="2"/>
      <c r="EHG81" s="2"/>
      <c r="EHH81" s="2"/>
      <c r="EHI81" s="2"/>
      <c r="EHJ81" s="2"/>
      <c r="EHK81" s="2"/>
      <c r="EHL81" s="2"/>
      <c r="EHM81" s="2"/>
      <c r="EHN81" s="2"/>
      <c r="EHO81" s="2"/>
      <c r="EHP81" s="2"/>
      <c r="EHQ81" s="2"/>
      <c r="EHR81" s="2"/>
      <c r="EHS81" s="2"/>
      <c r="EHT81" s="2"/>
      <c r="EHU81" s="2"/>
      <c r="EHV81" s="2"/>
      <c r="EHW81" s="2"/>
      <c r="EHX81" s="2"/>
      <c r="EHY81" s="2"/>
      <c r="EHZ81" s="2"/>
      <c r="EIA81" s="2"/>
      <c r="EIB81" s="2"/>
      <c r="EIC81" s="2"/>
      <c r="EID81" s="2"/>
      <c r="EIE81" s="2"/>
      <c r="EIF81" s="2"/>
      <c r="EIG81" s="2"/>
      <c r="EIH81" s="2"/>
      <c r="EII81" s="2"/>
      <c r="EIJ81" s="2"/>
      <c r="EIK81" s="2"/>
      <c r="EIL81" s="2"/>
      <c r="EIM81" s="2"/>
      <c r="EIN81" s="2"/>
      <c r="EIO81" s="2"/>
      <c r="EIP81" s="2"/>
      <c r="EIQ81" s="2"/>
      <c r="EIR81" s="2"/>
      <c r="EIS81" s="2"/>
      <c r="EIT81" s="2"/>
      <c r="EIU81" s="2"/>
      <c r="EIV81" s="2"/>
      <c r="EIW81" s="2"/>
      <c r="EIX81" s="2"/>
      <c r="EIY81" s="2"/>
      <c r="EIZ81" s="2"/>
      <c r="EJA81" s="2"/>
      <c r="EJB81" s="2"/>
      <c r="EJC81" s="2"/>
      <c r="EJD81" s="2"/>
      <c r="EJE81" s="2"/>
      <c r="EJF81" s="2"/>
      <c r="EJG81" s="2"/>
      <c r="EJH81" s="2"/>
      <c r="EJI81" s="2"/>
      <c r="EJJ81" s="2"/>
      <c r="EJK81" s="2"/>
      <c r="EJL81" s="2"/>
      <c r="EJM81" s="2"/>
      <c r="EJN81" s="2"/>
      <c r="EJO81" s="2"/>
      <c r="EJP81" s="2"/>
      <c r="EJQ81" s="2"/>
      <c r="EJR81" s="2"/>
      <c r="EJS81" s="2"/>
      <c r="EJT81" s="2"/>
      <c r="EJU81" s="2"/>
      <c r="EJV81" s="2"/>
      <c r="EJW81" s="2"/>
      <c r="EJX81" s="2"/>
      <c r="EJY81" s="2"/>
      <c r="EJZ81" s="2"/>
      <c r="EKA81" s="2"/>
      <c r="EKB81" s="2"/>
      <c r="EKC81" s="2"/>
      <c r="EKD81" s="2"/>
      <c r="EKE81" s="2"/>
      <c r="EKF81" s="2"/>
      <c r="EKG81" s="2"/>
      <c r="EKH81" s="2"/>
      <c r="EKI81" s="2"/>
      <c r="EKJ81" s="2"/>
      <c r="EKK81" s="2"/>
      <c r="EKL81" s="2"/>
      <c r="EKM81" s="2"/>
      <c r="EKN81" s="2"/>
      <c r="EKO81" s="2"/>
      <c r="EKP81" s="2"/>
      <c r="EKQ81" s="2"/>
      <c r="EKR81" s="2"/>
      <c r="EKS81" s="2"/>
      <c r="EKT81" s="2"/>
      <c r="EKU81" s="2"/>
      <c r="EKV81" s="2"/>
      <c r="EKW81" s="2"/>
      <c r="EKX81" s="2"/>
      <c r="EKY81" s="2"/>
      <c r="EKZ81" s="2"/>
      <c r="ELA81" s="2"/>
      <c r="ELB81" s="2"/>
      <c r="ELC81" s="2"/>
      <c r="ELD81" s="2"/>
      <c r="ELE81" s="2"/>
      <c r="ELF81" s="2"/>
      <c r="ELG81" s="2"/>
      <c r="ELH81" s="2"/>
      <c r="ELI81" s="2"/>
      <c r="ELJ81" s="2"/>
      <c r="ELK81" s="2"/>
      <c r="ELL81" s="2"/>
      <c r="ELM81" s="2"/>
      <c r="ELN81" s="2"/>
      <c r="ELO81" s="2"/>
      <c r="ELP81" s="2"/>
      <c r="ELQ81" s="2"/>
      <c r="ELR81" s="2"/>
      <c r="ELS81" s="2"/>
      <c r="ELT81" s="2"/>
      <c r="ELU81" s="2"/>
      <c r="ELV81" s="2"/>
      <c r="ELW81" s="2"/>
      <c r="ELX81" s="2"/>
      <c r="ELY81" s="2"/>
      <c r="ELZ81" s="2"/>
      <c r="EMA81" s="2"/>
      <c r="EMB81" s="2"/>
      <c r="EMC81" s="2"/>
      <c r="EMD81" s="2"/>
      <c r="EME81" s="2"/>
      <c r="EMF81" s="2"/>
      <c r="EMG81" s="2"/>
      <c r="EMH81" s="2"/>
      <c r="EMI81" s="2"/>
      <c r="EMJ81" s="2"/>
      <c r="EMK81" s="2"/>
      <c r="EML81" s="2"/>
      <c r="EMM81" s="2"/>
      <c r="EMN81" s="2"/>
      <c r="EMO81" s="2"/>
      <c r="EMP81" s="2"/>
      <c r="EMQ81" s="2"/>
      <c r="EMR81" s="2"/>
      <c r="EMS81" s="2"/>
      <c r="EMT81" s="2"/>
      <c r="EMU81" s="2"/>
      <c r="EMV81" s="2"/>
      <c r="EMW81" s="2"/>
      <c r="EMX81" s="2"/>
      <c r="EMY81" s="2"/>
      <c r="EMZ81" s="2"/>
      <c r="ENA81" s="2"/>
      <c r="ENB81" s="2"/>
      <c r="ENC81" s="2"/>
      <c r="END81" s="2"/>
      <c r="ENE81" s="2"/>
      <c r="ENF81" s="2"/>
      <c r="ENG81" s="2"/>
      <c r="ENH81" s="2"/>
      <c r="ENI81" s="2"/>
      <c r="ENJ81" s="2"/>
      <c r="ENK81" s="2"/>
      <c r="ENL81" s="2"/>
      <c r="ENM81" s="2"/>
      <c r="ENN81" s="2"/>
      <c r="ENO81" s="2"/>
      <c r="ENP81" s="2"/>
      <c r="ENQ81" s="2"/>
      <c r="ENR81" s="2"/>
      <c r="ENS81" s="2"/>
      <c r="ENT81" s="2"/>
      <c r="ENU81" s="2"/>
      <c r="ENV81" s="2"/>
      <c r="ENW81" s="2"/>
      <c r="ENX81" s="2"/>
      <c r="ENY81" s="2"/>
      <c r="ENZ81" s="2"/>
      <c r="EOA81" s="2"/>
      <c r="EOB81" s="2"/>
      <c r="EOC81" s="2"/>
      <c r="EOD81" s="2"/>
      <c r="EOE81" s="2"/>
      <c r="EOF81" s="2"/>
      <c r="EOG81" s="2"/>
      <c r="EOH81" s="2"/>
      <c r="EOI81" s="2"/>
      <c r="EOJ81" s="2"/>
      <c r="EOK81" s="2"/>
      <c r="EOL81" s="2"/>
      <c r="EOM81" s="2"/>
      <c r="EON81" s="2"/>
      <c r="EOO81" s="2"/>
      <c r="EOP81" s="2"/>
      <c r="EOQ81" s="2"/>
      <c r="EOR81" s="2"/>
      <c r="EOS81" s="2"/>
      <c r="EOT81" s="2"/>
      <c r="EOU81" s="2"/>
      <c r="EOV81" s="2"/>
      <c r="EOW81" s="2"/>
      <c r="EOX81" s="2"/>
      <c r="EOY81" s="2"/>
      <c r="EOZ81" s="2"/>
      <c r="EPA81" s="2"/>
      <c r="EPB81" s="2"/>
      <c r="EPC81" s="2"/>
      <c r="EPD81" s="2"/>
      <c r="EPE81" s="2"/>
      <c r="EPF81" s="2"/>
      <c r="EPG81" s="2"/>
      <c r="EPH81" s="2"/>
      <c r="EPI81" s="2"/>
      <c r="EPJ81" s="2"/>
      <c r="EPK81" s="2"/>
      <c r="EPL81" s="2"/>
      <c r="EPM81" s="2"/>
      <c r="EPN81" s="2"/>
      <c r="EPO81" s="2"/>
      <c r="EPP81" s="2"/>
      <c r="EPQ81" s="2"/>
      <c r="EPR81" s="2"/>
      <c r="EPS81" s="2"/>
      <c r="EPT81" s="2"/>
      <c r="EPU81" s="2"/>
      <c r="EPV81" s="2"/>
      <c r="EPW81" s="2"/>
      <c r="EPX81" s="2"/>
      <c r="EPY81" s="2"/>
      <c r="EPZ81" s="2"/>
      <c r="EQA81" s="2"/>
      <c r="EQB81" s="2"/>
      <c r="EQC81" s="2"/>
      <c r="EQD81" s="2"/>
      <c r="EQE81" s="2"/>
      <c r="EQF81" s="2"/>
      <c r="EQG81" s="2"/>
      <c r="EQH81" s="2"/>
      <c r="EQI81" s="2"/>
      <c r="EQJ81" s="2"/>
      <c r="EQK81" s="2"/>
      <c r="EQL81" s="2"/>
      <c r="EQM81" s="2"/>
      <c r="EQN81" s="2"/>
      <c r="EQO81" s="2"/>
      <c r="EQP81" s="2"/>
      <c r="EQQ81" s="2"/>
      <c r="EQR81" s="2"/>
      <c r="EQS81" s="2"/>
      <c r="EQT81" s="2"/>
      <c r="EQU81" s="2"/>
      <c r="EQV81" s="2"/>
      <c r="EQW81" s="2"/>
      <c r="EQX81" s="2"/>
      <c r="EQY81" s="2"/>
      <c r="EQZ81" s="2"/>
      <c r="ERA81" s="2"/>
      <c r="ERB81" s="2"/>
      <c r="ERC81" s="2"/>
      <c r="ERD81" s="2"/>
      <c r="ERE81" s="2"/>
      <c r="ERF81" s="2"/>
      <c r="ERG81" s="2"/>
      <c r="ERH81" s="2"/>
      <c r="ERI81" s="2"/>
      <c r="ERJ81" s="2"/>
      <c r="ERK81" s="2"/>
      <c r="ERL81" s="2"/>
      <c r="ERM81" s="2"/>
      <c r="ERN81" s="2"/>
      <c r="ERO81" s="2"/>
      <c r="ERP81" s="2"/>
      <c r="ERQ81" s="2"/>
      <c r="ERR81" s="2"/>
      <c r="ERS81" s="2"/>
      <c r="ERT81" s="2"/>
      <c r="ERU81" s="2"/>
      <c r="ERV81" s="2"/>
      <c r="ERW81" s="2"/>
      <c r="ERX81" s="2"/>
      <c r="ERY81" s="2"/>
      <c r="ERZ81" s="2"/>
      <c r="ESA81" s="2"/>
      <c r="ESB81" s="2"/>
      <c r="ESC81" s="2"/>
      <c r="ESD81" s="2"/>
      <c r="ESE81" s="2"/>
      <c r="ESF81" s="2"/>
      <c r="ESG81" s="2"/>
      <c r="ESH81" s="2"/>
      <c r="ESI81" s="2"/>
      <c r="ESJ81" s="2"/>
      <c r="ESK81" s="2"/>
      <c r="ESL81" s="2"/>
      <c r="ESM81" s="2"/>
      <c r="ESN81" s="2"/>
      <c r="ESO81" s="2"/>
      <c r="ESP81" s="2"/>
      <c r="ESQ81" s="2"/>
      <c r="ESR81" s="2"/>
      <c r="ESS81" s="2"/>
      <c r="EST81" s="2"/>
      <c r="ESU81" s="2"/>
      <c r="ESV81" s="2"/>
      <c r="ESW81" s="2"/>
      <c r="ESX81" s="2"/>
      <c r="ESY81" s="2"/>
      <c r="ESZ81" s="2"/>
      <c r="ETA81" s="2"/>
      <c r="ETB81" s="2"/>
      <c r="ETC81" s="2"/>
      <c r="ETD81" s="2"/>
      <c r="ETE81" s="2"/>
      <c r="ETF81" s="2"/>
      <c r="ETG81" s="2"/>
      <c r="ETH81" s="2"/>
      <c r="ETI81" s="2"/>
      <c r="ETJ81" s="2"/>
      <c r="ETK81" s="2"/>
      <c r="ETL81" s="2"/>
      <c r="ETM81" s="2"/>
      <c r="ETN81" s="2"/>
      <c r="ETO81" s="2"/>
      <c r="ETP81" s="2"/>
      <c r="ETQ81" s="2"/>
      <c r="ETR81" s="2"/>
      <c r="ETS81" s="2"/>
      <c r="ETT81" s="2"/>
      <c r="ETU81" s="2"/>
      <c r="ETV81" s="2"/>
      <c r="ETW81" s="2"/>
      <c r="ETX81" s="2"/>
      <c r="ETY81" s="2"/>
      <c r="ETZ81" s="2"/>
      <c r="EUA81" s="2"/>
      <c r="EUB81" s="2"/>
      <c r="EUC81" s="2"/>
      <c r="EUD81" s="2"/>
      <c r="EUE81" s="2"/>
      <c r="EUF81" s="2"/>
      <c r="EUG81" s="2"/>
      <c r="EUH81" s="2"/>
      <c r="EUI81" s="2"/>
      <c r="EUJ81" s="2"/>
      <c r="EUK81" s="2"/>
      <c r="EUL81" s="2"/>
      <c r="EUM81" s="2"/>
      <c r="EUN81" s="2"/>
      <c r="EUO81" s="2"/>
      <c r="EUP81" s="2"/>
      <c r="EUQ81" s="2"/>
      <c r="EUR81" s="2"/>
      <c r="EUS81" s="2"/>
      <c r="EUT81" s="2"/>
      <c r="EUU81" s="2"/>
      <c r="EUV81" s="2"/>
      <c r="EUW81" s="2"/>
      <c r="EUX81" s="2"/>
      <c r="EUY81" s="2"/>
      <c r="EUZ81" s="2"/>
      <c r="EVA81" s="2"/>
      <c r="EVB81" s="2"/>
      <c r="EVC81" s="2"/>
      <c r="EVD81" s="2"/>
      <c r="EVE81" s="2"/>
      <c r="EVF81" s="2"/>
      <c r="EVG81" s="2"/>
      <c r="EVH81" s="2"/>
      <c r="EVI81" s="2"/>
      <c r="EVJ81" s="2"/>
      <c r="EVK81" s="2"/>
      <c r="EVL81" s="2"/>
      <c r="EVM81" s="2"/>
      <c r="EVN81" s="2"/>
      <c r="EVO81" s="2"/>
      <c r="EVP81" s="2"/>
      <c r="EVQ81" s="2"/>
      <c r="EVR81" s="2"/>
      <c r="EVS81" s="2"/>
      <c r="EVT81" s="2"/>
      <c r="EVU81" s="2"/>
      <c r="EVV81" s="2"/>
      <c r="EVW81" s="2"/>
      <c r="EVX81" s="2"/>
      <c r="EVY81" s="2"/>
      <c r="EVZ81" s="2"/>
      <c r="EWA81" s="2"/>
      <c r="EWB81" s="2"/>
      <c r="EWC81" s="2"/>
      <c r="EWD81" s="2"/>
      <c r="EWE81" s="2"/>
      <c r="EWF81" s="2"/>
      <c r="EWG81" s="2"/>
      <c r="EWH81" s="2"/>
      <c r="EWI81" s="2"/>
      <c r="EWJ81" s="2"/>
      <c r="EWK81" s="2"/>
      <c r="EWL81" s="2"/>
      <c r="EWM81" s="2"/>
      <c r="EWN81" s="2"/>
      <c r="EWO81" s="2"/>
      <c r="EWP81" s="2"/>
      <c r="EWQ81" s="2"/>
      <c r="EWR81" s="2"/>
      <c r="EWS81" s="2"/>
      <c r="EWT81" s="2"/>
      <c r="EWU81" s="2"/>
      <c r="EWV81" s="2"/>
      <c r="EWW81" s="2"/>
      <c r="EWX81" s="2"/>
      <c r="EWY81" s="2"/>
      <c r="EWZ81" s="2"/>
      <c r="EXA81" s="2"/>
      <c r="EXB81" s="2"/>
      <c r="EXC81" s="2"/>
      <c r="EXD81" s="2"/>
      <c r="EXE81" s="2"/>
      <c r="EXF81" s="2"/>
      <c r="EXG81" s="2"/>
      <c r="EXH81" s="2"/>
      <c r="EXI81" s="2"/>
      <c r="EXJ81" s="2"/>
      <c r="EXK81" s="2"/>
      <c r="EXL81" s="2"/>
      <c r="EXM81" s="2"/>
      <c r="EXN81" s="2"/>
      <c r="EXO81" s="2"/>
      <c r="EXP81" s="2"/>
      <c r="EXQ81" s="2"/>
      <c r="EXR81" s="2"/>
      <c r="EXS81" s="2"/>
      <c r="EXT81" s="2"/>
      <c r="EXU81" s="2"/>
      <c r="EXV81" s="2"/>
      <c r="EXW81" s="2"/>
      <c r="EXX81" s="2"/>
      <c r="EXY81" s="2"/>
      <c r="EXZ81" s="2"/>
      <c r="EYA81" s="2"/>
      <c r="EYB81" s="2"/>
      <c r="EYC81" s="2"/>
      <c r="EYD81" s="2"/>
      <c r="EYE81" s="2"/>
      <c r="EYF81" s="2"/>
      <c r="EYG81" s="2"/>
      <c r="EYH81" s="2"/>
      <c r="EYI81" s="2"/>
      <c r="EYJ81" s="2"/>
      <c r="EYK81" s="2"/>
      <c r="EYL81" s="2"/>
      <c r="EYM81" s="2"/>
      <c r="EYN81" s="2"/>
      <c r="EYO81" s="2"/>
      <c r="EYP81" s="2"/>
      <c r="EYQ81" s="2"/>
      <c r="EYR81" s="2"/>
      <c r="EYS81" s="2"/>
      <c r="EYT81" s="2"/>
      <c r="EYU81" s="2"/>
      <c r="EYV81" s="2"/>
      <c r="EYW81" s="2"/>
      <c r="EYX81" s="2"/>
      <c r="EYY81" s="2"/>
      <c r="EYZ81" s="2"/>
      <c r="EZA81" s="2"/>
      <c r="EZB81" s="2"/>
      <c r="EZC81" s="2"/>
      <c r="EZD81" s="2"/>
      <c r="EZE81" s="2"/>
      <c r="EZF81" s="2"/>
      <c r="EZG81" s="2"/>
      <c r="EZH81" s="2"/>
      <c r="EZI81" s="2"/>
      <c r="EZJ81" s="2"/>
      <c r="EZK81" s="2"/>
      <c r="EZL81" s="2"/>
      <c r="EZM81" s="2"/>
      <c r="EZN81" s="2"/>
      <c r="EZO81" s="2"/>
      <c r="EZP81" s="2"/>
      <c r="EZQ81" s="2"/>
      <c r="EZR81" s="2"/>
      <c r="EZS81" s="2"/>
      <c r="EZT81" s="2"/>
      <c r="EZU81" s="2"/>
      <c r="EZV81" s="2"/>
      <c r="EZW81" s="2"/>
      <c r="EZX81" s="2"/>
      <c r="EZY81" s="2"/>
      <c r="EZZ81" s="2"/>
      <c r="FAA81" s="2"/>
      <c r="FAB81" s="2"/>
      <c r="FAC81" s="2"/>
      <c r="FAD81" s="2"/>
      <c r="FAE81" s="2"/>
      <c r="FAF81" s="2"/>
      <c r="FAG81" s="2"/>
      <c r="FAH81" s="2"/>
      <c r="FAI81" s="2"/>
      <c r="FAJ81" s="2"/>
      <c r="FAK81" s="2"/>
      <c r="FAL81" s="2"/>
      <c r="FAM81" s="2"/>
      <c r="FAN81" s="2"/>
      <c r="FAO81" s="2"/>
      <c r="FAP81" s="2"/>
      <c r="FAQ81" s="2"/>
      <c r="FAR81" s="2"/>
      <c r="FAS81" s="2"/>
      <c r="FAT81" s="2"/>
      <c r="FAU81" s="2"/>
      <c r="FAV81" s="2"/>
      <c r="FAW81" s="2"/>
      <c r="FAX81" s="2"/>
      <c r="FAY81" s="2"/>
      <c r="FAZ81" s="2"/>
      <c r="FBA81" s="2"/>
      <c r="FBB81" s="2"/>
      <c r="FBC81" s="2"/>
      <c r="FBD81" s="2"/>
      <c r="FBE81" s="2"/>
      <c r="FBF81" s="2"/>
      <c r="FBG81" s="2"/>
      <c r="FBH81" s="2"/>
      <c r="FBI81" s="2"/>
      <c r="FBJ81" s="2"/>
      <c r="FBK81" s="2"/>
      <c r="FBL81" s="2"/>
      <c r="FBM81" s="2"/>
      <c r="FBN81" s="2"/>
      <c r="FBO81" s="2"/>
      <c r="FBP81" s="2"/>
      <c r="FBQ81" s="2"/>
      <c r="FBR81" s="2"/>
      <c r="FBS81" s="2"/>
      <c r="FBT81" s="2"/>
      <c r="FBU81" s="2"/>
      <c r="FBV81" s="2"/>
      <c r="FBW81" s="2"/>
      <c r="FBX81" s="2"/>
      <c r="FBY81" s="2"/>
      <c r="FBZ81" s="2"/>
      <c r="FCA81" s="2"/>
      <c r="FCB81" s="2"/>
      <c r="FCC81" s="2"/>
      <c r="FCD81" s="2"/>
      <c r="FCE81" s="2"/>
      <c r="FCF81" s="2"/>
      <c r="FCG81" s="2"/>
      <c r="FCH81" s="2"/>
      <c r="FCI81" s="2"/>
      <c r="FCJ81" s="2"/>
      <c r="FCK81" s="2"/>
      <c r="FCL81" s="2"/>
      <c r="FCM81" s="2"/>
      <c r="FCN81" s="2"/>
      <c r="FCO81" s="2"/>
      <c r="FCP81" s="2"/>
      <c r="FCQ81" s="2"/>
      <c r="FCR81" s="2"/>
      <c r="FCS81" s="2"/>
      <c r="FCT81" s="2"/>
      <c r="FCU81" s="2"/>
      <c r="FCV81" s="2"/>
      <c r="FCW81" s="2"/>
      <c r="FCX81" s="2"/>
      <c r="FCY81" s="2"/>
      <c r="FCZ81" s="2"/>
      <c r="FDA81" s="2"/>
      <c r="FDB81" s="2"/>
      <c r="FDC81" s="2"/>
      <c r="FDD81" s="2"/>
      <c r="FDE81" s="2"/>
      <c r="FDF81" s="2"/>
      <c r="FDG81" s="2"/>
      <c r="FDH81" s="2"/>
      <c r="FDI81" s="2"/>
      <c r="FDJ81" s="2"/>
      <c r="FDK81" s="2"/>
      <c r="FDL81" s="2"/>
      <c r="FDM81" s="2"/>
      <c r="FDN81" s="2"/>
      <c r="FDO81" s="2"/>
      <c r="FDP81" s="2"/>
      <c r="FDQ81" s="2"/>
      <c r="FDR81" s="2"/>
      <c r="FDS81" s="2"/>
      <c r="FDT81" s="2"/>
      <c r="FDU81" s="2"/>
      <c r="FDV81" s="2"/>
      <c r="FDW81" s="2"/>
      <c r="FDX81" s="2"/>
      <c r="FDY81" s="2"/>
      <c r="FDZ81" s="2"/>
      <c r="FEA81" s="2"/>
      <c r="FEB81" s="2"/>
      <c r="FEC81" s="2"/>
      <c r="FED81" s="2"/>
      <c r="FEE81" s="2"/>
      <c r="FEF81" s="2"/>
      <c r="FEG81" s="2"/>
      <c r="FEH81" s="2"/>
      <c r="FEI81" s="2"/>
      <c r="FEJ81" s="2"/>
      <c r="FEK81" s="2"/>
      <c r="FEL81" s="2"/>
      <c r="FEM81" s="2"/>
      <c r="FEN81" s="2"/>
      <c r="FEO81" s="2"/>
      <c r="FEP81" s="2"/>
      <c r="FEQ81" s="2"/>
      <c r="FER81" s="2"/>
      <c r="FES81" s="2"/>
      <c r="FET81" s="2"/>
      <c r="FEU81" s="2"/>
      <c r="FEV81" s="2"/>
      <c r="FEW81" s="2"/>
      <c r="FEX81" s="2"/>
      <c r="FEY81" s="2"/>
      <c r="FEZ81" s="2"/>
      <c r="FFA81" s="2"/>
      <c r="FFB81" s="2"/>
      <c r="FFC81" s="2"/>
      <c r="FFD81" s="2"/>
      <c r="FFE81" s="2"/>
      <c r="FFF81" s="2"/>
      <c r="FFG81" s="2"/>
      <c r="FFH81" s="2"/>
      <c r="FFI81" s="2"/>
      <c r="FFJ81" s="2"/>
      <c r="FFK81" s="2"/>
      <c r="FFL81" s="2"/>
      <c r="FFM81" s="2"/>
      <c r="FFN81" s="2"/>
      <c r="FFO81" s="2"/>
      <c r="FFP81" s="2"/>
      <c r="FFQ81" s="2"/>
      <c r="FFR81" s="2"/>
      <c r="FFS81" s="2"/>
      <c r="FFT81" s="2"/>
      <c r="FFU81" s="2"/>
      <c r="FFV81" s="2"/>
      <c r="FFW81" s="2"/>
      <c r="FFX81" s="2"/>
      <c r="FFY81" s="2"/>
      <c r="FFZ81" s="2"/>
      <c r="FGA81" s="2"/>
      <c r="FGB81" s="2"/>
      <c r="FGC81" s="2"/>
      <c r="FGD81" s="2"/>
      <c r="FGE81" s="2"/>
      <c r="FGF81" s="2"/>
      <c r="FGG81" s="2"/>
      <c r="FGH81" s="2"/>
      <c r="FGI81" s="2"/>
      <c r="FGJ81" s="2"/>
      <c r="FGK81" s="2"/>
      <c r="FGL81" s="2"/>
      <c r="FGM81" s="2"/>
      <c r="FGN81" s="2"/>
      <c r="FGO81" s="2"/>
      <c r="FGP81" s="2"/>
      <c r="FGQ81" s="2"/>
      <c r="FGR81" s="2"/>
      <c r="FGS81" s="2"/>
      <c r="FGT81" s="2"/>
      <c r="FGU81" s="2"/>
      <c r="FGV81" s="2"/>
      <c r="FGW81" s="2"/>
      <c r="FGX81" s="2"/>
      <c r="FGY81" s="2"/>
      <c r="FGZ81" s="2"/>
      <c r="FHA81" s="2"/>
      <c r="FHB81" s="2"/>
      <c r="FHC81" s="2"/>
      <c r="FHD81" s="2"/>
      <c r="FHE81" s="2"/>
      <c r="FHF81" s="2"/>
      <c r="FHG81" s="2"/>
      <c r="FHH81" s="2"/>
      <c r="FHI81" s="2"/>
      <c r="FHJ81" s="2"/>
      <c r="FHK81" s="2"/>
      <c r="FHL81" s="2"/>
      <c r="FHM81" s="2"/>
      <c r="FHN81" s="2"/>
      <c r="FHO81" s="2"/>
      <c r="FHP81" s="2"/>
      <c r="FHQ81" s="2"/>
      <c r="FHR81" s="2"/>
      <c r="FHS81" s="2"/>
      <c r="FHT81" s="2"/>
      <c r="FHU81" s="2"/>
      <c r="FHV81" s="2"/>
      <c r="FHW81" s="2"/>
      <c r="FHX81" s="2"/>
      <c r="FHY81" s="2"/>
      <c r="FHZ81" s="2"/>
      <c r="FIA81" s="2"/>
      <c r="FIB81" s="2"/>
      <c r="FIC81" s="2"/>
      <c r="FID81" s="2"/>
      <c r="FIE81" s="2"/>
      <c r="FIF81" s="2"/>
      <c r="FIG81" s="2"/>
      <c r="FIH81" s="2"/>
      <c r="FII81" s="2"/>
      <c r="FIJ81" s="2"/>
      <c r="FIK81" s="2"/>
      <c r="FIL81" s="2"/>
      <c r="FIM81" s="2"/>
      <c r="FIN81" s="2"/>
      <c r="FIO81" s="2"/>
      <c r="FIP81" s="2"/>
      <c r="FIQ81" s="2"/>
      <c r="FIR81" s="2"/>
      <c r="FIS81" s="2"/>
      <c r="FIT81" s="2"/>
      <c r="FIU81" s="2"/>
      <c r="FIV81" s="2"/>
      <c r="FIW81" s="2"/>
      <c r="FIX81" s="2"/>
      <c r="FIY81" s="2"/>
      <c r="FIZ81" s="2"/>
      <c r="FJA81" s="2"/>
      <c r="FJB81" s="2"/>
      <c r="FJC81" s="2"/>
      <c r="FJD81" s="2"/>
      <c r="FJE81" s="2"/>
      <c r="FJF81" s="2"/>
      <c r="FJG81" s="2"/>
      <c r="FJH81" s="2"/>
      <c r="FJI81" s="2"/>
      <c r="FJJ81" s="2"/>
      <c r="FJK81" s="2"/>
      <c r="FJL81" s="2"/>
      <c r="FJM81" s="2"/>
      <c r="FJN81" s="2"/>
      <c r="FJO81" s="2"/>
      <c r="FJP81" s="2"/>
      <c r="FJQ81" s="2"/>
      <c r="FJR81" s="2"/>
      <c r="FJS81" s="2"/>
      <c r="FJT81" s="2"/>
      <c r="FJU81" s="2"/>
      <c r="FJV81" s="2"/>
      <c r="FJW81" s="2"/>
      <c r="FJX81" s="2"/>
      <c r="FJY81" s="2"/>
      <c r="FJZ81" s="2"/>
      <c r="FKA81" s="2"/>
      <c r="FKB81" s="2"/>
      <c r="FKC81" s="2"/>
      <c r="FKD81" s="2"/>
      <c r="FKE81" s="2"/>
      <c r="FKF81" s="2"/>
      <c r="FKG81" s="2"/>
      <c r="FKH81" s="2"/>
      <c r="FKI81" s="2"/>
      <c r="FKJ81" s="2"/>
      <c r="FKK81" s="2"/>
      <c r="FKL81" s="2"/>
      <c r="FKM81" s="2"/>
      <c r="FKN81" s="2"/>
      <c r="FKO81" s="2"/>
      <c r="FKP81" s="2"/>
      <c r="FKQ81" s="2"/>
      <c r="FKR81" s="2"/>
      <c r="FKS81" s="2"/>
      <c r="FKT81" s="2"/>
      <c r="FKU81" s="2"/>
      <c r="FKV81" s="2"/>
      <c r="FKW81" s="2"/>
      <c r="FKX81" s="2"/>
      <c r="FKY81" s="2"/>
      <c r="FKZ81" s="2"/>
      <c r="FLA81" s="2"/>
      <c r="FLB81" s="2"/>
      <c r="FLC81" s="2"/>
      <c r="FLD81" s="2"/>
      <c r="FLE81" s="2"/>
      <c r="FLF81" s="2"/>
      <c r="FLG81" s="2"/>
      <c r="FLH81" s="2"/>
      <c r="FLI81" s="2"/>
      <c r="FLJ81" s="2"/>
      <c r="FLK81" s="2"/>
      <c r="FLL81" s="2"/>
      <c r="FLM81" s="2"/>
      <c r="FLN81" s="2"/>
      <c r="FLO81" s="2"/>
      <c r="FLP81" s="2"/>
      <c r="FLQ81" s="2"/>
      <c r="FLR81" s="2"/>
      <c r="FLS81" s="2"/>
      <c r="FLT81" s="2"/>
      <c r="FLU81" s="2"/>
      <c r="FLV81" s="2"/>
      <c r="FLW81" s="2"/>
      <c r="FLX81" s="2"/>
      <c r="FLY81" s="2"/>
      <c r="FLZ81" s="2"/>
      <c r="FMA81" s="2"/>
      <c r="FMB81" s="2"/>
      <c r="FMC81" s="2"/>
      <c r="FMD81" s="2"/>
      <c r="FME81" s="2"/>
      <c r="FMF81" s="2"/>
      <c r="FMG81" s="2"/>
      <c r="FMH81" s="2"/>
      <c r="FMI81" s="2"/>
      <c r="FMJ81" s="2"/>
      <c r="FMK81" s="2"/>
      <c r="FML81" s="2"/>
      <c r="FMM81" s="2"/>
      <c r="FMN81" s="2"/>
      <c r="FMO81" s="2"/>
      <c r="FMP81" s="2"/>
      <c r="FMQ81" s="2"/>
      <c r="FMR81" s="2"/>
      <c r="FMS81" s="2"/>
      <c r="FMT81" s="2"/>
      <c r="FMU81" s="2"/>
      <c r="FMV81" s="2"/>
      <c r="FMW81" s="2"/>
      <c r="FMX81" s="2"/>
      <c r="FMY81" s="2"/>
      <c r="FMZ81" s="2"/>
      <c r="FNA81" s="2"/>
      <c r="FNB81" s="2"/>
      <c r="FNC81" s="2"/>
      <c r="FND81" s="2"/>
      <c r="FNE81" s="2"/>
      <c r="FNF81" s="2"/>
      <c r="FNG81" s="2"/>
      <c r="FNH81" s="2"/>
      <c r="FNI81" s="2"/>
      <c r="FNJ81" s="2"/>
      <c r="FNK81" s="2"/>
      <c r="FNL81" s="2"/>
      <c r="FNM81" s="2"/>
      <c r="FNN81" s="2"/>
      <c r="FNO81" s="2"/>
      <c r="FNP81" s="2"/>
      <c r="FNQ81" s="2"/>
      <c r="FNR81" s="2"/>
      <c r="FNS81" s="2"/>
      <c r="FNT81" s="2"/>
      <c r="FNU81" s="2"/>
      <c r="FNV81" s="2"/>
      <c r="FNW81" s="2"/>
      <c r="FNX81" s="2"/>
      <c r="FNY81" s="2"/>
      <c r="FNZ81" s="2"/>
      <c r="FOA81" s="2"/>
      <c r="FOB81" s="2"/>
      <c r="FOC81" s="2"/>
      <c r="FOD81" s="2"/>
      <c r="FOE81" s="2"/>
      <c r="FOF81" s="2"/>
      <c r="FOG81" s="2"/>
      <c r="FOH81" s="2"/>
      <c r="FOI81" s="2"/>
      <c r="FOJ81" s="2"/>
      <c r="FOK81" s="2"/>
      <c r="FOL81" s="2"/>
      <c r="FOM81" s="2"/>
      <c r="FON81" s="2"/>
      <c r="FOO81" s="2"/>
      <c r="FOP81" s="2"/>
      <c r="FOQ81" s="2"/>
      <c r="FOR81" s="2"/>
      <c r="FOS81" s="2"/>
      <c r="FOT81" s="2"/>
      <c r="FOU81" s="2"/>
      <c r="FOV81" s="2"/>
      <c r="FOW81" s="2"/>
      <c r="FOX81" s="2"/>
      <c r="FOY81" s="2"/>
      <c r="FOZ81" s="2"/>
      <c r="FPA81" s="2"/>
      <c r="FPB81" s="2"/>
      <c r="FPC81" s="2"/>
      <c r="FPD81" s="2"/>
      <c r="FPE81" s="2"/>
      <c r="FPF81" s="2"/>
      <c r="FPG81" s="2"/>
      <c r="FPH81" s="2"/>
      <c r="FPI81" s="2"/>
      <c r="FPJ81" s="2"/>
      <c r="FPK81" s="2"/>
      <c r="FPL81" s="2"/>
      <c r="FPM81" s="2"/>
      <c r="FPN81" s="2"/>
      <c r="FPO81" s="2"/>
      <c r="FPP81" s="2"/>
      <c r="FPQ81" s="2"/>
      <c r="FPR81" s="2"/>
      <c r="FPS81" s="2"/>
      <c r="FPT81" s="2"/>
      <c r="FPU81" s="2"/>
      <c r="FPV81" s="2"/>
      <c r="FPW81" s="2"/>
      <c r="FPX81" s="2"/>
      <c r="FPY81" s="2"/>
      <c r="FPZ81" s="2"/>
      <c r="FQA81" s="2"/>
      <c r="FQB81" s="2"/>
      <c r="FQC81" s="2"/>
      <c r="FQD81" s="2"/>
      <c r="FQE81" s="2"/>
      <c r="FQF81" s="2"/>
      <c r="FQG81" s="2"/>
      <c r="FQH81" s="2"/>
      <c r="FQI81" s="2"/>
      <c r="FQJ81" s="2"/>
      <c r="FQK81" s="2"/>
      <c r="FQL81" s="2"/>
      <c r="FQM81" s="2"/>
      <c r="FQN81" s="2"/>
      <c r="FQO81" s="2"/>
      <c r="FQP81" s="2"/>
      <c r="FQQ81" s="2"/>
      <c r="FQR81" s="2"/>
      <c r="FQS81" s="2"/>
      <c r="FQT81" s="2"/>
      <c r="FQU81" s="2"/>
      <c r="FQV81" s="2"/>
      <c r="FQW81" s="2"/>
      <c r="FQX81" s="2"/>
      <c r="FQY81" s="2"/>
      <c r="FQZ81" s="2"/>
      <c r="FRA81" s="2"/>
      <c r="FRB81" s="2"/>
      <c r="FRC81" s="2"/>
      <c r="FRD81" s="2"/>
      <c r="FRE81" s="2"/>
      <c r="FRF81" s="2"/>
      <c r="FRG81" s="2"/>
      <c r="FRH81" s="2"/>
      <c r="FRI81" s="2"/>
      <c r="FRJ81" s="2"/>
      <c r="FRK81" s="2"/>
      <c r="FRL81" s="2"/>
      <c r="FRM81" s="2"/>
      <c r="FRN81" s="2"/>
      <c r="FRO81" s="2"/>
      <c r="FRP81" s="2"/>
      <c r="FRQ81" s="2"/>
      <c r="FRR81" s="2"/>
      <c r="FRS81" s="2"/>
      <c r="FRT81" s="2"/>
      <c r="FRU81" s="2"/>
      <c r="FRV81" s="2"/>
      <c r="FRW81" s="2"/>
      <c r="FRX81" s="2"/>
      <c r="FRY81" s="2"/>
      <c r="FRZ81" s="2"/>
      <c r="FSA81" s="2"/>
      <c r="FSB81" s="2"/>
      <c r="FSC81" s="2"/>
      <c r="FSD81" s="2"/>
      <c r="FSE81" s="2"/>
      <c r="FSF81" s="2"/>
      <c r="FSG81" s="2"/>
      <c r="FSH81" s="2"/>
      <c r="FSI81" s="2"/>
      <c r="FSJ81" s="2"/>
      <c r="FSK81" s="2"/>
      <c r="FSL81" s="2"/>
      <c r="FSM81" s="2"/>
      <c r="FSN81" s="2"/>
      <c r="FSO81" s="2"/>
      <c r="FSP81" s="2"/>
      <c r="FSQ81" s="2"/>
      <c r="FSR81" s="2"/>
      <c r="FSS81" s="2"/>
      <c r="FST81" s="2"/>
      <c r="FSU81" s="2"/>
      <c r="FSV81" s="2"/>
      <c r="FSW81" s="2"/>
      <c r="FSX81" s="2"/>
      <c r="FSY81" s="2"/>
      <c r="FSZ81" s="2"/>
      <c r="FTA81" s="2"/>
      <c r="FTB81" s="2"/>
      <c r="FTC81" s="2"/>
      <c r="FTD81" s="2"/>
      <c r="FTE81" s="2"/>
      <c r="FTF81" s="2"/>
      <c r="FTG81" s="2"/>
      <c r="FTH81" s="2"/>
      <c r="FTI81" s="2"/>
      <c r="FTJ81" s="2"/>
      <c r="FTK81" s="2"/>
      <c r="FTL81" s="2"/>
      <c r="FTM81" s="2"/>
      <c r="FTN81" s="2"/>
      <c r="FTO81" s="2"/>
      <c r="FTP81" s="2"/>
      <c r="FTQ81" s="2"/>
      <c r="FTR81" s="2"/>
      <c r="FTS81" s="2"/>
      <c r="FTT81" s="2"/>
      <c r="FTU81" s="2"/>
      <c r="FTV81" s="2"/>
      <c r="FTW81" s="2"/>
      <c r="FTX81" s="2"/>
      <c r="FTY81" s="2"/>
      <c r="FTZ81" s="2"/>
      <c r="FUA81" s="2"/>
      <c r="FUB81" s="2"/>
      <c r="FUC81" s="2"/>
      <c r="FUD81" s="2"/>
      <c r="FUE81" s="2"/>
      <c r="FUF81" s="2"/>
      <c r="FUG81" s="2"/>
      <c r="FUH81" s="2"/>
      <c r="FUI81" s="2"/>
      <c r="FUJ81" s="2"/>
      <c r="FUK81" s="2"/>
      <c r="FUL81" s="2"/>
      <c r="FUM81" s="2"/>
      <c r="FUN81" s="2"/>
      <c r="FUO81" s="2"/>
      <c r="FUP81" s="2"/>
      <c r="FUQ81" s="2"/>
      <c r="FUR81" s="2"/>
      <c r="FUS81" s="2"/>
      <c r="FUT81" s="2"/>
      <c r="FUU81" s="2"/>
      <c r="FUV81" s="2"/>
      <c r="FUW81" s="2"/>
      <c r="FUX81" s="2"/>
      <c r="FUY81" s="2"/>
      <c r="FUZ81" s="2"/>
      <c r="FVA81" s="2"/>
      <c r="FVB81" s="2"/>
      <c r="FVC81" s="2"/>
      <c r="FVD81" s="2"/>
      <c r="FVE81" s="2"/>
      <c r="FVF81" s="2"/>
      <c r="FVG81" s="2"/>
      <c r="FVH81" s="2"/>
      <c r="FVI81" s="2"/>
      <c r="FVJ81" s="2"/>
      <c r="FVK81" s="2"/>
      <c r="FVL81" s="2"/>
      <c r="FVM81" s="2"/>
      <c r="FVN81" s="2"/>
      <c r="FVO81" s="2"/>
      <c r="FVP81" s="2"/>
      <c r="FVQ81" s="2"/>
      <c r="FVR81" s="2"/>
      <c r="FVS81" s="2"/>
      <c r="FVT81" s="2"/>
      <c r="FVU81" s="2"/>
      <c r="FVV81" s="2"/>
      <c r="FVW81" s="2"/>
      <c r="FVX81" s="2"/>
      <c r="FVY81" s="2"/>
      <c r="FVZ81" s="2"/>
      <c r="FWA81" s="2"/>
      <c r="FWB81" s="2"/>
      <c r="FWC81" s="2"/>
      <c r="FWD81" s="2"/>
      <c r="FWE81" s="2"/>
      <c r="FWF81" s="2"/>
      <c r="FWG81" s="2"/>
      <c r="FWH81" s="2"/>
      <c r="FWI81" s="2"/>
      <c r="FWJ81" s="2"/>
      <c r="FWK81" s="2"/>
      <c r="FWL81" s="2"/>
      <c r="FWM81" s="2"/>
      <c r="FWN81" s="2"/>
      <c r="FWO81" s="2"/>
      <c r="FWP81" s="2"/>
      <c r="FWQ81" s="2"/>
      <c r="FWR81" s="2"/>
      <c r="FWS81" s="2"/>
      <c r="FWT81" s="2"/>
      <c r="FWU81" s="2"/>
      <c r="FWV81" s="2"/>
      <c r="FWW81" s="2"/>
      <c r="FWX81" s="2"/>
      <c r="FWY81" s="2"/>
      <c r="FWZ81" s="2"/>
      <c r="FXA81" s="2"/>
      <c r="FXB81" s="2"/>
      <c r="FXC81" s="2"/>
      <c r="FXD81" s="2"/>
      <c r="FXE81" s="2"/>
      <c r="FXF81" s="2"/>
      <c r="FXG81" s="2"/>
      <c r="FXH81" s="2"/>
      <c r="FXI81" s="2"/>
      <c r="FXJ81" s="2"/>
      <c r="FXK81" s="2"/>
      <c r="FXL81" s="2"/>
      <c r="FXM81" s="2"/>
      <c r="FXN81" s="2"/>
      <c r="FXO81" s="2"/>
      <c r="FXP81" s="2"/>
      <c r="FXQ81" s="2"/>
      <c r="FXR81" s="2"/>
      <c r="FXS81" s="2"/>
      <c r="FXT81" s="2"/>
      <c r="FXU81" s="2"/>
      <c r="FXV81" s="2"/>
      <c r="FXW81" s="2"/>
      <c r="FXX81" s="2"/>
      <c r="FXY81" s="2"/>
      <c r="FXZ81" s="2"/>
      <c r="FYA81" s="2"/>
      <c r="FYB81" s="2"/>
      <c r="FYC81" s="2"/>
      <c r="FYD81" s="2"/>
      <c r="FYE81" s="2"/>
      <c r="FYF81" s="2"/>
      <c r="FYG81" s="2"/>
      <c r="FYH81" s="2"/>
      <c r="FYI81" s="2"/>
      <c r="FYJ81" s="2"/>
      <c r="FYK81" s="2"/>
      <c r="FYL81" s="2"/>
      <c r="FYM81" s="2"/>
      <c r="FYN81" s="2"/>
      <c r="FYO81" s="2"/>
      <c r="FYP81" s="2"/>
      <c r="FYQ81" s="2"/>
      <c r="FYR81" s="2"/>
      <c r="FYS81" s="2"/>
      <c r="FYT81" s="2"/>
      <c r="FYU81" s="2"/>
      <c r="FYV81" s="2"/>
      <c r="FYW81" s="2"/>
      <c r="FYX81" s="2"/>
      <c r="FYY81" s="2"/>
      <c r="FYZ81" s="2"/>
      <c r="FZA81" s="2"/>
      <c r="FZB81" s="2"/>
      <c r="FZC81" s="2"/>
      <c r="FZD81" s="2"/>
      <c r="FZE81" s="2"/>
      <c r="FZF81" s="2"/>
      <c r="FZG81" s="2"/>
      <c r="FZH81" s="2"/>
      <c r="FZI81" s="2"/>
      <c r="FZJ81" s="2"/>
      <c r="FZK81" s="2"/>
      <c r="FZL81" s="2"/>
      <c r="FZM81" s="2"/>
      <c r="FZN81" s="2"/>
      <c r="FZO81" s="2"/>
      <c r="FZP81" s="2"/>
      <c r="FZQ81" s="2"/>
      <c r="FZR81" s="2"/>
      <c r="FZS81" s="2"/>
      <c r="FZT81" s="2"/>
      <c r="FZU81" s="2"/>
      <c r="FZV81" s="2"/>
      <c r="FZW81" s="2"/>
      <c r="FZX81" s="2"/>
      <c r="FZY81" s="2"/>
      <c r="FZZ81" s="2"/>
      <c r="GAA81" s="2"/>
      <c r="GAB81" s="2"/>
      <c r="GAC81" s="2"/>
      <c r="GAD81" s="2"/>
      <c r="GAE81" s="2"/>
      <c r="GAF81" s="2"/>
      <c r="GAG81" s="2"/>
      <c r="GAH81" s="2"/>
      <c r="GAI81" s="2"/>
      <c r="GAJ81" s="2"/>
      <c r="GAK81" s="2"/>
      <c r="GAL81" s="2"/>
      <c r="GAM81" s="2"/>
      <c r="GAN81" s="2"/>
      <c r="GAO81" s="2"/>
      <c r="GAP81" s="2"/>
      <c r="GAQ81" s="2"/>
      <c r="GAR81" s="2"/>
      <c r="GAS81" s="2"/>
      <c r="GAT81" s="2"/>
      <c r="GAU81" s="2"/>
      <c r="GAV81" s="2"/>
      <c r="GAW81" s="2"/>
      <c r="GAX81" s="2"/>
      <c r="GAY81" s="2"/>
      <c r="GAZ81" s="2"/>
      <c r="GBA81" s="2"/>
      <c r="GBB81" s="2"/>
      <c r="GBC81" s="2"/>
      <c r="GBD81" s="2"/>
      <c r="GBE81" s="2"/>
      <c r="GBF81" s="2"/>
      <c r="GBG81" s="2"/>
      <c r="GBH81" s="2"/>
      <c r="GBI81" s="2"/>
      <c r="GBJ81" s="2"/>
      <c r="GBK81" s="2"/>
      <c r="GBL81" s="2"/>
      <c r="GBM81" s="2"/>
      <c r="GBN81" s="2"/>
      <c r="GBO81" s="2"/>
      <c r="GBP81" s="2"/>
      <c r="GBQ81" s="2"/>
      <c r="GBR81" s="2"/>
      <c r="GBS81" s="2"/>
      <c r="GBT81" s="2"/>
      <c r="GBU81" s="2"/>
      <c r="GBV81" s="2"/>
      <c r="GBW81" s="2"/>
      <c r="GBX81" s="2"/>
      <c r="GBY81" s="2"/>
      <c r="GBZ81" s="2"/>
      <c r="GCA81" s="2"/>
      <c r="GCB81" s="2"/>
      <c r="GCC81" s="2"/>
      <c r="GCD81" s="2"/>
      <c r="GCE81" s="2"/>
      <c r="GCF81" s="2"/>
      <c r="GCG81" s="2"/>
      <c r="GCH81" s="2"/>
      <c r="GCI81" s="2"/>
      <c r="GCJ81" s="2"/>
      <c r="GCK81" s="2"/>
      <c r="GCL81" s="2"/>
      <c r="GCM81" s="2"/>
      <c r="GCN81" s="2"/>
      <c r="GCO81" s="2"/>
      <c r="GCP81" s="2"/>
      <c r="GCQ81" s="2"/>
      <c r="GCR81" s="2"/>
      <c r="GCS81" s="2"/>
      <c r="GCT81" s="2"/>
      <c r="GCU81" s="2"/>
      <c r="GCV81" s="2"/>
      <c r="GCW81" s="2"/>
      <c r="GCX81" s="2"/>
      <c r="GCY81" s="2"/>
      <c r="GCZ81" s="2"/>
      <c r="GDA81" s="2"/>
      <c r="GDB81" s="2"/>
      <c r="GDC81" s="2"/>
      <c r="GDD81" s="2"/>
      <c r="GDE81" s="2"/>
      <c r="GDF81" s="2"/>
      <c r="GDG81" s="2"/>
      <c r="GDH81" s="2"/>
      <c r="GDI81" s="2"/>
      <c r="GDJ81" s="2"/>
      <c r="GDK81" s="2"/>
      <c r="GDL81" s="2"/>
      <c r="GDM81" s="2"/>
      <c r="GDN81" s="2"/>
      <c r="GDO81" s="2"/>
      <c r="GDP81" s="2"/>
      <c r="GDQ81" s="2"/>
      <c r="GDR81" s="2"/>
      <c r="GDS81" s="2"/>
      <c r="GDT81" s="2"/>
      <c r="GDU81" s="2"/>
      <c r="GDV81" s="2"/>
      <c r="GDW81" s="2"/>
      <c r="GDX81" s="2"/>
      <c r="GDY81" s="2"/>
      <c r="GDZ81" s="2"/>
      <c r="GEA81" s="2"/>
      <c r="GEB81" s="2"/>
      <c r="GEC81" s="2"/>
      <c r="GED81" s="2"/>
      <c r="GEE81" s="2"/>
      <c r="GEF81" s="2"/>
      <c r="GEG81" s="2"/>
      <c r="GEH81" s="2"/>
      <c r="GEI81" s="2"/>
      <c r="GEJ81" s="2"/>
      <c r="GEK81" s="2"/>
      <c r="GEL81" s="2"/>
      <c r="GEM81" s="2"/>
      <c r="GEN81" s="2"/>
      <c r="GEO81" s="2"/>
      <c r="GEP81" s="2"/>
      <c r="GEQ81" s="2"/>
      <c r="GER81" s="2"/>
      <c r="GES81" s="2"/>
      <c r="GET81" s="2"/>
      <c r="GEU81" s="2"/>
      <c r="GEV81" s="2"/>
      <c r="GEW81" s="2"/>
      <c r="GEX81" s="2"/>
      <c r="GEY81" s="2"/>
      <c r="GEZ81" s="2"/>
      <c r="GFA81" s="2"/>
      <c r="GFB81" s="2"/>
      <c r="GFC81" s="2"/>
      <c r="GFD81" s="2"/>
      <c r="GFE81" s="2"/>
      <c r="GFF81" s="2"/>
      <c r="GFG81" s="2"/>
      <c r="GFH81" s="2"/>
      <c r="GFI81" s="2"/>
      <c r="GFJ81" s="2"/>
      <c r="GFK81" s="2"/>
      <c r="GFL81" s="2"/>
      <c r="GFM81" s="2"/>
      <c r="GFN81" s="2"/>
      <c r="GFO81" s="2"/>
      <c r="GFP81" s="2"/>
      <c r="GFQ81" s="2"/>
      <c r="GFR81" s="2"/>
      <c r="GFS81" s="2"/>
      <c r="GFT81" s="2"/>
      <c r="GFU81" s="2"/>
      <c r="GFV81" s="2"/>
      <c r="GFW81" s="2"/>
      <c r="GFX81" s="2"/>
      <c r="GFY81" s="2"/>
      <c r="GFZ81" s="2"/>
      <c r="GGA81" s="2"/>
      <c r="GGB81" s="2"/>
      <c r="GGC81" s="2"/>
      <c r="GGD81" s="2"/>
      <c r="GGE81" s="2"/>
      <c r="GGF81" s="2"/>
      <c r="GGG81" s="2"/>
      <c r="GGH81" s="2"/>
      <c r="GGI81" s="2"/>
      <c r="GGJ81" s="2"/>
      <c r="GGK81" s="2"/>
      <c r="GGL81" s="2"/>
      <c r="GGM81" s="2"/>
      <c r="GGN81" s="2"/>
      <c r="GGO81" s="2"/>
      <c r="GGP81" s="2"/>
      <c r="GGQ81" s="2"/>
      <c r="GGR81" s="2"/>
      <c r="GGS81" s="2"/>
      <c r="GGT81" s="2"/>
      <c r="GGU81" s="2"/>
      <c r="GGV81" s="2"/>
      <c r="GGW81" s="2"/>
      <c r="GGX81" s="2"/>
      <c r="GGY81" s="2"/>
      <c r="GGZ81" s="2"/>
      <c r="GHA81" s="2"/>
      <c r="GHB81" s="2"/>
      <c r="GHC81" s="2"/>
      <c r="GHD81" s="2"/>
      <c r="GHE81" s="2"/>
      <c r="GHF81" s="2"/>
      <c r="GHG81" s="2"/>
      <c r="GHH81" s="2"/>
      <c r="GHI81" s="2"/>
      <c r="GHJ81" s="2"/>
      <c r="GHK81" s="2"/>
      <c r="GHL81" s="2"/>
      <c r="GHM81" s="2"/>
      <c r="GHN81" s="2"/>
      <c r="GHO81" s="2"/>
      <c r="GHP81" s="2"/>
      <c r="GHQ81" s="2"/>
      <c r="GHR81" s="2"/>
      <c r="GHS81" s="2"/>
      <c r="GHT81" s="2"/>
      <c r="GHU81" s="2"/>
      <c r="GHV81" s="2"/>
      <c r="GHW81" s="2"/>
      <c r="GHX81" s="2"/>
      <c r="GHY81" s="2"/>
      <c r="GHZ81" s="2"/>
      <c r="GIA81" s="2"/>
      <c r="GIB81" s="2"/>
      <c r="GIC81" s="2"/>
      <c r="GID81" s="2"/>
      <c r="GIE81" s="2"/>
      <c r="GIF81" s="2"/>
      <c r="GIG81" s="2"/>
      <c r="GIH81" s="2"/>
      <c r="GII81" s="2"/>
      <c r="GIJ81" s="2"/>
      <c r="GIK81" s="2"/>
      <c r="GIL81" s="2"/>
      <c r="GIM81" s="2"/>
      <c r="GIN81" s="2"/>
      <c r="GIO81" s="2"/>
      <c r="GIP81" s="2"/>
      <c r="GIQ81" s="2"/>
      <c r="GIR81" s="2"/>
      <c r="GIS81" s="2"/>
      <c r="GIT81" s="2"/>
      <c r="GIU81" s="2"/>
      <c r="GIV81" s="2"/>
      <c r="GIW81" s="2"/>
      <c r="GIX81" s="2"/>
      <c r="GIY81" s="2"/>
      <c r="GIZ81" s="2"/>
      <c r="GJA81" s="2"/>
      <c r="GJB81" s="2"/>
      <c r="GJC81" s="2"/>
      <c r="GJD81" s="2"/>
      <c r="GJE81" s="2"/>
      <c r="GJF81" s="2"/>
      <c r="GJG81" s="2"/>
      <c r="GJH81" s="2"/>
      <c r="GJI81" s="2"/>
      <c r="GJJ81" s="2"/>
      <c r="GJK81" s="2"/>
      <c r="GJL81" s="2"/>
      <c r="GJM81" s="2"/>
      <c r="GJN81" s="2"/>
      <c r="GJO81" s="2"/>
      <c r="GJP81" s="2"/>
      <c r="GJQ81" s="2"/>
      <c r="GJR81" s="2"/>
      <c r="GJS81" s="2"/>
      <c r="GJT81" s="2"/>
      <c r="GJU81" s="2"/>
      <c r="GJV81" s="2"/>
      <c r="GJW81" s="2"/>
      <c r="GJX81" s="2"/>
      <c r="GJY81" s="2"/>
      <c r="GJZ81" s="2"/>
      <c r="GKA81" s="2"/>
      <c r="GKB81" s="2"/>
      <c r="GKC81" s="2"/>
      <c r="GKD81" s="2"/>
      <c r="GKE81" s="2"/>
      <c r="GKF81" s="2"/>
      <c r="GKG81" s="2"/>
      <c r="GKH81" s="2"/>
      <c r="GKI81" s="2"/>
      <c r="GKJ81" s="2"/>
      <c r="GKK81" s="2"/>
      <c r="GKL81" s="2"/>
      <c r="GKM81" s="2"/>
      <c r="GKN81" s="2"/>
      <c r="GKO81" s="2"/>
      <c r="GKP81" s="2"/>
      <c r="GKQ81" s="2"/>
      <c r="GKR81" s="2"/>
      <c r="GKS81" s="2"/>
      <c r="GKT81" s="2"/>
      <c r="GKU81" s="2"/>
      <c r="GKV81" s="2"/>
      <c r="GKW81" s="2"/>
      <c r="GKX81" s="2"/>
      <c r="GKY81" s="2"/>
      <c r="GKZ81" s="2"/>
      <c r="GLA81" s="2"/>
      <c r="GLB81" s="2"/>
      <c r="GLC81" s="2"/>
      <c r="GLD81" s="2"/>
      <c r="GLE81" s="2"/>
      <c r="GLF81" s="2"/>
      <c r="GLG81" s="2"/>
      <c r="GLH81" s="2"/>
      <c r="GLI81" s="2"/>
      <c r="GLJ81" s="2"/>
      <c r="GLK81" s="2"/>
      <c r="GLL81" s="2"/>
      <c r="GLM81" s="2"/>
      <c r="GLN81" s="2"/>
      <c r="GLO81" s="2"/>
      <c r="GLP81" s="2"/>
      <c r="GLQ81" s="2"/>
      <c r="GLR81" s="2"/>
      <c r="GLS81" s="2"/>
      <c r="GLT81" s="2"/>
      <c r="GLU81" s="2"/>
      <c r="GLV81" s="2"/>
      <c r="GLW81" s="2"/>
      <c r="GLX81" s="2"/>
      <c r="GLY81" s="2"/>
      <c r="GLZ81" s="2"/>
      <c r="GMA81" s="2"/>
      <c r="GMB81" s="2"/>
      <c r="GMC81" s="2"/>
      <c r="GMD81" s="2"/>
      <c r="GME81" s="2"/>
      <c r="GMF81" s="2"/>
      <c r="GMG81" s="2"/>
      <c r="GMH81" s="2"/>
      <c r="GMI81" s="2"/>
      <c r="GMJ81" s="2"/>
      <c r="GMK81" s="2"/>
      <c r="GML81" s="2"/>
      <c r="GMM81" s="2"/>
      <c r="GMN81" s="2"/>
      <c r="GMO81" s="2"/>
      <c r="GMP81" s="2"/>
      <c r="GMQ81" s="2"/>
      <c r="GMR81" s="2"/>
      <c r="GMS81" s="2"/>
      <c r="GMT81" s="2"/>
      <c r="GMU81" s="2"/>
      <c r="GMV81" s="2"/>
      <c r="GMW81" s="2"/>
      <c r="GMX81" s="2"/>
      <c r="GMY81" s="2"/>
      <c r="GMZ81" s="2"/>
      <c r="GNA81" s="2"/>
      <c r="GNB81" s="2"/>
      <c r="GNC81" s="2"/>
      <c r="GND81" s="2"/>
      <c r="GNE81" s="2"/>
      <c r="GNF81" s="2"/>
      <c r="GNG81" s="2"/>
      <c r="GNH81" s="2"/>
      <c r="GNI81" s="2"/>
      <c r="GNJ81" s="2"/>
      <c r="GNK81" s="2"/>
      <c r="GNL81" s="2"/>
      <c r="GNM81" s="2"/>
      <c r="GNN81" s="2"/>
      <c r="GNO81" s="2"/>
      <c r="GNP81" s="2"/>
      <c r="GNQ81" s="2"/>
      <c r="GNR81" s="2"/>
      <c r="GNS81" s="2"/>
      <c r="GNT81" s="2"/>
      <c r="GNU81" s="2"/>
      <c r="GNV81" s="2"/>
      <c r="GNW81" s="2"/>
      <c r="GNX81" s="2"/>
      <c r="GNY81" s="2"/>
      <c r="GNZ81" s="2"/>
      <c r="GOA81" s="2"/>
      <c r="GOB81" s="2"/>
      <c r="GOC81" s="2"/>
      <c r="GOD81" s="2"/>
      <c r="GOE81" s="2"/>
      <c r="GOF81" s="2"/>
      <c r="GOG81" s="2"/>
      <c r="GOH81" s="2"/>
      <c r="GOI81" s="2"/>
      <c r="GOJ81" s="2"/>
      <c r="GOK81" s="2"/>
      <c r="GOL81" s="2"/>
      <c r="GOM81" s="2"/>
      <c r="GON81" s="2"/>
      <c r="GOO81" s="2"/>
      <c r="GOP81" s="2"/>
      <c r="GOQ81" s="2"/>
      <c r="GOR81" s="2"/>
      <c r="GOS81" s="2"/>
      <c r="GOT81" s="2"/>
      <c r="GOU81" s="2"/>
      <c r="GOV81" s="2"/>
      <c r="GOW81" s="2"/>
      <c r="GOX81" s="2"/>
      <c r="GOY81" s="2"/>
      <c r="GOZ81" s="2"/>
      <c r="GPA81" s="2"/>
      <c r="GPB81" s="2"/>
      <c r="GPC81" s="2"/>
      <c r="GPD81" s="2"/>
      <c r="GPE81" s="2"/>
      <c r="GPF81" s="2"/>
      <c r="GPG81" s="2"/>
      <c r="GPH81" s="2"/>
      <c r="GPI81" s="2"/>
      <c r="GPJ81" s="2"/>
      <c r="GPK81" s="2"/>
      <c r="GPL81" s="2"/>
      <c r="GPM81" s="2"/>
      <c r="GPN81" s="2"/>
      <c r="GPO81" s="2"/>
      <c r="GPP81" s="2"/>
      <c r="GPQ81" s="2"/>
      <c r="GPR81" s="2"/>
      <c r="GPS81" s="2"/>
      <c r="GPT81" s="2"/>
      <c r="GPU81" s="2"/>
      <c r="GPV81" s="2"/>
      <c r="GPW81" s="2"/>
      <c r="GPX81" s="2"/>
      <c r="GPY81" s="2"/>
      <c r="GPZ81" s="2"/>
      <c r="GQA81" s="2"/>
      <c r="GQB81" s="2"/>
      <c r="GQC81" s="2"/>
      <c r="GQD81" s="2"/>
      <c r="GQE81" s="2"/>
      <c r="GQF81" s="2"/>
      <c r="GQG81" s="2"/>
      <c r="GQH81" s="2"/>
      <c r="GQI81" s="2"/>
      <c r="GQJ81" s="2"/>
      <c r="GQK81" s="2"/>
      <c r="GQL81" s="2"/>
      <c r="GQM81" s="2"/>
      <c r="GQN81" s="2"/>
      <c r="GQO81" s="2"/>
      <c r="GQP81" s="2"/>
      <c r="GQQ81" s="2"/>
      <c r="GQR81" s="2"/>
      <c r="GQS81" s="2"/>
      <c r="GQT81" s="2"/>
      <c r="GQU81" s="2"/>
      <c r="GQV81" s="2"/>
      <c r="GQW81" s="2"/>
      <c r="GQX81" s="2"/>
      <c r="GQY81" s="2"/>
      <c r="GQZ81" s="2"/>
      <c r="GRA81" s="2"/>
      <c r="GRB81" s="2"/>
      <c r="GRC81" s="2"/>
      <c r="GRD81" s="2"/>
      <c r="GRE81" s="2"/>
      <c r="GRF81" s="2"/>
      <c r="GRG81" s="2"/>
      <c r="GRH81" s="2"/>
      <c r="GRI81" s="2"/>
      <c r="GRJ81" s="2"/>
      <c r="GRK81" s="2"/>
      <c r="GRL81" s="2"/>
      <c r="GRM81" s="2"/>
      <c r="GRN81" s="2"/>
      <c r="GRO81" s="2"/>
      <c r="GRP81" s="2"/>
      <c r="GRQ81" s="2"/>
      <c r="GRR81" s="2"/>
      <c r="GRS81" s="2"/>
      <c r="GRT81" s="2"/>
      <c r="GRU81" s="2"/>
      <c r="GRV81" s="2"/>
      <c r="GRW81" s="2"/>
      <c r="GRX81" s="2"/>
      <c r="GRY81" s="2"/>
      <c r="GRZ81" s="2"/>
      <c r="GSA81" s="2"/>
      <c r="GSB81" s="2"/>
      <c r="GSC81" s="2"/>
      <c r="GSD81" s="2"/>
      <c r="GSE81" s="2"/>
      <c r="GSF81" s="2"/>
      <c r="GSG81" s="2"/>
      <c r="GSH81" s="2"/>
      <c r="GSI81" s="2"/>
      <c r="GSJ81" s="2"/>
      <c r="GSK81" s="2"/>
      <c r="GSL81" s="2"/>
      <c r="GSM81" s="2"/>
      <c r="GSN81" s="2"/>
      <c r="GSO81" s="2"/>
      <c r="GSP81" s="2"/>
      <c r="GSQ81" s="2"/>
      <c r="GSR81" s="2"/>
      <c r="GSS81" s="2"/>
      <c r="GST81" s="2"/>
      <c r="GSU81" s="2"/>
      <c r="GSV81" s="2"/>
      <c r="GSW81" s="2"/>
      <c r="GSX81" s="2"/>
      <c r="GSY81" s="2"/>
      <c r="GSZ81" s="2"/>
      <c r="GTA81" s="2"/>
      <c r="GTB81" s="2"/>
      <c r="GTC81" s="2"/>
      <c r="GTD81" s="2"/>
      <c r="GTE81" s="2"/>
      <c r="GTF81" s="2"/>
      <c r="GTG81" s="2"/>
      <c r="GTH81" s="2"/>
      <c r="GTI81" s="2"/>
      <c r="GTJ81" s="2"/>
      <c r="GTK81" s="2"/>
      <c r="GTL81" s="2"/>
      <c r="GTM81" s="2"/>
      <c r="GTN81" s="2"/>
      <c r="GTO81" s="2"/>
      <c r="GTP81" s="2"/>
      <c r="GTQ81" s="2"/>
      <c r="GTR81" s="2"/>
      <c r="GTS81" s="2"/>
      <c r="GTT81" s="2"/>
      <c r="GTU81" s="2"/>
      <c r="GTV81" s="2"/>
      <c r="GTW81" s="2"/>
      <c r="GTX81" s="2"/>
      <c r="GTY81" s="2"/>
      <c r="GTZ81" s="2"/>
      <c r="GUA81" s="2"/>
      <c r="GUB81" s="2"/>
      <c r="GUC81" s="2"/>
      <c r="GUD81" s="2"/>
      <c r="GUE81" s="2"/>
      <c r="GUF81" s="2"/>
      <c r="GUG81" s="2"/>
      <c r="GUH81" s="2"/>
      <c r="GUI81" s="2"/>
      <c r="GUJ81" s="2"/>
      <c r="GUK81" s="2"/>
      <c r="GUL81" s="2"/>
      <c r="GUM81" s="2"/>
      <c r="GUN81" s="2"/>
      <c r="GUO81" s="2"/>
      <c r="GUP81" s="2"/>
      <c r="GUQ81" s="2"/>
      <c r="GUR81" s="2"/>
      <c r="GUS81" s="2"/>
      <c r="GUT81" s="2"/>
      <c r="GUU81" s="2"/>
      <c r="GUV81" s="2"/>
      <c r="GUW81" s="2"/>
      <c r="GUX81" s="2"/>
      <c r="GUY81" s="2"/>
      <c r="GUZ81" s="2"/>
      <c r="GVA81" s="2"/>
      <c r="GVB81" s="2"/>
      <c r="GVC81" s="2"/>
      <c r="GVD81" s="2"/>
      <c r="GVE81" s="2"/>
      <c r="GVF81" s="2"/>
      <c r="GVG81" s="2"/>
      <c r="GVH81" s="2"/>
      <c r="GVI81" s="2"/>
      <c r="GVJ81" s="2"/>
      <c r="GVK81" s="2"/>
      <c r="GVL81" s="2"/>
      <c r="GVM81" s="2"/>
      <c r="GVN81" s="2"/>
      <c r="GVO81" s="2"/>
      <c r="GVP81" s="2"/>
      <c r="GVQ81" s="2"/>
      <c r="GVR81" s="2"/>
      <c r="GVS81" s="2"/>
      <c r="GVT81" s="2"/>
      <c r="GVU81" s="2"/>
      <c r="GVV81" s="2"/>
      <c r="GVW81" s="2"/>
      <c r="GVX81" s="2"/>
      <c r="GVY81" s="2"/>
      <c r="GVZ81" s="2"/>
      <c r="GWA81" s="2"/>
      <c r="GWB81" s="2"/>
      <c r="GWC81" s="2"/>
      <c r="GWD81" s="2"/>
      <c r="GWE81" s="2"/>
      <c r="GWF81" s="2"/>
      <c r="GWG81" s="2"/>
      <c r="GWH81" s="2"/>
      <c r="GWI81" s="2"/>
      <c r="GWJ81" s="2"/>
      <c r="GWK81" s="2"/>
      <c r="GWL81" s="2"/>
      <c r="GWM81" s="2"/>
      <c r="GWN81" s="2"/>
      <c r="GWO81" s="2"/>
      <c r="GWP81" s="2"/>
      <c r="GWQ81" s="2"/>
      <c r="GWR81" s="2"/>
      <c r="GWS81" s="2"/>
      <c r="GWT81" s="2"/>
      <c r="GWU81" s="2"/>
      <c r="GWV81" s="2"/>
      <c r="GWW81" s="2"/>
      <c r="GWX81" s="2"/>
      <c r="GWY81" s="2"/>
      <c r="GWZ81" s="2"/>
      <c r="GXA81" s="2"/>
      <c r="GXB81" s="2"/>
      <c r="GXC81" s="2"/>
      <c r="GXD81" s="2"/>
      <c r="GXE81" s="2"/>
      <c r="GXF81" s="2"/>
      <c r="GXG81" s="2"/>
      <c r="GXH81" s="2"/>
      <c r="GXI81" s="2"/>
      <c r="GXJ81" s="2"/>
      <c r="GXK81" s="2"/>
      <c r="GXL81" s="2"/>
      <c r="GXM81" s="2"/>
      <c r="GXN81" s="2"/>
      <c r="GXO81" s="2"/>
      <c r="GXP81" s="2"/>
      <c r="GXQ81" s="2"/>
      <c r="GXR81" s="2"/>
      <c r="GXS81" s="2"/>
      <c r="GXT81" s="2"/>
      <c r="GXU81" s="2"/>
      <c r="GXV81" s="2"/>
      <c r="GXW81" s="2"/>
      <c r="GXX81" s="2"/>
      <c r="GXY81" s="2"/>
      <c r="GXZ81" s="2"/>
      <c r="GYA81" s="2"/>
      <c r="GYB81" s="2"/>
      <c r="GYC81" s="2"/>
      <c r="GYD81" s="2"/>
      <c r="GYE81" s="2"/>
      <c r="GYF81" s="2"/>
      <c r="GYG81" s="2"/>
      <c r="GYH81" s="2"/>
      <c r="GYI81" s="2"/>
      <c r="GYJ81" s="2"/>
      <c r="GYK81" s="2"/>
      <c r="GYL81" s="2"/>
      <c r="GYM81" s="2"/>
      <c r="GYN81" s="2"/>
      <c r="GYO81" s="2"/>
      <c r="GYP81" s="2"/>
      <c r="GYQ81" s="2"/>
      <c r="GYR81" s="2"/>
      <c r="GYS81" s="2"/>
      <c r="GYT81" s="2"/>
      <c r="GYU81" s="2"/>
      <c r="GYV81" s="2"/>
      <c r="GYW81" s="2"/>
      <c r="GYX81" s="2"/>
      <c r="GYY81" s="2"/>
      <c r="GYZ81" s="2"/>
      <c r="GZA81" s="2"/>
      <c r="GZB81" s="2"/>
      <c r="GZC81" s="2"/>
      <c r="GZD81" s="2"/>
      <c r="GZE81" s="2"/>
      <c r="GZF81" s="2"/>
      <c r="GZG81" s="2"/>
      <c r="GZH81" s="2"/>
      <c r="GZI81" s="2"/>
      <c r="GZJ81" s="2"/>
      <c r="GZK81" s="2"/>
      <c r="GZL81" s="2"/>
      <c r="GZM81" s="2"/>
      <c r="GZN81" s="2"/>
      <c r="GZO81" s="2"/>
      <c r="GZP81" s="2"/>
      <c r="GZQ81" s="2"/>
      <c r="GZR81" s="2"/>
      <c r="GZS81" s="2"/>
      <c r="GZT81" s="2"/>
      <c r="GZU81" s="2"/>
      <c r="GZV81" s="2"/>
      <c r="GZW81" s="2"/>
      <c r="GZX81" s="2"/>
      <c r="GZY81" s="2"/>
      <c r="GZZ81" s="2"/>
      <c r="HAA81" s="2"/>
      <c r="HAB81" s="2"/>
      <c r="HAC81" s="2"/>
      <c r="HAD81" s="2"/>
      <c r="HAE81" s="2"/>
      <c r="HAF81" s="2"/>
      <c r="HAG81" s="2"/>
      <c r="HAH81" s="2"/>
      <c r="HAI81" s="2"/>
      <c r="HAJ81" s="2"/>
      <c r="HAK81" s="2"/>
      <c r="HAL81" s="2"/>
      <c r="HAM81" s="2"/>
      <c r="HAN81" s="2"/>
      <c r="HAO81" s="2"/>
      <c r="HAP81" s="2"/>
      <c r="HAQ81" s="2"/>
      <c r="HAR81" s="2"/>
      <c r="HAS81" s="2"/>
      <c r="HAT81" s="2"/>
      <c r="HAU81" s="2"/>
      <c r="HAV81" s="2"/>
      <c r="HAW81" s="2"/>
      <c r="HAX81" s="2"/>
      <c r="HAY81" s="2"/>
      <c r="HAZ81" s="2"/>
      <c r="HBA81" s="2"/>
      <c r="HBB81" s="2"/>
      <c r="HBC81" s="2"/>
      <c r="HBD81" s="2"/>
      <c r="HBE81" s="2"/>
      <c r="HBF81" s="2"/>
      <c r="HBG81" s="2"/>
      <c r="HBH81" s="2"/>
      <c r="HBI81" s="2"/>
      <c r="HBJ81" s="2"/>
      <c r="HBK81" s="2"/>
      <c r="HBL81" s="2"/>
      <c r="HBM81" s="2"/>
      <c r="HBN81" s="2"/>
      <c r="HBO81" s="2"/>
      <c r="HBP81" s="2"/>
      <c r="HBQ81" s="2"/>
      <c r="HBR81" s="2"/>
      <c r="HBS81" s="2"/>
      <c r="HBT81" s="2"/>
      <c r="HBU81" s="2"/>
      <c r="HBV81" s="2"/>
      <c r="HBW81" s="2"/>
      <c r="HBX81" s="2"/>
      <c r="HBY81" s="2"/>
      <c r="HBZ81" s="2"/>
      <c r="HCA81" s="2"/>
      <c r="HCB81" s="2"/>
      <c r="HCC81" s="2"/>
      <c r="HCD81" s="2"/>
      <c r="HCE81" s="2"/>
      <c r="HCF81" s="2"/>
      <c r="HCG81" s="2"/>
      <c r="HCH81" s="2"/>
      <c r="HCI81" s="2"/>
      <c r="HCJ81" s="2"/>
      <c r="HCK81" s="2"/>
      <c r="HCL81" s="2"/>
      <c r="HCM81" s="2"/>
      <c r="HCN81" s="2"/>
      <c r="HCO81" s="2"/>
      <c r="HCP81" s="2"/>
      <c r="HCQ81" s="2"/>
      <c r="HCR81" s="2"/>
      <c r="HCS81" s="2"/>
      <c r="HCT81" s="2"/>
      <c r="HCU81" s="2"/>
      <c r="HCV81" s="2"/>
      <c r="HCW81" s="2"/>
      <c r="HCX81" s="2"/>
      <c r="HCY81" s="2"/>
      <c r="HCZ81" s="2"/>
      <c r="HDA81" s="2"/>
      <c r="HDB81" s="2"/>
      <c r="HDC81" s="2"/>
      <c r="HDD81" s="2"/>
      <c r="HDE81" s="2"/>
      <c r="HDF81" s="2"/>
      <c r="HDG81" s="2"/>
      <c r="HDH81" s="2"/>
      <c r="HDI81" s="2"/>
      <c r="HDJ81" s="2"/>
      <c r="HDK81" s="2"/>
      <c r="HDL81" s="2"/>
      <c r="HDM81" s="2"/>
      <c r="HDN81" s="2"/>
      <c r="HDO81" s="2"/>
      <c r="HDP81" s="2"/>
      <c r="HDQ81" s="2"/>
      <c r="HDR81" s="2"/>
      <c r="HDS81" s="2"/>
      <c r="HDT81" s="2"/>
      <c r="HDU81" s="2"/>
      <c r="HDV81" s="2"/>
      <c r="HDW81" s="2"/>
      <c r="HDX81" s="2"/>
      <c r="HDY81" s="2"/>
      <c r="HDZ81" s="2"/>
      <c r="HEA81" s="2"/>
      <c r="HEB81" s="2"/>
      <c r="HEC81" s="2"/>
      <c r="HED81" s="2"/>
      <c r="HEE81" s="2"/>
      <c r="HEF81" s="2"/>
      <c r="HEG81" s="2"/>
      <c r="HEH81" s="2"/>
      <c r="HEI81" s="2"/>
      <c r="HEJ81" s="2"/>
      <c r="HEK81" s="2"/>
      <c r="HEL81" s="2"/>
      <c r="HEM81" s="2"/>
      <c r="HEN81" s="2"/>
      <c r="HEO81" s="2"/>
      <c r="HEP81" s="2"/>
      <c r="HEQ81" s="2"/>
      <c r="HER81" s="2"/>
      <c r="HES81" s="2"/>
      <c r="HET81" s="2"/>
      <c r="HEU81" s="2"/>
      <c r="HEV81" s="2"/>
      <c r="HEW81" s="2"/>
      <c r="HEX81" s="2"/>
      <c r="HEY81" s="2"/>
      <c r="HEZ81" s="2"/>
      <c r="HFA81" s="2"/>
      <c r="HFB81" s="2"/>
      <c r="HFC81" s="2"/>
      <c r="HFD81" s="2"/>
      <c r="HFE81" s="2"/>
      <c r="HFF81" s="2"/>
      <c r="HFG81" s="2"/>
      <c r="HFH81" s="2"/>
      <c r="HFI81" s="2"/>
      <c r="HFJ81" s="2"/>
      <c r="HFK81" s="2"/>
      <c r="HFL81" s="2"/>
      <c r="HFM81" s="2"/>
      <c r="HFN81" s="2"/>
      <c r="HFO81" s="2"/>
      <c r="HFP81" s="2"/>
      <c r="HFQ81" s="2"/>
      <c r="HFR81" s="2"/>
      <c r="HFS81" s="2"/>
      <c r="HFT81" s="2"/>
      <c r="HFU81" s="2"/>
      <c r="HFV81" s="2"/>
      <c r="HFW81" s="2"/>
      <c r="HFX81" s="2"/>
      <c r="HFY81" s="2"/>
      <c r="HFZ81" s="2"/>
      <c r="HGA81" s="2"/>
      <c r="HGB81" s="2"/>
      <c r="HGC81" s="2"/>
      <c r="HGD81" s="2"/>
      <c r="HGE81" s="2"/>
      <c r="HGF81" s="2"/>
      <c r="HGG81" s="2"/>
      <c r="HGH81" s="2"/>
      <c r="HGI81" s="2"/>
      <c r="HGJ81" s="2"/>
      <c r="HGK81" s="2"/>
      <c r="HGL81" s="2"/>
      <c r="HGM81" s="2"/>
      <c r="HGN81" s="2"/>
      <c r="HGO81" s="2"/>
      <c r="HGP81" s="2"/>
      <c r="HGQ81" s="2"/>
      <c r="HGR81" s="2"/>
      <c r="HGS81" s="2"/>
      <c r="HGT81" s="2"/>
      <c r="HGU81" s="2"/>
      <c r="HGV81" s="2"/>
      <c r="HGW81" s="2"/>
      <c r="HGX81" s="2"/>
      <c r="HGY81" s="2"/>
      <c r="HGZ81" s="2"/>
      <c r="HHA81" s="2"/>
      <c r="HHB81" s="2"/>
      <c r="HHC81" s="2"/>
      <c r="HHD81" s="2"/>
      <c r="HHE81" s="2"/>
      <c r="HHF81" s="2"/>
      <c r="HHG81" s="2"/>
      <c r="HHH81" s="2"/>
      <c r="HHI81" s="2"/>
      <c r="HHJ81" s="2"/>
      <c r="HHK81" s="2"/>
      <c r="HHL81" s="2"/>
      <c r="HHM81" s="2"/>
      <c r="HHN81" s="2"/>
      <c r="HHO81" s="2"/>
      <c r="HHP81" s="2"/>
      <c r="HHQ81" s="2"/>
      <c r="HHR81" s="2"/>
      <c r="HHS81" s="2"/>
      <c r="HHT81" s="2"/>
      <c r="HHU81" s="2"/>
      <c r="HHV81" s="2"/>
      <c r="HHW81" s="2"/>
      <c r="HHX81" s="2"/>
      <c r="HHY81" s="2"/>
      <c r="HHZ81" s="2"/>
      <c r="HIA81" s="2"/>
      <c r="HIB81" s="2"/>
      <c r="HIC81" s="2"/>
      <c r="HID81" s="2"/>
      <c r="HIE81" s="2"/>
      <c r="HIF81" s="2"/>
      <c r="HIG81" s="2"/>
      <c r="HIH81" s="2"/>
      <c r="HII81" s="2"/>
      <c r="HIJ81" s="2"/>
      <c r="HIK81" s="2"/>
      <c r="HIL81" s="2"/>
      <c r="HIM81" s="2"/>
      <c r="HIN81" s="2"/>
      <c r="HIO81" s="2"/>
      <c r="HIP81" s="2"/>
      <c r="HIQ81" s="2"/>
      <c r="HIR81" s="2"/>
      <c r="HIS81" s="2"/>
      <c r="HIT81" s="2"/>
      <c r="HIU81" s="2"/>
      <c r="HIV81" s="2"/>
      <c r="HIW81" s="2"/>
      <c r="HIX81" s="2"/>
      <c r="HIY81" s="2"/>
      <c r="HIZ81" s="2"/>
      <c r="HJA81" s="2"/>
      <c r="HJB81" s="2"/>
      <c r="HJC81" s="2"/>
      <c r="HJD81" s="2"/>
      <c r="HJE81" s="2"/>
      <c r="HJF81" s="2"/>
      <c r="HJG81" s="2"/>
      <c r="HJH81" s="2"/>
      <c r="HJI81" s="2"/>
      <c r="HJJ81" s="2"/>
      <c r="HJK81" s="2"/>
      <c r="HJL81" s="2"/>
      <c r="HJM81" s="2"/>
      <c r="HJN81" s="2"/>
      <c r="HJO81" s="2"/>
      <c r="HJP81" s="2"/>
      <c r="HJQ81" s="2"/>
      <c r="HJR81" s="2"/>
      <c r="HJS81" s="2"/>
      <c r="HJT81" s="2"/>
      <c r="HJU81" s="2"/>
      <c r="HJV81" s="2"/>
      <c r="HJW81" s="2"/>
      <c r="HJX81" s="2"/>
      <c r="HJY81" s="2"/>
      <c r="HJZ81" s="2"/>
      <c r="HKA81" s="2"/>
      <c r="HKB81" s="2"/>
      <c r="HKC81" s="2"/>
      <c r="HKD81" s="2"/>
      <c r="HKE81" s="2"/>
      <c r="HKF81" s="2"/>
      <c r="HKG81" s="2"/>
      <c r="HKH81" s="2"/>
      <c r="HKI81" s="2"/>
      <c r="HKJ81" s="2"/>
      <c r="HKK81" s="2"/>
      <c r="HKL81" s="2"/>
      <c r="HKM81" s="2"/>
      <c r="HKN81" s="2"/>
      <c r="HKO81" s="2"/>
      <c r="HKP81" s="2"/>
      <c r="HKQ81" s="2"/>
      <c r="HKR81" s="2"/>
      <c r="HKS81" s="2"/>
      <c r="HKT81" s="2"/>
      <c r="HKU81" s="2"/>
      <c r="HKV81" s="2"/>
      <c r="HKW81" s="2"/>
      <c r="HKX81" s="2"/>
      <c r="HKY81" s="2"/>
      <c r="HKZ81" s="2"/>
      <c r="HLA81" s="2"/>
      <c r="HLB81" s="2"/>
      <c r="HLC81" s="2"/>
      <c r="HLD81" s="2"/>
      <c r="HLE81" s="2"/>
      <c r="HLF81" s="2"/>
      <c r="HLG81" s="2"/>
      <c r="HLH81" s="2"/>
      <c r="HLI81" s="2"/>
      <c r="HLJ81" s="2"/>
      <c r="HLK81" s="2"/>
      <c r="HLL81" s="2"/>
      <c r="HLM81" s="2"/>
      <c r="HLN81" s="2"/>
      <c r="HLO81" s="2"/>
      <c r="HLP81" s="2"/>
      <c r="HLQ81" s="2"/>
      <c r="HLR81" s="2"/>
      <c r="HLS81" s="2"/>
      <c r="HLT81" s="2"/>
      <c r="HLU81" s="2"/>
      <c r="HLV81" s="2"/>
      <c r="HLW81" s="2"/>
      <c r="HLX81" s="2"/>
      <c r="HLY81" s="2"/>
      <c r="HLZ81" s="2"/>
      <c r="HMA81" s="2"/>
      <c r="HMB81" s="2"/>
      <c r="HMC81" s="2"/>
      <c r="HMD81" s="2"/>
      <c r="HME81" s="2"/>
      <c r="HMF81" s="2"/>
      <c r="HMG81" s="2"/>
      <c r="HMH81" s="2"/>
      <c r="HMI81" s="2"/>
      <c r="HMJ81" s="2"/>
      <c r="HMK81" s="2"/>
      <c r="HML81" s="2"/>
      <c r="HMM81" s="2"/>
      <c r="HMN81" s="2"/>
      <c r="HMO81" s="2"/>
      <c r="HMP81" s="2"/>
      <c r="HMQ81" s="2"/>
      <c r="HMR81" s="2"/>
      <c r="HMS81" s="2"/>
      <c r="HMT81" s="2"/>
      <c r="HMU81" s="2"/>
      <c r="HMV81" s="2"/>
      <c r="HMW81" s="2"/>
      <c r="HMX81" s="2"/>
      <c r="HMY81" s="2"/>
      <c r="HMZ81" s="2"/>
      <c r="HNA81" s="2"/>
      <c r="HNB81" s="2"/>
      <c r="HNC81" s="2"/>
      <c r="HND81" s="2"/>
      <c r="HNE81" s="2"/>
      <c r="HNF81" s="2"/>
      <c r="HNG81" s="2"/>
      <c r="HNH81" s="2"/>
      <c r="HNI81" s="2"/>
      <c r="HNJ81" s="2"/>
      <c r="HNK81" s="2"/>
      <c r="HNL81" s="2"/>
      <c r="HNM81" s="2"/>
      <c r="HNN81" s="2"/>
      <c r="HNO81" s="2"/>
      <c r="HNP81" s="2"/>
      <c r="HNQ81" s="2"/>
      <c r="HNR81" s="2"/>
      <c r="HNS81" s="2"/>
      <c r="HNT81" s="2"/>
      <c r="HNU81" s="2"/>
      <c r="HNV81" s="2"/>
      <c r="HNW81" s="2"/>
      <c r="HNX81" s="2"/>
      <c r="HNY81" s="2"/>
      <c r="HNZ81" s="2"/>
      <c r="HOA81" s="2"/>
      <c r="HOB81" s="2"/>
      <c r="HOC81" s="2"/>
      <c r="HOD81" s="2"/>
      <c r="HOE81" s="2"/>
      <c r="HOF81" s="2"/>
      <c r="HOG81" s="2"/>
      <c r="HOH81" s="2"/>
      <c r="HOI81" s="2"/>
      <c r="HOJ81" s="2"/>
      <c r="HOK81" s="2"/>
      <c r="HOL81" s="2"/>
      <c r="HOM81" s="2"/>
      <c r="HON81" s="2"/>
      <c r="HOO81" s="2"/>
      <c r="HOP81" s="2"/>
      <c r="HOQ81" s="2"/>
      <c r="HOR81" s="2"/>
      <c r="HOS81" s="2"/>
      <c r="HOT81" s="2"/>
      <c r="HOU81" s="2"/>
      <c r="HOV81" s="2"/>
      <c r="HOW81" s="2"/>
      <c r="HOX81" s="2"/>
      <c r="HOY81" s="2"/>
      <c r="HOZ81" s="2"/>
      <c r="HPA81" s="2"/>
      <c r="HPB81" s="2"/>
      <c r="HPC81" s="2"/>
      <c r="HPD81" s="2"/>
      <c r="HPE81" s="2"/>
      <c r="HPF81" s="2"/>
      <c r="HPG81" s="2"/>
      <c r="HPH81" s="2"/>
      <c r="HPI81" s="2"/>
      <c r="HPJ81" s="2"/>
      <c r="HPK81" s="2"/>
      <c r="HPL81" s="2"/>
      <c r="HPM81" s="2"/>
      <c r="HPN81" s="2"/>
      <c r="HPO81" s="2"/>
      <c r="HPP81" s="2"/>
      <c r="HPQ81" s="2"/>
      <c r="HPR81" s="2"/>
      <c r="HPS81" s="2"/>
      <c r="HPT81" s="2"/>
      <c r="HPU81" s="2"/>
      <c r="HPV81" s="2"/>
      <c r="HPW81" s="2"/>
      <c r="HPX81" s="2"/>
      <c r="HPY81" s="2"/>
      <c r="HPZ81" s="2"/>
      <c r="HQA81" s="2"/>
      <c r="HQB81" s="2"/>
      <c r="HQC81" s="2"/>
      <c r="HQD81" s="2"/>
      <c r="HQE81" s="2"/>
      <c r="HQF81" s="2"/>
      <c r="HQG81" s="2"/>
      <c r="HQH81" s="2"/>
      <c r="HQI81" s="2"/>
      <c r="HQJ81" s="2"/>
      <c r="HQK81" s="2"/>
      <c r="HQL81" s="2"/>
      <c r="HQM81" s="2"/>
      <c r="HQN81" s="2"/>
      <c r="HQO81" s="2"/>
      <c r="HQP81" s="2"/>
      <c r="HQQ81" s="2"/>
      <c r="HQR81" s="2"/>
      <c r="HQS81" s="2"/>
      <c r="HQT81" s="2"/>
      <c r="HQU81" s="2"/>
      <c r="HQV81" s="2"/>
      <c r="HQW81" s="2"/>
      <c r="HQX81" s="2"/>
      <c r="HQY81" s="2"/>
      <c r="HQZ81" s="2"/>
      <c r="HRA81" s="2"/>
      <c r="HRB81" s="2"/>
      <c r="HRC81" s="2"/>
      <c r="HRD81" s="2"/>
      <c r="HRE81" s="2"/>
      <c r="HRF81" s="2"/>
      <c r="HRG81" s="2"/>
      <c r="HRH81" s="2"/>
      <c r="HRI81" s="2"/>
      <c r="HRJ81" s="2"/>
      <c r="HRK81" s="2"/>
      <c r="HRL81" s="2"/>
      <c r="HRM81" s="2"/>
      <c r="HRN81" s="2"/>
      <c r="HRO81" s="2"/>
      <c r="HRP81" s="2"/>
      <c r="HRQ81" s="2"/>
      <c r="HRR81" s="2"/>
      <c r="HRS81" s="2"/>
      <c r="HRT81" s="2"/>
      <c r="HRU81" s="2"/>
      <c r="HRV81" s="2"/>
      <c r="HRW81" s="2"/>
      <c r="HRX81" s="2"/>
      <c r="HRY81" s="2"/>
      <c r="HRZ81" s="2"/>
      <c r="HSA81" s="2"/>
      <c r="HSB81" s="2"/>
      <c r="HSC81" s="2"/>
      <c r="HSD81" s="2"/>
      <c r="HSE81" s="2"/>
      <c r="HSF81" s="2"/>
      <c r="HSG81" s="2"/>
      <c r="HSH81" s="2"/>
      <c r="HSI81" s="2"/>
      <c r="HSJ81" s="2"/>
      <c r="HSK81" s="2"/>
      <c r="HSL81" s="2"/>
      <c r="HSM81" s="2"/>
      <c r="HSN81" s="2"/>
      <c r="HSO81" s="2"/>
      <c r="HSP81" s="2"/>
      <c r="HSQ81" s="2"/>
      <c r="HSR81" s="2"/>
      <c r="HSS81" s="2"/>
      <c r="HST81" s="2"/>
      <c r="HSU81" s="2"/>
      <c r="HSV81" s="2"/>
      <c r="HSW81" s="2"/>
      <c r="HSX81" s="2"/>
      <c r="HSY81" s="2"/>
      <c r="HSZ81" s="2"/>
      <c r="HTA81" s="2"/>
      <c r="HTB81" s="2"/>
      <c r="HTC81" s="2"/>
      <c r="HTD81" s="2"/>
      <c r="HTE81" s="2"/>
      <c r="HTF81" s="2"/>
      <c r="HTG81" s="2"/>
      <c r="HTH81" s="2"/>
      <c r="HTI81" s="2"/>
      <c r="HTJ81" s="2"/>
      <c r="HTK81" s="2"/>
      <c r="HTL81" s="2"/>
      <c r="HTM81" s="2"/>
      <c r="HTN81" s="2"/>
      <c r="HTO81" s="2"/>
      <c r="HTP81" s="2"/>
      <c r="HTQ81" s="2"/>
      <c r="HTR81" s="2"/>
      <c r="HTS81" s="2"/>
      <c r="HTT81" s="2"/>
      <c r="HTU81" s="2"/>
      <c r="HTV81" s="2"/>
      <c r="HTW81" s="2"/>
      <c r="HTX81" s="2"/>
      <c r="HTY81" s="2"/>
      <c r="HTZ81" s="2"/>
      <c r="HUA81" s="2"/>
      <c r="HUB81" s="2"/>
      <c r="HUC81" s="2"/>
      <c r="HUD81" s="2"/>
      <c r="HUE81" s="2"/>
      <c r="HUF81" s="2"/>
      <c r="HUG81" s="2"/>
      <c r="HUH81" s="2"/>
      <c r="HUI81" s="2"/>
      <c r="HUJ81" s="2"/>
      <c r="HUK81" s="2"/>
      <c r="HUL81" s="2"/>
      <c r="HUM81" s="2"/>
      <c r="HUN81" s="2"/>
      <c r="HUO81" s="2"/>
      <c r="HUP81" s="2"/>
      <c r="HUQ81" s="2"/>
      <c r="HUR81" s="2"/>
      <c r="HUS81" s="2"/>
      <c r="HUT81" s="2"/>
      <c r="HUU81" s="2"/>
      <c r="HUV81" s="2"/>
      <c r="HUW81" s="2"/>
      <c r="HUX81" s="2"/>
      <c r="HUY81" s="2"/>
      <c r="HUZ81" s="2"/>
      <c r="HVA81" s="2"/>
      <c r="HVB81" s="2"/>
      <c r="HVC81" s="2"/>
      <c r="HVD81" s="2"/>
      <c r="HVE81" s="2"/>
      <c r="HVF81" s="2"/>
      <c r="HVG81" s="2"/>
      <c r="HVH81" s="2"/>
      <c r="HVI81" s="2"/>
      <c r="HVJ81" s="2"/>
      <c r="HVK81" s="2"/>
      <c r="HVL81" s="2"/>
      <c r="HVM81" s="2"/>
      <c r="HVN81" s="2"/>
      <c r="HVO81" s="2"/>
      <c r="HVP81" s="2"/>
      <c r="HVQ81" s="2"/>
      <c r="HVR81" s="2"/>
      <c r="HVS81" s="2"/>
      <c r="HVT81" s="2"/>
      <c r="HVU81" s="2"/>
      <c r="HVV81" s="2"/>
      <c r="HVW81" s="2"/>
      <c r="HVX81" s="2"/>
      <c r="HVY81" s="2"/>
      <c r="HVZ81" s="2"/>
      <c r="HWA81" s="2"/>
      <c r="HWB81" s="2"/>
      <c r="HWC81" s="2"/>
      <c r="HWD81" s="2"/>
      <c r="HWE81" s="2"/>
      <c r="HWF81" s="2"/>
      <c r="HWG81" s="2"/>
      <c r="HWH81" s="2"/>
      <c r="HWI81" s="2"/>
      <c r="HWJ81" s="2"/>
      <c r="HWK81" s="2"/>
      <c r="HWL81" s="2"/>
      <c r="HWM81" s="2"/>
      <c r="HWN81" s="2"/>
      <c r="HWO81" s="2"/>
      <c r="HWP81" s="2"/>
      <c r="HWQ81" s="2"/>
      <c r="HWR81" s="2"/>
      <c r="HWS81" s="2"/>
      <c r="HWT81" s="2"/>
      <c r="HWU81" s="2"/>
      <c r="HWV81" s="2"/>
      <c r="HWW81" s="2"/>
      <c r="HWX81" s="2"/>
      <c r="HWY81" s="2"/>
      <c r="HWZ81" s="2"/>
      <c r="HXA81" s="2"/>
      <c r="HXB81" s="2"/>
      <c r="HXC81" s="2"/>
      <c r="HXD81" s="2"/>
      <c r="HXE81" s="2"/>
      <c r="HXF81" s="2"/>
      <c r="HXG81" s="2"/>
      <c r="HXH81" s="2"/>
      <c r="HXI81" s="2"/>
      <c r="HXJ81" s="2"/>
      <c r="HXK81" s="2"/>
      <c r="HXL81" s="2"/>
      <c r="HXM81" s="2"/>
      <c r="HXN81" s="2"/>
      <c r="HXO81" s="2"/>
      <c r="HXP81" s="2"/>
      <c r="HXQ81" s="2"/>
      <c r="HXR81" s="2"/>
      <c r="HXS81" s="2"/>
      <c r="HXT81" s="2"/>
      <c r="HXU81" s="2"/>
      <c r="HXV81" s="2"/>
      <c r="HXW81" s="2"/>
      <c r="HXX81" s="2"/>
      <c r="HXY81" s="2"/>
      <c r="HXZ81" s="2"/>
      <c r="HYA81" s="2"/>
      <c r="HYB81" s="2"/>
      <c r="HYC81" s="2"/>
      <c r="HYD81" s="2"/>
      <c r="HYE81" s="2"/>
      <c r="HYF81" s="2"/>
      <c r="HYG81" s="2"/>
      <c r="HYH81" s="2"/>
      <c r="HYI81" s="2"/>
      <c r="HYJ81" s="2"/>
      <c r="HYK81" s="2"/>
      <c r="HYL81" s="2"/>
      <c r="HYM81" s="2"/>
      <c r="HYN81" s="2"/>
      <c r="HYO81" s="2"/>
      <c r="HYP81" s="2"/>
      <c r="HYQ81" s="2"/>
      <c r="HYR81" s="2"/>
      <c r="HYS81" s="2"/>
      <c r="HYT81" s="2"/>
      <c r="HYU81" s="2"/>
      <c r="HYV81" s="2"/>
      <c r="HYW81" s="2"/>
      <c r="HYX81" s="2"/>
      <c r="HYY81" s="2"/>
      <c r="HYZ81" s="2"/>
      <c r="HZA81" s="2"/>
      <c r="HZB81" s="2"/>
      <c r="HZC81" s="2"/>
      <c r="HZD81" s="2"/>
      <c r="HZE81" s="2"/>
      <c r="HZF81" s="2"/>
      <c r="HZG81" s="2"/>
      <c r="HZH81" s="2"/>
      <c r="HZI81" s="2"/>
      <c r="HZJ81" s="2"/>
      <c r="HZK81" s="2"/>
      <c r="HZL81" s="2"/>
      <c r="HZM81" s="2"/>
      <c r="HZN81" s="2"/>
      <c r="HZO81" s="2"/>
      <c r="HZP81" s="2"/>
      <c r="HZQ81" s="2"/>
      <c r="HZR81" s="2"/>
      <c r="HZS81" s="2"/>
      <c r="HZT81" s="2"/>
      <c r="HZU81" s="2"/>
      <c r="HZV81" s="2"/>
      <c r="HZW81" s="2"/>
      <c r="HZX81" s="2"/>
      <c r="HZY81" s="2"/>
      <c r="HZZ81" s="2"/>
      <c r="IAA81" s="2"/>
      <c r="IAB81" s="2"/>
      <c r="IAC81" s="2"/>
      <c r="IAD81" s="2"/>
      <c r="IAE81" s="2"/>
      <c r="IAF81" s="2"/>
      <c r="IAG81" s="2"/>
      <c r="IAH81" s="2"/>
      <c r="IAI81" s="2"/>
      <c r="IAJ81" s="2"/>
      <c r="IAK81" s="2"/>
      <c r="IAL81" s="2"/>
      <c r="IAM81" s="2"/>
      <c r="IAN81" s="2"/>
      <c r="IAO81" s="2"/>
      <c r="IAP81" s="2"/>
      <c r="IAQ81" s="2"/>
      <c r="IAR81" s="2"/>
      <c r="IAS81" s="2"/>
      <c r="IAT81" s="2"/>
      <c r="IAU81" s="2"/>
      <c r="IAV81" s="2"/>
      <c r="IAW81" s="2"/>
      <c r="IAX81" s="2"/>
      <c r="IAY81" s="2"/>
      <c r="IAZ81" s="2"/>
      <c r="IBA81" s="2"/>
      <c r="IBB81" s="2"/>
      <c r="IBC81" s="2"/>
      <c r="IBD81" s="2"/>
      <c r="IBE81" s="2"/>
      <c r="IBF81" s="2"/>
      <c r="IBG81" s="2"/>
      <c r="IBH81" s="2"/>
      <c r="IBI81" s="2"/>
      <c r="IBJ81" s="2"/>
      <c r="IBK81" s="2"/>
      <c r="IBL81" s="2"/>
      <c r="IBM81" s="2"/>
      <c r="IBN81" s="2"/>
      <c r="IBO81" s="2"/>
      <c r="IBP81" s="2"/>
      <c r="IBQ81" s="2"/>
      <c r="IBR81" s="2"/>
      <c r="IBS81" s="2"/>
      <c r="IBT81" s="2"/>
      <c r="IBU81" s="2"/>
      <c r="IBV81" s="2"/>
      <c r="IBW81" s="2"/>
      <c r="IBX81" s="2"/>
      <c r="IBY81" s="2"/>
      <c r="IBZ81" s="2"/>
      <c r="ICA81" s="2"/>
      <c r="ICB81" s="2"/>
      <c r="ICC81" s="2"/>
      <c r="ICD81" s="2"/>
      <c r="ICE81" s="2"/>
      <c r="ICF81" s="2"/>
      <c r="ICG81" s="2"/>
      <c r="ICH81" s="2"/>
      <c r="ICI81" s="2"/>
      <c r="ICJ81" s="2"/>
      <c r="ICK81" s="2"/>
      <c r="ICL81" s="2"/>
      <c r="ICM81" s="2"/>
      <c r="ICN81" s="2"/>
      <c r="ICO81" s="2"/>
      <c r="ICP81" s="2"/>
      <c r="ICQ81" s="2"/>
      <c r="ICR81" s="2"/>
      <c r="ICS81" s="2"/>
      <c r="ICT81" s="2"/>
      <c r="ICU81" s="2"/>
      <c r="ICV81" s="2"/>
      <c r="ICW81" s="2"/>
      <c r="ICX81" s="2"/>
      <c r="ICY81" s="2"/>
      <c r="ICZ81" s="2"/>
      <c r="IDA81" s="2"/>
      <c r="IDB81" s="2"/>
      <c r="IDC81" s="2"/>
      <c r="IDD81" s="2"/>
      <c r="IDE81" s="2"/>
      <c r="IDF81" s="2"/>
      <c r="IDG81" s="2"/>
      <c r="IDH81" s="2"/>
      <c r="IDI81" s="2"/>
      <c r="IDJ81" s="2"/>
      <c r="IDK81" s="2"/>
      <c r="IDL81" s="2"/>
      <c r="IDM81" s="2"/>
      <c r="IDN81" s="2"/>
      <c r="IDO81" s="2"/>
      <c r="IDP81" s="2"/>
      <c r="IDQ81" s="2"/>
      <c r="IDR81" s="2"/>
      <c r="IDS81" s="2"/>
      <c r="IDT81" s="2"/>
      <c r="IDU81" s="2"/>
      <c r="IDV81" s="2"/>
      <c r="IDW81" s="2"/>
      <c r="IDX81" s="2"/>
      <c r="IDY81" s="2"/>
      <c r="IDZ81" s="2"/>
      <c r="IEA81" s="2"/>
      <c r="IEB81" s="2"/>
      <c r="IEC81" s="2"/>
      <c r="IED81" s="2"/>
      <c r="IEE81" s="2"/>
      <c r="IEF81" s="2"/>
      <c r="IEG81" s="2"/>
      <c r="IEH81" s="2"/>
      <c r="IEI81" s="2"/>
      <c r="IEJ81" s="2"/>
      <c r="IEK81" s="2"/>
      <c r="IEL81" s="2"/>
      <c r="IEM81" s="2"/>
      <c r="IEN81" s="2"/>
      <c r="IEO81" s="2"/>
      <c r="IEP81" s="2"/>
      <c r="IEQ81" s="2"/>
      <c r="IER81" s="2"/>
      <c r="IES81" s="2"/>
      <c r="IET81" s="2"/>
      <c r="IEU81" s="2"/>
      <c r="IEV81" s="2"/>
      <c r="IEW81" s="2"/>
      <c r="IEX81" s="2"/>
      <c r="IEY81" s="2"/>
      <c r="IEZ81" s="2"/>
      <c r="IFA81" s="2"/>
      <c r="IFB81" s="2"/>
      <c r="IFC81" s="2"/>
      <c r="IFD81" s="2"/>
      <c r="IFE81" s="2"/>
      <c r="IFF81" s="2"/>
      <c r="IFG81" s="2"/>
      <c r="IFH81" s="2"/>
      <c r="IFI81" s="2"/>
      <c r="IFJ81" s="2"/>
      <c r="IFK81" s="2"/>
      <c r="IFL81" s="2"/>
      <c r="IFM81" s="2"/>
      <c r="IFN81" s="2"/>
      <c r="IFO81" s="2"/>
      <c r="IFP81" s="2"/>
      <c r="IFQ81" s="2"/>
      <c r="IFR81" s="2"/>
      <c r="IFS81" s="2"/>
      <c r="IFT81" s="2"/>
      <c r="IFU81" s="2"/>
      <c r="IFV81" s="2"/>
      <c r="IFW81" s="2"/>
      <c r="IFX81" s="2"/>
      <c r="IFY81" s="2"/>
      <c r="IFZ81" s="2"/>
      <c r="IGA81" s="2"/>
      <c r="IGB81" s="2"/>
      <c r="IGC81" s="2"/>
      <c r="IGD81" s="2"/>
      <c r="IGE81" s="2"/>
      <c r="IGF81" s="2"/>
      <c r="IGG81" s="2"/>
      <c r="IGH81" s="2"/>
      <c r="IGI81" s="2"/>
      <c r="IGJ81" s="2"/>
      <c r="IGK81" s="2"/>
      <c r="IGL81" s="2"/>
      <c r="IGM81" s="2"/>
      <c r="IGN81" s="2"/>
      <c r="IGO81" s="2"/>
      <c r="IGP81" s="2"/>
      <c r="IGQ81" s="2"/>
      <c r="IGR81" s="2"/>
      <c r="IGS81" s="2"/>
      <c r="IGT81" s="2"/>
      <c r="IGU81" s="2"/>
      <c r="IGV81" s="2"/>
      <c r="IGW81" s="2"/>
      <c r="IGX81" s="2"/>
      <c r="IGY81" s="2"/>
      <c r="IGZ81" s="2"/>
      <c r="IHA81" s="2"/>
      <c r="IHB81" s="2"/>
      <c r="IHC81" s="2"/>
      <c r="IHD81" s="2"/>
      <c r="IHE81" s="2"/>
      <c r="IHF81" s="2"/>
      <c r="IHG81" s="2"/>
      <c r="IHH81" s="2"/>
      <c r="IHI81" s="2"/>
      <c r="IHJ81" s="2"/>
      <c r="IHK81" s="2"/>
      <c r="IHL81" s="2"/>
      <c r="IHM81" s="2"/>
      <c r="IHN81" s="2"/>
      <c r="IHO81" s="2"/>
      <c r="IHP81" s="2"/>
      <c r="IHQ81" s="2"/>
      <c r="IHR81" s="2"/>
      <c r="IHS81" s="2"/>
      <c r="IHT81" s="2"/>
      <c r="IHU81" s="2"/>
      <c r="IHV81" s="2"/>
      <c r="IHW81" s="2"/>
      <c r="IHX81" s="2"/>
      <c r="IHY81" s="2"/>
      <c r="IHZ81" s="2"/>
      <c r="IIA81" s="2"/>
      <c r="IIB81" s="2"/>
      <c r="IIC81" s="2"/>
      <c r="IID81" s="2"/>
      <c r="IIE81" s="2"/>
      <c r="IIF81" s="2"/>
      <c r="IIG81" s="2"/>
      <c r="IIH81" s="2"/>
      <c r="III81" s="2"/>
      <c r="IIJ81" s="2"/>
      <c r="IIK81" s="2"/>
      <c r="IIL81" s="2"/>
      <c r="IIM81" s="2"/>
      <c r="IIN81" s="2"/>
      <c r="IIO81" s="2"/>
      <c r="IIP81" s="2"/>
      <c r="IIQ81" s="2"/>
      <c r="IIR81" s="2"/>
      <c r="IIS81" s="2"/>
      <c r="IIT81" s="2"/>
      <c r="IIU81" s="2"/>
      <c r="IIV81" s="2"/>
      <c r="IIW81" s="2"/>
      <c r="IIX81" s="2"/>
      <c r="IIY81" s="2"/>
      <c r="IIZ81" s="2"/>
      <c r="IJA81" s="2"/>
      <c r="IJB81" s="2"/>
      <c r="IJC81" s="2"/>
      <c r="IJD81" s="2"/>
      <c r="IJE81" s="2"/>
      <c r="IJF81" s="2"/>
      <c r="IJG81" s="2"/>
      <c r="IJH81" s="2"/>
      <c r="IJI81" s="2"/>
      <c r="IJJ81" s="2"/>
      <c r="IJK81" s="2"/>
      <c r="IJL81" s="2"/>
      <c r="IJM81" s="2"/>
      <c r="IJN81" s="2"/>
      <c r="IJO81" s="2"/>
      <c r="IJP81" s="2"/>
      <c r="IJQ81" s="2"/>
      <c r="IJR81" s="2"/>
      <c r="IJS81" s="2"/>
      <c r="IJT81" s="2"/>
      <c r="IJU81" s="2"/>
      <c r="IJV81" s="2"/>
      <c r="IJW81" s="2"/>
      <c r="IJX81" s="2"/>
      <c r="IJY81" s="2"/>
      <c r="IJZ81" s="2"/>
      <c r="IKA81" s="2"/>
      <c r="IKB81" s="2"/>
      <c r="IKC81" s="2"/>
      <c r="IKD81" s="2"/>
      <c r="IKE81" s="2"/>
      <c r="IKF81" s="2"/>
      <c r="IKG81" s="2"/>
      <c r="IKH81" s="2"/>
      <c r="IKI81" s="2"/>
      <c r="IKJ81" s="2"/>
      <c r="IKK81" s="2"/>
      <c r="IKL81" s="2"/>
      <c r="IKM81" s="2"/>
      <c r="IKN81" s="2"/>
      <c r="IKO81" s="2"/>
      <c r="IKP81" s="2"/>
      <c r="IKQ81" s="2"/>
      <c r="IKR81" s="2"/>
      <c r="IKS81" s="2"/>
      <c r="IKT81" s="2"/>
      <c r="IKU81" s="2"/>
      <c r="IKV81" s="2"/>
      <c r="IKW81" s="2"/>
      <c r="IKX81" s="2"/>
      <c r="IKY81" s="2"/>
      <c r="IKZ81" s="2"/>
      <c r="ILA81" s="2"/>
      <c r="ILB81" s="2"/>
      <c r="ILC81" s="2"/>
      <c r="ILD81" s="2"/>
      <c r="ILE81" s="2"/>
      <c r="ILF81" s="2"/>
      <c r="ILG81" s="2"/>
      <c r="ILH81" s="2"/>
      <c r="ILI81" s="2"/>
      <c r="ILJ81" s="2"/>
      <c r="ILK81" s="2"/>
      <c r="ILL81" s="2"/>
      <c r="ILM81" s="2"/>
      <c r="ILN81" s="2"/>
      <c r="ILO81" s="2"/>
      <c r="ILP81" s="2"/>
      <c r="ILQ81" s="2"/>
      <c r="ILR81" s="2"/>
      <c r="ILS81" s="2"/>
      <c r="ILT81" s="2"/>
      <c r="ILU81" s="2"/>
      <c r="ILV81" s="2"/>
      <c r="ILW81" s="2"/>
      <c r="ILX81" s="2"/>
      <c r="ILY81" s="2"/>
      <c r="ILZ81" s="2"/>
      <c r="IMA81" s="2"/>
      <c r="IMB81" s="2"/>
      <c r="IMC81" s="2"/>
      <c r="IMD81" s="2"/>
      <c r="IME81" s="2"/>
      <c r="IMF81" s="2"/>
      <c r="IMG81" s="2"/>
      <c r="IMH81" s="2"/>
      <c r="IMI81" s="2"/>
      <c r="IMJ81" s="2"/>
      <c r="IMK81" s="2"/>
      <c r="IML81" s="2"/>
      <c r="IMM81" s="2"/>
      <c r="IMN81" s="2"/>
      <c r="IMO81" s="2"/>
      <c r="IMP81" s="2"/>
      <c r="IMQ81" s="2"/>
      <c r="IMR81" s="2"/>
      <c r="IMS81" s="2"/>
      <c r="IMT81" s="2"/>
      <c r="IMU81" s="2"/>
      <c r="IMV81" s="2"/>
      <c r="IMW81" s="2"/>
      <c r="IMX81" s="2"/>
      <c r="IMY81" s="2"/>
      <c r="IMZ81" s="2"/>
      <c r="INA81" s="2"/>
      <c r="INB81" s="2"/>
      <c r="INC81" s="2"/>
      <c r="IND81" s="2"/>
      <c r="INE81" s="2"/>
      <c r="INF81" s="2"/>
      <c r="ING81" s="2"/>
      <c r="INH81" s="2"/>
      <c r="INI81" s="2"/>
      <c r="INJ81" s="2"/>
      <c r="INK81" s="2"/>
      <c r="INL81" s="2"/>
      <c r="INM81" s="2"/>
      <c r="INN81" s="2"/>
      <c r="INO81" s="2"/>
      <c r="INP81" s="2"/>
      <c r="INQ81" s="2"/>
      <c r="INR81" s="2"/>
      <c r="INS81" s="2"/>
      <c r="INT81" s="2"/>
      <c r="INU81" s="2"/>
      <c r="INV81" s="2"/>
      <c r="INW81" s="2"/>
      <c r="INX81" s="2"/>
      <c r="INY81" s="2"/>
      <c r="INZ81" s="2"/>
      <c r="IOA81" s="2"/>
      <c r="IOB81" s="2"/>
      <c r="IOC81" s="2"/>
      <c r="IOD81" s="2"/>
      <c r="IOE81" s="2"/>
      <c r="IOF81" s="2"/>
      <c r="IOG81" s="2"/>
      <c r="IOH81" s="2"/>
      <c r="IOI81" s="2"/>
      <c r="IOJ81" s="2"/>
      <c r="IOK81" s="2"/>
      <c r="IOL81" s="2"/>
      <c r="IOM81" s="2"/>
      <c r="ION81" s="2"/>
      <c r="IOO81" s="2"/>
      <c r="IOP81" s="2"/>
      <c r="IOQ81" s="2"/>
      <c r="IOR81" s="2"/>
      <c r="IOS81" s="2"/>
      <c r="IOT81" s="2"/>
      <c r="IOU81" s="2"/>
      <c r="IOV81" s="2"/>
      <c r="IOW81" s="2"/>
      <c r="IOX81" s="2"/>
      <c r="IOY81" s="2"/>
      <c r="IOZ81" s="2"/>
      <c r="IPA81" s="2"/>
      <c r="IPB81" s="2"/>
      <c r="IPC81" s="2"/>
      <c r="IPD81" s="2"/>
      <c r="IPE81" s="2"/>
      <c r="IPF81" s="2"/>
      <c r="IPG81" s="2"/>
      <c r="IPH81" s="2"/>
      <c r="IPI81" s="2"/>
      <c r="IPJ81" s="2"/>
      <c r="IPK81" s="2"/>
      <c r="IPL81" s="2"/>
      <c r="IPM81" s="2"/>
      <c r="IPN81" s="2"/>
      <c r="IPO81" s="2"/>
      <c r="IPP81" s="2"/>
      <c r="IPQ81" s="2"/>
      <c r="IPR81" s="2"/>
      <c r="IPS81" s="2"/>
      <c r="IPT81" s="2"/>
      <c r="IPU81" s="2"/>
      <c r="IPV81" s="2"/>
      <c r="IPW81" s="2"/>
      <c r="IPX81" s="2"/>
      <c r="IPY81" s="2"/>
      <c r="IPZ81" s="2"/>
      <c r="IQA81" s="2"/>
      <c r="IQB81" s="2"/>
      <c r="IQC81" s="2"/>
      <c r="IQD81" s="2"/>
      <c r="IQE81" s="2"/>
      <c r="IQF81" s="2"/>
      <c r="IQG81" s="2"/>
      <c r="IQH81" s="2"/>
      <c r="IQI81" s="2"/>
      <c r="IQJ81" s="2"/>
      <c r="IQK81" s="2"/>
      <c r="IQL81" s="2"/>
      <c r="IQM81" s="2"/>
      <c r="IQN81" s="2"/>
      <c r="IQO81" s="2"/>
      <c r="IQP81" s="2"/>
      <c r="IQQ81" s="2"/>
      <c r="IQR81" s="2"/>
      <c r="IQS81" s="2"/>
      <c r="IQT81" s="2"/>
      <c r="IQU81" s="2"/>
      <c r="IQV81" s="2"/>
      <c r="IQW81" s="2"/>
      <c r="IQX81" s="2"/>
      <c r="IQY81" s="2"/>
      <c r="IQZ81" s="2"/>
      <c r="IRA81" s="2"/>
      <c r="IRB81" s="2"/>
      <c r="IRC81" s="2"/>
      <c r="IRD81" s="2"/>
      <c r="IRE81" s="2"/>
      <c r="IRF81" s="2"/>
      <c r="IRG81" s="2"/>
      <c r="IRH81" s="2"/>
      <c r="IRI81" s="2"/>
      <c r="IRJ81" s="2"/>
      <c r="IRK81" s="2"/>
      <c r="IRL81" s="2"/>
      <c r="IRM81" s="2"/>
      <c r="IRN81" s="2"/>
      <c r="IRO81" s="2"/>
      <c r="IRP81" s="2"/>
      <c r="IRQ81" s="2"/>
      <c r="IRR81" s="2"/>
      <c r="IRS81" s="2"/>
      <c r="IRT81" s="2"/>
      <c r="IRU81" s="2"/>
      <c r="IRV81" s="2"/>
      <c r="IRW81" s="2"/>
      <c r="IRX81" s="2"/>
      <c r="IRY81" s="2"/>
      <c r="IRZ81" s="2"/>
      <c r="ISA81" s="2"/>
      <c r="ISB81" s="2"/>
      <c r="ISC81" s="2"/>
      <c r="ISD81" s="2"/>
      <c r="ISE81" s="2"/>
      <c r="ISF81" s="2"/>
      <c r="ISG81" s="2"/>
      <c r="ISH81" s="2"/>
      <c r="ISI81" s="2"/>
      <c r="ISJ81" s="2"/>
      <c r="ISK81" s="2"/>
      <c r="ISL81" s="2"/>
      <c r="ISM81" s="2"/>
      <c r="ISN81" s="2"/>
      <c r="ISO81" s="2"/>
      <c r="ISP81" s="2"/>
      <c r="ISQ81" s="2"/>
      <c r="ISR81" s="2"/>
      <c r="ISS81" s="2"/>
      <c r="IST81" s="2"/>
      <c r="ISU81" s="2"/>
      <c r="ISV81" s="2"/>
      <c r="ISW81" s="2"/>
      <c r="ISX81" s="2"/>
      <c r="ISY81" s="2"/>
      <c r="ISZ81" s="2"/>
      <c r="ITA81" s="2"/>
      <c r="ITB81" s="2"/>
      <c r="ITC81" s="2"/>
      <c r="ITD81" s="2"/>
      <c r="ITE81" s="2"/>
      <c r="ITF81" s="2"/>
      <c r="ITG81" s="2"/>
      <c r="ITH81" s="2"/>
      <c r="ITI81" s="2"/>
      <c r="ITJ81" s="2"/>
      <c r="ITK81" s="2"/>
      <c r="ITL81" s="2"/>
      <c r="ITM81" s="2"/>
      <c r="ITN81" s="2"/>
      <c r="ITO81" s="2"/>
      <c r="ITP81" s="2"/>
      <c r="ITQ81" s="2"/>
      <c r="ITR81" s="2"/>
      <c r="ITS81" s="2"/>
      <c r="ITT81" s="2"/>
      <c r="ITU81" s="2"/>
      <c r="ITV81" s="2"/>
      <c r="ITW81" s="2"/>
      <c r="ITX81" s="2"/>
      <c r="ITY81" s="2"/>
      <c r="ITZ81" s="2"/>
      <c r="IUA81" s="2"/>
      <c r="IUB81" s="2"/>
      <c r="IUC81" s="2"/>
      <c r="IUD81" s="2"/>
      <c r="IUE81" s="2"/>
      <c r="IUF81" s="2"/>
      <c r="IUG81" s="2"/>
      <c r="IUH81" s="2"/>
      <c r="IUI81" s="2"/>
      <c r="IUJ81" s="2"/>
      <c r="IUK81" s="2"/>
      <c r="IUL81" s="2"/>
      <c r="IUM81" s="2"/>
      <c r="IUN81" s="2"/>
      <c r="IUO81" s="2"/>
      <c r="IUP81" s="2"/>
      <c r="IUQ81" s="2"/>
      <c r="IUR81" s="2"/>
      <c r="IUS81" s="2"/>
      <c r="IUT81" s="2"/>
      <c r="IUU81" s="2"/>
      <c r="IUV81" s="2"/>
      <c r="IUW81" s="2"/>
      <c r="IUX81" s="2"/>
      <c r="IUY81" s="2"/>
      <c r="IUZ81" s="2"/>
      <c r="IVA81" s="2"/>
      <c r="IVB81" s="2"/>
      <c r="IVC81" s="2"/>
      <c r="IVD81" s="2"/>
      <c r="IVE81" s="2"/>
      <c r="IVF81" s="2"/>
      <c r="IVG81" s="2"/>
      <c r="IVH81" s="2"/>
      <c r="IVI81" s="2"/>
      <c r="IVJ81" s="2"/>
      <c r="IVK81" s="2"/>
      <c r="IVL81" s="2"/>
      <c r="IVM81" s="2"/>
      <c r="IVN81" s="2"/>
      <c r="IVO81" s="2"/>
      <c r="IVP81" s="2"/>
      <c r="IVQ81" s="2"/>
      <c r="IVR81" s="2"/>
      <c r="IVS81" s="2"/>
      <c r="IVT81" s="2"/>
      <c r="IVU81" s="2"/>
      <c r="IVV81" s="2"/>
      <c r="IVW81" s="2"/>
      <c r="IVX81" s="2"/>
      <c r="IVY81" s="2"/>
      <c r="IVZ81" s="2"/>
      <c r="IWA81" s="2"/>
      <c r="IWB81" s="2"/>
      <c r="IWC81" s="2"/>
      <c r="IWD81" s="2"/>
      <c r="IWE81" s="2"/>
      <c r="IWF81" s="2"/>
      <c r="IWG81" s="2"/>
      <c r="IWH81" s="2"/>
      <c r="IWI81" s="2"/>
      <c r="IWJ81" s="2"/>
      <c r="IWK81" s="2"/>
      <c r="IWL81" s="2"/>
      <c r="IWM81" s="2"/>
      <c r="IWN81" s="2"/>
      <c r="IWO81" s="2"/>
      <c r="IWP81" s="2"/>
      <c r="IWQ81" s="2"/>
      <c r="IWR81" s="2"/>
      <c r="IWS81" s="2"/>
      <c r="IWT81" s="2"/>
      <c r="IWU81" s="2"/>
      <c r="IWV81" s="2"/>
      <c r="IWW81" s="2"/>
      <c r="IWX81" s="2"/>
      <c r="IWY81" s="2"/>
      <c r="IWZ81" s="2"/>
      <c r="IXA81" s="2"/>
      <c r="IXB81" s="2"/>
      <c r="IXC81" s="2"/>
      <c r="IXD81" s="2"/>
      <c r="IXE81" s="2"/>
      <c r="IXF81" s="2"/>
      <c r="IXG81" s="2"/>
      <c r="IXH81" s="2"/>
      <c r="IXI81" s="2"/>
      <c r="IXJ81" s="2"/>
      <c r="IXK81" s="2"/>
      <c r="IXL81" s="2"/>
      <c r="IXM81" s="2"/>
      <c r="IXN81" s="2"/>
      <c r="IXO81" s="2"/>
      <c r="IXP81" s="2"/>
      <c r="IXQ81" s="2"/>
      <c r="IXR81" s="2"/>
      <c r="IXS81" s="2"/>
      <c r="IXT81" s="2"/>
      <c r="IXU81" s="2"/>
      <c r="IXV81" s="2"/>
      <c r="IXW81" s="2"/>
      <c r="IXX81" s="2"/>
      <c r="IXY81" s="2"/>
      <c r="IXZ81" s="2"/>
      <c r="IYA81" s="2"/>
      <c r="IYB81" s="2"/>
      <c r="IYC81" s="2"/>
      <c r="IYD81" s="2"/>
      <c r="IYE81" s="2"/>
      <c r="IYF81" s="2"/>
      <c r="IYG81" s="2"/>
      <c r="IYH81" s="2"/>
      <c r="IYI81" s="2"/>
      <c r="IYJ81" s="2"/>
      <c r="IYK81" s="2"/>
      <c r="IYL81" s="2"/>
      <c r="IYM81" s="2"/>
      <c r="IYN81" s="2"/>
      <c r="IYO81" s="2"/>
      <c r="IYP81" s="2"/>
      <c r="IYQ81" s="2"/>
      <c r="IYR81" s="2"/>
      <c r="IYS81" s="2"/>
      <c r="IYT81" s="2"/>
      <c r="IYU81" s="2"/>
      <c r="IYV81" s="2"/>
      <c r="IYW81" s="2"/>
      <c r="IYX81" s="2"/>
      <c r="IYY81" s="2"/>
      <c r="IYZ81" s="2"/>
      <c r="IZA81" s="2"/>
      <c r="IZB81" s="2"/>
      <c r="IZC81" s="2"/>
      <c r="IZD81" s="2"/>
      <c r="IZE81" s="2"/>
      <c r="IZF81" s="2"/>
      <c r="IZG81" s="2"/>
      <c r="IZH81" s="2"/>
      <c r="IZI81" s="2"/>
      <c r="IZJ81" s="2"/>
      <c r="IZK81" s="2"/>
      <c r="IZL81" s="2"/>
      <c r="IZM81" s="2"/>
      <c r="IZN81" s="2"/>
      <c r="IZO81" s="2"/>
      <c r="IZP81" s="2"/>
      <c r="IZQ81" s="2"/>
      <c r="IZR81" s="2"/>
      <c r="IZS81" s="2"/>
      <c r="IZT81" s="2"/>
      <c r="IZU81" s="2"/>
      <c r="IZV81" s="2"/>
      <c r="IZW81" s="2"/>
      <c r="IZX81" s="2"/>
      <c r="IZY81" s="2"/>
      <c r="IZZ81" s="2"/>
      <c r="JAA81" s="2"/>
      <c r="JAB81" s="2"/>
      <c r="JAC81" s="2"/>
      <c r="JAD81" s="2"/>
      <c r="JAE81" s="2"/>
      <c r="JAF81" s="2"/>
      <c r="JAG81" s="2"/>
      <c r="JAH81" s="2"/>
      <c r="JAI81" s="2"/>
      <c r="JAJ81" s="2"/>
      <c r="JAK81" s="2"/>
      <c r="JAL81" s="2"/>
      <c r="JAM81" s="2"/>
      <c r="JAN81" s="2"/>
      <c r="JAO81" s="2"/>
      <c r="JAP81" s="2"/>
      <c r="JAQ81" s="2"/>
      <c r="JAR81" s="2"/>
      <c r="JAS81" s="2"/>
      <c r="JAT81" s="2"/>
      <c r="JAU81" s="2"/>
      <c r="JAV81" s="2"/>
      <c r="JAW81" s="2"/>
      <c r="JAX81" s="2"/>
      <c r="JAY81" s="2"/>
      <c r="JAZ81" s="2"/>
      <c r="JBA81" s="2"/>
      <c r="JBB81" s="2"/>
      <c r="JBC81" s="2"/>
      <c r="JBD81" s="2"/>
      <c r="JBE81" s="2"/>
      <c r="JBF81" s="2"/>
      <c r="JBG81" s="2"/>
      <c r="JBH81" s="2"/>
      <c r="JBI81" s="2"/>
      <c r="JBJ81" s="2"/>
      <c r="JBK81" s="2"/>
      <c r="JBL81" s="2"/>
      <c r="JBM81" s="2"/>
      <c r="JBN81" s="2"/>
      <c r="JBO81" s="2"/>
      <c r="JBP81" s="2"/>
      <c r="JBQ81" s="2"/>
      <c r="JBR81" s="2"/>
      <c r="JBS81" s="2"/>
      <c r="JBT81" s="2"/>
      <c r="JBU81" s="2"/>
      <c r="JBV81" s="2"/>
      <c r="JBW81" s="2"/>
      <c r="JBX81" s="2"/>
      <c r="JBY81" s="2"/>
      <c r="JBZ81" s="2"/>
      <c r="JCA81" s="2"/>
      <c r="JCB81" s="2"/>
      <c r="JCC81" s="2"/>
      <c r="JCD81" s="2"/>
      <c r="JCE81" s="2"/>
      <c r="JCF81" s="2"/>
      <c r="JCG81" s="2"/>
      <c r="JCH81" s="2"/>
      <c r="JCI81" s="2"/>
      <c r="JCJ81" s="2"/>
      <c r="JCK81" s="2"/>
      <c r="JCL81" s="2"/>
      <c r="JCM81" s="2"/>
      <c r="JCN81" s="2"/>
      <c r="JCO81" s="2"/>
      <c r="JCP81" s="2"/>
      <c r="JCQ81" s="2"/>
      <c r="JCR81" s="2"/>
      <c r="JCS81" s="2"/>
      <c r="JCT81" s="2"/>
      <c r="JCU81" s="2"/>
      <c r="JCV81" s="2"/>
      <c r="JCW81" s="2"/>
      <c r="JCX81" s="2"/>
      <c r="JCY81" s="2"/>
      <c r="JCZ81" s="2"/>
      <c r="JDA81" s="2"/>
      <c r="JDB81" s="2"/>
      <c r="JDC81" s="2"/>
      <c r="JDD81" s="2"/>
      <c r="JDE81" s="2"/>
      <c r="JDF81" s="2"/>
      <c r="JDG81" s="2"/>
      <c r="JDH81" s="2"/>
      <c r="JDI81" s="2"/>
      <c r="JDJ81" s="2"/>
      <c r="JDK81" s="2"/>
      <c r="JDL81" s="2"/>
      <c r="JDM81" s="2"/>
      <c r="JDN81" s="2"/>
      <c r="JDO81" s="2"/>
      <c r="JDP81" s="2"/>
      <c r="JDQ81" s="2"/>
      <c r="JDR81" s="2"/>
      <c r="JDS81" s="2"/>
      <c r="JDT81" s="2"/>
      <c r="JDU81" s="2"/>
      <c r="JDV81" s="2"/>
      <c r="JDW81" s="2"/>
      <c r="JDX81" s="2"/>
      <c r="JDY81" s="2"/>
      <c r="JDZ81" s="2"/>
      <c r="JEA81" s="2"/>
      <c r="JEB81" s="2"/>
      <c r="JEC81" s="2"/>
      <c r="JED81" s="2"/>
      <c r="JEE81" s="2"/>
      <c r="JEF81" s="2"/>
      <c r="JEG81" s="2"/>
      <c r="JEH81" s="2"/>
      <c r="JEI81" s="2"/>
      <c r="JEJ81" s="2"/>
      <c r="JEK81" s="2"/>
      <c r="JEL81" s="2"/>
      <c r="JEM81" s="2"/>
      <c r="JEN81" s="2"/>
      <c r="JEO81" s="2"/>
      <c r="JEP81" s="2"/>
      <c r="JEQ81" s="2"/>
      <c r="JER81" s="2"/>
      <c r="JES81" s="2"/>
      <c r="JET81" s="2"/>
      <c r="JEU81" s="2"/>
      <c r="JEV81" s="2"/>
      <c r="JEW81" s="2"/>
      <c r="JEX81" s="2"/>
      <c r="JEY81" s="2"/>
      <c r="JEZ81" s="2"/>
      <c r="JFA81" s="2"/>
      <c r="JFB81" s="2"/>
      <c r="JFC81" s="2"/>
      <c r="JFD81" s="2"/>
      <c r="JFE81" s="2"/>
      <c r="JFF81" s="2"/>
      <c r="JFG81" s="2"/>
      <c r="JFH81" s="2"/>
      <c r="JFI81" s="2"/>
      <c r="JFJ81" s="2"/>
      <c r="JFK81" s="2"/>
      <c r="JFL81" s="2"/>
      <c r="JFM81" s="2"/>
      <c r="JFN81" s="2"/>
      <c r="JFO81" s="2"/>
      <c r="JFP81" s="2"/>
      <c r="JFQ81" s="2"/>
      <c r="JFR81" s="2"/>
      <c r="JFS81" s="2"/>
      <c r="JFT81" s="2"/>
      <c r="JFU81" s="2"/>
      <c r="JFV81" s="2"/>
      <c r="JFW81" s="2"/>
      <c r="JFX81" s="2"/>
      <c r="JFY81" s="2"/>
      <c r="JFZ81" s="2"/>
      <c r="JGA81" s="2"/>
      <c r="JGB81" s="2"/>
      <c r="JGC81" s="2"/>
      <c r="JGD81" s="2"/>
      <c r="JGE81" s="2"/>
      <c r="JGF81" s="2"/>
      <c r="JGG81" s="2"/>
      <c r="JGH81" s="2"/>
      <c r="JGI81" s="2"/>
      <c r="JGJ81" s="2"/>
      <c r="JGK81" s="2"/>
      <c r="JGL81" s="2"/>
      <c r="JGM81" s="2"/>
      <c r="JGN81" s="2"/>
      <c r="JGO81" s="2"/>
      <c r="JGP81" s="2"/>
      <c r="JGQ81" s="2"/>
      <c r="JGR81" s="2"/>
      <c r="JGS81" s="2"/>
      <c r="JGT81" s="2"/>
      <c r="JGU81" s="2"/>
      <c r="JGV81" s="2"/>
      <c r="JGW81" s="2"/>
      <c r="JGX81" s="2"/>
      <c r="JGY81" s="2"/>
      <c r="JGZ81" s="2"/>
      <c r="JHA81" s="2"/>
      <c r="JHB81" s="2"/>
      <c r="JHC81" s="2"/>
      <c r="JHD81" s="2"/>
      <c r="JHE81" s="2"/>
      <c r="JHF81" s="2"/>
      <c r="JHG81" s="2"/>
      <c r="JHH81" s="2"/>
      <c r="JHI81" s="2"/>
      <c r="JHJ81" s="2"/>
      <c r="JHK81" s="2"/>
      <c r="JHL81" s="2"/>
      <c r="JHM81" s="2"/>
      <c r="JHN81" s="2"/>
      <c r="JHO81" s="2"/>
      <c r="JHP81" s="2"/>
      <c r="JHQ81" s="2"/>
      <c r="JHR81" s="2"/>
      <c r="JHS81" s="2"/>
      <c r="JHT81" s="2"/>
      <c r="JHU81" s="2"/>
      <c r="JHV81" s="2"/>
      <c r="JHW81" s="2"/>
      <c r="JHX81" s="2"/>
      <c r="JHY81" s="2"/>
      <c r="JHZ81" s="2"/>
      <c r="JIA81" s="2"/>
      <c r="JIB81" s="2"/>
      <c r="JIC81" s="2"/>
      <c r="JID81" s="2"/>
      <c r="JIE81" s="2"/>
      <c r="JIF81" s="2"/>
      <c r="JIG81" s="2"/>
      <c r="JIH81" s="2"/>
      <c r="JII81" s="2"/>
      <c r="JIJ81" s="2"/>
      <c r="JIK81" s="2"/>
      <c r="JIL81" s="2"/>
      <c r="JIM81" s="2"/>
      <c r="JIN81" s="2"/>
      <c r="JIO81" s="2"/>
      <c r="JIP81" s="2"/>
      <c r="JIQ81" s="2"/>
      <c r="JIR81" s="2"/>
      <c r="JIS81" s="2"/>
      <c r="JIT81" s="2"/>
      <c r="JIU81" s="2"/>
      <c r="JIV81" s="2"/>
      <c r="JIW81" s="2"/>
      <c r="JIX81" s="2"/>
      <c r="JIY81" s="2"/>
      <c r="JIZ81" s="2"/>
      <c r="JJA81" s="2"/>
      <c r="JJB81" s="2"/>
      <c r="JJC81" s="2"/>
      <c r="JJD81" s="2"/>
      <c r="JJE81" s="2"/>
      <c r="JJF81" s="2"/>
      <c r="JJG81" s="2"/>
      <c r="JJH81" s="2"/>
      <c r="JJI81" s="2"/>
      <c r="JJJ81" s="2"/>
      <c r="JJK81" s="2"/>
      <c r="JJL81" s="2"/>
      <c r="JJM81" s="2"/>
      <c r="JJN81" s="2"/>
      <c r="JJO81" s="2"/>
      <c r="JJP81" s="2"/>
      <c r="JJQ81" s="2"/>
      <c r="JJR81" s="2"/>
      <c r="JJS81" s="2"/>
      <c r="JJT81" s="2"/>
      <c r="JJU81" s="2"/>
      <c r="JJV81" s="2"/>
      <c r="JJW81" s="2"/>
      <c r="JJX81" s="2"/>
      <c r="JJY81" s="2"/>
      <c r="JJZ81" s="2"/>
      <c r="JKA81" s="2"/>
      <c r="JKB81" s="2"/>
      <c r="JKC81" s="2"/>
      <c r="JKD81" s="2"/>
      <c r="JKE81" s="2"/>
      <c r="JKF81" s="2"/>
      <c r="JKG81" s="2"/>
      <c r="JKH81" s="2"/>
      <c r="JKI81" s="2"/>
      <c r="JKJ81" s="2"/>
      <c r="JKK81" s="2"/>
      <c r="JKL81" s="2"/>
      <c r="JKM81" s="2"/>
      <c r="JKN81" s="2"/>
      <c r="JKO81" s="2"/>
      <c r="JKP81" s="2"/>
      <c r="JKQ81" s="2"/>
      <c r="JKR81" s="2"/>
      <c r="JKS81" s="2"/>
      <c r="JKT81" s="2"/>
      <c r="JKU81" s="2"/>
      <c r="JKV81" s="2"/>
      <c r="JKW81" s="2"/>
      <c r="JKX81" s="2"/>
      <c r="JKY81" s="2"/>
      <c r="JKZ81" s="2"/>
      <c r="JLA81" s="2"/>
      <c r="JLB81" s="2"/>
      <c r="JLC81" s="2"/>
      <c r="JLD81" s="2"/>
      <c r="JLE81" s="2"/>
      <c r="JLF81" s="2"/>
      <c r="JLG81" s="2"/>
      <c r="JLH81" s="2"/>
      <c r="JLI81" s="2"/>
      <c r="JLJ81" s="2"/>
      <c r="JLK81" s="2"/>
      <c r="JLL81" s="2"/>
      <c r="JLM81" s="2"/>
      <c r="JLN81" s="2"/>
      <c r="JLO81" s="2"/>
      <c r="JLP81" s="2"/>
      <c r="JLQ81" s="2"/>
      <c r="JLR81" s="2"/>
      <c r="JLS81" s="2"/>
      <c r="JLT81" s="2"/>
      <c r="JLU81" s="2"/>
      <c r="JLV81" s="2"/>
      <c r="JLW81" s="2"/>
      <c r="JLX81" s="2"/>
      <c r="JLY81" s="2"/>
      <c r="JLZ81" s="2"/>
      <c r="JMA81" s="2"/>
      <c r="JMB81" s="2"/>
      <c r="JMC81" s="2"/>
      <c r="JMD81" s="2"/>
      <c r="JME81" s="2"/>
      <c r="JMF81" s="2"/>
      <c r="JMG81" s="2"/>
      <c r="JMH81" s="2"/>
      <c r="JMI81" s="2"/>
      <c r="JMJ81" s="2"/>
      <c r="JMK81" s="2"/>
      <c r="JML81" s="2"/>
      <c r="JMM81" s="2"/>
      <c r="JMN81" s="2"/>
      <c r="JMO81" s="2"/>
      <c r="JMP81" s="2"/>
      <c r="JMQ81" s="2"/>
      <c r="JMR81" s="2"/>
      <c r="JMS81" s="2"/>
      <c r="JMT81" s="2"/>
      <c r="JMU81" s="2"/>
      <c r="JMV81" s="2"/>
      <c r="JMW81" s="2"/>
      <c r="JMX81" s="2"/>
      <c r="JMY81" s="2"/>
      <c r="JMZ81" s="2"/>
      <c r="JNA81" s="2"/>
      <c r="JNB81" s="2"/>
      <c r="JNC81" s="2"/>
      <c r="JND81" s="2"/>
      <c r="JNE81" s="2"/>
      <c r="JNF81" s="2"/>
      <c r="JNG81" s="2"/>
      <c r="JNH81" s="2"/>
      <c r="JNI81" s="2"/>
      <c r="JNJ81" s="2"/>
      <c r="JNK81" s="2"/>
      <c r="JNL81" s="2"/>
      <c r="JNM81" s="2"/>
      <c r="JNN81" s="2"/>
      <c r="JNO81" s="2"/>
      <c r="JNP81" s="2"/>
      <c r="JNQ81" s="2"/>
      <c r="JNR81" s="2"/>
      <c r="JNS81" s="2"/>
      <c r="JNT81" s="2"/>
      <c r="JNU81" s="2"/>
      <c r="JNV81" s="2"/>
      <c r="JNW81" s="2"/>
      <c r="JNX81" s="2"/>
      <c r="JNY81" s="2"/>
      <c r="JNZ81" s="2"/>
      <c r="JOA81" s="2"/>
      <c r="JOB81" s="2"/>
      <c r="JOC81" s="2"/>
      <c r="JOD81" s="2"/>
      <c r="JOE81" s="2"/>
      <c r="JOF81" s="2"/>
      <c r="JOG81" s="2"/>
      <c r="JOH81" s="2"/>
      <c r="JOI81" s="2"/>
      <c r="JOJ81" s="2"/>
      <c r="JOK81" s="2"/>
      <c r="JOL81" s="2"/>
      <c r="JOM81" s="2"/>
      <c r="JON81" s="2"/>
      <c r="JOO81" s="2"/>
      <c r="JOP81" s="2"/>
      <c r="JOQ81" s="2"/>
      <c r="JOR81" s="2"/>
      <c r="JOS81" s="2"/>
      <c r="JOT81" s="2"/>
      <c r="JOU81" s="2"/>
      <c r="JOV81" s="2"/>
      <c r="JOW81" s="2"/>
      <c r="JOX81" s="2"/>
      <c r="JOY81" s="2"/>
      <c r="JOZ81" s="2"/>
      <c r="JPA81" s="2"/>
      <c r="JPB81" s="2"/>
      <c r="JPC81" s="2"/>
      <c r="JPD81" s="2"/>
      <c r="JPE81" s="2"/>
      <c r="JPF81" s="2"/>
      <c r="JPG81" s="2"/>
      <c r="JPH81" s="2"/>
      <c r="JPI81" s="2"/>
      <c r="JPJ81" s="2"/>
      <c r="JPK81" s="2"/>
      <c r="JPL81" s="2"/>
      <c r="JPM81" s="2"/>
      <c r="JPN81" s="2"/>
      <c r="JPO81" s="2"/>
      <c r="JPP81" s="2"/>
      <c r="JPQ81" s="2"/>
      <c r="JPR81" s="2"/>
      <c r="JPS81" s="2"/>
      <c r="JPT81" s="2"/>
      <c r="JPU81" s="2"/>
      <c r="JPV81" s="2"/>
      <c r="JPW81" s="2"/>
      <c r="JPX81" s="2"/>
      <c r="JPY81" s="2"/>
      <c r="JPZ81" s="2"/>
      <c r="JQA81" s="2"/>
      <c r="JQB81" s="2"/>
      <c r="JQC81" s="2"/>
      <c r="JQD81" s="2"/>
      <c r="JQE81" s="2"/>
      <c r="JQF81" s="2"/>
      <c r="JQG81" s="2"/>
      <c r="JQH81" s="2"/>
      <c r="JQI81" s="2"/>
      <c r="JQJ81" s="2"/>
      <c r="JQK81" s="2"/>
      <c r="JQL81" s="2"/>
      <c r="JQM81" s="2"/>
      <c r="JQN81" s="2"/>
      <c r="JQO81" s="2"/>
      <c r="JQP81" s="2"/>
      <c r="JQQ81" s="2"/>
      <c r="JQR81" s="2"/>
      <c r="JQS81" s="2"/>
      <c r="JQT81" s="2"/>
      <c r="JQU81" s="2"/>
      <c r="JQV81" s="2"/>
      <c r="JQW81" s="2"/>
      <c r="JQX81" s="2"/>
      <c r="JQY81" s="2"/>
      <c r="JQZ81" s="2"/>
      <c r="JRA81" s="2"/>
      <c r="JRB81" s="2"/>
      <c r="JRC81" s="2"/>
      <c r="JRD81" s="2"/>
      <c r="JRE81" s="2"/>
      <c r="JRF81" s="2"/>
      <c r="JRG81" s="2"/>
      <c r="JRH81" s="2"/>
      <c r="JRI81" s="2"/>
      <c r="JRJ81" s="2"/>
      <c r="JRK81" s="2"/>
      <c r="JRL81" s="2"/>
      <c r="JRM81" s="2"/>
      <c r="JRN81" s="2"/>
      <c r="JRO81" s="2"/>
      <c r="JRP81" s="2"/>
      <c r="JRQ81" s="2"/>
      <c r="JRR81" s="2"/>
      <c r="JRS81" s="2"/>
      <c r="JRT81" s="2"/>
      <c r="JRU81" s="2"/>
      <c r="JRV81" s="2"/>
      <c r="JRW81" s="2"/>
      <c r="JRX81" s="2"/>
      <c r="JRY81" s="2"/>
      <c r="JRZ81" s="2"/>
      <c r="JSA81" s="2"/>
      <c r="JSB81" s="2"/>
      <c r="JSC81" s="2"/>
      <c r="JSD81" s="2"/>
      <c r="JSE81" s="2"/>
      <c r="JSF81" s="2"/>
      <c r="JSG81" s="2"/>
      <c r="JSH81" s="2"/>
      <c r="JSI81" s="2"/>
      <c r="JSJ81" s="2"/>
      <c r="JSK81" s="2"/>
      <c r="JSL81" s="2"/>
      <c r="JSM81" s="2"/>
      <c r="JSN81" s="2"/>
      <c r="JSO81" s="2"/>
      <c r="JSP81" s="2"/>
      <c r="JSQ81" s="2"/>
      <c r="JSR81" s="2"/>
      <c r="JSS81" s="2"/>
      <c r="JST81" s="2"/>
      <c r="JSU81" s="2"/>
      <c r="JSV81" s="2"/>
      <c r="JSW81" s="2"/>
      <c r="JSX81" s="2"/>
      <c r="JSY81" s="2"/>
      <c r="JSZ81" s="2"/>
      <c r="JTA81" s="2"/>
      <c r="JTB81" s="2"/>
      <c r="JTC81" s="2"/>
      <c r="JTD81" s="2"/>
      <c r="JTE81" s="2"/>
      <c r="JTF81" s="2"/>
      <c r="JTG81" s="2"/>
      <c r="JTH81" s="2"/>
      <c r="JTI81" s="2"/>
      <c r="JTJ81" s="2"/>
      <c r="JTK81" s="2"/>
      <c r="JTL81" s="2"/>
      <c r="JTM81" s="2"/>
      <c r="JTN81" s="2"/>
      <c r="JTO81" s="2"/>
      <c r="JTP81" s="2"/>
      <c r="JTQ81" s="2"/>
      <c r="JTR81" s="2"/>
      <c r="JTS81" s="2"/>
      <c r="JTT81" s="2"/>
      <c r="JTU81" s="2"/>
      <c r="JTV81" s="2"/>
      <c r="JTW81" s="2"/>
      <c r="JTX81" s="2"/>
      <c r="JTY81" s="2"/>
      <c r="JTZ81" s="2"/>
      <c r="JUA81" s="2"/>
      <c r="JUB81" s="2"/>
      <c r="JUC81" s="2"/>
      <c r="JUD81" s="2"/>
      <c r="JUE81" s="2"/>
      <c r="JUF81" s="2"/>
      <c r="JUG81" s="2"/>
      <c r="JUH81" s="2"/>
      <c r="JUI81" s="2"/>
      <c r="JUJ81" s="2"/>
      <c r="JUK81" s="2"/>
      <c r="JUL81" s="2"/>
      <c r="JUM81" s="2"/>
      <c r="JUN81" s="2"/>
      <c r="JUO81" s="2"/>
      <c r="JUP81" s="2"/>
      <c r="JUQ81" s="2"/>
      <c r="JUR81" s="2"/>
      <c r="JUS81" s="2"/>
      <c r="JUT81" s="2"/>
      <c r="JUU81" s="2"/>
      <c r="JUV81" s="2"/>
      <c r="JUW81" s="2"/>
      <c r="JUX81" s="2"/>
      <c r="JUY81" s="2"/>
      <c r="JUZ81" s="2"/>
      <c r="JVA81" s="2"/>
      <c r="JVB81" s="2"/>
      <c r="JVC81" s="2"/>
      <c r="JVD81" s="2"/>
      <c r="JVE81" s="2"/>
      <c r="JVF81" s="2"/>
      <c r="JVG81" s="2"/>
      <c r="JVH81" s="2"/>
      <c r="JVI81" s="2"/>
      <c r="JVJ81" s="2"/>
      <c r="JVK81" s="2"/>
      <c r="JVL81" s="2"/>
      <c r="JVM81" s="2"/>
      <c r="JVN81" s="2"/>
      <c r="JVO81" s="2"/>
      <c r="JVP81" s="2"/>
      <c r="JVQ81" s="2"/>
      <c r="JVR81" s="2"/>
      <c r="JVS81" s="2"/>
      <c r="JVT81" s="2"/>
      <c r="JVU81" s="2"/>
      <c r="JVV81" s="2"/>
      <c r="JVW81" s="2"/>
      <c r="JVX81" s="2"/>
      <c r="JVY81" s="2"/>
      <c r="JVZ81" s="2"/>
      <c r="JWA81" s="2"/>
      <c r="JWB81" s="2"/>
      <c r="JWC81" s="2"/>
      <c r="JWD81" s="2"/>
      <c r="JWE81" s="2"/>
      <c r="JWF81" s="2"/>
      <c r="JWG81" s="2"/>
      <c r="JWH81" s="2"/>
      <c r="JWI81" s="2"/>
      <c r="JWJ81" s="2"/>
      <c r="JWK81" s="2"/>
      <c r="JWL81" s="2"/>
      <c r="JWM81" s="2"/>
      <c r="JWN81" s="2"/>
      <c r="JWO81" s="2"/>
      <c r="JWP81" s="2"/>
      <c r="JWQ81" s="2"/>
      <c r="JWR81" s="2"/>
      <c r="JWS81" s="2"/>
      <c r="JWT81" s="2"/>
      <c r="JWU81" s="2"/>
      <c r="JWV81" s="2"/>
      <c r="JWW81" s="2"/>
      <c r="JWX81" s="2"/>
      <c r="JWY81" s="2"/>
      <c r="JWZ81" s="2"/>
      <c r="JXA81" s="2"/>
      <c r="JXB81" s="2"/>
      <c r="JXC81" s="2"/>
      <c r="JXD81" s="2"/>
      <c r="JXE81" s="2"/>
      <c r="JXF81" s="2"/>
      <c r="JXG81" s="2"/>
      <c r="JXH81" s="2"/>
      <c r="JXI81" s="2"/>
      <c r="JXJ81" s="2"/>
      <c r="JXK81" s="2"/>
      <c r="JXL81" s="2"/>
      <c r="JXM81" s="2"/>
      <c r="JXN81" s="2"/>
      <c r="JXO81" s="2"/>
      <c r="JXP81" s="2"/>
      <c r="JXQ81" s="2"/>
      <c r="JXR81" s="2"/>
      <c r="JXS81" s="2"/>
      <c r="JXT81" s="2"/>
      <c r="JXU81" s="2"/>
      <c r="JXV81" s="2"/>
      <c r="JXW81" s="2"/>
      <c r="JXX81" s="2"/>
      <c r="JXY81" s="2"/>
      <c r="JXZ81" s="2"/>
      <c r="JYA81" s="2"/>
      <c r="JYB81" s="2"/>
      <c r="JYC81" s="2"/>
      <c r="JYD81" s="2"/>
      <c r="JYE81" s="2"/>
      <c r="JYF81" s="2"/>
      <c r="JYG81" s="2"/>
      <c r="JYH81" s="2"/>
      <c r="JYI81" s="2"/>
      <c r="JYJ81" s="2"/>
      <c r="JYK81" s="2"/>
      <c r="JYL81" s="2"/>
      <c r="JYM81" s="2"/>
      <c r="JYN81" s="2"/>
      <c r="JYO81" s="2"/>
      <c r="JYP81" s="2"/>
      <c r="JYQ81" s="2"/>
      <c r="JYR81" s="2"/>
      <c r="JYS81" s="2"/>
      <c r="JYT81" s="2"/>
      <c r="JYU81" s="2"/>
      <c r="JYV81" s="2"/>
      <c r="JYW81" s="2"/>
      <c r="JYX81" s="2"/>
      <c r="JYY81" s="2"/>
      <c r="JYZ81" s="2"/>
      <c r="JZA81" s="2"/>
      <c r="JZB81" s="2"/>
      <c r="JZC81" s="2"/>
      <c r="JZD81" s="2"/>
      <c r="JZE81" s="2"/>
      <c r="JZF81" s="2"/>
      <c r="JZG81" s="2"/>
      <c r="JZH81" s="2"/>
      <c r="JZI81" s="2"/>
      <c r="JZJ81" s="2"/>
      <c r="JZK81" s="2"/>
      <c r="JZL81" s="2"/>
      <c r="JZM81" s="2"/>
      <c r="JZN81" s="2"/>
      <c r="JZO81" s="2"/>
      <c r="JZP81" s="2"/>
      <c r="JZQ81" s="2"/>
      <c r="JZR81" s="2"/>
      <c r="JZS81" s="2"/>
      <c r="JZT81" s="2"/>
      <c r="JZU81" s="2"/>
      <c r="JZV81" s="2"/>
      <c r="JZW81" s="2"/>
      <c r="JZX81" s="2"/>
      <c r="JZY81" s="2"/>
      <c r="JZZ81" s="2"/>
      <c r="KAA81" s="2"/>
      <c r="KAB81" s="2"/>
      <c r="KAC81" s="2"/>
      <c r="KAD81" s="2"/>
      <c r="KAE81" s="2"/>
      <c r="KAF81" s="2"/>
      <c r="KAG81" s="2"/>
      <c r="KAH81" s="2"/>
      <c r="KAI81" s="2"/>
      <c r="KAJ81" s="2"/>
      <c r="KAK81" s="2"/>
      <c r="KAL81" s="2"/>
      <c r="KAM81" s="2"/>
      <c r="KAN81" s="2"/>
      <c r="KAO81" s="2"/>
      <c r="KAP81" s="2"/>
      <c r="KAQ81" s="2"/>
      <c r="KAR81" s="2"/>
      <c r="KAS81" s="2"/>
      <c r="KAT81" s="2"/>
      <c r="KAU81" s="2"/>
      <c r="KAV81" s="2"/>
      <c r="KAW81" s="2"/>
      <c r="KAX81" s="2"/>
      <c r="KAY81" s="2"/>
      <c r="KAZ81" s="2"/>
      <c r="KBA81" s="2"/>
      <c r="KBB81" s="2"/>
      <c r="KBC81" s="2"/>
      <c r="KBD81" s="2"/>
      <c r="KBE81" s="2"/>
      <c r="KBF81" s="2"/>
      <c r="KBG81" s="2"/>
      <c r="KBH81" s="2"/>
      <c r="KBI81" s="2"/>
      <c r="KBJ81" s="2"/>
      <c r="KBK81" s="2"/>
      <c r="KBL81" s="2"/>
      <c r="KBM81" s="2"/>
      <c r="KBN81" s="2"/>
      <c r="KBO81" s="2"/>
      <c r="KBP81" s="2"/>
      <c r="KBQ81" s="2"/>
      <c r="KBR81" s="2"/>
      <c r="KBS81" s="2"/>
      <c r="KBT81" s="2"/>
      <c r="KBU81" s="2"/>
      <c r="KBV81" s="2"/>
      <c r="KBW81" s="2"/>
      <c r="KBX81" s="2"/>
      <c r="KBY81" s="2"/>
      <c r="KBZ81" s="2"/>
      <c r="KCA81" s="2"/>
      <c r="KCB81" s="2"/>
      <c r="KCC81" s="2"/>
      <c r="KCD81" s="2"/>
      <c r="KCE81" s="2"/>
      <c r="KCF81" s="2"/>
      <c r="KCG81" s="2"/>
      <c r="KCH81" s="2"/>
      <c r="KCI81" s="2"/>
      <c r="KCJ81" s="2"/>
      <c r="KCK81" s="2"/>
      <c r="KCL81" s="2"/>
      <c r="KCM81" s="2"/>
      <c r="KCN81" s="2"/>
      <c r="KCO81" s="2"/>
      <c r="KCP81" s="2"/>
      <c r="KCQ81" s="2"/>
      <c r="KCR81" s="2"/>
      <c r="KCS81" s="2"/>
      <c r="KCT81" s="2"/>
      <c r="KCU81" s="2"/>
      <c r="KCV81" s="2"/>
      <c r="KCW81" s="2"/>
      <c r="KCX81" s="2"/>
      <c r="KCY81" s="2"/>
      <c r="KCZ81" s="2"/>
      <c r="KDA81" s="2"/>
      <c r="KDB81" s="2"/>
      <c r="KDC81" s="2"/>
      <c r="KDD81" s="2"/>
      <c r="KDE81" s="2"/>
      <c r="KDF81" s="2"/>
      <c r="KDG81" s="2"/>
      <c r="KDH81" s="2"/>
      <c r="KDI81" s="2"/>
      <c r="KDJ81" s="2"/>
      <c r="KDK81" s="2"/>
      <c r="KDL81" s="2"/>
      <c r="KDM81" s="2"/>
      <c r="KDN81" s="2"/>
      <c r="KDO81" s="2"/>
      <c r="KDP81" s="2"/>
      <c r="KDQ81" s="2"/>
      <c r="KDR81" s="2"/>
      <c r="KDS81" s="2"/>
      <c r="KDT81" s="2"/>
      <c r="KDU81" s="2"/>
      <c r="KDV81" s="2"/>
      <c r="KDW81" s="2"/>
      <c r="KDX81" s="2"/>
      <c r="KDY81" s="2"/>
      <c r="KDZ81" s="2"/>
      <c r="KEA81" s="2"/>
      <c r="KEB81" s="2"/>
      <c r="KEC81" s="2"/>
      <c r="KED81" s="2"/>
      <c r="KEE81" s="2"/>
      <c r="KEF81" s="2"/>
      <c r="KEG81" s="2"/>
      <c r="KEH81" s="2"/>
      <c r="KEI81" s="2"/>
      <c r="KEJ81" s="2"/>
      <c r="KEK81" s="2"/>
      <c r="KEL81" s="2"/>
      <c r="KEM81" s="2"/>
      <c r="KEN81" s="2"/>
      <c r="KEO81" s="2"/>
      <c r="KEP81" s="2"/>
      <c r="KEQ81" s="2"/>
      <c r="KER81" s="2"/>
      <c r="KES81" s="2"/>
      <c r="KET81" s="2"/>
      <c r="KEU81" s="2"/>
      <c r="KEV81" s="2"/>
      <c r="KEW81" s="2"/>
      <c r="KEX81" s="2"/>
      <c r="KEY81" s="2"/>
      <c r="KEZ81" s="2"/>
      <c r="KFA81" s="2"/>
      <c r="KFB81" s="2"/>
      <c r="KFC81" s="2"/>
      <c r="KFD81" s="2"/>
      <c r="KFE81" s="2"/>
      <c r="KFF81" s="2"/>
      <c r="KFG81" s="2"/>
      <c r="KFH81" s="2"/>
      <c r="KFI81" s="2"/>
      <c r="KFJ81" s="2"/>
      <c r="KFK81" s="2"/>
      <c r="KFL81" s="2"/>
      <c r="KFM81" s="2"/>
      <c r="KFN81" s="2"/>
      <c r="KFO81" s="2"/>
      <c r="KFP81" s="2"/>
      <c r="KFQ81" s="2"/>
      <c r="KFR81" s="2"/>
      <c r="KFS81" s="2"/>
      <c r="KFT81" s="2"/>
      <c r="KFU81" s="2"/>
      <c r="KFV81" s="2"/>
      <c r="KFW81" s="2"/>
      <c r="KFX81" s="2"/>
      <c r="KFY81" s="2"/>
      <c r="KFZ81" s="2"/>
      <c r="KGA81" s="2"/>
      <c r="KGB81" s="2"/>
      <c r="KGC81" s="2"/>
      <c r="KGD81" s="2"/>
      <c r="KGE81" s="2"/>
      <c r="KGF81" s="2"/>
      <c r="KGG81" s="2"/>
      <c r="KGH81" s="2"/>
      <c r="KGI81" s="2"/>
      <c r="KGJ81" s="2"/>
      <c r="KGK81" s="2"/>
      <c r="KGL81" s="2"/>
      <c r="KGM81" s="2"/>
      <c r="KGN81" s="2"/>
      <c r="KGO81" s="2"/>
      <c r="KGP81" s="2"/>
      <c r="KGQ81" s="2"/>
      <c r="KGR81" s="2"/>
      <c r="KGS81" s="2"/>
      <c r="KGT81" s="2"/>
      <c r="KGU81" s="2"/>
      <c r="KGV81" s="2"/>
      <c r="KGW81" s="2"/>
      <c r="KGX81" s="2"/>
      <c r="KGY81" s="2"/>
      <c r="KGZ81" s="2"/>
      <c r="KHA81" s="2"/>
      <c r="KHB81" s="2"/>
      <c r="KHC81" s="2"/>
      <c r="KHD81" s="2"/>
      <c r="KHE81" s="2"/>
      <c r="KHF81" s="2"/>
      <c r="KHG81" s="2"/>
      <c r="KHH81" s="2"/>
      <c r="KHI81" s="2"/>
      <c r="KHJ81" s="2"/>
      <c r="KHK81" s="2"/>
      <c r="KHL81" s="2"/>
      <c r="KHM81" s="2"/>
      <c r="KHN81" s="2"/>
      <c r="KHO81" s="2"/>
      <c r="KHP81" s="2"/>
      <c r="KHQ81" s="2"/>
      <c r="KHR81" s="2"/>
      <c r="KHS81" s="2"/>
      <c r="KHT81" s="2"/>
      <c r="KHU81" s="2"/>
      <c r="KHV81" s="2"/>
      <c r="KHW81" s="2"/>
      <c r="KHX81" s="2"/>
      <c r="KHY81" s="2"/>
      <c r="KHZ81" s="2"/>
      <c r="KIA81" s="2"/>
      <c r="KIB81" s="2"/>
      <c r="KIC81" s="2"/>
      <c r="KID81" s="2"/>
      <c r="KIE81" s="2"/>
      <c r="KIF81" s="2"/>
      <c r="KIG81" s="2"/>
      <c r="KIH81" s="2"/>
      <c r="KII81" s="2"/>
      <c r="KIJ81" s="2"/>
      <c r="KIK81" s="2"/>
      <c r="KIL81" s="2"/>
      <c r="KIM81" s="2"/>
      <c r="KIN81" s="2"/>
      <c r="KIO81" s="2"/>
      <c r="KIP81" s="2"/>
      <c r="KIQ81" s="2"/>
      <c r="KIR81" s="2"/>
      <c r="KIS81" s="2"/>
      <c r="KIT81" s="2"/>
      <c r="KIU81" s="2"/>
      <c r="KIV81" s="2"/>
      <c r="KIW81" s="2"/>
      <c r="KIX81" s="2"/>
      <c r="KIY81" s="2"/>
      <c r="KIZ81" s="2"/>
      <c r="KJA81" s="2"/>
      <c r="KJB81" s="2"/>
      <c r="KJC81" s="2"/>
      <c r="KJD81" s="2"/>
      <c r="KJE81" s="2"/>
      <c r="KJF81" s="2"/>
      <c r="KJG81" s="2"/>
      <c r="KJH81" s="2"/>
      <c r="KJI81" s="2"/>
      <c r="KJJ81" s="2"/>
      <c r="KJK81" s="2"/>
      <c r="KJL81" s="2"/>
      <c r="KJM81" s="2"/>
      <c r="KJN81" s="2"/>
      <c r="KJO81" s="2"/>
      <c r="KJP81" s="2"/>
      <c r="KJQ81" s="2"/>
      <c r="KJR81" s="2"/>
      <c r="KJS81" s="2"/>
      <c r="KJT81" s="2"/>
      <c r="KJU81" s="2"/>
      <c r="KJV81" s="2"/>
      <c r="KJW81" s="2"/>
      <c r="KJX81" s="2"/>
      <c r="KJY81" s="2"/>
      <c r="KJZ81" s="2"/>
      <c r="KKA81" s="2"/>
      <c r="KKB81" s="2"/>
      <c r="KKC81" s="2"/>
      <c r="KKD81" s="2"/>
      <c r="KKE81" s="2"/>
      <c r="KKF81" s="2"/>
      <c r="KKG81" s="2"/>
      <c r="KKH81" s="2"/>
      <c r="KKI81" s="2"/>
      <c r="KKJ81" s="2"/>
      <c r="KKK81" s="2"/>
      <c r="KKL81" s="2"/>
      <c r="KKM81" s="2"/>
      <c r="KKN81" s="2"/>
      <c r="KKO81" s="2"/>
      <c r="KKP81" s="2"/>
      <c r="KKQ81" s="2"/>
      <c r="KKR81" s="2"/>
      <c r="KKS81" s="2"/>
      <c r="KKT81" s="2"/>
      <c r="KKU81" s="2"/>
      <c r="KKV81" s="2"/>
      <c r="KKW81" s="2"/>
      <c r="KKX81" s="2"/>
      <c r="KKY81" s="2"/>
      <c r="KKZ81" s="2"/>
      <c r="KLA81" s="2"/>
      <c r="KLB81" s="2"/>
      <c r="KLC81" s="2"/>
      <c r="KLD81" s="2"/>
      <c r="KLE81" s="2"/>
      <c r="KLF81" s="2"/>
      <c r="KLG81" s="2"/>
      <c r="KLH81" s="2"/>
      <c r="KLI81" s="2"/>
      <c r="KLJ81" s="2"/>
      <c r="KLK81" s="2"/>
      <c r="KLL81" s="2"/>
      <c r="KLM81" s="2"/>
      <c r="KLN81" s="2"/>
      <c r="KLO81" s="2"/>
      <c r="KLP81" s="2"/>
      <c r="KLQ81" s="2"/>
      <c r="KLR81" s="2"/>
      <c r="KLS81" s="2"/>
      <c r="KLT81" s="2"/>
      <c r="KLU81" s="2"/>
      <c r="KLV81" s="2"/>
      <c r="KLW81" s="2"/>
      <c r="KLX81" s="2"/>
      <c r="KLY81" s="2"/>
      <c r="KLZ81" s="2"/>
      <c r="KMA81" s="2"/>
      <c r="KMB81" s="2"/>
      <c r="KMC81" s="2"/>
      <c r="KMD81" s="2"/>
      <c r="KME81" s="2"/>
      <c r="KMF81" s="2"/>
      <c r="KMG81" s="2"/>
      <c r="KMH81" s="2"/>
      <c r="KMI81" s="2"/>
      <c r="KMJ81" s="2"/>
      <c r="KMK81" s="2"/>
      <c r="KML81" s="2"/>
      <c r="KMM81" s="2"/>
      <c r="KMN81" s="2"/>
      <c r="KMO81" s="2"/>
      <c r="KMP81" s="2"/>
      <c r="KMQ81" s="2"/>
      <c r="KMR81" s="2"/>
      <c r="KMS81" s="2"/>
      <c r="KMT81" s="2"/>
      <c r="KMU81" s="2"/>
      <c r="KMV81" s="2"/>
      <c r="KMW81" s="2"/>
      <c r="KMX81" s="2"/>
      <c r="KMY81" s="2"/>
      <c r="KMZ81" s="2"/>
      <c r="KNA81" s="2"/>
      <c r="KNB81" s="2"/>
      <c r="KNC81" s="2"/>
      <c r="KND81" s="2"/>
      <c r="KNE81" s="2"/>
      <c r="KNF81" s="2"/>
      <c r="KNG81" s="2"/>
      <c r="KNH81" s="2"/>
      <c r="KNI81" s="2"/>
      <c r="KNJ81" s="2"/>
      <c r="KNK81" s="2"/>
      <c r="KNL81" s="2"/>
      <c r="KNM81" s="2"/>
      <c r="KNN81" s="2"/>
      <c r="KNO81" s="2"/>
      <c r="KNP81" s="2"/>
      <c r="KNQ81" s="2"/>
      <c r="KNR81" s="2"/>
      <c r="KNS81" s="2"/>
      <c r="KNT81" s="2"/>
      <c r="KNU81" s="2"/>
      <c r="KNV81" s="2"/>
      <c r="KNW81" s="2"/>
      <c r="KNX81" s="2"/>
      <c r="KNY81" s="2"/>
      <c r="KNZ81" s="2"/>
      <c r="KOA81" s="2"/>
      <c r="KOB81" s="2"/>
      <c r="KOC81" s="2"/>
      <c r="KOD81" s="2"/>
      <c r="KOE81" s="2"/>
      <c r="KOF81" s="2"/>
      <c r="KOG81" s="2"/>
      <c r="KOH81" s="2"/>
      <c r="KOI81" s="2"/>
      <c r="KOJ81" s="2"/>
      <c r="KOK81" s="2"/>
      <c r="KOL81" s="2"/>
      <c r="KOM81" s="2"/>
      <c r="KON81" s="2"/>
      <c r="KOO81" s="2"/>
      <c r="KOP81" s="2"/>
      <c r="KOQ81" s="2"/>
      <c r="KOR81" s="2"/>
      <c r="KOS81" s="2"/>
      <c r="KOT81" s="2"/>
      <c r="KOU81" s="2"/>
      <c r="KOV81" s="2"/>
      <c r="KOW81" s="2"/>
      <c r="KOX81" s="2"/>
      <c r="KOY81" s="2"/>
      <c r="KOZ81" s="2"/>
      <c r="KPA81" s="2"/>
      <c r="KPB81" s="2"/>
      <c r="KPC81" s="2"/>
      <c r="KPD81" s="2"/>
      <c r="KPE81" s="2"/>
      <c r="KPF81" s="2"/>
      <c r="KPG81" s="2"/>
      <c r="KPH81" s="2"/>
      <c r="KPI81" s="2"/>
      <c r="KPJ81" s="2"/>
      <c r="KPK81" s="2"/>
      <c r="KPL81" s="2"/>
      <c r="KPM81" s="2"/>
      <c r="KPN81" s="2"/>
      <c r="KPO81" s="2"/>
      <c r="KPP81" s="2"/>
      <c r="KPQ81" s="2"/>
      <c r="KPR81" s="2"/>
      <c r="KPS81" s="2"/>
      <c r="KPT81" s="2"/>
      <c r="KPU81" s="2"/>
      <c r="KPV81" s="2"/>
      <c r="KPW81" s="2"/>
      <c r="KPX81" s="2"/>
      <c r="KPY81" s="2"/>
      <c r="KPZ81" s="2"/>
      <c r="KQA81" s="2"/>
      <c r="KQB81" s="2"/>
      <c r="KQC81" s="2"/>
      <c r="KQD81" s="2"/>
      <c r="KQE81" s="2"/>
      <c r="KQF81" s="2"/>
      <c r="KQG81" s="2"/>
      <c r="KQH81" s="2"/>
      <c r="KQI81" s="2"/>
      <c r="KQJ81" s="2"/>
      <c r="KQK81" s="2"/>
      <c r="KQL81" s="2"/>
      <c r="KQM81" s="2"/>
      <c r="KQN81" s="2"/>
      <c r="KQO81" s="2"/>
      <c r="KQP81" s="2"/>
      <c r="KQQ81" s="2"/>
      <c r="KQR81" s="2"/>
      <c r="KQS81" s="2"/>
      <c r="KQT81" s="2"/>
      <c r="KQU81" s="2"/>
      <c r="KQV81" s="2"/>
      <c r="KQW81" s="2"/>
      <c r="KQX81" s="2"/>
      <c r="KQY81" s="2"/>
      <c r="KQZ81" s="2"/>
      <c r="KRA81" s="2"/>
      <c r="KRB81" s="2"/>
      <c r="KRC81" s="2"/>
      <c r="KRD81" s="2"/>
      <c r="KRE81" s="2"/>
      <c r="KRF81" s="2"/>
      <c r="KRG81" s="2"/>
      <c r="KRH81" s="2"/>
      <c r="KRI81" s="2"/>
      <c r="KRJ81" s="2"/>
      <c r="KRK81" s="2"/>
      <c r="KRL81" s="2"/>
      <c r="KRM81" s="2"/>
      <c r="KRN81" s="2"/>
      <c r="KRO81" s="2"/>
      <c r="KRP81" s="2"/>
      <c r="KRQ81" s="2"/>
      <c r="KRR81" s="2"/>
      <c r="KRS81" s="2"/>
      <c r="KRT81" s="2"/>
      <c r="KRU81" s="2"/>
      <c r="KRV81" s="2"/>
      <c r="KRW81" s="2"/>
      <c r="KRX81" s="2"/>
      <c r="KRY81" s="2"/>
      <c r="KRZ81" s="2"/>
      <c r="KSA81" s="2"/>
      <c r="KSB81" s="2"/>
      <c r="KSC81" s="2"/>
      <c r="KSD81" s="2"/>
      <c r="KSE81" s="2"/>
      <c r="KSF81" s="2"/>
      <c r="KSG81" s="2"/>
      <c r="KSH81" s="2"/>
      <c r="KSI81" s="2"/>
      <c r="KSJ81" s="2"/>
      <c r="KSK81" s="2"/>
      <c r="KSL81" s="2"/>
      <c r="KSM81" s="2"/>
      <c r="KSN81" s="2"/>
      <c r="KSO81" s="2"/>
      <c r="KSP81" s="2"/>
      <c r="KSQ81" s="2"/>
      <c r="KSR81" s="2"/>
      <c r="KSS81" s="2"/>
      <c r="KST81" s="2"/>
      <c r="KSU81" s="2"/>
      <c r="KSV81" s="2"/>
      <c r="KSW81" s="2"/>
      <c r="KSX81" s="2"/>
      <c r="KSY81" s="2"/>
      <c r="KSZ81" s="2"/>
      <c r="KTA81" s="2"/>
      <c r="KTB81" s="2"/>
      <c r="KTC81" s="2"/>
      <c r="KTD81" s="2"/>
      <c r="KTE81" s="2"/>
      <c r="KTF81" s="2"/>
      <c r="KTG81" s="2"/>
      <c r="KTH81" s="2"/>
      <c r="KTI81" s="2"/>
      <c r="KTJ81" s="2"/>
      <c r="KTK81" s="2"/>
      <c r="KTL81" s="2"/>
      <c r="KTM81" s="2"/>
      <c r="KTN81" s="2"/>
      <c r="KTO81" s="2"/>
      <c r="KTP81" s="2"/>
      <c r="KTQ81" s="2"/>
      <c r="KTR81" s="2"/>
      <c r="KTS81" s="2"/>
      <c r="KTT81" s="2"/>
      <c r="KTU81" s="2"/>
      <c r="KTV81" s="2"/>
      <c r="KTW81" s="2"/>
      <c r="KTX81" s="2"/>
      <c r="KTY81" s="2"/>
      <c r="KTZ81" s="2"/>
      <c r="KUA81" s="2"/>
      <c r="KUB81" s="2"/>
      <c r="KUC81" s="2"/>
      <c r="KUD81" s="2"/>
      <c r="KUE81" s="2"/>
      <c r="KUF81" s="2"/>
      <c r="KUG81" s="2"/>
      <c r="KUH81" s="2"/>
      <c r="KUI81" s="2"/>
      <c r="KUJ81" s="2"/>
      <c r="KUK81" s="2"/>
      <c r="KUL81" s="2"/>
      <c r="KUM81" s="2"/>
      <c r="KUN81" s="2"/>
      <c r="KUO81" s="2"/>
      <c r="KUP81" s="2"/>
      <c r="KUQ81" s="2"/>
      <c r="KUR81" s="2"/>
      <c r="KUS81" s="2"/>
      <c r="KUT81" s="2"/>
      <c r="KUU81" s="2"/>
      <c r="KUV81" s="2"/>
      <c r="KUW81" s="2"/>
      <c r="KUX81" s="2"/>
      <c r="KUY81" s="2"/>
      <c r="KUZ81" s="2"/>
      <c r="KVA81" s="2"/>
      <c r="KVB81" s="2"/>
      <c r="KVC81" s="2"/>
      <c r="KVD81" s="2"/>
      <c r="KVE81" s="2"/>
      <c r="KVF81" s="2"/>
      <c r="KVG81" s="2"/>
      <c r="KVH81" s="2"/>
      <c r="KVI81" s="2"/>
      <c r="KVJ81" s="2"/>
      <c r="KVK81" s="2"/>
      <c r="KVL81" s="2"/>
      <c r="KVM81" s="2"/>
      <c r="KVN81" s="2"/>
      <c r="KVO81" s="2"/>
      <c r="KVP81" s="2"/>
      <c r="KVQ81" s="2"/>
      <c r="KVR81" s="2"/>
      <c r="KVS81" s="2"/>
      <c r="KVT81" s="2"/>
      <c r="KVU81" s="2"/>
      <c r="KVV81" s="2"/>
      <c r="KVW81" s="2"/>
      <c r="KVX81" s="2"/>
      <c r="KVY81" s="2"/>
      <c r="KVZ81" s="2"/>
      <c r="KWA81" s="2"/>
      <c r="KWB81" s="2"/>
      <c r="KWC81" s="2"/>
      <c r="KWD81" s="2"/>
      <c r="KWE81" s="2"/>
      <c r="KWF81" s="2"/>
      <c r="KWG81" s="2"/>
      <c r="KWH81" s="2"/>
      <c r="KWI81" s="2"/>
      <c r="KWJ81" s="2"/>
      <c r="KWK81" s="2"/>
      <c r="KWL81" s="2"/>
      <c r="KWM81" s="2"/>
      <c r="KWN81" s="2"/>
      <c r="KWO81" s="2"/>
      <c r="KWP81" s="2"/>
      <c r="KWQ81" s="2"/>
      <c r="KWR81" s="2"/>
      <c r="KWS81" s="2"/>
      <c r="KWT81" s="2"/>
      <c r="KWU81" s="2"/>
      <c r="KWV81" s="2"/>
      <c r="KWW81" s="2"/>
      <c r="KWX81" s="2"/>
      <c r="KWY81" s="2"/>
      <c r="KWZ81" s="2"/>
      <c r="KXA81" s="2"/>
      <c r="KXB81" s="2"/>
      <c r="KXC81" s="2"/>
      <c r="KXD81" s="2"/>
      <c r="KXE81" s="2"/>
      <c r="KXF81" s="2"/>
      <c r="KXG81" s="2"/>
      <c r="KXH81" s="2"/>
      <c r="KXI81" s="2"/>
      <c r="KXJ81" s="2"/>
      <c r="KXK81" s="2"/>
      <c r="KXL81" s="2"/>
      <c r="KXM81" s="2"/>
      <c r="KXN81" s="2"/>
      <c r="KXO81" s="2"/>
      <c r="KXP81" s="2"/>
      <c r="KXQ81" s="2"/>
      <c r="KXR81" s="2"/>
      <c r="KXS81" s="2"/>
      <c r="KXT81" s="2"/>
      <c r="KXU81" s="2"/>
      <c r="KXV81" s="2"/>
      <c r="KXW81" s="2"/>
      <c r="KXX81" s="2"/>
      <c r="KXY81" s="2"/>
      <c r="KXZ81" s="2"/>
      <c r="KYA81" s="2"/>
      <c r="KYB81" s="2"/>
      <c r="KYC81" s="2"/>
      <c r="KYD81" s="2"/>
      <c r="KYE81" s="2"/>
      <c r="KYF81" s="2"/>
      <c r="KYG81" s="2"/>
      <c r="KYH81" s="2"/>
      <c r="KYI81" s="2"/>
      <c r="KYJ81" s="2"/>
      <c r="KYK81" s="2"/>
      <c r="KYL81" s="2"/>
      <c r="KYM81" s="2"/>
      <c r="KYN81" s="2"/>
      <c r="KYO81" s="2"/>
      <c r="KYP81" s="2"/>
      <c r="KYQ81" s="2"/>
      <c r="KYR81" s="2"/>
      <c r="KYS81" s="2"/>
      <c r="KYT81" s="2"/>
      <c r="KYU81" s="2"/>
      <c r="KYV81" s="2"/>
      <c r="KYW81" s="2"/>
      <c r="KYX81" s="2"/>
      <c r="KYY81" s="2"/>
      <c r="KYZ81" s="2"/>
      <c r="KZA81" s="2"/>
      <c r="KZB81" s="2"/>
      <c r="KZC81" s="2"/>
      <c r="KZD81" s="2"/>
      <c r="KZE81" s="2"/>
      <c r="KZF81" s="2"/>
      <c r="KZG81" s="2"/>
      <c r="KZH81" s="2"/>
      <c r="KZI81" s="2"/>
      <c r="KZJ81" s="2"/>
      <c r="KZK81" s="2"/>
      <c r="KZL81" s="2"/>
      <c r="KZM81" s="2"/>
      <c r="KZN81" s="2"/>
      <c r="KZO81" s="2"/>
      <c r="KZP81" s="2"/>
      <c r="KZQ81" s="2"/>
      <c r="KZR81" s="2"/>
      <c r="KZS81" s="2"/>
      <c r="KZT81" s="2"/>
      <c r="KZU81" s="2"/>
      <c r="KZV81" s="2"/>
      <c r="KZW81" s="2"/>
      <c r="KZX81" s="2"/>
      <c r="KZY81" s="2"/>
      <c r="KZZ81" s="2"/>
      <c r="LAA81" s="2"/>
      <c r="LAB81" s="2"/>
      <c r="LAC81" s="2"/>
      <c r="LAD81" s="2"/>
      <c r="LAE81" s="2"/>
      <c r="LAF81" s="2"/>
      <c r="LAG81" s="2"/>
      <c r="LAH81" s="2"/>
      <c r="LAI81" s="2"/>
      <c r="LAJ81" s="2"/>
      <c r="LAK81" s="2"/>
      <c r="LAL81" s="2"/>
      <c r="LAM81" s="2"/>
      <c r="LAN81" s="2"/>
      <c r="LAO81" s="2"/>
      <c r="LAP81" s="2"/>
      <c r="LAQ81" s="2"/>
      <c r="LAR81" s="2"/>
      <c r="LAS81" s="2"/>
      <c r="LAT81" s="2"/>
      <c r="LAU81" s="2"/>
      <c r="LAV81" s="2"/>
      <c r="LAW81" s="2"/>
      <c r="LAX81" s="2"/>
      <c r="LAY81" s="2"/>
      <c r="LAZ81" s="2"/>
      <c r="LBA81" s="2"/>
      <c r="LBB81" s="2"/>
      <c r="LBC81" s="2"/>
      <c r="LBD81" s="2"/>
      <c r="LBE81" s="2"/>
      <c r="LBF81" s="2"/>
      <c r="LBG81" s="2"/>
      <c r="LBH81" s="2"/>
      <c r="LBI81" s="2"/>
      <c r="LBJ81" s="2"/>
      <c r="LBK81" s="2"/>
      <c r="LBL81" s="2"/>
      <c r="LBM81" s="2"/>
      <c r="LBN81" s="2"/>
      <c r="LBO81" s="2"/>
      <c r="LBP81" s="2"/>
      <c r="LBQ81" s="2"/>
      <c r="LBR81" s="2"/>
      <c r="LBS81" s="2"/>
      <c r="LBT81" s="2"/>
      <c r="LBU81" s="2"/>
      <c r="LBV81" s="2"/>
      <c r="LBW81" s="2"/>
      <c r="LBX81" s="2"/>
      <c r="LBY81" s="2"/>
      <c r="LBZ81" s="2"/>
      <c r="LCA81" s="2"/>
      <c r="LCB81" s="2"/>
      <c r="LCC81" s="2"/>
      <c r="LCD81" s="2"/>
      <c r="LCE81" s="2"/>
      <c r="LCF81" s="2"/>
      <c r="LCG81" s="2"/>
      <c r="LCH81" s="2"/>
      <c r="LCI81" s="2"/>
      <c r="LCJ81" s="2"/>
      <c r="LCK81" s="2"/>
      <c r="LCL81" s="2"/>
      <c r="LCM81" s="2"/>
      <c r="LCN81" s="2"/>
      <c r="LCO81" s="2"/>
      <c r="LCP81" s="2"/>
      <c r="LCQ81" s="2"/>
      <c r="LCR81" s="2"/>
      <c r="LCS81" s="2"/>
      <c r="LCT81" s="2"/>
      <c r="LCU81" s="2"/>
      <c r="LCV81" s="2"/>
      <c r="LCW81" s="2"/>
      <c r="LCX81" s="2"/>
      <c r="LCY81" s="2"/>
      <c r="LCZ81" s="2"/>
      <c r="LDA81" s="2"/>
      <c r="LDB81" s="2"/>
      <c r="LDC81" s="2"/>
      <c r="LDD81" s="2"/>
      <c r="LDE81" s="2"/>
      <c r="LDF81" s="2"/>
      <c r="LDG81" s="2"/>
      <c r="LDH81" s="2"/>
      <c r="LDI81" s="2"/>
      <c r="LDJ81" s="2"/>
      <c r="LDK81" s="2"/>
      <c r="LDL81" s="2"/>
      <c r="LDM81" s="2"/>
      <c r="LDN81" s="2"/>
      <c r="LDO81" s="2"/>
      <c r="LDP81" s="2"/>
      <c r="LDQ81" s="2"/>
      <c r="LDR81" s="2"/>
      <c r="LDS81" s="2"/>
      <c r="LDT81" s="2"/>
      <c r="LDU81" s="2"/>
      <c r="LDV81" s="2"/>
      <c r="LDW81" s="2"/>
      <c r="LDX81" s="2"/>
      <c r="LDY81" s="2"/>
      <c r="LDZ81" s="2"/>
      <c r="LEA81" s="2"/>
      <c r="LEB81" s="2"/>
      <c r="LEC81" s="2"/>
      <c r="LED81" s="2"/>
      <c r="LEE81" s="2"/>
      <c r="LEF81" s="2"/>
      <c r="LEG81" s="2"/>
      <c r="LEH81" s="2"/>
      <c r="LEI81" s="2"/>
      <c r="LEJ81" s="2"/>
      <c r="LEK81" s="2"/>
      <c r="LEL81" s="2"/>
      <c r="LEM81" s="2"/>
      <c r="LEN81" s="2"/>
      <c r="LEO81" s="2"/>
      <c r="LEP81" s="2"/>
      <c r="LEQ81" s="2"/>
      <c r="LER81" s="2"/>
      <c r="LES81" s="2"/>
      <c r="LET81" s="2"/>
      <c r="LEU81" s="2"/>
      <c r="LEV81" s="2"/>
      <c r="LEW81" s="2"/>
      <c r="LEX81" s="2"/>
      <c r="LEY81" s="2"/>
      <c r="LEZ81" s="2"/>
      <c r="LFA81" s="2"/>
      <c r="LFB81" s="2"/>
      <c r="LFC81" s="2"/>
      <c r="LFD81" s="2"/>
      <c r="LFE81" s="2"/>
      <c r="LFF81" s="2"/>
      <c r="LFG81" s="2"/>
      <c r="LFH81" s="2"/>
      <c r="LFI81" s="2"/>
      <c r="LFJ81" s="2"/>
      <c r="LFK81" s="2"/>
      <c r="LFL81" s="2"/>
      <c r="LFM81" s="2"/>
      <c r="LFN81" s="2"/>
      <c r="LFO81" s="2"/>
      <c r="LFP81" s="2"/>
      <c r="LFQ81" s="2"/>
      <c r="LFR81" s="2"/>
      <c r="LFS81" s="2"/>
      <c r="LFT81" s="2"/>
      <c r="LFU81" s="2"/>
      <c r="LFV81" s="2"/>
      <c r="LFW81" s="2"/>
      <c r="LFX81" s="2"/>
      <c r="LFY81" s="2"/>
      <c r="LFZ81" s="2"/>
      <c r="LGA81" s="2"/>
      <c r="LGB81" s="2"/>
      <c r="LGC81" s="2"/>
      <c r="LGD81" s="2"/>
      <c r="LGE81" s="2"/>
      <c r="LGF81" s="2"/>
      <c r="LGG81" s="2"/>
      <c r="LGH81" s="2"/>
      <c r="LGI81" s="2"/>
      <c r="LGJ81" s="2"/>
      <c r="LGK81" s="2"/>
      <c r="LGL81" s="2"/>
      <c r="LGM81" s="2"/>
      <c r="LGN81" s="2"/>
      <c r="LGO81" s="2"/>
      <c r="LGP81" s="2"/>
      <c r="LGQ81" s="2"/>
      <c r="LGR81" s="2"/>
      <c r="LGS81" s="2"/>
      <c r="LGT81" s="2"/>
      <c r="LGU81" s="2"/>
      <c r="LGV81" s="2"/>
      <c r="LGW81" s="2"/>
      <c r="LGX81" s="2"/>
      <c r="LGY81" s="2"/>
      <c r="LGZ81" s="2"/>
      <c r="LHA81" s="2"/>
      <c r="LHB81" s="2"/>
      <c r="LHC81" s="2"/>
      <c r="LHD81" s="2"/>
      <c r="LHE81" s="2"/>
      <c r="LHF81" s="2"/>
      <c r="LHG81" s="2"/>
      <c r="LHH81" s="2"/>
      <c r="LHI81" s="2"/>
      <c r="LHJ81" s="2"/>
      <c r="LHK81" s="2"/>
      <c r="LHL81" s="2"/>
      <c r="LHM81" s="2"/>
      <c r="LHN81" s="2"/>
      <c r="LHO81" s="2"/>
      <c r="LHP81" s="2"/>
      <c r="LHQ81" s="2"/>
      <c r="LHR81" s="2"/>
      <c r="LHS81" s="2"/>
      <c r="LHT81" s="2"/>
      <c r="LHU81" s="2"/>
      <c r="LHV81" s="2"/>
      <c r="LHW81" s="2"/>
      <c r="LHX81" s="2"/>
      <c r="LHY81" s="2"/>
      <c r="LHZ81" s="2"/>
      <c r="LIA81" s="2"/>
      <c r="LIB81" s="2"/>
      <c r="LIC81" s="2"/>
      <c r="LID81" s="2"/>
      <c r="LIE81" s="2"/>
      <c r="LIF81" s="2"/>
      <c r="LIG81" s="2"/>
      <c r="LIH81" s="2"/>
      <c r="LII81" s="2"/>
      <c r="LIJ81" s="2"/>
      <c r="LIK81" s="2"/>
      <c r="LIL81" s="2"/>
      <c r="LIM81" s="2"/>
      <c r="LIN81" s="2"/>
      <c r="LIO81" s="2"/>
      <c r="LIP81" s="2"/>
      <c r="LIQ81" s="2"/>
      <c r="LIR81" s="2"/>
      <c r="LIS81" s="2"/>
      <c r="LIT81" s="2"/>
      <c r="LIU81" s="2"/>
      <c r="LIV81" s="2"/>
      <c r="LIW81" s="2"/>
      <c r="LIX81" s="2"/>
      <c r="LIY81" s="2"/>
      <c r="LIZ81" s="2"/>
      <c r="LJA81" s="2"/>
      <c r="LJB81" s="2"/>
      <c r="LJC81" s="2"/>
      <c r="LJD81" s="2"/>
      <c r="LJE81" s="2"/>
      <c r="LJF81" s="2"/>
      <c r="LJG81" s="2"/>
      <c r="LJH81" s="2"/>
      <c r="LJI81" s="2"/>
      <c r="LJJ81" s="2"/>
      <c r="LJK81" s="2"/>
      <c r="LJL81" s="2"/>
      <c r="LJM81" s="2"/>
      <c r="LJN81" s="2"/>
      <c r="LJO81" s="2"/>
      <c r="LJP81" s="2"/>
      <c r="LJQ81" s="2"/>
      <c r="LJR81" s="2"/>
      <c r="LJS81" s="2"/>
      <c r="LJT81" s="2"/>
      <c r="LJU81" s="2"/>
      <c r="LJV81" s="2"/>
      <c r="LJW81" s="2"/>
      <c r="LJX81" s="2"/>
      <c r="LJY81" s="2"/>
      <c r="LJZ81" s="2"/>
      <c r="LKA81" s="2"/>
      <c r="LKB81" s="2"/>
      <c r="LKC81" s="2"/>
      <c r="LKD81" s="2"/>
      <c r="LKE81" s="2"/>
      <c r="LKF81" s="2"/>
      <c r="LKG81" s="2"/>
      <c r="LKH81" s="2"/>
      <c r="LKI81" s="2"/>
      <c r="LKJ81" s="2"/>
      <c r="LKK81" s="2"/>
      <c r="LKL81" s="2"/>
      <c r="LKM81" s="2"/>
      <c r="LKN81" s="2"/>
      <c r="LKO81" s="2"/>
      <c r="LKP81" s="2"/>
      <c r="LKQ81" s="2"/>
      <c r="LKR81" s="2"/>
      <c r="LKS81" s="2"/>
      <c r="LKT81" s="2"/>
      <c r="LKU81" s="2"/>
      <c r="LKV81" s="2"/>
      <c r="LKW81" s="2"/>
      <c r="LKX81" s="2"/>
      <c r="LKY81" s="2"/>
      <c r="LKZ81" s="2"/>
      <c r="LLA81" s="2"/>
      <c r="LLB81" s="2"/>
      <c r="LLC81" s="2"/>
      <c r="LLD81" s="2"/>
      <c r="LLE81" s="2"/>
      <c r="LLF81" s="2"/>
      <c r="LLG81" s="2"/>
      <c r="LLH81" s="2"/>
      <c r="LLI81" s="2"/>
      <c r="LLJ81" s="2"/>
      <c r="LLK81" s="2"/>
      <c r="LLL81" s="2"/>
      <c r="LLM81" s="2"/>
      <c r="LLN81" s="2"/>
      <c r="LLO81" s="2"/>
      <c r="LLP81" s="2"/>
      <c r="LLQ81" s="2"/>
      <c r="LLR81" s="2"/>
      <c r="LLS81" s="2"/>
      <c r="LLT81" s="2"/>
      <c r="LLU81" s="2"/>
      <c r="LLV81" s="2"/>
      <c r="LLW81" s="2"/>
      <c r="LLX81" s="2"/>
      <c r="LLY81" s="2"/>
      <c r="LLZ81" s="2"/>
      <c r="LMA81" s="2"/>
      <c r="LMB81" s="2"/>
      <c r="LMC81" s="2"/>
      <c r="LMD81" s="2"/>
      <c r="LME81" s="2"/>
      <c r="LMF81" s="2"/>
      <c r="LMG81" s="2"/>
      <c r="LMH81" s="2"/>
      <c r="LMI81" s="2"/>
      <c r="LMJ81" s="2"/>
      <c r="LMK81" s="2"/>
      <c r="LML81" s="2"/>
      <c r="LMM81" s="2"/>
      <c r="LMN81" s="2"/>
      <c r="LMO81" s="2"/>
      <c r="LMP81" s="2"/>
      <c r="LMQ81" s="2"/>
      <c r="LMR81" s="2"/>
      <c r="LMS81" s="2"/>
      <c r="LMT81" s="2"/>
      <c r="LMU81" s="2"/>
      <c r="LMV81" s="2"/>
      <c r="LMW81" s="2"/>
      <c r="LMX81" s="2"/>
      <c r="LMY81" s="2"/>
      <c r="LMZ81" s="2"/>
      <c r="LNA81" s="2"/>
      <c r="LNB81" s="2"/>
      <c r="LNC81" s="2"/>
      <c r="LND81" s="2"/>
      <c r="LNE81" s="2"/>
      <c r="LNF81" s="2"/>
      <c r="LNG81" s="2"/>
      <c r="LNH81" s="2"/>
      <c r="LNI81" s="2"/>
      <c r="LNJ81" s="2"/>
      <c r="LNK81" s="2"/>
      <c r="LNL81" s="2"/>
      <c r="LNM81" s="2"/>
      <c r="LNN81" s="2"/>
      <c r="LNO81" s="2"/>
      <c r="LNP81" s="2"/>
      <c r="LNQ81" s="2"/>
      <c r="LNR81" s="2"/>
      <c r="LNS81" s="2"/>
      <c r="LNT81" s="2"/>
      <c r="LNU81" s="2"/>
      <c r="LNV81" s="2"/>
      <c r="LNW81" s="2"/>
      <c r="LNX81" s="2"/>
      <c r="LNY81" s="2"/>
      <c r="LNZ81" s="2"/>
      <c r="LOA81" s="2"/>
      <c r="LOB81" s="2"/>
      <c r="LOC81" s="2"/>
      <c r="LOD81" s="2"/>
      <c r="LOE81" s="2"/>
      <c r="LOF81" s="2"/>
      <c r="LOG81" s="2"/>
      <c r="LOH81" s="2"/>
      <c r="LOI81" s="2"/>
      <c r="LOJ81" s="2"/>
      <c r="LOK81" s="2"/>
      <c r="LOL81" s="2"/>
      <c r="LOM81" s="2"/>
      <c r="LON81" s="2"/>
      <c r="LOO81" s="2"/>
      <c r="LOP81" s="2"/>
      <c r="LOQ81" s="2"/>
      <c r="LOR81" s="2"/>
      <c r="LOS81" s="2"/>
      <c r="LOT81" s="2"/>
      <c r="LOU81" s="2"/>
      <c r="LOV81" s="2"/>
      <c r="LOW81" s="2"/>
      <c r="LOX81" s="2"/>
      <c r="LOY81" s="2"/>
      <c r="LOZ81" s="2"/>
      <c r="LPA81" s="2"/>
      <c r="LPB81" s="2"/>
      <c r="LPC81" s="2"/>
      <c r="LPD81" s="2"/>
      <c r="LPE81" s="2"/>
      <c r="LPF81" s="2"/>
      <c r="LPG81" s="2"/>
      <c r="LPH81" s="2"/>
      <c r="LPI81" s="2"/>
      <c r="LPJ81" s="2"/>
      <c r="LPK81" s="2"/>
      <c r="LPL81" s="2"/>
      <c r="LPM81" s="2"/>
      <c r="LPN81" s="2"/>
      <c r="LPO81" s="2"/>
      <c r="LPP81" s="2"/>
      <c r="LPQ81" s="2"/>
      <c r="LPR81" s="2"/>
      <c r="LPS81" s="2"/>
      <c r="LPT81" s="2"/>
      <c r="LPU81" s="2"/>
      <c r="LPV81" s="2"/>
      <c r="LPW81" s="2"/>
      <c r="LPX81" s="2"/>
      <c r="LPY81" s="2"/>
      <c r="LPZ81" s="2"/>
      <c r="LQA81" s="2"/>
      <c r="LQB81" s="2"/>
      <c r="LQC81" s="2"/>
      <c r="LQD81" s="2"/>
      <c r="LQE81" s="2"/>
      <c r="LQF81" s="2"/>
      <c r="LQG81" s="2"/>
      <c r="LQH81" s="2"/>
      <c r="LQI81" s="2"/>
      <c r="LQJ81" s="2"/>
      <c r="LQK81" s="2"/>
      <c r="LQL81" s="2"/>
      <c r="LQM81" s="2"/>
      <c r="LQN81" s="2"/>
      <c r="LQO81" s="2"/>
      <c r="LQP81" s="2"/>
      <c r="LQQ81" s="2"/>
      <c r="LQR81" s="2"/>
      <c r="LQS81" s="2"/>
      <c r="LQT81" s="2"/>
      <c r="LQU81" s="2"/>
      <c r="LQV81" s="2"/>
      <c r="LQW81" s="2"/>
      <c r="LQX81" s="2"/>
      <c r="LQY81" s="2"/>
      <c r="LQZ81" s="2"/>
      <c r="LRA81" s="2"/>
      <c r="LRB81" s="2"/>
      <c r="LRC81" s="2"/>
      <c r="LRD81" s="2"/>
      <c r="LRE81" s="2"/>
      <c r="LRF81" s="2"/>
      <c r="LRG81" s="2"/>
      <c r="LRH81" s="2"/>
      <c r="LRI81" s="2"/>
      <c r="LRJ81" s="2"/>
      <c r="LRK81" s="2"/>
      <c r="LRL81" s="2"/>
      <c r="LRM81" s="2"/>
      <c r="LRN81" s="2"/>
      <c r="LRO81" s="2"/>
      <c r="LRP81" s="2"/>
      <c r="LRQ81" s="2"/>
      <c r="LRR81" s="2"/>
      <c r="LRS81" s="2"/>
      <c r="LRT81" s="2"/>
      <c r="LRU81" s="2"/>
      <c r="LRV81" s="2"/>
      <c r="LRW81" s="2"/>
      <c r="LRX81" s="2"/>
      <c r="LRY81" s="2"/>
      <c r="LRZ81" s="2"/>
      <c r="LSA81" s="2"/>
      <c r="LSB81" s="2"/>
      <c r="LSC81" s="2"/>
      <c r="LSD81" s="2"/>
      <c r="LSE81" s="2"/>
      <c r="LSF81" s="2"/>
      <c r="LSG81" s="2"/>
      <c r="LSH81" s="2"/>
      <c r="LSI81" s="2"/>
      <c r="LSJ81" s="2"/>
      <c r="LSK81" s="2"/>
      <c r="LSL81" s="2"/>
      <c r="LSM81" s="2"/>
      <c r="LSN81" s="2"/>
      <c r="LSO81" s="2"/>
      <c r="LSP81" s="2"/>
      <c r="LSQ81" s="2"/>
      <c r="LSR81" s="2"/>
      <c r="LSS81" s="2"/>
      <c r="LST81" s="2"/>
      <c r="LSU81" s="2"/>
      <c r="LSV81" s="2"/>
      <c r="LSW81" s="2"/>
      <c r="LSX81" s="2"/>
      <c r="LSY81" s="2"/>
      <c r="LSZ81" s="2"/>
      <c r="LTA81" s="2"/>
      <c r="LTB81" s="2"/>
      <c r="LTC81" s="2"/>
      <c r="LTD81" s="2"/>
      <c r="LTE81" s="2"/>
      <c r="LTF81" s="2"/>
      <c r="LTG81" s="2"/>
      <c r="LTH81" s="2"/>
      <c r="LTI81" s="2"/>
      <c r="LTJ81" s="2"/>
      <c r="LTK81" s="2"/>
      <c r="LTL81" s="2"/>
      <c r="LTM81" s="2"/>
      <c r="LTN81" s="2"/>
      <c r="LTO81" s="2"/>
      <c r="LTP81" s="2"/>
      <c r="LTQ81" s="2"/>
      <c r="LTR81" s="2"/>
      <c r="LTS81" s="2"/>
      <c r="LTT81" s="2"/>
      <c r="LTU81" s="2"/>
      <c r="LTV81" s="2"/>
      <c r="LTW81" s="2"/>
      <c r="LTX81" s="2"/>
      <c r="LTY81" s="2"/>
      <c r="LTZ81" s="2"/>
      <c r="LUA81" s="2"/>
      <c r="LUB81" s="2"/>
      <c r="LUC81" s="2"/>
      <c r="LUD81" s="2"/>
      <c r="LUE81" s="2"/>
      <c r="LUF81" s="2"/>
      <c r="LUG81" s="2"/>
      <c r="LUH81" s="2"/>
      <c r="LUI81" s="2"/>
      <c r="LUJ81" s="2"/>
      <c r="LUK81" s="2"/>
      <c r="LUL81" s="2"/>
      <c r="LUM81" s="2"/>
      <c r="LUN81" s="2"/>
      <c r="LUO81" s="2"/>
      <c r="LUP81" s="2"/>
      <c r="LUQ81" s="2"/>
      <c r="LUR81" s="2"/>
      <c r="LUS81" s="2"/>
      <c r="LUT81" s="2"/>
      <c r="LUU81" s="2"/>
      <c r="LUV81" s="2"/>
      <c r="LUW81" s="2"/>
      <c r="LUX81" s="2"/>
      <c r="LUY81" s="2"/>
      <c r="LUZ81" s="2"/>
      <c r="LVA81" s="2"/>
      <c r="LVB81" s="2"/>
      <c r="LVC81" s="2"/>
      <c r="LVD81" s="2"/>
      <c r="LVE81" s="2"/>
      <c r="LVF81" s="2"/>
      <c r="LVG81" s="2"/>
      <c r="LVH81" s="2"/>
      <c r="LVI81" s="2"/>
      <c r="LVJ81" s="2"/>
      <c r="LVK81" s="2"/>
      <c r="LVL81" s="2"/>
      <c r="LVM81" s="2"/>
      <c r="LVN81" s="2"/>
      <c r="LVO81" s="2"/>
      <c r="LVP81" s="2"/>
      <c r="LVQ81" s="2"/>
      <c r="LVR81" s="2"/>
      <c r="LVS81" s="2"/>
      <c r="LVT81" s="2"/>
      <c r="LVU81" s="2"/>
      <c r="LVV81" s="2"/>
      <c r="LVW81" s="2"/>
      <c r="LVX81" s="2"/>
      <c r="LVY81" s="2"/>
      <c r="LVZ81" s="2"/>
      <c r="LWA81" s="2"/>
      <c r="LWB81" s="2"/>
      <c r="LWC81" s="2"/>
      <c r="LWD81" s="2"/>
      <c r="LWE81" s="2"/>
      <c r="LWF81" s="2"/>
      <c r="LWG81" s="2"/>
      <c r="LWH81" s="2"/>
      <c r="LWI81" s="2"/>
      <c r="LWJ81" s="2"/>
      <c r="LWK81" s="2"/>
      <c r="LWL81" s="2"/>
      <c r="LWM81" s="2"/>
      <c r="LWN81" s="2"/>
      <c r="LWO81" s="2"/>
      <c r="LWP81" s="2"/>
      <c r="LWQ81" s="2"/>
      <c r="LWR81" s="2"/>
      <c r="LWS81" s="2"/>
      <c r="LWT81" s="2"/>
      <c r="LWU81" s="2"/>
      <c r="LWV81" s="2"/>
      <c r="LWW81" s="2"/>
      <c r="LWX81" s="2"/>
      <c r="LWY81" s="2"/>
      <c r="LWZ81" s="2"/>
      <c r="LXA81" s="2"/>
      <c r="LXB81" s="2"/>
      <c r="LXC81" s="2"/>
      <c r="LXD81" s="2"/>
      <c r="LXE81" s="2"/>
      <c r="LXF81" s="2"/>
      <c r="LXG81" s="2"/>
      <c r="LXH81" s="2"/>
      <c r="LXI81" s="2"/>
      <c r="LXJ81" s="2"/>
      <c r="LXK81" s="2"/>
      <c r="LXL81" s="2"/>
      <c r="LXM81" s="2"/>
      <c r="LXN81" s="2"/>
      <c r="LXO81" s="2"/>
      <c r="LXP81" s="2"/>
      <c r="LXQ81" s="2"/>
      <c r="LXR81" s="2"/>
      <c r="LXS81" s="2"/>
      <c r="LXT81" s="2"/>
      <c r="LXU81" s="2"/>
      <c r="LXV81" s="2"/>
      <c r="LXW81" s="2"/>
      <c r="LXX81" s="2"/>
      <c r="LXY81" s="2"/>
      <c r="LXZ81" s="2"/>
      <c r="LYA81" s="2"/>
      <c r="LYB81" s="2"/>
      <c r="LYC81" s="2"/>
      <c r="LYD81" s="2"/>
      <c r="LYE81" s="2"/>
      <c r="LYF81" s="2"/>
      <c r="LYG81" s="2"/>
      <c r="LYH81" s="2"/>
      <c r="LYI81" s="2"/>
      <c r="LYJ81" s="2"/>
      <c r="LYK81" s="2"/>
      <c r="LYL81" s="2"/>
      <c r="LYM81" s="2"/>
      <c r="LYN81" s="2"/>
      <c r="LYO81" s="2"/>
      <c r="LYP81" s="2"/>
      <c r="LYQ81" s="2"/>
      <c r="LYR81" s="2"/>
      <c r="LYS81" s="2"/>
      <c r="LYT81" s="2"/>
      <c r="LYU81" s="2"/>
      <c r="LYV81" s="2"/>
      <c r="LYW81" s="2"/>
      <c r="LYX81" s="2"/>
      <c r="LYY81" s="2"/>
      <c r="LYZ81" s="2"/>
      <c r="LZA81" s="2"/>
      <c r="LZB81" s="2"/>
      <c r="LZC81" s="2"/>
      <c r="LZD81" s="2"/>
      <c r="LZE81" s="2"/>
      <c r="LZF81" s="2"/>
      <c r="LZG81" s="2"/>
      <c r="LZH81" s="2"/>
      <c r="LZI81" s="2"/>
      <c r="LZJ81" s="2"/>
      <c r="LZK81" s="2"/>
      <c r="LZL81" s="2"/>
      <c r="LZM81" s="2"/>
      <c r="LZN81" s="2"/>
      <c r="LZO81" s="2"/>
      <c r="LZP81" s="2"/>
      <c r="LZQ81" s="2"/>
      <c r="LZR81" s="2"/>
      <c r="LZS81" s="2"/>
      <c r="LZT81" s="2"/>
      <c r="LZU81" s="2"/>
      <c r="LZV81" s="2"/>
      <c r="LZW81" s="2"/>
      <c r="LZX81" s="2"/>
      <c r="LZY81" s="2"/>
      <c r="LZZ81" s="2"/>
      <c r="MAA81" s="2"/>
      <c r="MAB81" s="2"/>
      <c r="MAC81" s="2"/>
      <c r="MAD81" s="2"/>
      <c r="MAE81" s="2"/>
      <c r="MAF81" s="2"/>
      <c r="MAG81" s="2"/>
      <c r="MAH81" s="2"/>
      <c r="MAI81" s="2"/>
      <c r="MAJ81" s="2"/>
      <c r="MAK81" s="2"/>
      <c r="MAL81" s="2"/>
      <c r="MAM81" s="2"/>
      <c r="MAN81" s="2"/>
      <c r="MAO81" s="2"/>
      <c r="MAP81" s="2"/>
      <c r="MAQ81" s="2"/>
      <c r="MAR81" s="2"/>
      <c r="MAS81" s="2"/>
      <c r="MAT81" s="2"/>
      <c r="MAU81" s="2"/>
      <c r="MAV81" s="2"/>
      <c r="MAW81" s="2"/>
      <c r="MAX81" s="2"/>
      <c r="MAY81" s="2"/>
      <c r="MAZ81" s="2"/>
      <c r="MBA81" s="2"/>
      <c r="MBB81" s="2"/>
      <c r="MBC81" s="2"/>
      <c r="MBD81" s="2"/>
      <c r="MBE81" s="2"/>
      <c r="MBF81" s="2"/>
      <c r="MBG81" s="2"/>
      <c r="MBH81" s="2"/>
      <c r="MBI81" s="2"/>
      <c r="MBJ81" s="2"/>
      <c r="MBK81" s="2"/>
      <c r="MBL81" s="2"/>
      <c r="MBM81" s="2"/>
      <c r="MBN81" s="2"/>
      <c r="MBO81" s="2"/>
      <c r="MBP81" s="2"/>
      <c r="MBQ81" s="2"/>
      <c r="MBR81" s="2"/>
      <c r="MBS81" s="2"/>
      <c r="MBT81" s="2"/>
      <c r="MBU81" s="2"/>
      <c r="MBV81" s="2"/>
      <c r="MBW81" s="2"/>
      <c r="MBX81" s="2"/>
      <c r="MBY81" s="2"/>
      <c r="MBZ81" s="2"/>
      <c r="MCA81" s="2"/>
      <c r="MCB81" s="2"/>
      <c r="MCC81" s="2"/>
      <c r="MCD81" s="2"/>
      <c r="MCE81" s="2"/>
      <c r="MCF81" s="2"/>
      <c r="MCG81" s="2"/>
      <c r="MCH81" s="2"/>
      <c r="MCI81" s="2"/>
      <c r="MCJ81" s="2"/>
      <c r="MCK81" s="2"/>
      <c r="MCL81" s="2"/>
      <c r="MCM81" s="2"/>
      <c r="MCN81" s="2"/>
      <c r="MCO81" s="2"/>
      <c r="MCP81" s="2"/>
      <c r="MCQ81" s="2"/>
      <c r="MCR81" s="2"/>
      <c r="MCS81" s="2"/>
      <c r="MCT81" s="2"/>
      <c r="MCU81" s="2"/>
      <c r="MCV81" s="2"/>
      <c r="MCW81" s="2"/>
      <c r="MCX81" s="2"/>
      <c r="MCY81" s="2"/>
      <c r="MCZ81" s="2"/>
      <c r="MDA81" s="2"/>
      <c r="MDB81" s="2"/>
      <c r="MDC81" s="2"/>
      <c r="MDD81" s="2"/>
      <c r="MDE81" s="2"/>
      <c r="MDF81" s="2"/>
      <c r="MDG81" s="2"/>
      <c r="MDH81" s="2"/>
      <c r="MDI81" s="2"/>
      <c r="MDJ81" s="2"/>
      <c r="MDK81" s="2"/>
      <c r="MDL81" s="2"/>
      <c r="MDM81" s="2"/>
      <c r="MDN81" s="2"/>
      <c r="MDO81" s="2"/>
      <c r="MDP81" s="2"/>
      <c r="MDQ81" s="2"/>
      <c r="MDR81" s="2"/>
      <c r="MDS81" s="2"/>
      <c r="MDT81" s="2"/>
      <c r="MDU81" s="2"/>
      <c r="MDV81" s="2"/>
      <c r="MDW81" s="2"/>
      <c r="MDX81" s="2"/>
      <c r="MDY81" s="2"/>
      <c r="MDZ81" s="2"/>
      <c r="MEA81" s="2"/>
      <c r="MEB81" s="2"/>
      <c r="MEC81" s="2"/>
      <c r="MED81" s="2"/>
      <c r="MEE81" s="2"/>
      <c r="MEF81" s="2"/>
      <c r="MEG81" s="2"/>
      <c r="MEH81" s="2"/>
      <c r="MEI81" s="2"/>
      <c r="MEJ81" s="2"/>
      <c r="MEK81" s="2"/>
      <c r="MEL81" s="2"/>
      <c r="MEM81" s="2"/>
      <c r="MEN81" s="2"/>
      <c r="MEO81" s="2"/>
      <c r="MEP81" s="2"/>
      <c r="MEQ81" s="2"/>
      <c r="MER81" s="2"/>
      <c r="MES81" s="2"/>
      <c r="MET81" s="2"/>
      <c r="MEU81" s="2"/>
      <c r="MEV81" s="2"/>
      <c r="MEW81" s="2"/>
      <c r="MEX81" s="2"/>
      <c r="MEY81" s="2"/>
      <c r="MEZ81" s="2"/>
      <c r="MFA81" s="2"/>
      <c r="MFB81" s="2"/>
      <c r="MFC81" s="2"/>
      <c r="MFD81" s="2"/>
      <c r="MFE81" s="2"/>
      <c r="MFF81" s="2"/>
      <c r="MFG81" s="2"/>
      <c r="MFH81" s="2"/>
      <c r="MFI81" s="2"/>
      <c r="MFJ81" s="2"/>
      <c r="MFK81" s="2"/>
      <c r="MFL81" s="2"/>
      <c r="MFM81" s="2"/>
      <c r="MFN81" s="2"/>
      <c r="MFO81" s="2"/>
      <c r="MFP81" s="2"/>
      <c r="MFQ81" s="2"/>
      <c r="MFR81" s="2"/>
      <c r="MFS81" s="2"/>
      <c r="MFT81" s="2"/>
      <c r="MFU81" s="2"/>
      <c r="MFV81" s="2"/>
      <c r="MFW81" s="2"/>
      <c r="MFX81" s="2"/>
      <c r="MFY81" s="2"/>
      <c r="MFZ81" s="2"/>
      <c r="MGA81" s="2"/>
      <c r="MGB81" s="2"/>
      <c r="MGC81" s="2"/>
      <c r="MGD81" s="2"/>
      <c r="MGE81" s="2"/>
      <c r="MGF81" s="2"/>
      <c r="MGG81" s="2"/>
      <c r="MGH81" s="2"/>
      <c r="MGI81" s="2"/>
      <c r="MGJ81" s="2"/>
      <c r="MGK81" s="2"/>
      <c r="MGL81" s="2"/>
      <c r="MGM81" s="2"/>
      <c r="MGN81" s="2"/>
      <c r="MGO81" s="2"/>
      <c r="MGP81" s="2"/>
      <c r="MGQ81" s="2"/>
      <c r="MGR81" s="2"/>
      <c r="MGS81" s="2"/>
      <c r="MGT81" s="2"/>
      <c r="MGU81" s="2"/>
      <c r="MGV81" s="2"/>
      <c r="MGW81" s="2"/>
      <c r="MGX81" s="2"/>
      <c r="MGY81" s="2"/>
      <c r="MGZ81" s="2"/>
      <c r="MHA81" s="2"/>
      <c r="MHB81" s="2"/>
      <c r="MHC81" s="2"/>
      <c r="MHD81" s="2"/>
      <c r="MHE81" s="2"/>
      <c r="MHF81" s="2"/>
      <c r="MHG81" s="2"/>
      <c r="MHH81" s="2"/>
      <c r="MHI81" s="2"/>
      <c r="MHJ81" s="2"/>
      <c r="MHK81" s="2"/>
      <c r="MHL81" s="2"/>
      <c r="MHM81" s="2"/>
      <c r="MHN81" s="2"/>
      <c r="MHO81" s="2"/>
      <c r="MHP81" s="2"/>
      <c r="MHQ81" s="2"/>
      <c r="MHR81" s="2"/>
      <c r="MHS81" s="2"/>
      <c r="MHT81" s="2"/>
      <c r="MHU81" s="2"/>
      <c r="MHV81" s="2"/>
      <c r="MHW81" s="2"/>
      <c r="MHX81" s="2"/>
      <c r="MHY81" s="2"/>
      <c r="MHZ81" s="2"/>
      <c r="MIA81" s="2"/>
      <c r="MIB81" s="2"/>
      <c r="MIC81" s="2"/>
      <c r="MID81" s="2"/>
      <c r="MIE81" s="2"/>
      <c r="MIF81" s="2"/>
      <c r="MIG81" s="2"/>
      <c r="MIH81" s="2"/>
      <c r="MII81" s="2"/>
      <c r="MIJ81" s="2"/>
      <c r="MIK81" s="2"/>
      <c r="MIL81" s="2"/>
      <c r="MIM81" s="2"/>
      <c r="MIN81" s="2"/>
      <c r="MIO81" s="2"/>
      <c r="MIP81" s="2"/>
      <c r="MIQ81" s="2"/>
      <c r="MIR81" s="2"/>
      <c r="MIS81" s="2"/>
      <c r="MIT81" s="2"/>
      <c r="MIU81" s="2"/>
      <c r="MIV81" s="2"/>
      <c r="MIW81" s="2"/>
      <c r="MIX81" s="2"/>
      <c r="MIY81" s="2"/>
      <c r="MIZ81" s="2"/>
      <c r="MJA81" s="2"/>
      <c r="MJB81" s="2"/>
      <c r="MJC81" s="2"/>
      <c r="MJD81" s="2"/>
      <c r="MJE81" s="2"/>
      <c r="MJF81" s="2"/>
      <c r="MJG81" s="2"/>
      <c r="MJH81" s="2"/>
      <c r="MJI81" s="2"/>
      <c r="MJJ81" s="2"/>
      <c r="MJK81" s="2"/>
      <c r="MJL81" s="2"/>
      <c r="MJM81" s="2"/>
      <c r="MJN81" s="2"/>
      <c r="MJO81" s="2"/>
      <c r="MJP81" s="2"/>
      <c r="MJQ81" s="2"/>
      <c r="MJR81" s="2"/>
      <c r="MJS81" s="2"/>
      <c r="MJT81" s="2"/>
      <c r="MJU81" s="2"/>
      <c r="MJV81" s="2"/>
      <c r="MJW81" s="2"/>
      <c r="MJX81" s="2"/>
      <c r="MJY81" s="2"/>
      <c r="MJZ81" s="2"/>
      <c r="MKA81" s="2"/>
      <c r="MKB81" s="2"/>
      <c r="MKC81" s="2"/>
      <c r="MKD81" s="2"/>
      <c r="MKE81" s="2"/>
      <c r="MKF81" s="2"/>
      <c r="MKG81" s="2"/>
      <c r="MKH81" s="2"/>
      <c r="MKI81" s="2"/>
      <c r="MKJ81" s="2"/>
      <c r="MKK81" s="2"/>
      <c r="MKL81" s="2"/>
      <c r="MKM81" s="2"/>
      <c r="MKN81" s="2"/>
      <c r="MKO81" s="2"/>
      <c r="MKP81" s="2"/>
      <c r="MKQ81" s="2"/>
      <c r="MKR81" s="2"/>
      <c r="MKS81" s="2"/>
      <c r="MKT81" s="2"/>
      <c r="MKU81" s="2"/>
      <c r="MKV81" s="2"/>
      <c r="MKW81" s="2"/>
      <c r="MKX81" s="2"/>
      <c r="MKY81" s="2"/>
      <c r="MKZ81" s="2"/>
      <c r="MLA81" s="2"/>
      <c r="MLB81" s="2"/>
      <c r="MLC81" s="2"/>
      <c r="MLD81" s="2"/>
      <c r="MLE81" s="2"/>
      <c r="MLF81" s="2"/>
      <c r="MLG81" s="2"/>
      <c r="MLH81" s="2"/>
      <c r="MLI81" s="2"/>
      <c r="MLJ81" s="2"/>
      <c r="MLK81" s="2"/>
      <c r="MLL81" s="2"/>
      <c r="MLM81" s="2"/>
      <c r="MLN81" s="2"/>
      <c r="MLO81" s="2"/>
      <c r="MLP81" s="2"/>
      <c r="MLQ81" s="2"/>
      <c r="MLR81" s="2"/>
      <c r="MLS81" s="2"/>
      <c r="MLT81" s="2"/>
      <c r="MLU81" s="2"/>
      <c r="MLV81" s="2"/>
      <c r="MLW81" s="2"/>
      <c r="MLX81" s="2"/>
      <c r="MLY81" s="2"/>
      <c r="MLZ81" s="2"/>
      <c r="MMA81" s="2"/>
      <c r="MMB81" s="2"/>
      <c r="MMC81" s="2"/>
      <c r="MMD81" s="2"/>
      <c r="MME81" s="2"/>
      <c r="MMF81" s="2"/>
      <c r="MMG81" s="2"/>
      <c r="MMH81" s="2"/>
      <c r="MMI81" s="2"/>
      <c r="MMJ81" s="2"/>
      <c r="MMK81" s="2"/>
      <c r="MML81" s="2"/>
      <c r="MMM81" s="2"/>
      <c r="MMN81" s="2"/>
      <c r="MMO81" s="2"/>
      <c r="MMP81" s="2"/>
      <c r="MMQ81" s="2"/>
      <c r="MMR81" s="2"/>
      <c r="MMS81" s="2"/>
      <c r="MMT81" s="2"/>
      <c r="MMU81" s="2"/>
      <c r="MMV81" s="2"/>
      <c r="MMW81" s="2"/>
      <c r="MMX81" s="2"/>
      <c r="MMY81" s="2"/>
      <c r="MMZ81" s="2"/>
      <c r="MNA81" s="2"/>
      <c r="MNB81" s="2"/>
      <c r="MNC81" s="2"/>
      <c r="MND81" s="2"/>
      <c r="MNE81" s="2"/>
      <c r="MNF81" s="2"/>
      <c r="MNG81" s="2"/>
      <c r="MNH81" s="2"/>
      <c r="MNI81" s="2"/>
      <c r="MNJ81" s="2"/>
      <c r="MNK81" s="2"/>
      <c r="MNL81" s="2"/>
      <c r="MNM81" s="2"/>
      <c r="MNN81" s="2"/>
      <c r="MNO81" s="2"/>
      <c r="MNP81" s="2"/>
      <c r="MNQ81" s="2"/>
      <c r="MNR81" s="2"/>
      <c r="MNS81" s="2"/>
      <c r="MNT81" s="2"/>
      <c r="MNU81" s="2"/>
      <c r="MNV81" s="2"/>
      <c r="MNW81" s="2"/>
      <c r="MNX81" s="2"/>
      <c r="MNY81" s="2"/>
      <c r="MNZ81" s="2"/>
      <c r="MOA81" s="2"/>
      <c r="MOB81" s="2"/>
      <c r="MOC81" s="2"/>
      <c r="MOD81" s="2"/>
      <c r="MOE81" s="2"/>
      <c r="MOF81" s="2"/>
      <c r="MOG81" s="2"/>
      <c r="MOH81" s="2"/>
      <c r="MOI81" s="2"/>
      <c r="MOJ81" s="2"/>
      <c r="MOK81" s="2"/>
      <c r="MOL81" s="2"/>
      <c r="MOM81" s="2"/>
      <c r="MON81" s="2"/>
      <c r="MOO81" s="2"/>
      <c r="MOP81" s="2"/>
      <c r="MOQ81" s="2"/>
      <c r="MOR81" s="2"/>
      <c r="MOS81" s="2"/>
      <c r="MOT81" s="2"/>
      <c r="MOU81" s="2"/>
      <c r="MOV81" s="2"/>
      <c r="MOW81" s="2"/>
      <c r="MOX81" s="2"/>
      <c r="MOY81" s="2"/>
      <c r="MOZ81" s="2"/>
      <c r="MPA81" s="2"/>
      <c r="MPB81" s="2"/>
      <c r="MPC81" s="2"/>
      <c r="MPD81" s="2"/>
      <c r="MPE81" s="2"/>
      <c r="MPF81" s="2"/>
      <c r="MPG81" s="2"/>
      <c r="MPH81" s="2"/>
      <c r="MPI81" s="2"/>
      <c r="MPJ81" s="2"/>
      <c r="MPK81" s="2"/>
      <c r="MPL81" s="2"/>
      <c r="MPM81" s="2"/>
      <c r="MPN81" s="2"/>
      <c r="MPO81" s="2"/>
      <c r="MPP81" s="2"/>
      <c r="MPQ81" s="2"/>
      <c r="MPR81" s="2"/>
      <c r="MPS81" s="2"/>
      <c r="MPT81" s="2"/>
      <c r="MPU81" s="2"/>
      <c r="MPV81" s="2"/>
      <c r="MPW81" s="2"/>
      <c r="MPX81" s="2"/>
      <c r="MPY81" s="2"/>
      <c r="MPZ81" s="2"/>
      <c r="MQA81" s="2"/>
      <c r="MQB81" s="2"/>
      <c r="MQC81" s="2"/>
      <c r="MQD81" s="2"/>
      <c r="MQE81" s="2"/>
      <c r="MQF81" s="2"/>
      <c r="MQG81" s="2"/>
      <c r="MQH81" s="2"/>
      <c r="MQI81" s="2"/>
      <c r="MQJ81" s="2"/>
      <c r="MQK81" s="2"/>
      <c r="MQL81" s="2"/>
      <c r="MQM81" s="2"/>
      <c r="MQN81" s="2"/>
      <c r="MQO81" s="2"/>
      <c r="MQP81" s="2"/>
      <c r="MQQ81" s="2"/>
      <c r="MQR81" s="2"/>
      <c r="MQS81" s="2"/>
      <c r="MQT81" s="2"/>
      <c r="MQU81" s="2"/>
      <c r="MQV81" s="2"/>
      <c r="MQW81" s="2"/>
      <c r="MQX81" s="2"/>
      <c r="MQY81" s="2"/>
      <c r="MQZ81" s="2"/>
      <c r="MRA81" s="2"/>
      <c r="MRB81" s="2"/>
      <c r="MRC81" s="2"/>
      <c r="MRD81" s="2"/>
      <c r="MRE81" s="2"/>
      <c r="MRF81" s="2"/>
      <c r="MRG81" s="2"/>
      <c r="MRH81" s="2"/>
      <c r="MRI81" s="2"/>
      <c r="MRJ81" s="2"/>
      <c r="MRK81" s="2"/>
      <c r="MRL81" s="2"/>
      <c r="MRM81" s="2"/>
      <c r="MRN81" s="2"/>
      <c r="MRO81" s="2"/>
      <c r="MRP81" s="2"/>
      <c r="MRQ81" s="2"/>
      <c r="MRR81" s="2"/>
      <c r="MRS81" s="2"/>
      <c r="MRT81" s="2"/>
      <c r="MRU81" s="2"/>
      <c r="MRV81" s="2"/>
      <c r="MRW81" s="2"/>
      <c r="MRX81" s="2"/>
      <c r="MRY81" s="2"/>
      <c r="MRZ81" s="2"/>
      <c r="MSA81" s="2"/>
      <c r="MSB81" s="2"/>
      <c r="MSC81" s="2"/>
      <c r="MSD81" s="2"/>
      <c r="MSE81" s="2"/>
      <c r="MSF81" s="2"/>
      <c r="MSG81" s="2"/>
      <c r="MSH81" s="2"/>
      <c r="MSI81" s="2"/>
      <c r="MSJ81" s="2"/>
      <c r="MSK81" s="2"/>
      <c r="MSL81" s="2"/>
      <c r="MSM81" s="2"/>
      <c r="MSN81" s="2"/>
      <c r="MSO81" s="2"/>
      <c r="MSP81" s="2"/>
      <c r="MSQ81" s="2"/>
      <c r="MSR81" s="2"/>
      <c r="MSS81" s="2"/>
      <c r="MST81" s="2"/>
      <c r="MSU81" s="2"/>
      <c r="MSV81" s="2"/>
      <c r="MSW81" s="2"/>
      <c r="MSX81" s="2"/>
      <c r="MSY81" s="2"/>
      <c r="MSZ81" s="2"/>
      <c r="MTA81" s="2"/>
      <c r="MTB81" s="2"/>
      <c r="MTC81" s="2"/>
      <c r="MTD81" s="2"/>
      <c r="MTE81" s="2"/>
      <c r="MTF81" s="2"/>
      <c r="MTG81" s="2"/>
      <c r="MTH81" s="2"/>
      <c r="MTI81" s="2"/>
      <c r="MTJ81" s="2"/>
      <c r="MTK81" s="2"/>
      <c r="MTL81" s="2"/>
      <c r="MTM81" s="2"/>
      <c r="MTN81" s="2"/>
      <c r="MTO81" s="2"/>
      <c r="MTP81" s="2"/>
      <c r="MTQ81" s="2"/>
      <c r="MTR81" s="2"/>
      <c r="MTS81" s="2"/>
      <c r="MTT81" s="2"/>
      <c r="MTU81" s="2"/>
      <c r="MTV81" s="2"/>
      <c r="MTW81" s="2"/>
      <c r="MTX81" s="2"/>
      <c r="MTY81" s="2"/>
      <c r="MTZ81" s="2"/>
      <c r="MUA81" s="2"/>
      <c r="MUB81" s="2"/>
      <c r="MUC81" s="2"/>
      <c r="MUD81" s="2"/>
      <c r="MUE81" s="2"/>
      <c r="MUF81" s="2"/>
      <c r="MUG81" s="2"/>
      <c r="MUH81" s="2"/>
      <c r="MUI81" s="2"/>
      <c r="MUJ81" s="2"/>
      <c r="MUK81" s="2"/>
      <c r="MUL81" s="2"/>
      <c r="MUM81" s="2"/>
      <c r="MUN81" s="2"/>
      <c r="MUO81" s="2"/>
      <c r="MUP81" s="2"/>
      <c r="MUQ81" s="2"/>
      <c r="MUR81" s="2"/>
      <c r="MUS81" s="2"/>
      <c r="MUT81" s="2"/>
      <c r="MUU81" s="2"/>
      <c r="MUV81" s="2"/>
      <c r="MUW81" s="2"/>
      <c r="MUX81" s="2"/>
      <c r="MUY81" s="2"/>
      <c r="MUZ81" s="2"/>
      <c r="MVA81" s="2"/>
      <c r="MVB81" s="2"/>
      <c r="MVC81" s="2"/>
      <c r="MVD81" s="2"/>
      <c r="MVE81" s="2"/>
      <c r="MVF81" s="2"/>
      <c r="MVG81" s="2"/>
      <c r="MVH81" s="2"/>
      <c r="MVI81" s="2"/>
      <c r="MVJ81" s="2"/>
      <c r="MVK81" s="2"/>
      <c r="MVL81" s="2"/>
      <c r="MVM81" s="2"/>
      <c r="MVN81" s="2"/>
      <c r="MVO81" s="2"/>
      <c r="MVP81" s="2"/>
      <c r="MVQ81" s="2"/>
      <c r="MVR81" s="2"/>
      <c r="MVS81" s="2"/>
      <c r="MVT81" s="2"/>
      <c r="MVU81" s="2"/>
      <c r="MVV81" s="2"/>
      <c r="MVW81" s="2"/>
      <c r="MVX81" s="2"/>
      <c r="MVY81" s="2"/>
      <c r="MVZ81" s="2"/>
      <c r="MWA81" s="2"/>
      <c r="MWB81" s="2"/>
      <c r="MWC81" s="2"/>
      <c r="MWD81" s="2"/>
      <c r="MWE81" s="2"/>
      <c r="MWF81" s="2"/>
      <c r="MWG81" s="2"/>
      <c r="MWH81" s="2"/>
      <c r="MWI81" s="2"/>
      <c r="MWJ81" s="2"/>
      <c r="MWK81" s="2"/>
      <c r="MWL81" s="2"/>
      <c r="MWM81" s="2"/>
      <c r="MWN81" s="2"/>
      <c r="MWO81" s="2"/>
      <c r="MWP81" s="2"/>
      <c r="MWQ81" s="2"/>
      <c r="MWR81" s="2"/>
      <c r="MWS81" s="2"/>
      <c r="MWT81" s="2"/>
      <c r="MWU81" s="2"/>
      <c r="MWV81" s="2"/>
      <c r="MWW81" s="2"/>
      <c r="MWX81" s="2"/>
      <c r="MWY81" s="2"/>
      <c r="MWZ81" s="2"/>
      <c r="MXA81" s="2"/>
      <c r="MXB81" s="2"/>
      <c r="MXC81" s="2"/>
      <c r="MXD81" s="2"/>
      <c r="MXE81" s="2"/>
      <c r="MXF81" s="2"/>
      <c r="MXG81" s="2"/>
      <c r="MXH81" s="2"/>
      <c r="MXI81" s="2"/>
      <c r="MXJ81" s="2"/>
      <c r="MXK81" s="2"/>
      <c r="MXL81" s="2"/>
      <c r="MXM81" s="2"/>
      <c r="MXN81" s="2"/>
      <c r="MXO81" s="2"/>
      <c r="MXP81" s="2"/>
      <c r="MXQ81" s="2"/>
      <c r="MXR81" s="2"/>
      <c r="MXS81" s="2"/>
      <c r="MXT81" s="2"/>
      <c r="MXU81" s="2"/>
      <c r="MXV81" s="2"/>
      <c r="MXW81" s="2"/>
      <c r="MXX81" s="2"/>
      <c r="MXY81" s="2"/>
      <c r="MXZ81" s="2"/>
      <c r="MYA81" s="2"/>
      <c r="MYB81" s="2"/>
      <c r="MYC81" s="2"/>
      <c r="MYD81" s="2"/>
      <c r="MYE81" s="2"/>
      <c r="MYF81" s="2"/>
      <c r="MYG81" s="2"/>
      <c r="MYH81" s="2"/>
      <c r="MYI81" s="2"/>
      <c r="MYJ81" s="2"/>
      <c r="MYK81" s="2"/>
      <c r="MYL81" s="2"/>
      <c r="MYM81" s="2"/>
      <c r="MYN81" s="2"/>
      <c r="MYO81" s="2"/>
      <c r="MYP81" s="2"/>
      <c r="MYQ81" s="2"/>
      <c r="MYR81" s="2"/>
      <c r="MYS81" s="2"/>
      <c r="MYT81" s="2"/>
      <c r="MYU81" s="2"/>
      <c r="MYV81" s="2"/>
      <c r="MYW81" s="2"/>
      <c r="MYX81" s="2"/>
      <c r="MYY81" s="2"/>
      <c r="MYZ81" s="2"/>
      <c r="MZA81" s="2"/>
      <c r="MZB81" s="2"/>
      <c r="MZC81" s="2"/>
      <c r="MZD81" s="2"/>
      <c r="MZE81" s="2"/>
      <c r="MZF81" s="2"/>
      <c r="MZG81" s="2"/>
      <c r="MZH81" s="2"/>
      <c r="MZI81" s="2"/>
      <c r="MZJ81" s="2"/>
      <c r="MZK81" s="2"/>
      <c r="MZL81" s="2"/>
      <c r="MZM81" s="2"/>
      <c r="MZN81" s="2"/>
      <c r="MZO81" s="2"/>
      <c r="MZP81" s="2"/>
      <c r="MZQ81" s="2"/>
      <c r="MZR81" s="2"/>
      <c r="MZS81" s="2"/>
      <c r="MZT81" s="2"/>
      <c r="MZU81" s="2"/>
      <c r="MZV81" s="2"/>
      <c r="MZW81" s="2"/>
      <c r="MZX81" s="2"/>
      <c r="MZY81" s="2"/>
      <c r="MZZ81" s="2"/>
      <c r="NAA81" s="2"/>
      <c r="NAB81" s="2"/>
      <c r="NAC81" s="2"/>
      <c r="NAD81" s="2"/>
      <c r="NAE81" s="2"/>
      <c r="NAF81" s="2"/>
      <c r="NAG81" s="2"/>
      <c r="NAH81" s="2"/>
      <c r="NAI81" s="2"/>
      <c r="NAJ81" s="2"/>
      <c r="NAK81" s="2"/>
      <c r="NAL81" s="2"/>
      <c r="NAM81" s="2"/>
      <c r="NAN81" s="2"/>
      <c r="NAO81" s="2"/>
      <c r="NAP81" s="2"/>
      <c r="NAQ81" s="2"/>
      <c r="NAR81" s="2"/>
      <c r="NAS81" s="2"/>
      <c r="NAT81" s="2"/>
      <c r="NAU81" s="2"/>
      <c r="NAV81" s="2"/>
      <c r="NAW81" s="2"/>
      <c r="NAX81" s="2"/>
      <c r="NAY81" s="2"/>
      <c r="NAZ81" s="2"/>
      <c r="NBA81" s="2"/>
      <c r="NBB81" s="2"/>
      <c r="NBC81" s="2"/>
      <c r="NBD81" s="2"/>
      <c r="NBE81" s="2"/>
      <c r="NBF81" s="2"/>
      <c r="NBG81" s="2"/>
      <c r="NBH81" s="2"/>
      <c r="NBI81" s="2"/>
      <c r="NBJ81" s="2"/>
      <c r="NBK81" s="2"/>
      <c r="NBL81" s="2"/>
      <c r="NBM81" s="2"/>
      <c r="NBN81" s="2"/>
      <c r="NBO81" s="2"/>
      <c r="NBP81" s="2"/>
      <c r="NBQ81" s="2"/>
      <c r="NBR81" s="2"/>
      <c r="NBS81" s="2"/>
      <c r="NBT81" s="2"/>
      <c r="NBU81" s="2"/>
      <c r="NBV81" s="2"/>
      <c r="NBW81" s="2"/>
      <c r="NBX81" s="2"/>
      <c r="NBY81" s="2"/>
      <c r="NBZ81" s="2"/>
      <c r="NCA81" s="2"/>
      <c r="NCB81" s="2"/>
      <c r="NCC81" s="2"/>
      <c r="NCD81" s="2"/>
      <c r="NCE81" s="2"/>
      <c r="NCF81" s="2"/>
      <c r="NCG81" s="2"/>
      <c r="NCH81" s="2"/>
      <c r="NCI81" s="2"/>
      <c r="NCJ81" s="2"/>
      <c r="NCK81" s="2"/>
      <c r="NCL81" s="2"/>
      <c r="NCM81" s="2"/>
      <c r="NCN81" s="2"/>
      <c r="NCO81" s="2"/>
      <c r="NCP81" s="2"/>
      <c r="NCQ81" s="2"/>
      <c r="NCR81" s="2"/>
      <c r="NCS81" s="2"/>
      <c r="NCT81" s="2"/>
      <c r="NCU81" s="2"/>
      <c r="NCV81" s="2"/>
      <c r="NCW81" s="2"/>
      <c r="NCX81" s="2"/>
      <c r="NCY81" s="2"/>
      <c r="NCZ81" s="2"/>
      <c r="NDA81" s="2"/>
      <c r="NDB81" s="2"/>
      <c r="NDC81" s="2"/>
      <c r="NDD81" s="2"/>
      <c r="NDE81" s="2"/>
      <c r="NDF81" s="2"/>
      <c r="NDG81" s="2"/>
      <c r="NDH81" s="2"/>
      <c r="NDI81" s="2"/>
      <c r="NDJ81" s="2"/>
      <c r="NDK81" s="2"/>
      <c r="NDL81" s="2"/>
      <c r="NDM81" s="2"/>
      <c r="NDN81" s="2"/>
      <c r="NDO81" s="2"/>
      <c r="NDP81" s="2"/>
      <c r="NDQ81" s="2"/>
      <c r="NDR81" s="2"/>
      <c r="NDS81" s="2"/>
      <c r="NDT81" s="2"/>
      <c r="NDU81" s="2"/>
      <c r="NDV81" s="2"/>
      <c r="NDW81" s="2"/>
      <c r="NDX81" s="2"/>
      <c r="NDY81" s="2"/>
      <c r="NDZ81" s="2"/>
      <c r="NEA81" s="2"/>
      <c r="NEB81" s="2"/>
      <c r="NEC81" s="2"/>
      <c r="NED81" s="2"/>
      <c r="NEE81" s="2"/>
      <c r="NEF81" s="2"/>
      <c r="NEG81" s="2"/>
      <c r="NEH81" s="2"/>
      <c r="NEI81" s="2"/>
      <c r="NEJ81" s="2"/>
      <c r="NEK81" s="2"/>
      <c r="NEL81" s="2"/>
      <c r="NEM81" s="2"/>
      <c r="NEN81" s="2"/>
      <c r="NEO81" s="2"/>
      <c r="NEP81" s="2"/>
      <c r="NEQ81" s="2"/>
      <c r="NER81" s="2"/>
      <c r="NES81" s="2"/>
      <c r="NET81" s="2"/>
      <c r="NEU81" s="2"/>
      <c r="NEV81" s="2"/>
      <c r="NEW81" s="2"/>
      <c r="NEX81" s="2"/>
      <c r="NEY81" s="2"/>
      <c r="NEZ81" s="2"/>
      <c r="NFA81" s="2"/>
      <c r="NFB81" s="2"/>
      <c r="NFC81" s="2"/>
      <c r="NFD81" s="2"/>
      <c r="NFE81" s="2"/>
      <c r="NFF81" s="2"/>
      <c r="NFG81" s="2"/>
      <c r="NFH81" s="2"/>
      <c r="NFI81" s="2"/>
      <c r="NFJ81" s="2"/>
      <c r="NFK81" s="2"/>
      <c r="NFL81" s="2"/>
      <c r="NFM81" s="2"/>
      <c r="NFN81" s="2"/>
      <c r="NFO81" s="2"/>
      <c r="NFP81" s="2"/>
      <c r="NFQ81" s="2"/>
      <c r="NFR81" s="2"/>
      <c r="NFS81" s="2"/>
      <c r="NFT81" s="2"/>
      <c r="NFU81" s="2"/>
      <c r="NFV81" s="2"/>
      <c r="NFW81" s="2"/>
      <c r="NFX81" s="2"/>
      <c r="NFY81" s="2"/>
      <c r="NFZ81" s="2"/>
      <c r="NGA81" s="2"/>
      <c r="NGB81" s="2"/>
      <c r="NGC81" s="2"/>
      <c r="NGD81" s="2"/>
      <c r="NGE81" s="2"/>
      <c r="NGF81" s="2"/>
      <c r="NGG81" s="2"/>
      <c r="NGH81" s="2"/>
      <c r="NGI81" s="2"/>
      <c r="NGJ81" s="2"/>
      <c r="NGK81" s="2"/>
      <c r="NGL81" s="2"/>
      <c r="NGM81" s="2"/>
      <c r="NGN81" s="2"/>
      <c r="NGO81" s="2"/>
      <c r="NGP81" s="2"/>
      <c r="NGQ81" s="2"/>
      <c r="NGR81" s="2"/>
      <c r="NGS81" s="2"/>
      <c r="NGT81" s="2"/>
      <c r="NGU81" s="2"/>
      <c r="NGV81" s="2"/>
      <c r="NGW81" s="2"/>
      <c r="NGX81" s="2"/>
      <c r="NGY81" s="2"/>
      <c r="NGZ81" s="2"/>
      <c r="NHA81" s="2"/>
      <c r="NHB81" s="2"/>
      <c r="NHC81" s="2"/>
      <c r="NHD81" s="2"/>
      <c r="NHE81" s="2"/>
      <c r="NHF81" s="2"/>
      <c r="NHG81" s="2"/>
      <c r="NHH81" s="2"/>
      <c r="NHI81" s="2"/>
      <c r="NHJ81" s="2"/>
      <c r="NHK81" s="2"/>
      <c r="NHL81" s="2"/>
      <c r="NHM81" s="2"/>
      <c r="NHN81" s="2"/>
      <c r="NHO81" s="2"/>
      <c r="NHP81" s="2"/>
      <c r="NHQ81" s="2"/>
      <c r="NHR81" s="2"/>
      <c r="NHS81" s="2"/>
      <c r="NHT81" s="2"/>
      <c r="NHU81" s="2"/>
      <c r="NHV81" s="2"/>
      <c r="NHW81" s="2"/>
      <c r="NHX81" s="2"/>
      <c r="NHY81" s="2"/>
      <c r="NHZ81" s="2"/>
      <c r="NIA81" s="2"/>
      <c r="NIB81" s="2"/>
      <c r="NIC81" s="2"/>
      <c r="NID81" s="2"/>
      <c r="NIE81" s="2"/>
      <c r="NIF81" s="2"/>
      <c r="NIG81" s="2"/>
      <c r="NIH81" s="2"/>
      <c r="NII81" s="2"/>
      <c r="NIJ81" s="2"/>
      <c r="NIK81" s="2"/>
      <c r="NIL81" s="2"/>
      <c r="NIM81" s="2"/>
      <c r="NIN81" s="2"/>
      <c r="NIO81" s="2"/>
      <c r="NIP81" s="2"/>
      <c r="NIQ81" s="2"/>
      <c r="NIR81" s="2"/>
      <c r="NIS81" s="2"/>
      <c r="NIT81" s="2"/>
      <c r="NIU81" s="2"/>
      <c r="NIV81" s="2"/>
      <c r="NIW81" s="2"/>
      <c r="NIX81" s="2"/>
      <c r="NIY81" s="2"/>
      <c r="NIZ81" s="2"/>
      <c r="NJA81" s="2"/>
      <c r="NJB81" s="2"/>
      <c r="NJC81" s="2"/>
      <c r="NJD81" s="2"/>
      <c r="NJE81" s="2"/>
      <c r="NJF81" s="2"/>
      <c r="NJG81" s="2"/>
      <c r="NJH81" s="2"/>
      <c r="NJI81" s="2"/>
      <c r="NJJ81" s="2"/>
      <c r="NJK81" s="2"/>
      <c r="NJL81" s="2"/>
      <c r="NJM81" s="2"/>
      <c r="NJN81" s="2"/>
      <c r="NJO81" s="2"/>
      <c r="NJP81" s="2"/>
      <c r="NJQ81" s="2"/>
      <c r="NJR81" s="2"/>
      <c r="NJS81" s="2"/>
      <c r="NJT81" s="2"/>
      <c r="NJU81" s="2"/>
      <c r="NJV81" s="2"/>
      <c r="NJW81" s="2"/>
      <c r="NJX81" s="2"/>
      <c r="NJY81" s="2"/>
      <c r="NJZ81" s="2"/>
      <c r="NKA81" s="2"/>
      <c r="NKB81" s="2"/>
      <c r="NKC81" s="2"/>
      <c r="NKD81" s="2"/>
      <c r="NKE81" s="2"/>
      <c r="NKF81" s="2"/>
      <c r="NKG81" s="2"/>
      <c r="NKH81" s="2"/>
      <c r="NKI81" s="2"/>
      <c r="NKJ81" s="2"/>
      <c r="NKK81" s="2"/>
      <c r="NKL81" s="2"/>
      <c r="NKM81" s="2"/>
      <c r="NKN81" s="2"/>
      <c r="NKO81" s="2"/>
      <c r="NKP81" s="2"/>
      <c r="NKQ81" s="2"/>
      <c r="NKR81" s="2"/>
      <c r="NKS81" s="2"/>
      <c r="NKT81" s="2"/>
      <c r="NKU81" s="2"/>
      <c r="NKV81" s="2"/>
      <c r="NKW81" s="2"/>
      <c r="NKX81" s="2"/>
      <c r="NKY81" s="2"/>
      <c r="NKZ81" s="2"/>
      <c r="NLA81" s="2"/>
      <c r="NLB81" s="2"/>
      <c r="NLC81" s="2"/>
      <c r="NLD81" s="2"/>
      <c r="NLE81" s="2"/>
      <c r="NLF81" s="2"/>
      <c r="NLG81" s="2"/>
      <c r="NLH81" s="2"/>
      <c r="NLI81" s="2"/>
      <c r="NLJ81" s="2"/>
      <c r="NLK81" s="2"/>
      <c r="NLL81" s="2"/>
      <c r="NLM81" s="2"/>
      <c r="NLN81" s="2"/>
      <c r="NLO81" s="2"/>
      <c r="NLP81" s="2"/>
      <c r="NLQ81" s="2"/>
      <c r="NLR81" s="2"/>
      <c r="NLS81" s="2"/>
      <c r="NLT81" s="2"/>
      <c r="NLU81" s="2"/>
      <c r="NLV81" s="2"/>
      <c r="NLW81" s="2"/>
      <c r="NLX81" s="2"/>
      <c r="NLY81" s="2"/>
      <c r="NLZ81" s="2"/>
      <c r="NMA81" s="2"/>
      <c r="NMB81" s="2"/>
      <c r="NMC81" s="2"/>
      <c r="NMD81" s="2"/>
      <c r="NME81" s="2"/>
      <c r="NMF81" s="2"/>
      <c r="NMG81" s="2"/>
      <c r="NMH81" s="2"/>
      <c r="NMI81" s="2"/>
      <c r="NMJ81" s="2"/>
      <c r="NMK81" s="2"/>
      <c r="NML81" s="2"/>
      <c r="NMM81" s="2"/>
      <c r="NMN81" s="2"/>
      <c r="NMO81" s="2"/>
      <c r="NMP81" s="2"/>
      <c r="NMQ81" s="2"/>
      <c r="NMR81" s="2"/>
      <c r="NMS81" s="2"/>
      <c r="NMT81" s="2"/>
      <c r="NMU81" s="2"/>
      <c r="NMV81" s="2"/>
      <c r="NMW81" s="2"/>
      <c r="NMX81" s="2"/>
      <c r="NMY81" s="2"/>
      <c r="NMZ81" s="2"/>
      <c r="NNA81" s="2"/>
      <c r="NNB81" s="2"/>
      <c r="NNC81" s="2"/>
      <c r="NND81" s="2"/>
      <c r="NNE81" s="2"/>
      <c r="NNF81" s="2"/>
      <c r="NNG81" s="2"/>
      <c r="NNH81" s="2"/>
      <c r="NNI81" s="2"/>
      <c r="NNJ81" s="2"/>
      <c r="NNK81" s="2"/>
      <c r="NNL81" s="2"/>
      <c r="NNM81" s="2"/>
      <c r="NNN81" s="2"/>
      <c r="NNO81" s="2"/>
      <c r="NNP81" s="2"/>
      <c r="NNQ81" s="2"/>
      <c r="NNR81" s="2"/>
      <c r="NNS81" s="2"/>
      <c r="NNT81" s="2"/>
      <c r="NNU81" s="2"/>
      <c r="NNV81" s="2"/>
      <c r="NNW81" s="2"/>
      <c r="NNX81" s="2"/>
      <c r="NNY81" s="2"/>
      <c r="NNZ81" s="2"/>
      <c r="NOA81" s="2"/>
      <c r="NOB81" s="2"/>
      <c r="NOC81" s="2"/>
      <c r="NOD81" s="2"/>
      <c r="NOE81" s="2"/>
      <c r="NOF81" s="2"/>
      <c r="NOG81" s="2"/>
      <c r="NOH81" s="2"/>
      <c r="NOI81" s="2"/>
      <c r="NOJ81" s="2"/>
      <c r="NOK81" s="2"/>
      <c r="NOL81" s="2"/>
      <c r="NOM81" s="2"/>
      <c r="NON81" s="2"/>
      <c r="NOO81" s="2"/>
      <c r="NOP81" s="2"/>
      <c r="NOQ81" s="2"/>
      <c r="NOR81" s="2"/>
      <c r="NOS81" s="2"/>
      <c r="NOT81" s="2"/>
      <c r="NOU81" s="2"/>
      <c r="NOV81" s="2"/>
      <c r="NOW81" s="2"/>
      <c r="NOX81" s="2"/>
      <c r="NOY81" s="2"/>
      <c r="NOZ81" s="2"/>
      <c r="NPA81" s="2"/>
      <c r="NPB81" s="2"/>
      <c r="NPC81" s="2"/>
      <c r="NPD81" s="2"/>
      <c r="NPE81" s="2"/>
      <c r="NPF81" s="2"/>
      <c r="NPG81" s="2"/>
      <c r="NPH81" s="2"/>
      <c r="NPI81" s="2"/>
      <c r="NPJ81" s="2"/>
      <c r="NPK81" s="2"/>
      <c r="NPL81" s="2"/>
      <c r="NPM81" s="2"/>
      <c r="NPN81" s="2"/>
      <c r="NPO81" s="2"/>
      <c r="NPP81" s="2"/>
      <c r="NPQ81" s="2"/>
      <c r="NPR81" s="2"/>
      <c r="NPS81" s="2"/>
      <c r="NPT81" s="2"/>
      <c r="NPU81" s="2"/>
      <c r="NPV81" s="2"/>
      <c r="NPW81" s="2"/>
      <c r="NPX81" s="2"/>
      <c r="NPY81" s="2"/>
      <c r="NPZ81" s="2"/>
      <c r="NQA81" s="2"/>
      <c r="NQB81" s="2"/>
      <c r="NQC81" s="2"/>
      <c r="NQD81" s="2"/>
      <c r="NQE81" s="2"/>
      <c r="NQF81" s="2"/>
      <c r="NQG81" s="2"/>
      <c r="NQH81" s="2"/>
      <c r="NQI81" s="2"/>
      <c r="NQJ81" s="2"/>
      <c r="NQK81" s="2"/>
      <c r="NQL81" s="2"/>
      <c r="NQM81" s="2"/>
      <c r="NQN81" s="2"/>
      <c r="NQO81" s="2"/>
      <c r="NQP81" s="2"/>
      <c r="NQQ81" s="2"/>
      <c r="NQR81" s="2"/>
      <c r="NQS81" s="2"/>
      <c r="NQT81" s="2"/>
      <c r="NQU81" s="2"/>
      <c r="NQV81" s="2"/>
      <c r="NQW81" s="2"/>
      <c r="NQX81" s="2"/>
      <c r="NQY81" s="2"/>
      <c r="NQZ81" s="2"/>
      <c r="NRA81" s="2"/>
      <c r="NRB81" s="2"/>
      <c r="NRC81" s="2"/>
      <c r="NRD81" s="2"/>
      <c r="NRE81" s="2"/>
      <c r="NRF81" s="2"/>
      <c r="NRG81" s="2"/>
      <c r="NRH81" s="2"/>
      <c r="NRI81" s="2"/>
      <c r="NRJ81" s="2"/>
      <c r="NRK81" s="2"/>
      <c r="NRL81" s="2"/>
      <c r="NRM81" s="2"/>
      <c r="NRN81" s="2"/>
      <c r="NRO81" s="2"/>
      <c r="NRP81" s="2"/>
      <c r="NRQ81" s="2"/>
      <c r="NRR81" s="2"/>
      <c r="NRS81" s="2"/>
      <c r="NRT81" s="2"/>
      <c r="NRU81" s="2"/>
      <c r="NRV81" s="2"/>
      <c r="NRW81" s="2"/>
      <c r="NRX81" s="2"/>
      <c r="NRY81" s="2"/>
      <c r="NRZ81" s="2"/>
      <c r="NSA81" s="2"/>
      <c r="NSB81" s="2"/>
      <c r="NSC81" s="2"/>
      <c r="NSD81" s="2"/>
      <c r="NSE81" s="2"/>
      <c r="NSF81" s="2"/>
      <c r="NSG81" s="2"/>
      <c r="NSH81" s="2"/>
      <c r="NSI81" s="2"/>
      <c r="NSJ81" s="2"/>
      <c r="NSK81" s="2"/>
      <c r="NSL81" s="2"/>
      <c r="NSM81" s="2"/>
      <c r="NSN81" s="2"/>
      <c r="NSO81" s="2"/>
      <c r="NSP81" s="2"/>
      <c r="NSQ81" s="2"/>
      <c r="NSR81" s="2"/>
      <c r="NSS81" s="2"/>
      <c r="NST81" s="2"/>
      <c r="NSU81" s="2"/>
      <c r="NSV81" s="2"/>
      <c r="NSW81" s="2"/>
      <c r="NSX81" s="2"/>
      <c r="NSY81" s="2"/>
      <c r="NSZ81" s="2"/>
      <c r="NTA81" s="2"/>
      <c r="NTB81" s="2"/>
      <c r="NTC81" s="2"/>
      <c r="NTD81" s="2"/>
      <c r="NTE81" s="2"/>
      <c r="NTF81" s="2"/>
      <c r="NTG81" s="2"/>
      <c r="NTH81" s="2"/>
      <c r="NTI81" s="2"/>
      <c r="NTJ81" s="2"/>
      <c r="NTK81" s="2"/>
      <c r="NTL81" s="2"/>
      <c r="NTM81" s="2"/>
      <c r="NTN81" s="2"/>
      <c r="NTO81" s="2"/>
      <c r="NTP81" s="2"/>
      <c r="NTQ81" s="2"/>
      <c r="NTR81" s="2"/>
      <c r="NTS81" s="2"/>
      <c r="NTT81" s="2"/>
      <c r="NTU81" s="2"/>
      <c r="NTV81" s="2"/>
      <c r="NTW81" s="2"/>
      <c r="NTX81" s="2"/>
      <c r="NTY81" s="2"/>
      <c r="NTZ81" s="2"/>
      <c r="NUA81" s="2"/>
      <c r="NUB81" s="2"/>
      <c r="NUC81" s="2"/>
      <c r="NUD81" s="2"/>
      <c r="NUE81" s="2"/>
      <c r="NUF81" s="2"/>
      <c r="NUG81" s="2"/>
      <c r="NUH81" s="2"/>
      <c r="NUI81" s="2"/>
      <c r="NUJ81" s="2"/>
      <c r="NUK81" s="2"/>
      <c r="NUL81" s="2"/>
      <c r="NUM81" s="2"/>
      <c r="NUN81" s="2"/>
      <c r="NUO81" s="2"/>
      <c r="NUP81" s="2"/>
      <c r="NUQ81" s="2"/>
      <c r="NUR81" s="2"/>
      <c r="NUS81" s="2"/>
      <c r="NUT81" s="2"/>
      <c r="NUU81" s="2"/>
      <c r="NUV81" s="2"/>
      <c r="NUW81" s="2"/>
      <c r="NUX81" s="2"/>
      <c r="NUY81" s="2"/>
      <c r="NUZ81" s="2"/>
      <c r="NVA81" s="2"/>
      <c r="NVB81" s="2"/>
      <c r="NVC81" s="2"/>
      <c r="NVD81" s="2"/>
      <c r="NVE81" s="2"/>
      <c r="NVF81" s="2"/>
      <c r="NVG81" s="2"/>
      <c r="NVH81" s="2"/>
      <c r="NVI81" s="2"/>
      <c r="NVJ81" s="2"/>
      <c r="NVK81" s="2"/>
      <c r="NVL81" s="2"/>
      <c r="NVM81" s="2"/>
      <c r="NVN81" s="2"/>
      <c r="NVO81" s="2"/>
      <c r="NVP81" s="2"/>
      <c r="NVQ81" s="2"/>
      <c r="NVR81" s="2"/>
      <c r="NVS81" s="2"/>
      <c r="NVT81" s="2"/>
      <c r="NVU81" s="2"/>
      <c r="NVV81" s="2"/>
      <c r="NVW81" s="2"/>
      <c r="NVX81" s="2"/>
      <c r="NVY81" s="2"/>
      <c r="NVZ81" s="2"/>
      <c r="NWA81" s="2"/>
      <c r="NWB81" s="2"/>
      <c r="NWC81" s="2"/>
      <c r="NWD81" s="2"/>
      <c r="NWE81" s="2"/>
      <c r="NWF81" s="2"/>
      <c r="NWG81" s="2"/>
      <c r="NWH81" s="2"/>
      <c r="NWI81" s="2"/>
      <c r="NWJ81" s="2"/>
      <c r="NWK81" s="2"/>
      <c r="NWL81" s="2"/>
      <c r="NWM81" s="2"/>
      <c r="NWN81" s="2"/>
      <c r="NWO81" s="2"/>
      <c r="NWP81" s="2"/>
      <c r="NWQ81" s="2"/>
      <c r="NWR81" s="2"/>
      <c r="NWS81" s="2"/>
      <c r="NWT81" s="2"/>
      <c r="NWU81" s="2"/>
      <c r="NWV81" s="2"/>
      <c r="NWW81" s="2"/>
      <c r="NWX81" s="2"/>
      <c r="NWY81" s="2"/>
      <c r="NWZ81" s="2"/>
      <c r="NXA81" s="2"/>
      <c r="NXB81" s="2"/>
      <c r="NXC81" s="2"/>
      <c r="NXD81" s="2"/>
      <c r="NXE81" s="2"/>
      <c r="NXF81" s="2"/>
      <c r="NXG81" s="2"/>
      <c r="NXH81" s="2"/>
      <c r="NXI81" s="2"/>
      <c r="NXJ81" s="2"/>
      <c r="NXK81" s="2"/>
      <c r="NXL81" s="2"/>
      <c r="NXM81" s="2"/>
      <c r="NXN81" s="2"/>
      <c r="NXO81" s="2"/>
      <c r="NXP81" s="2"/>
      <c r="NXQ81" s="2"/>
      <c r="NXR81" s="2"/>
      <c r="NXS81" s="2"/>
      <c r="NXT81" s="2"/>
      <c r="NXU81" s="2"/>
      <c r="NXV81" s="2"/>
      <c r="NXW81" s="2"/>
      <c r="NXX81" s="2"/>
      <c r="NXY81" s="2"/>
      <c r="NXZ81" s="2"/>
      <c r="NYA81" s="2"/>
      <c r="NYB81" s="2"/>
      <c r="NYC81" s="2"/>
      <c r="NYD81" s="2"/>
      <c r="NYE81" s="2"/>
      <c r="NYF81" s="2"/>
      <c r="NYG81" s="2"/>
      <c r="NYH81" s="2"/>
      <c r="NYI81" s="2"/>
      <c r="NYJ81" s="2"/>
      <c r="NYK81" s="2"/>
      <c r="NYL81" s="2"/>
      <c r="NYM81" s="2"/>
      <c r="NYN81" s="2"/>
      <c r="NYO81" s="2"/>
      <c r="NYP81" s="2"/>
      <c r="NYQ81" s="2"/>
      <c r="NYR81" s="2"/>
      <c r="NYS81" s="2"/>
      <c r="NYT81" s="2"/>
      <c r="NYU81" s="2"/>
      <c r="NYV81" s="2"/>
      <c r="NYW81" s="2"/>
      <c r="NYX81" s="2"/>
      <c r="NYY81" s="2"/>
      <c r="NYZ81" s="2"/>
      <c r="NZA81" s="2"/>
      <c r="NZB81" s="2"/>
      <c r="NZC81" s="2"/>
      <c r="NZD81" s="2"/>
      <c r="NZE81" s="2"/>
      <c r="NZF81" s="2"/>
      <c r="NZG81" s="2"/>
      <c r="NZH81" s="2"/>
      <c r="NZI81" s="2"/>
      <c r="NZJ81" s="2"/>
      <c r="NZK81" s="2"/>
      <c r="NZL81" s="2"/>
      <c r="NZM81" s="2"/>
      <c r="NZN81" s="2"/>
      <c r="NZO81" s="2"/>
      <c r="NZP81" s="2"/>
      <c r="NZQ81" s="2"/>
      <c r="NZR81" s="2"/>
      <c r="NZS81" s="2"/>
      <c r="NZT81" s="2"/>
      <c r="NZU81" s="2"/>
      <c r="NZV81" s="2"/>
      <c r="NZW81" s="2"/>
      <c r="NZX81" s="2"/>
      <c r="NZY81" s="2"/>
      <c r="NZZ81" s="2"/>
      <c r="OAA81" s="2"/>
      <c r="OAB81" s="2"/>
      <c r="OAC81" s="2"/>
      <c r="OAD81" s="2"/>
      <c r="OAE81" s="2"/>
      <c r="OAF81" s="2"/>
      <c r="OAG81" s="2"/>
      <c r="OAH81" s="2"/>
      <c r="OAI81" s="2"/>
      <c r="OAJ81" s="2"/>
      <c r="OAK81" s="2"/>
      <c r="OAL81" s="2"/>
      <c r="OAM81" s="2"/>
      <c r="OAN81" s="2"/>
      <c r="OAO81" s="2"/>
      <c r="OAP81" s="2"/>
      <c r="OAQ81" s="2"/>
      <c r="OAR81" s="2"/>
      <c r="OAS81" s="2"/>
      <c r="OAT81" s="2"/>
      <c r="OAU81" s="2"/>
      <c r="OAV81" s="2"/>
      <c r="OAW81" s="2"/>
      <c r="OAX81" s="2"/>
      <c r="OAY81" s="2"/>
      <c r="OAZ81" s="2"/>
      <c r="OBA81" s="2"/>
      <c r="OBB81" s="2"/>
      <c r="OBC81" s="2"/>
      <c r="OBD81" s="2"/>
      <c r="OBE81" s="2"/>
      <c r="OBF81" s="2"/>
      <c r="OBG81" s="2"/>
      <c r="OBH81" s="2"/>
      <c r="OBI81" s="2"/>
      <c r="OBJ81" s="2"/>
      <c r="OBK81" s="2"/>
      <c r="OBL81" s="2"/>
      <c r="OBM81" s="2"/>
      <c r="OBN81" s="2"/>
      <c r="OBO81" s="2"/>
      <c r="OBP81" s="2"/>
      <c r="OBQ81" s="2"/>
      <c r="OBR81" s="2"/>
      <c r="OBS81" s="2"/>
      <c r="OBT81" s="2"/>
      <c r="OBU81" s="2"/>
      <c r="OBV81" s="2"/>
      <c r="OBW81" s="2"/>
      <c r="OBX81" s="2"/>
      <c r="OBY81" s="2"/>
      <c r="OBZ81" s="2"/>
      <c r="OCA81" s="2"/>
      <c r="OCB81" s="2"/>
      <c r="OCC81" s="2"/>
      <c r="OCD81" s="2"/>
      <c r="OCE81" s="2"/>
      <c r="OCF81" s="2"/>
      <c r="OCG81" s="2"/>
      <c r="OCH81" s="2"/>
      <c r="OCI81" s="2"/>
      <c r="OCJ81" s="2"/>
      <c r="OCK81" s="2"/>
      <c r="OCL81" s="2"/>
      <c r="OCM81" s="2"/>
      <c r="OCN81" s="2"/>
      <c r="OCO81" s="2"/>
      <c r="OCP81" s="2"/>
      <c r="OCQ81" s="2"/>
      <c r="OCR81" s="2"/>
      <c r="OCS81" s="2"/>
      <c r="OCT81" s="2"/>
      <c r="OCU81" s="2"/>
      <c r="OCV81" s="2"/>
      <c r="OCW81" s="2"/>
      <c r="OCX81" s="2"/>
      <c r="OCY81" s="2"/>
      <c r="OCZ81" s="2"/>
      <c r="ODA81" s="2"/>
      <c r="ODB81" s="2"/>
      <c r="ODC81" s="2"/>
      <c r="ODD81" s="2"/>
      <c r="ODE81" s="2"/>
      <c r="ODF81" s="2"/>
      <c r="ODG81" s="2"/>
      <c r="ODH81" s="2"/>
      <c r="ODI81" s="2"/>
      <c r="ODJ81" s="2"/>
      <c r="ODK81" s="2"/>
      <c r="ODL81" s="2"/>
      <c r="ODM81" s="2"/>
      <c r="ODN81" s="2"/>
      <c r="ODO81" s="2"/>
      <c r="ODP81" s="2"/>
      <c r="ODQ81" s="2"/>
      <c r="ODR81" s="2"/>
      <c r="ODS81" s="2"/>
      <c r="ODT81" s="2"/>
      <c r="ODU81" s="2"/>
      <c r="ODV81" s="2"/>
      <c r="ODW81" s="2"/>
      <c r="ODX81" s="2"/>
      <c r="ODY81" s="2"/>
      <c r="ODZ81" s="2"/>
      <c r="OEA81" s="2"/>
      <c r="OEB81" s="2"/>
      <c r="OEC81" s="2"/>
      <c r="OED81" s="2"/>
      <c r="OEE81" s="2"/>
      <c r="OEF81" s="2"/>
      <c r="OEG81" s="2"/>
      <c r="OEH81" s="2"/>
      <c r="OEI81" s="2"/>
      <c r="OEJ81" s="2"/>
      <c r="OEK81" s="2"/>
      <c r="OEL81" s="2"/>
      <c r="OEM81" s="2"/>
      <c r="OEN81" s="2"/>
      <c r="OEO81" s="2"/>
      <c r="OEP81" s="2"/>
      <c r="OEQ81" s="2"/>
      <c r="OER81" s="2"/>
      <c r="OES81" s="2"/>
      <c r="OET81" s="2"/>
      <c r="OEU81" s="2"/>
      <c r="OEV81" s="2"/>
      <c r="OEW81" s="2"/>
      <c r="OEX81" s="2"/>
      <c r="OEY81" s="2"/>
      <c r="OEZ81" s="2"/>
      <c r="OFA81" s="2"/>
      <c r="OFB81" s="2"/>
      <c r="OFC81" s="2"/>
      <c r="OFD81" s="2"/>
      <c r="OFE81" s="2"/>
      <c r="OFF81" s="2"/>
      <c r="OFG81" s="2"/>
      <c r="OFH81" s="2"/>
      <c r="OFI81" s="2"/>
      <c r="OFJ81" s="2"/>
      <c r="OFK81" s="2"/>
      <c r="OFL81" s="2"/>
      <c r="OFM81" s="2"/>
      <c r="OFN81" s="2"/>
      <c r="OFO81" s="2"/>
      <c r="OFP81" s="2"/>
      <c r="OFQ81" s="2"/>
      <c r="OFR81" s="2"/>
      <c r="OFS81" s="2"/>
      <c r="OFT81" s="2"/>
      <c r="OFU81" s="2"/>
      <c r="OFV81" s="2"/>
      <c r="OFW81" s="2"/>
      <c r="OFX81" s="2"/>
      <c r="OFY81" s="2"/>
      <c r="OFZ81" s="2"/>
      <c r="OGA81" s="2"/>
      <c r="OGB81" s="2"/>
      <c r="OGC81" s="2"/>
      <c r="OGD81" s="2"/>
      <c r="OGE81" s="2"/>
      <c r="OGF81" s="2"/>
      <c r="OGG81" s="2"/>
      <c r="OGH81" s="2"/>
      <c r="OGI81" s="2"/>
      <c r="OGJ81" s="2"/>
      <c r="OGK81" s="2"/>
      <c r="OGL81" s="2"/>
      <c r="OGM81" s="2"/>
      <c r="OGN81" s="2"/>
      <c r="OGO81" s="2"/>
      <c r="OGP81" s="2"/>
      <c r="OGQ81" s="2"/>
      <c r="OGR81" s="2"/>
      <c r="OGS81" s="2"/>
      <c r="OGT81" s="2"/>
      <c r="OGU81" s="2"/>
      <c r="OGV81" s="2"/>
      <c r="OGW81" s="2"/>
      <c r="OGX81" s="2"/>
      <c r="OGY81" s="2"/>
      <c r="OGZ81" s="2"/>
      <c r="OHA81" s="2"/>
      <c r="OHB81" s="2"/>
      <c r="OHC81" s="2"/>
      <c r="OHD81" s="2"/>
      <c r="OHE81" s="2"/>
      <c r="OHF81" s="2"/>
      <c r="OHG81" s="2"/>
      <c r="OHH81" s="2"/>
      <c r="OHI81" s="2"/>
      <c r="OHJ81" s="2"/>
      <c r="OHK81" s="2"/>
      <c r="OHL81" s="2"/>
      <c r="OHM81" s="2"/>
      <c r="OHN81" s="2"/>
      <c r="OHO81" s="2"/>
      <c r="OHP81" s="2"/>
      <c r="OHQ81" s="2"/>
      <c r="OHR81" s="2"/>
      <c r="OHS81" s="2"/>
      <c r="OHT81" s="2"/>
      <c r="OHU81" s="2"/>
      <c r="OHV81" s="2"/>
      <c r="OHW81" s="2"/>
      <c r="OHX81" s="2"/>
      <c r="OHY81" s="2"/>
      <c r="OHZ81" s="2"/>
      <c r="OIA81" s="2"/>
      <c r="OIB81" s="2"/>
      <c r="OIC81" s="2"/>
      <c r="OID81" s="2"/>
      <c r="OIE81" s="2"/>
      <c r="OIF81" s="2"/>
      <c r="OIG81" s="2"/>
      <c r="OIH81" s="2"/>
      <c r="OII81" s="2"/>
      <c r="OIJ81" s="2"/>
      <c r="OIK81" s="2"/>
      <c r="OIL81" s="2"/>
      <c r="OIM81" s="2"/>
      <c r="OIN81" s="2"/>
      <c r="OIO81" s="2"/>
      <c r="OIP81" s="2"/>
      <c r="OIQ81" s="2"/>
      <c r="OIR81" s="2"/>
      <c r="OIS81" s="2"/>
      <c r="OIT81" s="2"/>
      <c r="OIU81" s="2"/>
      <c r="OIV81" s="2"/>
      <c r="OIW81" s="2"/>
      <c r="OIX81" s="2"/>
      <c r="OIY81" s="2"/>
      <c r="OIZ81" s="2"/>
      <c r="OJA81" s="2"/>
      <c r="OJB81" s="2"/>
      <c r="OJC81" s="2"/>
      <c r="OJD81" s="2"/>
      <c r="OJE81" s="2"/>
      <c r="OJF81" s="2"/>
      <c r="OJG81" s="2"/>
      <c r="OJH81" s="2"/>
      <c r="OJI81" s="2"/>
      <c r="OJJ81" s="2"/>
      <c r="OJK81" s="2"/>
      <c r="OJL81" s="2"/>
      <c r="OJM81" s="2"/>
      <c r="OJN81" s="2"/>
      <c r="OJO81" s="2"/>
      <c r="OJP81" s="2"/>
      <c r="OJQ81" s="2"/>
      <c r="OJR81" s="2"/>
      <c r="OJS81" s="2"/>
      <c r="OJT81" s="2"/>
      <c r="OJU81" s="2"/>
      <c r="OJV81" s="2"/>
      <c r="OJW81" s="2"/>
      <c r="OJX81" s="2"/>
      <c r="OJY81" s="2"/>
      <c r="OJZ81" s="2"/>
      <c r="OKA81" s="2"/>
      <c r="OKB81" s="2"/>
      <c r="OKC81" s="2"/>
      <c r="OKD81" s="2"/>
      <c r="OKE81" s="2"/>
      <c r="OKF81" s="2"/>
      <c r="OKG81" s="2"/>
      <c r="OKH81" s="2"/>
      <c r="OKI81" s="2"/>
      <c r="OKJ81" s="2"/>
      <c r="OKK81" s="2"/>
      <c r="OKL81" s="2"/>
      <c r="OKM81" s="2"/>
      <c r="OKN81" s="2"/>
      <c r="OKO81" s="2"/>
      <c r="OKP81" s="2"/>
      <c r="OKQ81" s="2"/>
      <c r="OKR81" s="2"/>
      <c r="OKS81" s="2"/>
      <c r="OKT81" s="2"/>
      <c r="OKU81" s="2"/>
      <c r="OKV81" s="2"/>
      <c r="OKW81" s="2"/>
      <c r="OKX81" s="2"/>
      <c r="OKY81" s="2"/>
      <c r="OKZ81" s="2"/>
      <c r="OLA81" s="2"/>
      <c r="OLB81" s="2"/>
      <c r="OLC81" s="2"/>
      <c r="OLD81" s="2"/>
      <c r="OLE81" s="2"/>
      <c r="OLF81" s="2"/>
      <c r="OLG81" s="2"/>
      <c r="OLH81" s="2"/>
      <c r="OLI81" s="2"/>
      <c r="OLJ81" s="2"/>
      <c r="OLK81" s="2"/>
      <c r="OLL81" s="2"/>
      <c r="OLM81" s="2"/>
      <c r="OLN81" s="2"/>
      <c r="OLO81" s="2"/>
      <c r="OLP81" s="2"/>
      <c r="OLQ81" s="2"/>
      <c r="OLR81" s="2"/>
      <c r="OLS81" s="2"/>
      <c r="OLT81" s="2"/>
      <c r="OLU81" s="2"/>
      <c r="OLV81" s="2"/>
      <c r="OLW81" s="2"/>
      <c r="OLX81" s="2"/>
      <c r="OLY81" s="2"/>
      <c r="OLZ81" s="2"/>
      <c r="OMA81" s="2"/>
      <c r="OMB81" s="2"/>
      <c r="OMC81" s="2"/>
      <c r="OMD81" s="2"/>
      <c r="OME81" s="2"/>
      <c r="OMF81" s="2"/>
      <c r="OMG81" s="2"/>
      <c r="OMH81" s="2"/>
      <c r="OMI81" s="2"/>
      <c r="OMJ81" s="2"/>
      <c r="OMK81" s="2"/>
      <c r="OML81" s="2"/>
      <c r="OMM81" s="2"/>
      <c r="OMN81" s="2"/>
      <c r="OMO81" s="2"/>
      <c r="OMP81" s="2"/>
      <c r="OMQ81" s="2"/>
      <c r="OMR81" s="2"/>
      <c r="OMS81" s="2"/>
      <c r="OMT81" s="2"/>
      <c r="OMU81" s="2"/>
      <c r="OMV81" s="2"/>
      <c r="OMW81" s="2"/>
      <c r="OMX81" s="2"/>
      <c r="OMY81" s="2"/>
      <c r="OMZ81" s="2"/>
      <c r="ONA81" s="2"/>
      <c r="ONB81" s="2"/>
      <c r="ONC81" s="2"/>
      <c r="OND81" s="2"/>
      <c r="ONE81" s="2"/>
      <c r="ONF81" s="2"/>
      <c r="ONG81" s="2"/>
      <c r="ONH81" s="2"/>
      <c r="ONI81" s="2"/>
      <c r="ONJ81" s="2"/>
      <c r="ONK81" s="2"/>
      <c r="ONL81" s="2"/>
      <c r="ONM81" s="2"/>
      <c r="ONN81" s="2"/>
      <c r="ONO81" s="2"/>
      <c r="ONP81" s="2"/>
      <c r="ONQ81" s="2"/>
      <c r="ONR81" s="2"/>
      <c r="ONS81" s="2"/>
      <c r="ONT81" s="2"/>
      <c r="ONU81" s="2"/>
      <c r="ONV81" s="2"/>
      <c r="ONW81" s="2"/>
      <c r="ONX81" s="2"/>
      <c r="ONY81" s="2"/>
      <c r="ONZ81" s="2"/>
      <c r="OOA81" s="2"/>
      <c r="OOB81" s="2"/>
      <c r="OOC81" s="2"/>
      <c r="OOD81" s="2"/>
      <c r="OOE81" s="2"/>
      <c r="OOF81" s="2"/>
      <c r="OOG81" s="2"/>
      <c r="OOH81" s="2"/>
      <c r="OOI81" s="2"/>
      <c r="OOJ81" s="2"/>
      <c r="OOK81" s="2"/>
      <c r="OOL81" s="2"/>
      <c r="OOM81" s="2"/>
      <c r="OON81" s="2"/>
      <c r="OOO81" s="2"/>
      <c r="OOP81" s="2"/>
      <c r="OOQ81" s="2"/>
      <c r="OOR81" s="2"/>
      <c r="OOS81" s="2"/>
      <c r="OOT81" s="2"/>
      <c r="OOU81" s="2"/>
      <c r="OOV81" s="2"/>
      <c r="OOW81" s="2"/>
      <c r="OOX81" s="2"/>
      <c r="OOY81" s="2"/>
      <c r="OOZ81" s="2"/>
      <c r="OPA81" s="2"/>
      <c r="OPB81" s="2"/>
      <c r="OPC81" s="2"/>
      <c r="OPD81" s="2"/>
      <c r="OPE81" s="2"/>
      <c r="OPF81" s="2"/>
      <c r="OPG81" s="2"/>
      <c r="OPH81" s="2"/>
      <c r="OPI81" s="2"/>
      <c r="OPJ81" s="2"/>
      <c r="OPK81" s="2"/>
      <c r="OPL81" s="2"/>
      <c r="OPM81" s="2"/>
      <c r="OPN81" s="2"/>
      <c r="OPO81" s="2"/>
      <c r="OPP81" s="2"/>
      <c r="OPQ81" s="2"/>
      <c r="OPR81" s="2"/>
      <c r="OPS81" s="2"/>
      <c r="OPT81" s="2"/>
      <c r="OPU81" s="2"/>
      <c r="OPV81" s="2"/>
      <c r="OPW81" s="2"/>
      <c r="OPX81" s="2"/>
      <c r="OPY81" s="2"/>
      <c r="OPZ81" s="2"/>
      <c r="OQA81" s="2"/>
      <c r="OQB81" s="2"/>
      <c r="OQC81" s="2"/>
      <c r="OQD81" s="2"/>
      <c r="OQE81" s="2"/>
      <c r="OQF81" s="2"/>
      <c r="OQG81" s="2"/>
      <c r="OQH81" s="2"/>
      <c r="OQI81" s="2"/>
      <c r="OQJ81" s="2"/>
      <c r="OQK81" s="2"/>
      <c r="OQL81" s="2"/>
      <c r="OQM81" s="2"/>
      <c r="OQN81" s="2"/>
      <c r="OQO81" s="2"/>
      <c r="OQP81" s="2"/>
      <c r="OQQ81" s="2"/>
      <c r="OQR81" s="2"/>
      <c r="OQS81" s="2"/>
      <c r="OQT81" s="2"/>
      <c r="OQU81" s="2"/>
      <c r="OQV81" s="2"/>
      <c r="OQW81" s="2"/>
      <c r="OQX81" s="2"/>
      <c r="OQY81" s="2"/>
      <c r="OQZ81" s="2"/>
      <c r="ORA81" s="2"/>
      <c r="ORB81" s="2"/>
      <c r="ORC81" s="2"/>
      <c r="ORD81" s="2"/>
      <c r="ORE81" s="2"/>
      <c r="ORF81" s="2"/>
      <c r="ORG81" s="2"/>
      <c r="ORH81" s="2"/>
      <c r="ORI81" s="2"/>
      <c r="ORJ81" s="2"/>
      <c r="ORK81" s="2"/>
      <c r="ORL81" s="2"/>
      <c r="ORM81" s="2"/>
      <c r="ORN81" s="2"/>
      <c r="ORO81" s="2"/>
      <c r="ORP81" s="2"/>
      <c r="ORQ81" s="2"/>
      <c r="ORR81" s="2"/>
      <c r="ORS81" s="2"/>
      <c r="ORT81" s="2"/>
      <c r="ORU81" s="2"/>
      <c r="ORV81" s="2"/>
      <c r="ORW81" s="2"/>
      <c r="ORX81" s="2"/>
      <c r="ORY81" s="2"/>
      <c r="ORZ81" s="2"/>
      <c r="OSA81" s="2"/>
      <c r="OSB81" s="2"/>
      <c r="OSC81" s="2"/>
      <c r="OSD81" s="2"/>
      <c r="OSE81" s="2"/>
      <c r="OSF81" s="2"/>
      <c r="OSG81" s="2"/>
      <c r="OSH81" s="2"/>
      <c r="OSI81" s="2"/>
      <c r="OSJ81" s="2"/>
      <c r="OSK81" s="2"/>
      <c r="OSL81" s="2"/>
      <c r="OSM81" s="2"/>
      <c r="OSN81" s="2"/>
      <c r="OSO81" s="2"/>
      <c r="OSP81" s="2"/>
      <c r="OSQ81" s="2"/>
      <c r="OSR81" s="2"/>
      <c r="OSS81" s="2"/>
      <c r="OST81" s="2"/>
      <c r="OSU81" s="2"/>
      <c r="OSV81" s="2"/>
      <c r="OSW81" s="2"/>
      <c r="OSX81" s="2"/>
      <c r="OSY81" s="2"/>
      <c r="OSZ81" s="2"/>
      <c r="OTA81" s="2"/>
      <c r="OTB81" s="2"/>
      <c r="OTC81" s="2"/>
      <c r="OTD81" s="2"/>
      <c r="OTE81" s="2"/>
      <c r="OTF81" s="2"/>
      <c r="OTG81" s="2"/>
      <c r="OTH81" s="2"/>
      <c r="OTI81" s="2"/>
      <c r="OTJ81" s="2"/>
      <c r="OTK81" s="2"/>
      <c r="OTL81" s="2"/>
      <c r="OTM81" s="2"/>
      <c r="OTN81" s="2"/>
      <c r="OTO81" s="2"/>
      <c r="OTP81" s="2"/>
      <c r="OTQ81" s="2"/>
      <c r="OTR81" s="2"/>
      <c r="OTS81" s="2"/>
      <c r="OTT81" s="2"/>
      <c r="OTU81" s="2"/>
      <c r="OTV81" s="2"/>
      <c r="OTW81" s="2"/>
      <c r="OTX81" s="2"/>
      <c r="OTY81" s="2"/>
      <c r="OTZ81" s="2"/>
      <c r="OUA81" s="2"/>
      <c r="OUB81" s="2"/>
      <c r="OUC81" s="2"/>
      <c r="OUD81" s="2"/>
      <c r="OUE81" s="2"/>
      <c r="OUF81" s="2"/>
      <c r="OUG81" s="2"/>
      <c r="OUH81" s="2"/>
      <c r="OUI81" s="2"/>
      <c r="OUJ81" s="2"/>
      <c r="OUK81" s="2"/>
      <c r="OUL81" s="2"/>
      <c r="OUM81" s="2"/>
      <c r="OUN81" s="2"/>
      <c r="OUO81" s="2"/>
      <c r="OUP81" s="2"/>
      <c r="OUQ81" s="2"/>
      <c r="OUR81" s="2"/>
      <c r="OUS81" s="2"/>
      <c r="OUT81" s="2"/>
      <c r="OUU81" s="2"/>
      <c r="OUV81" s="2"/>
      <c r="OUW81" s="2"/>
      <c r="OUX81" s="2"/>
      <c r="OUY81" s="2"/>
      <c r="OUZ81" s="2"/>
      <c r="OVA81" s="2"/>
      <c r="OVB81" s="2"/>
      <c r="OVC81" s="2"/>
      <c r="OVD81" s="2"/>
      <c r="OVE81" s="2"/>
      <c r="OVF81" s="2"/>
      <c r="OVG81" s="2"/>
      <c r="OVH81" s="2"/>
      <c r="OVI81" s="2"/>
      <c r="OVJ81" s="2"/>
      <c r="OVK81" s="2"/>
      <c r="OVL81" s="2"/>
      <c r="OVM81" s="2"/>
      <c r="OVN81" s="2"/>
      <c r="OVO81" s="2"/>
      <c r="OVP81" s="2"/>
      <c r="OVQ81" s="2"/>
      <c r="OVR81" s="2"/>
      <c r="OVS81" s="2"/>
      <c r="OVT81" s="2"/>
      <c r="OVU81" s="2"/>
      <c r="OVV81" s="2"/>
      <c r="OVW81" s="2"/>
      <c r="OVX81" s="2"/>
      <c r="OVY81" s="2"/>
      <c r="OVZ81" s="2"/>
      <c r="OWA81" s="2"/>
      <c r="OWB81" s="2"/>
      <c r="OWC81" s="2"/>
      <c r="OWD81" s="2"/>
      <c r="OWE81" s="2"/>
      <c r="OWF81" s="2"/>
      <c r="OWG81" s="2"/>
      <c r="OWH81" s="2"/>
      <c r="OWI81" s="2"/>
      <c r="OWJ81" s="2"/>
      <c r="OWK81" s="2"/>
      <c r="OWL81" s="2"/>
      <c r="OWM81" s="2"/>
      <c r="OWN81" s="2"/>
      <c r="OWO81" s="2"/>
      <c r="OWP81" s="2"/>
      <c r="OWQ81" s="2"/>
      <c r="OWR81" s="2"/>
      <c r="OWS81" s="2"/>
      <c r="OWT81" s="2"/>
      <c r="OWU81" s="2"/>
      <c r="OWV81" s="2"/>
      <c r="OWW81" s="2"/>
      <c r="OWX81" s="2"/>
      <c r="OWY81" s="2"/>
      <c r="OWZ81" s="2"/>
      <c r="OXA81" s="2"/>
      <c r="OXB81" s="2"/>
      <c r="OXC81" s="2"/>
      <c r="OXD81" s="2"/>
      <c r="OXE81" s="2"/>
      <c r="OXF81" s="2"/>
      <c r="OXG81" s="2"/>
      <c r="OXH81" s="2"/>
      <c r="OXI81" s="2"/>
      <c r="OXJ81" s="2"/>
      <c r="OXK81" s="2"/>
      <c r="OXL81" s="2"/>
      <c r="OXM81" s="2"/>
      <c r="OXN81" s="2"/>
      <c r="OXO81" s="2"/>
      <c r="OXP81" s="2"/>
      <c r="OXQ81" s="2"/>
      <c r="OXR81" s="2"/>
      <c r="OXS81" s="2"/>
      <c r="OXT81" s="2"/>
      <c r="OXU81" s="2"/>
      <c r="OXV81" s="2"/>
      <c r="OXW81" s="2"/>
      <c r="OXX81" s="2"/>
      <c r="OXY81" s="2"/>
      <c r="OXZ81" s="2"/>
      <c r="OYA81" s="2"/>
      <c r="OYB81" s="2"/>
      <c r="OYC81" s="2"/>
      <c r="OYD81" s="2"/>
      <c r="OYE81" s="2"/>
      <c r="OYF81" s="2"/>
      <c r="OYG81" s="2"/>
      <c r="OYH81" s="2"/>
      <c r="OYI81" s="2"/>
      <c r="OYJ81" s="2"/>
      <c r="OYK81" s="2"/>
      <c r="OYL81" s="2"/>
      <c r="OYM81" s="2"/>
      <c r="OYN81" s="2"/>
      <c r="OYO81" s="2"/>
      <c r="OYP81" s="2"/>
      <c r="OYQ81" s="2"/>
      <c r="OYR81" s="2"/>
      <c r="OYS81" s="2"/>
      <c r="OYT81" s="2"/>
      <c r="OYU81" s="2"/>
      <c r="OYV81" s="2"/>
      <c r="OYW81" s="2"/>
      <c r="OYX81" s="2"/>
      <c r="OYY81" s="2"/>
      <c r="OYZ81" s="2"/>
      <c r="OZA81" s="2"/>
      <c r="OZB81" s="2"/>
      <c r="OZC81" s="2"/>
      <c r="OZD81" s="2"/>
      <c r="OZE81" s="2"/>
      <c r="OZF81" s="2"/>
      <c r="OZG81" s="2"/>
      <c r="OZH81" s="2"/>
      <c r="OZI81" s="2"/>
      <c r="OZJ81" s="2"/>
      <c r="OZK81" s="2"/>
      <c r="OZL81" s="2"/>
      <c r="OZM81" s="2"/>
      <c r="OZN81" s="2"/>
      <c r="OZO81" s="2"/>
      <c r="OZP81" s="2"/>
      <c r="OZQ81" s="2"/>
      <c r="OZR81" s="2"/>
      <c r="OZS81" s="2"/>
      <c r="OZT81" s="2"/>
      <c r="OZU81" s="2"/>
      <c r="OZV81" s="2"/>
      <c r="OZW81" s="2"/>
      <c r="OZX81" s="2"/>
      <c r="OZY81" s="2"/>
      <c r="OZZ81" s="2"/>
      <c r="PAA81" s="2"/>
      <c r="PAB81" s="2"/>
      <c r="PAC81" s="2"/>
      <c r="PAD81" s="2"/>
      <c r="PAE81" s="2"/>
      <c r="PAF81" s="2"/>
      <c r="PAG81" s="2"/>
      <c r="PAH81" s="2"/>
      <c r="PAI81" s="2"/>
      <c r="PAJ81" s="2"/>
      <c r="PAK81" s="2"/>
      <c r="PAL81" s="2"/>
      <c r="PAM81" s="2"/>
      <c r="PAN81" s="2"/>
      <c r="PAO81" s="2"/>
      <c r="PAP81" s="2"/>
      <c r="PAQ81" s="2"/>
      <c r="PAR81" s="2"/>
      <c r="PAS81" s="2"/>
      <c r="PAT81" s="2"/>
      <c r="PAU81" s="2"/>
      <c r="PAV81" s="2"/>
      <c r="PAW81" s="2"/>
      <c r="PAX81" s="2"/>
      <c r="PAY81" s="2"/>
      <c r="PAZ81" s="2"/>
      <c r="PBA81" s="2"/>
      <c r="PBB81" s="2"/>
      <c r="PBC81" s="2"/>
      <c r="PBD81" s="2"/>
      <c r="PBE81" s="2"/>
      <c r="PBF81" s="2"/>
      <c r="PBG81" s="2"/>
      <c r="PBH81" s="2"/>
      <c r="PBI81" s="2"/>
      <c r="PBJ81" s="2"/>
      <c r="PBK81" s="2"/>
      <c r="PBL81" s="2"/>
      <c r="PBM81" s="2"/>
      <c r="PBN81" s="2"/>
      <c r="PBO81" s="2"/>
      <c r="PBP81" s="2"/>
      <c r="PBQ81" s="2"/>
      <c r="PBR81" s="2"/>
      <c r="PBS81" s="2"/>
      <c r="PBT81" s="2"/>
      <c r="PBU81" s="2"/>
      <c r="PBV81" s="2"/>
      <c r="PBW81" s="2"/>
      <c r="PBX81" s="2"/>
      <c r="PBY81" s="2"/>
      <c r="PBZ81" s="2"/>
      <c r="PCA81" s="2"/>
      <c r="PCB81" s="2"/>
      <c r="PCC81" s="2"/>
      <c r="PCD81" s="2"/>
      <c r="PCE81" s="2"/>
      <c r="PCF81" s="2"/>
      <c r="PCG81" s="2"/>
      <c r="PCH81" s="2"/>
      <c r="PCI81" s="2"/>
      <c r="PCJ81" s="2"/>
      <c r="PCK81" s="2"/>
      <c r="PCL81" s="2"/>
      <c r="PCM81" s="2"/>
      <c r="PCN81" s="2"/>
      <c r="PCO81" s="2"/>
      <c r="PCP81" s="2"/>
      <c r="PCQ81" s="2"/>
      <c r="PCR81" s="2"/>
      <c r="PCS81" s="2"/>
      <c r="PCT81" s="2"/>
      <c r="PCU81" s="2"/>
      <c r="PCV81" s="2"/>
      <c r="PCW81" s="2"/>
      <c r="PCX81" s="2"/>
      <c r="PCY81" s="2"/>
      <c r="PCZ81" s="2"/>
      <c r="PDA81" s="2"/>
      <c r="PDB81" s="2"/>
      <c r="PDC81" s="2"/>
      <c r="PDD81" s="2"/>
      <c r="PDE81" s="2"/>
      <c r="PDF81" s="2"/>
      <c r="PDG81" s="2"/>
      <c r="PDH81" s="2"/>
      <c r="PDI81" s="2"/>
      <c r="PDJ81" s="2"/>
      <c r="PDK81" s="2"/>
      <c r="PDL81" s="2"/>
      <c r="PDM81" s="2"/>
      <c r="PDN81" s="2"/>
      <c r="PDO81" s="2"/>
      <c r="PDP81" s="2"/>
      <c r="PDQ81" s="2"/>
      <c r="PDR81" s="2"/>
      <c r="PDS81" s="2"/>
      <c r="PDT81" s="2"/>
      <c r="PDU81" s="2"/>
      <c r="PDV81" s="2"/>
      <c r="PDW81" s="2"/>
      <c r="PDX81" s="2"/>
      <c r="PDY81" s="2"/>
      <c r="PDZ81" s="2"/>
      <c r="PEA81" s="2"/>
      <c r="PEB81" s="2"/>
      <c r="PEC81" s="2"/>
      <c r="PED81" s="2"/>
      <c r="PEE81" s="2"/>
      <c r="PEF81" s="2"/>
      <c r="PEG81" s="2"/>
      <c r="PEH81" s="2"/>
      <c r="PEI81" s="2"/>
      <c r="PEJ81" s="2"/>
      <c r="PEK81" s="2"/>
      <c r="PEL81" s="2"/>
      <c r="PEM81" s="2"/>
      <c r="PEN81" s="2"/>
      <c r="PEO81" s="2"/>
      <c r="PEP81" s="2"/>
      <c r="PEQ81" s="2"/>
      <c r="PER81" s="2"/>
      <c r="PES81" s="2"/>
      <c r="PET81" s="2"/>
      <c r="PEU81" s="2"/>
      <c r="PEV81" s="2"/>
      <c r="PEW81" s="2"/>
      <c r="PEX81" s="2"/>
      <c r="PEY81" s="2"/>
      <c r="PEZ81" s="2"/>
      <c r="PFA81" s="2"/>
      <c r="PFB81" s="2"/>
      <c r="PFC81" s="2"/>
      <c r="PFD81" s="2"/>
      <c r="PFE81" s="2"/>
      <c r="PFF81" s="2"/>
      <c r="PFG81" s="2"/>
      <c r="PFH81" s="2"/>
      <c r="PFI81" s="2"/>
      <c r="PFJ81" s="2"/>
      <c r="PFK81" s="2"/>
      <c r="PFL81" s="2"/>
      <c r="PFM81" s="2"/>
      <c r="PFN81" s="2"/>
      <c r="PFO81" s="2"/>
      <c r="PFP81" s="2"/>
      <c r="PFQ81" s="2"/>
      <c r="PFR81" s="2"/>
      <c r="PFS81" s="2"/>
      <c r="PFT81" s="2"/>
      <c r="PFU81" s="2"/>
      <c r="PFV81" s="2"/>
      <c r="PFW81" s="2"/>
      <c r="PFX81" s="2"/>
      <c r="PFY81" s="2"/>
      <c r="PFZ81" s="2"/>
      <c r="PGA81" s="2"/>
      <c r="PGB81" s="2"/>
      <c r="PGC81" s="2"/>
      <c r="PGD81" s="2"/>
      <c r="PGE81" s="2"/>
      <c r="PGF81" s="2"/>
      <c r="PGG81" s="2"/>
      <c r="PGH81" s="2"/>
      <c r="PGI81" s="2"/>
      <c r="PGJ81" s="2"/>
      <c r="PGK81" s="2"/>
      <c r="PGL81" s="2"/>
      <c r="PGM81" s="2"/>
      <c r="PGN81" s="2"/>
      <c r="PGO81" s="2"/>
      <c r="PGP81" s="2"/>
      <c r="PGQ81" s="2"/>
      <c r="PGR81" s="2"/>
      <c r="PGS81" s="2"/>
      <c r="PGT81" s="2"/>
      <c r="PGU81" s="2"/>
      <c r="PGV81" s="2"/>
      <c r="PGW81" s="2"/>
      <c r="PGX81" s="2"/>
      <c r="PGY81" s="2"/>
      <c r="PGZ81" s="2"/>
      <c r="PHA81" s="2"/>
      <c r="PHB81" s="2"/>
      <c r="PHC81" s="2"/>
      <c r="PHD81" s="2"/>
      <c r="PHE81" s="2"/>
      <c r="PHF81" s="2"/>
      <c r="PHG81" s="2"/>
      <c r="PHH81" s="2"/>
      <c r="PHI81" s="2"/>
      <c r="PHJ81" s="2"/>
      <c r="PHK81" s="2"/>
      <c r="PHL81" s="2"/>
      <c r="PHM81" s="2"/>
      <c r="PHN81" s="2"/>
      <c r="PHO81" s="2"/>
      <c r="PHP81" s="2"/>
      <c r="PHQ81" s="2"/>
      <c r="PHR81" s="2"/>
      <c r="PHS81" s="2"/>
      <c r="PHT81" s="2"/>
      <c r="PHU81" s="2"/>
      <c r="PHV81" s="2"/>
      <c r="PHW81" s="2"/>
      <c r="PHX81" s="2"/>
      <c r="PHY81" s="2"/>
      <c r="PHZ81" s="2"/>
      <c r="PIA81" s="2"/>
      <c r="PIB81" s="2"/>
      <c r="PIC81" s="2"/>
      <c r="PID81" s="2"/>
      <c r="PIE81" s="2"/>
      <c r="PIF81" s="2"/>
      <c r="PIG81" s="2"/>
      <c r="PIH81" s="2"/>
      <c r="PII81" s="2"/>
      <c r="PIJ81" s="2"/>
      <c r="PIK81" s="2"/>
      <c r="PIL81" s="2"/>
      <c r="PIM81" s="2"/>
      <c r="PIN81" s="2"/>
      <c r="PIO81" s="2"/>
      <c r="PIP81" s="2"/>
      <c r="PIQ81" s="2"/>
      <c r="PIR81" s="2"/>
      <c r="PIS81" s="2"/>
      <c r="PIT81" s="2"/>
      <c r="PIU81" s="2"/>
      <c r="PIV81" s="2"/>
      <c r="PIW81" s="2"/>
      <c r="PIX81" s="2"/>
      <c r="PIY81" s="2"/>
      <c r="PIZ81" s="2"/>
      <c r="PJA81" s="2"/>
      <c r="PJB81" s="2"/>
      <c r="PJC81" s="2"/>
      <c r="PJD81" s="2"/>
      <c r="PJE81" s="2"/>
      <c r="PJF81" s="2"/>
      <c r="PJG81" s="2"/>
      <c r="PJH81" s="2"/>
      <c r="PJI81" s="2"/>
      <c r="PJJ81" s="2"/>
      <c r="PJK81" s="2"/>
      <c r="PJL81" s="2"/>
      <c r="PJM81" s="2"/>
      <c r="PJN81" s="2"/>
      <c r="PJO81" s="2"/>
      <c r="PJP81" s="2"/>
      <c r="PJQ81" s="2"/>
      <c r="PJR81" s="2"/>
      <c r="PJS81" s="2"/>
      <c r="PJT81" s="2"/>
      <c r="PJU81" s="2"/>
      <c r="PJV81" s="2"/>
      <c r="PJW81" s="2"/>
      <c r="PJX81" s="2"/>
      <c r="PJY81" s="2"/>
      <c r="PJZ81" s="2"/>
      <c r="PKA81" s="2"/>
      <c r="PKB81" s="2"/>
      <c r="PKC81" s="2"/>
      <c r="PKD81" s="2"/>
      <c r="PKE81" s="2"/>
      <c r="PKF81" s="2"/>
      <c r="PKG81" s="2"/>
      <c r="PKH81" s="2"/>
      <c r="PKI81" s="2"/>
      <c r="PKJ81" s="2"/>
      <c r="PKK81" s="2"/>
      <c r="PKL81" s="2"/>
      <c r="PKM81" s="2"/>
      <c r="PKN81" s="2"/>
      <c r="PKO81" s="2"/>
      <c r="PKP81" s="2"/>
      <c r="PKQ81" s="2"/>
      <c r="PKR81" s="2"/>
      <c r="PKS81" s="2"/>
      <c r="PKT81" s="2"/>
      <c r="PKU81" s="2"/>
      <c r="PKV81" s="2"/>
      <c r="PKW81" s="2"/>
      <c r="PKX81" s="2"/>
      <c r="PKY81" s="2"/>
      <c r="PKZ81" s="2"/>
      <c r="PLA81" s="2"/>
      <c r="PLB81" s="2"/>
      <c r="PLC81" s="2"/>
      <c r="PLD81" s="2"/>
      <c r="PLE81" s="2"/>
      <c r="PLF81" s="2"/>
      <c r="PLG81" s="2"/>
      <c r="PLH81" s="2"/>
      <c r="PLI81" s="2"/>
      <c r="PLJ81" s="2"/>
      <c r="PLK81" s="2"/>
      <c r="PLL81" s="2"/>
      <c r="PLM81" s="2"/>
      <c r="PLN81" s="2"/>
      <c r="PLO81" s="2"/>
      <c r="PLP81" s="2"/>
      <c r="PLQ81" s="2"/>
      <c r="PLR81" s="2"/>
      <c r="PLS81" s="2"/>
      <c r="PLT81" s="2"/>
      <c r="PLU81" s="2"/>
      <c r="PLV81" s="2"/>
      <c r="PLW81" s="2"/>
      <c r="PLX81" s="2"/>
      <c r="PLY81" s="2"/>
      <c r="PLZ81" s="2"/>
      <c r="PMA81" s="2"/>
      <c r="PMB81" s="2"/>
      <c r="PMC81" s="2"/>
      <c r="PMD81" s="2"/>
      <c r="PME81" s="2"/>
      <c r="PMF81" s="2"/>
      <c r="PMG81" s="2"/>
      <c r="PMH81" s="2"/>
      <c r="PMI81" s="2"/>
      <c r="PMJ81" s="2"/>
      <c r="PMK81" s="2"/>
      <c r="PML81" s="2"/>
      <c r="PMM81" s="2"/>
      <c r="PMN81" s="2"/>
      <c r="PMO81" s="2"/>
      <c r="PMP81" s="2"/>
      <c r="PMQ81" s="2"/>
      <c r="PMR81" s="2"/>
      <c r="PMS81" s="2"/>
      <c r="PMT81" s="2"/>
      <c r="PMU81" s="2"/>
      <c r="PMV81" s="2"/>
      <c r="PMW81" s="2"/>
      <c r="PMX81" s="2"/>
      <c r="PMY81" s="2"/>
      <c r="PMZ81" s="2"/>
      <c r="PNA81" s="2"/>
      <c r="PNB81" s="2"/>
      <c r="PNC81" s="2"/>
      <c r="PND81" s="2"/>
      <c r="PNE81" s="2"/>
      <c r="PNF81" s="2"/>
      <c r="PNG81" s="2"/>
      <c r="PNH81" s="2"/>
      <c r="PNI81" s="2"/>
      <c r="PNJ81" s="2"/>
      <c r="PNK81" s="2"/>
      <c r="PNL81" s="2"/>
      <c r="PNM81" s="2"/>
      <c r="PNN81" s="2"/>
      <c r="PNO81" s="2"/>
      <c r="PNP81" s="2"/>
      <c r="PNQ81" s="2"/>
      <c r="PNR81" s="2"/>
      <c r="PNS81" s="2"/>
      <c r="PNT81" s="2"/>
      <c r="PNU81" s="2"/>
      <c r="PNV81" s="2"/>
      <c r="PNW81" s="2"/>
      <c r="PNX81" s="2"/>
      <c r="PNY81" s="2"/>
      <c r="PNZ81" s="2"/>
      <c r="POA81" s="2"/>
      <c r="POB81" s="2"/>
      <c r="POC81" s="2"/>
      <c r="POD81" s="2"/>
      <c r="POE81" s="2"/>
      <c r="POF81" s="2"/>
      <c r="POG81" s="2"/>
      <c r="POH81" s="2"/>
      <c r="POI81" s="2"/>
      <c r="POJ81" s="2"/>
      <c r="POK81" s="2"/>
      <c r="POL81" s="2"/>
      <c r="POM81" s="2"/>
      <c r="PON81" s="2"/>
      <c r="POO81" s="2"/>
      <c r="POP81" s="2"/>
      <c r="POQ81" s="2"/>
      <c r="POR81" s="2"/>
      <c r="POS81" s="2"/>
      <c r="POT81" s="2"/>
      <c r="POU81" s="2"/>
      <c r="POV81" s="2"/>
      <c r="POW81" s="2"/>
      <c r="POX81" s="2"/>
      <c r="POY81" s="2"/>
      <c r="POZ81" s="2"/>
      <c r="PPA81" s="2"/>
      <c r="PPB81" s="2"/>
      <c r="PPC81" s="2"/>
      <c r="PPD81" s="2"/>
      <c r="PPE81" s="2"/>
      <c r="PPF81" s="2"/>
      <c r="PPG81" s="2"/>
      <c r="PPH81" s="2"/>
      <c r="PPI81" s="2"/>
      <c r="PPJ81" s="2"/>
      <c r="PPK81" s="2"/>
      <c r="PPL81" s="2"/>
      <c r="PPM81" s="2"/>
      <c r="PPN81" s="2"/>
      <c r="PPO81" s="2"/>
      <c r="PPP81" s="2"/>
      <c r="PPQ81" s="2"/>
      <c r="PPR81" s="2"/>
      <c r="PPS81" s="2"/>
      <c r="PPT81" s="2"/>
      <c r="PPU81" s="2"/>
      <c r="PPV81" s="2"/>
      <c r="PPW81" s="2"/>
      <c r="PPX81" s="2"/>
      <c r="PPY81" s="2"/>
      <c r="PPZ81" s="2"/>
      <c r="PQA81" s="2"/>
      <c r="PQB81" s="2"/>
      <c r="PQC81" s="2"/>
      <c r="PQD81" s="2"/>
      <c r="PQE81" s="2"/>
      <c r="PQF81" s="2"/>
      <c r="PQG81" s="2"/>
      <c r="PQH81" s="2"/>
      <c r="PQI81" s="2"/>
      <c r="PQJ81" s="2"/>
      <c r="PQK81" s="2"/>
      <c r="PQL81" s="2"/>
      <c r="PQM81" s="2"/>
      <c r="PQN81" s="2"/>
      <c r="PQO81" s="2"/>
      <c r="PQP81" s="2"/>
      <c r="PQQ81" s="2"/>
      <c r="PQR81" s="2"/>
      <c r="PQS81" s="2"/>
      <c r="PQT81" s="2"/>
      <c r="PQU81" s="2"/>
      <c r="PQV81" s="2"/>
      <c r="PQW81" s="2"/>
      <c r="PQX81" s="2"/>
      <c r="PQY81" s="2"/>
      <c r="PQZ81" s="2"/>
      <c r="PRA81" s="2"/>
      <c r="PRB81" s="2"/>
      <c r="PRC81" s="2"/>
      <c r="PRD81" s="2"/>
      <c r="PRE81" s="2"/>
      <c r="PRF81" s="2"/>
      <c r="PRG81" s="2"/>
      <c r="PRH81" s="2"/>
      <c r="PRI81" s="2"/>
      <c r="PRJ81" s="2"/>
      <c r="PRK81" s="2"/>
      <c r="PRL81" s="2"/>
      <c r="PRM81" s="2"/>
      <c r="PRN81" s="2"/>
      <c r="PRO81" s="2"/>
      <c r="PRP81" s="2"/>
      <c r="PRQ81" s="2"/>
      <c r="PRR81" s="2"/>
      <c r="PRS81" s="2"/>
      <c r="PRT81" s="2"/>
      <c r="PRU81" s="2"/>
      <c r="PRV81" s="2"/>
      <c r="PRW81" s="2"/>
      <c r="PRX81" s="2"/>
      <c r="PRY81" s="2"/>
      <c r="PRZ81" s="2"/>
      <c r="PSA81" s="2"/>
      <c r="PSB81" s="2"/>
      <c r="PSC81" s="2"/>
      <c r="PSD81" s="2"/>
      <c r="PSE81" s="2"/>
      <c r="PSF81" s="2"/>
      <c r="PSG81" s="2"/>
      <c r="PSH81" s="2"/>
      <c r="PSI81" s="2"/>
      <c r="PSJ81" s="2"/>
      <c r="PSK81" s="2"/>
      <c r="PSL81" s="2"/>
      <c r="PSM81" s="2"/>
      <c r="PSN81" s="2"/>
      <c r="PSO81" s="2"/>
      <c r="PSP81" s="2"/>
      <c r="PSQ81" s="2"/>
      <c r="PSR81" s="2"/>
      <c r="PSS81" s="2"/>
      <c r="PST81" s="2"/>
      <c r="PSU81" s="2"/>
      <c r="PSV81" s="2"/>
      <c r="PSW81" s="2"/>
      <c r="PSX81" s="2"/>
      <c r="PSY81" s="2"/>
      <c r="PSZ81" s="2"/>
      <c r="PTA81" s="2"/>
      <c r="PTB81" s="2"/>
      <c r="PTC81" s="2"/>
      <c r="PTD81" s="2"/>
      <c r="PTE81" s="2"/>
      <c r="PTF81" s="2"/>
      <c r="PTG81" s="2"/>
      <c r="PTH81" s="2"/>
      <c r="PTI81" s="2"/>
      <c r="PTJ81" s="2"/>
      <c r="PTK81" s="2"/>
      <c r="PTL81" s="2"/>
      <c r="PTM81" s="2"/>
      <c r="PTN81" s="2"/>
      <c r="PTO81" s="2"/>
      <c r="PTP81" s="2"/>
      <c r="PTQ81" s="2"/>
      <c r="PTR81" s="2"/>
      <c r="PTS81" s="2"/>
      <c r="PTT81" s="2"/>
      <c r="PTU81" s="2"/>
      <c r="PTV81" s="2"/>
      <c r="PTW81" s="2"/>
      <c r="PTX81" s="2"/>
      <c r="PTY81" s="2"/>
      <c r="PTZ81" s="2"/>
      <c r="PUA81" s="2"/>
      <c r="PUB81" s="2"/>
      <c r="PUC81" s="2"/>
      <c r="PUD81" s="2"/>
      <c r="PUE81" s="2"/>
      <c r="PUF81" s="2"/>
      <c r="PUG81" s="2"/>
      <c r="PUH81" s="2"/>
      <c r="PUI81" s="2"/>
      <c r="PUJ81" s="2"/>
      <c r="PUK81" s="2"/>
      <c r="PUL81" s="2"/>
      <c r="PUM81" s="2"/>
      <c r="PUN81" s="2"/>
      <c r="PUO81" s="2"/>
      <c r="PUP81" s="2"/>
      <c r="PUQ81" s="2"/>
      <c r="PUR81" s="2"/>
      <c r="PUS81" s="2"/>
      <c r="PUT81" s="2"/>
      <c r="PUU81" s="2"/>
      <c r="PUV81" s="2"/>
      <c r="PUW81" s="2"/>
      <c r="PUX81" s="2"/>
      <c r="PUY81" s="2"/>
      <c r="PUZ81" s="2"/>
      <c r="PVA81" s="2"/>
      <c r="PVB81" s="2"/>
      <c r="PVC81" s="2"/>
      <c r="PVD81" s="2"/>
      <c r="PVE81" s="2"/>
      <c r="PVF81" s="2"/>
      <c r="PVG81" s="2"/>
      <c r="PVH81" s="2"/>
      <c r="PVI81" s="2"/>
      <c r="PVJ81" s="2"/>
      <c r="PVK81" s="2"/>
      <c r="PVL81" s="2"/>
      <c r="PVM81" s="2"/>
      <c r="PVN81" s="2"/>
      <c r="PVO81" s="2"/>
      <c r="PVP81" s="2"/>
      <c r="PVQ81" s="2"/>
      <c r="PVR81" s="2"/>
      <c r="PVS81" s="2"/>
      <c r="PVT81" s="2"/>
      <c r="PVU81" s="2"/>
      <c r="PVV81" s="2"/>
      <c r="PVW81" s="2"/>
      <c r="PVX81" s="2"/>
      <c r="PVY81" s="2"/>
      <c r="PVZ81" s="2"/>
      <c r="PWA81" s="2"/>
      <c r="PWB81" s="2"/>
      <c r="PWC81" s="2"/>
      <c r="PWD81" s="2"/>
      <c r="PWE81" s="2"/>
      <c r="PWF81" s="2"/>
      <c r="PWG81" s="2"/>
      <c r="PWH81" s="2"/>
      <c r="PWI81" s="2"/>
      <c r="PWJ81" s="2"/>
      <c r="PWK81" s="2"/>
      <c r="PWL81" s="2"/>
      <c r="PWM81" s="2"/>
      <c r="PWN81" s="2"/>
      <c r="PWO81" s="2"/>
      <c r="PWP81" s="2"/>
      <c r="PWQ81" s="2"/>
      <c r="PWR81" s="2"/>
      <c r="PWS81" s="2"/>
      <c r="PWT81" s="2"/>
      <c r="PWU81" s="2"/>
      <c r="PWV81" s="2"/>
      <c r="PWW81" s="2"/>
      <c r="PWX81" s="2"/>
      <c r="PWY81" s="2"/>
      <c r="PWZ81" s="2"/>
      <c r="PXA81" s="2"/>
      <c r="PXB81" s="2"/>
      <c r="PXC81" s="2"/>
      <c r="PXD81" s="2"/>
      <c r="PXE81" s="2"/>
      <c r="PXF81" s="2"/>
      <c r="PXG81" s="2"/>
      <c r="PXH81" s="2"/>
      <c r="PXI81" s="2"/>
      <c r="PXJ81" s="2"/>
      <c r="PXK81" s="2"/>
      <c r="PXL81" s="2"/>
      <c r="PXM81" s="2"/>
      <c r="PXN81" s="2"/>
      <c r="PXO81" s="2"/>
      <c r="PXP81" s="2"/>
      <c r="PXQ81" s="2"/>
      <c r="PXR81" s="2"/>
      <c r="PXS81" s="2"/>
      <c r="PXT81" s="2"/>
      <c r="PXU81" s="2"/>
      <c r="PXV81" s="2"/>
      <c r="PXW81" s="2"/>
      <c r="PXX81" s="2"/>
      <c r="PXY81" s="2"/>
      <c r="PXZ81" s="2"/>
      <c r="PYA81" s="2"/>
      <c r="PYB81" s="2"/>
      <c r="PYC81" s="2"/>
      <c r="PYD81" s="2"/>
      <c r="PYE81" s="2"/>
      <c r="PYF81" s="2"/>
      <c r="PYG81" s="2"/>
      <c r="PYH81" s="2"/>
      <c r="PYI81" s="2"/>
      <c r="PYJ81" s="2"/>
      <c r="PYK81" s="2"/>
      <c r="PYL81" s="2"/>
      <c r="PYM81" s="2"/>
      <c r="PYN81" s="2"/>
      <c r="PYO81" s="2"/>
      <c r="PYP81" s="2"/>
      <c r="PYQ81" s="2"/>
      <c r="PYR81" s="2"/>
      <c r="PYS81" s="2"/>
      <c r="PYT81" s="2"/>
      <c r="PYU81" s="2"/>
      <c r="PYV81" s="2"/>
      <c r="PYW81" s="2"/>
      <c r="PYX81" s="2"/>
      <c r="PYY81" s="2"/>
      <c r="PYZ81" s="2"/>
      <c r="PZA81" s="2"/>
      <c r="PZB81" s="2"/>
      <c r="PZC81" s="2"/>
      <c r="PZD81" s="2"/>
      <c r="PZE81" s="2"/>
      <c r="PZF81" s="2"/>
      <c r="PZG81" s="2"/>
      <c r="PZH81" s="2"/>
      <c r="PZI81" s="2"/>
      <c r="PZJ81" s="2"/>
      <c r="PZK81" s="2"/>
      <c r="PZL81" s="2"/>
      <c r="PZM81" s="2"/>
      <c r="PZN81" s="2"/>
      <c r="PZO81" s="2"/>
      <c r="PZP81" s="2"/>
      <c r="PZQ81" s="2"/>
      <c r="PZR81" s="2"/>
      <c r="PZS81" s="2"/>
      <c r="PZT81" s="2"/>
      <c r="PZU81" s="2"/>
      <c r="PZV81" s="2"/>
      <c r="PZW81" s="2"/>
      <c r="PZX81" s="2"/>
      <c r="PZY81" s="2"/>
      <c r="PZZ81" s="2"/>
      <c r="QAA81" s="2"/>
      <c r="QAB81" s="2"/>
      <c r="QAC81" s="2"/>
      <c r="QAD81" s="2"/>
      <c r="QAE81" s="2"/>
      <c r="QAF81" s="2"/>
      <c r="QAG81" s="2"/>
      <c r="QAH81" s="2"/>
      <c r="QAI81" s="2"/>
      <c r="QAJ81" s="2"/>
      <c r="QAK81" s="2"/>
      <c r="QAL81" s="2"/>
      <c r="QAM81" s="2"/>
      <c r="QAN81" s="2"/>
      <c r="QAO81" s="2"/>
      <c r="QAP81" s="2"/>
      <c r="QAQ81" s="2"/>
      <c r="QAR81" s="2"/>
      <c r="QAS81" s="2"/>
      <c r="QAT81" s="2"/>
      <c r="QAU81" s="2"/>
      <c r="QAV81" s="2"/>
      <c r="QAW81" s="2"/>
      <c r="QAX81" s="2"/>
      <c r="QAY81" s="2"/>
      <c r="QAZ81" s="2"/>
      <c r="QBA81" s="2"/>
      <c r="QBB81" s="2"/>
      <c r="QBC81" s="2"/>
      <c r="QBD81" s="2"/>
      <c r="QBE81" s="2"/>
      <c r="QBF81" s="2"/>
      <c r="QBG81" s="2"/>
      <c r="QBH81" s="2"/>
      <c r="QBI81" s="2"/>
      <c r="QBJ81" s="2"/>
      <c r="QBK81" s="2"/>
      <c r="QBL81" s="2"/>
      <c r="QBM81" s="2"/>
      <c r="QBN81" s="2"/>
      <c r="QBO81" s="2"/>
      <c r="QBP81" s="2"/>
      <c r="QBQ81" s="2"/>
      <c r="QBR81" s="2"/>
      <c r="QBS81" s="2"/>
      <c r="QBT81" s="2"/>
      <c r="QBU81" s="2"/>
      <c r="QBV81" s="2"/>
      <c r="QBW81" s="2"/>
      <c r="QBX81" s="2"/>
      <c r="QBY81" s="2"/>
      <c r="QBZ81" s="2"/>
      <c r="QCA81" s="2"/>
      <c r="QCB81" s="2"/>
      <c r="QCC81" s="2"/>
      <c r="QCD81" s="2"/>
      <c r="QCE81" s="2"/>
      <c r="QCF81" s="2"/>
      <c r="QCG81" s="2"/>
      <c r="QCH81" s="2"/>
      <c r="QCI81" s="2"/>
      <c r="QCJ81" s="2"/>
      <c r="QCK81" s="2"/>
      <c r="QCL81" s="2"/>
      <c r="QCM81" s="2"/>
      <c r="QCN81" s="2"/>
      <c r="QCO81" s="2"/>
      <c r="QCP81" s="2"/>
      <c r="QCQ81" s="2"/>
      <c r="QCR81" s="2"/>
      <c r="QCS81" s="2"/>
      <c r="QCT81" s="2"/>
      <c r="QCU81" s="2"/>
      <c r="QCV81" s="2"/>
      <c r="QCW81" s="2"/>
      <c r="QCX81" s="2"/>
      <c r="QCY81" s="2"/>
      <c r="QCZ81" s="2"/>
      <c r="QDA81" s="2"/>
      <c r="QDB81" s="2"/>
      <c r="QDC81" s="2"/>
      <c r="QDD81" s="2"/>
      <c r="QDE81" s="2"/>
      <c r="QDF81" s="2"/>
      <c r="QDG81" s="2"/>
      <c r="QDH81" s="2"/>
      <c r="QDI81" s="2"/>
      <c r="QDJ81" s="2"/>
      <c r="QDK81" s="2"/>
      <c r="QDL81" s="2"/>
      <c r="QDM81" s="2"/>
      <c r="QDN81" s="2"/>
      <c r="QDO81" s="2"/>
      <c r="QDP81" s="2"/>
      <c r="QDQ81" s="2"/>
      <c r="QDR81" s="2"/>
      <c r="QDS81" s="2"/>
      <c r="QDT81" s="2"/>
      <c r="QDU81" s="2"/>
      <c r="QDV81" s="2"/>
      <c r="QDW81" s="2"/>
      <c r="QDX81" s="2"/>
      <c r="QDY81" s="2"/>
      <c r="QDZ81" s="2"/>
      <c r="QEA81" s="2"/>
      <c r="QEB81" s="2"/>
      <c r="QEC81" s="2"/>
      <c r="QED81" s="2"/>
      <c r="QEE81" s="2"/>
      <c r="QEF81" s="2"/>
      <c r="QEG81" s="2"/>
      <c r="QEH81" s="2"/>
      <c r="QEI81" s="2"/>
      <c r="QEJ81" s="2"/>
      <c r="QEK81" s="2"/>
      <c r="QEL81" s="2"/>
      <c r="QEM81" s="2"/>
      <c r="QEN81" s="2"/>
      <c r="QEO81" s="2"/>
      <c r="QEP81" s="2"/>
      <c r="QEQ81" s="2"/>
      <c r="QER81" s="2"/>
      <c r="QES81" s="2"/>
      <c r="QET81" s="2"/>
      <c r="QEU81" s="2"/>
      <c r="QEV81" s="2"/>
      <c r="QEW81" s="2"/>
      <c r="QEX81" s="2"/>
      <c r="QEY81" s="2"/>
      <c r="QEZ81" s="2"/>
      <c r="QFA81" s="2"/>
      <c r="QFB81" s="2"/>
      <c r="QFC81" s="2"/>
      <c r="QFD81" s="2"/>
      <c r="QFE81" s="2"/>
      <c r="QFF81" s="2"/>
      <c r="QFG81" s="2"/>
      <c r="QFH81" s="2"/>
      <c r="QFI81" s="2"/>
      <c r="QFJ81" s="2"/>
      <c r="QFK81" s="2"/>
      <c r="QFL81" s="2"/>
      <c r="QFM81" s="2"/>
      <c r="QFN81" s="2"/>
      <c r="QFO81" s="2"/>
      <c r="QFP81" s="2"/>
      <c r="QFQ81" s="2"/>
      <c r="QFR81" s="2"/>
      <c r="QFS81" s="2"/>
      <c r="QFT81" s="2"/>
      <c r="QFU81" s="2"/>
      <c r="QFV81" s="2"/>
      <c r="QFW81" s="2"/>
      <c r="QFX81" s="2"/>
      <c r="QFY81" s="2"/>
      <c r="QFZ81" s="2"/>
      <c r="QGA81" s="2"/>
      <c r="QGB81" s="2"/>
      <c r="QGC81" s="2"/>
      <c r="QGD81" s="2"/>
      <c r="QGE81" s="2"/>
      <c r="QGF81" s="2"/>
      <c r="QGG81" s="2"/>
      <c r="QGH81" s="2"/>
      <c r="QGI81" s="2"/>
      <c r="QGJ81" s="2"/>
      <c r="QGK81" s="2"/>
      <c r="QGL81" s="2"/>
      <c r="QGM81" s="2"/>
      <c r="QGN81" s="2"/>
      <c r="QGO81" s="2"/>
      <c r="QGP81" s="2"/>
      <c r="QGQ81" s="2"/>
      <c r="QGR81" s="2"/>
      <c r="QGS81" s="2"/>
      <c r="QGT81" s="2"/>
      <c r="QGU81" s="2"/>
      <c r="QGV81" s="2"/>
      <c r="QGW81" s="2"/>
      <c r="QGX81" s="2"/>
      <c r="QGY81" s="2"/>
      <c r="QGZ81" s="2"/>
      <c r="QHA81" s="2"/>
      <c r="QHB81" s="2"/>
      <c r="QHC81" s="2"/>
      <c r="QHD81" s="2"/>
      <c r="QHE81" s="2"/>
      <c r="QHF81" s="2"/>
      <c r="QHG81" s="2"/>
      <c r="QHH81" s="2"/>
      <c r="QHI81" s="2"/>
      <c r="QHJ81" s="2"/>
      <c r="QHK81" s="2"/>
      <c r="QHL81" s="2"/>
      <c r="QHM81" s="2"/>
      <c r="QHN81" s="2"/>
      <c r="QHO81" s="2"/>
      <c r="QHP81" s="2"/>
      <c r="QHQ81" s="2"/>
      <c r="QHR81" s="2"/>
      <c r="QHS81" s="2"/>
      <c r="QHT81" s="2"/>
      <c r="QHU81" s="2"/>
      <c r="QHV81" s="2"/>
      <c r="QHW81" s="2"/>
      <c r="QHX81" s="2"/>
      <c r="QHY81" s="2"/>
      <c r="QHZ81" s="2"/>
      <c r="QIA81" s="2"/>
      <c r="QIB81" s="2"/>
      <c r="QIC81" s="2"/>
      <c r="QID81" s="2"/>
      <c r="QIE81" s="2"/>
      <c r="QIF81" s="2"/>
      <c r="QIG81" s="2"/>
      <c r="QIH81" s="2"/>
      <c r="QII81" s="2"/>
      <c r="QIJ81" s="2"/>
      <c r="QIK81" s="2"/>
      <c r="QIL81" s="2"/>
      <c r="QIM81" s="2"/>
      <c r="QIN81" s="2"/>
      <c r="QIO81" s="2"/>
      <c r="QIP81" s="2"/>
      <c r="QIQ81" s="2"/>
      <c r="QIR81" s="2"/>
      <c r="QIS81" s="2"/>
      <c r="QIT81" s="2"/>
      <c r="QIU81" s="2"/>
      <c r="QIV81" s="2"/>
      <c r="QIW81" s="2"/>
      <c r="QIX81" s="2"/>
      <c r="QIY81" s="2"/>
      <c r="QIZ81" s="2"/>
      <c r="QJA81" s="2"/>
      <c r="QJB81" s="2"/>
      <c r="QJC81" s="2"/>
      <c r="QJD81" s="2"/>
      <c r="QJE81" s="2"/>
      <c r="QJF81" s="2"/>
      <c r="QJG81" s="2"/>
      <c r="QJH81" s="2"/>
      <c r="QJI81" s="2"/>
      <c r="QJJ81" s="2"/>
      <c r="QJK81" s="2"/>
      <c r="QJL81" s="2"/>
      <c r="QJM81" s="2"/>
      <c r="QJN81" s="2"/>
      <c r="QJO81" s="2"/>
      <c r="QJP81" s="2"/>
      <c r="QJQ81" s="2"/>
      <c r="QJR81" s="2"/>
      <c r="QJS81" s="2"/>
      <c r="QJT81" s="2"/>
      <c r="QJU81" s="2"/>
      <c r="QJV81" s="2"/>
      <c r="QJW81" s="2"/>
      <c r="QJX81" s="2"/>
      <c r="QJY81" s="2"/>
      <c r="QJZ81" s="2"/>
      <c r="QKA81" s="2"/>
      <c r="QKB81" s="2"/>
      <c r="QKC81" s="2"/>
      <c r="QKD81" s="2"/>
      <c r="QKE81" s="2"/>
      <c r="QKF81" s="2"/>
      <c r="QKG81" s="2"/>
      <c r="QKH81" s="2"/>
      <c r="QKI81" s="2"/>
      <c r="QKJ81" s="2"/>
      <c r="QKK81" s="2"/>
      <c r="QKL81" s="2"/>
      <c r="QKM81" s="2"/>
      <c r="QKN81" s="2"/>
      <c r="QKO81" s="2"/>
      <c r="QKP81" s="2"/>
      <c r="QKQ81" s="2"/>
      <c r="QKR81" s="2"/>
      <c r="QKS81" s="2"/>
      <c r="QKT81" s="2"/>
      <c r="QKU81" s="2"/>
      <c r="QKV81" s="2"/>
      <c r="QKW81" s="2"/>
      <c r="QKX81" s="2"/>
      <c r="QKY81" s="2"/>
      <c r="QKZ81" s="2"/>
      <c r="QLA81" s="2"/>
      <c r="QLB81" s="2"/>
      <c r="QLC81" s="2"/>
      <c r="QLD81" s="2"/>
      <c r="QLE81" s="2"/>
      <c r="QLF81" s="2"/>
      <c r="QLG81" s="2"/>
      <c r="QLH81" s="2"/>
      <c r="QLI81" s="2"/>
      <c r="QLJ81" s="2"/>
      <c r="QLK81" s="2"/>
      <c r="QLL81" s="2"/>
      <c r="QLM81" s="2"/>
      <c r="QLN81" s="2"/>
      <c r="QLO81" s="2"/>
      <c r="QLP81" s="2"/>
      <c r="QLQ81" s="2"/>
      <c r="QLR81" s="2"/>
      <c r="QLS81" s="2"/>
      <c r="QLT81" s="2"/>
      <c r="QLU81" s="2"/>
      <c r="QLV81" s="2"/>
      <c r="QLW81" s="2"/>
      <c r="QLX81" s="2"/>
      <c r="QLY81" s="2"/>
      <c r="QLZ81" s="2"/>
      <c r="QMA81" s="2"/>
      <c r="QMB81" s="2"/>
      <c r="QMC81" s="2"/>
      <c r="QMD81" s="2"/>
      <c r="QME81" s="2"/>
      <c r="QMF81" s="2"/>
      <c r="QMG81" s="2"/>
      <c r="QMH81" s="2"/>
      <c r="QMI81" s="2"/>
      <c r="QMJ81" s="2"/>
      <c r="QMK81" s="2"/>
      <c r="QML81" s="2"/>
      <c r="QMM81" s="2"/>
      <c r="QMN81" s="2"/>
      <c r="QMO81" s="2"/>
      <c r="QMP81" s="2"/>
      <c r="QMQ81" s="2"/>
      <c r="QMR81" s="2"/>
      <c r="QMS81" s="2"/>
      <c r="QMT81" s="2"/>
      <c r="QMU81" s="2"/>
      <c r="QMV81" s="2"/>
      <c r="QMW81" s="2"/>
      <c r="QMX81" s="2"/>
      <c r="QMY81" s="2"/>
      <c r="QMZ81" s="2"/>
      <c r="QNA81" s="2"/>
      <c r="QNB81" s="2"/>
      <c r="QNC81" s="2"/>
      <c r="QND81" s="2"/>
      <c r="QNE81" s="2"/>
      <c r="QNF81" s="2"/>
      <c r="QNG81" s="2"/>
      <c r="QNH81" s="2"/>
      <c r="QNI81" s="2"/>
      <c r="QNJ81" s="2"/>
      <c r="QNK81" s="2"/>
      <c r="QNL81" s="2"/>
      <c r="QNM81" s="2"/>
      <c r="QNN81" s="2"/>
      <c r="QNO81" s="2"/>
      <c r="QNP81" s="2"/>
      <c r="QNQ81" s="2"/>
      <c r="QNR81" s="2"/>
      <c r="QNS81" s="2"/>
      <c r="QNT81" s="2"/>
      <c r="QNU81" s="2"/>
      <c r="QNV81" s="2"/>
      <c r="QNW81" s="2"/>
      <c r="QNX81" s="2"/>
      <c r="QNY81" s="2"/>
      <c r="QNZ81" s="2"/>
      <c r="QOA81" s="2"/>
      <c r="QOB81" s="2"/>
      <c r="QOC81" s="2"/>
      <c r="QOD81" s="2"/>
      <c r="QOE81" s="2"/>
      <c r="QOF81" s="2"/>
      <c r="QOG81" s="2"/>
      <c r="QOH81" s="2"/>
      <c r="QOI81" s="2"/>
      <c r="QOJ81" s="2"/>
      <c r="QOK81" s="2"/>
      <c r="QOL81" s="2"/>
      <c r="QOM81" s="2"/>
      <c r="QON81" s="2"/>
      <c r="QOO81" s="2"/>
      <c r="QOP81" s="2"/>
      <c r="QOQ81" s="2"/>
      <c r="QOR81" s="2"/>
      <c r="QOS81" s="2"/>
      <c r="QOT81" s="2"/>
      <c r="QOU81" s="2"/>
      <c r="QOV81" s="2"/>
      <c r="QOW81" s="2"/>
      <c r="QOX81" s="2"/>
      <c r="QOY81" s="2"/>
      <c r="QOZ81" s="2"/>
      <c r="QPA81" s="2"/>
      <c r="QPB81" s="2"/>
      <c r="QPC81" s="2"/>
      <c r="QPD81" s="2"/>
      <c r="QPE81" s="2"/>
      <c r="QPF81" s="2"/>
      <c r="QPG81" s="2"/>
      <c r="QPH81" s="2"/>
      <c r="QPI81" s="2"/>
      <c r="QPJ81" s="2"/>
      <c r="QPK81" s="2"/>
      <c r="QPL81" s="2"/>
      <c r="QPM81" s="2"/>
      <c r="QPN81" s="2"/>
      <c r="QPO81" s="2"/>
      <c r="QPP81" s="2"/>
      <c r="QPQ81" s="2"/>
      <c r="QPR81" s="2"/>
      <c r="QPS81" s="2"/>
      <c r="QPT81" s="2"/>
      <c r="QPU81" s="2"/>
      <c r="QPV81" s="2"/>
      <c r="QPW81" s="2"/>
      <c r="QPX81" s="2"/>
      <c r="QPY81" s="2"/>
      <c r="QPZ81" s="2"/>
      <c r="QQA81" s="2"/>
      <c r="QQB81" s="2"/>
      <c r="QQC81" s="2"/>
      <c r="QQD81" s="2"/>
      <c r="QQE81" s="2"/>
      <c r="QQF81" s="2"/>
      <c r="QQG81" s="2"/>
      <c r="QQH81" s="2"/>
      <c r="QQI81" s="2"/>
      <c r="QQJ81" s="2"/>
      <c r="QQK81" s="2"/>
      <c r="QQL81" s="2"/>
      <c r="QQM81" s="2"/>
      <c r="QQN81" s="2"/>
      <c r="QQO81" s="2"/>
      <c r="QQP81" s="2"/>
      <c r="QQQ81" s="2"/>
      <c r="QQR81" s="2"/>
      <c r="QQS81" s="2"/>
      <c r="QQT81" s="2"/>
      <c r="QQU81" s="2"/>
      <c r="QQV81" s="2"/>
      <c r="QQW81" s="2"/>
      <c r="QQX81" s="2"/>
      <c r="QQY81" s="2"/>
      <c r="QQZ81" s="2"/>
      <c r="QRA81" s="2"/>
      <c r="QRB81" s="2"/>
      <c r="QRC81" s="2"/>
      <c r="QRD81" s="2"/>
      <c r="QRE81" s="2"/>
      <c r="QRF81" s="2"/>
      <c r="QRG81" s="2"/>
      <c r="QRH81" s="2"/>
      <c r="QRI81" s="2"/>
      <c r="QRJ81" s="2"/>
      <c r="QRK81" s="2"/>
      <c r="QRL81" s="2"/>
      <c r="QRM81" s="2"/>
      <c r="QRN81" s="2"/>
      <c r="QRO81" s="2"/>
      <c r="QRP81" s="2"/>
      <c r="QRQ81" s="2"/>
      <c r="QRR81" s="2"/>
      <c r="QRS81" s="2"/>
      <c r="QRT81" s="2"/>
      <c r="QRU81" s="2"/>
      <c r="QRV81" s="2"/>
      <c r="QRW81" s="2"/>
      <c r="QRX81" s="2"/>
      <c r="QRY81" s="2"/>
      <c r="QRZ81" s="2"/>
      <c r="QSA81" s="2"/>
      <c r="QSB81" s="2"/>
      <c r="QSC81" s="2"/>
      <c r="QSD81" s="2"/>
      <c r="QSE81" s="2"/>
      <c r="QSF81" s="2"/>
      <c r="QSG81" s="2"/>
      <c r="QSH81" s="2"/>
      <c r="QSI81" s="2"/>
      <c r="QSJ81" s="2"/>
      <c r="QSK81" s="2"/>
      <c r="QSL81" s="2"/>
      <c r="QSM81" s="2"/>
      <c r="QSN81" s="2"/>
      <c r="QSO81" s="2"/>
      <c r="QSP81" s="2"/>
      <c r="QSQ81" s="2"/>
      <c r="QSR81" s="2"/>
      <c r="QSS81" s="2"/>
      <c r="QST81" s="2"/>
      <c r="QSU81" s="2"/>
      <c r="QSV81" s="2"/>
      <c r="QSW81" s="2"/>
      <c r="QSX81" s="2"/>
      <c r="QSY81" s="2"/>
      <c r="QSZ81" s="2"/>
      <c r="QTA81" s="2"/>
      <c r="QTB81" s="2"/>
      <c r="QTC81" s="2"/>
      <c r="QTD81" s="2"/>
      <c r="QTE81" s="2"/>
      <c r="QTF81" s="2"/>
      <c r="QTG81" s="2"/>
      <c r="QTH81" s="2"/>
      <c r="QTI81" s="2"/>
      <c r="QTJ81" s="2"/>
      <c r="QTK81" s="2"/>
      <c r="QTL81" s="2"/>
      <c r="QTM81" s="2"/>
      <c r="QTN81" s="2"/>
      <c r="QTO81" s="2"/>
      <c r="QTP81" s="2"/>
      <c r="QTQ81" s="2"/>
      <c r="QTR81" s="2"/>
      <c r="QTS81" s="2"/>
      <c r="QTT81" s="2"/>
      <c r="QTU81" s="2"/>
      <c r="QTV81" s="2"/>
      <c r="QTW81" s="2"/>
      <c r="QTX81" s="2"/>
      <c r="QTY81" s="2"/>
      <c r="QTZ81" s="2"/>
      <c r="QUA81" s="2"/>
      <c r="QUB81" s="2"/>
      <c r="QUC81" s="2"/>
      <c r="QUD81" s="2"/>
      <c r="QUE81" s="2"/>
      <c r="QUF81" s="2"/>
      <c r="QUG81" s="2"/>
      <c r="QUH81" s="2"/>
      <c r="QUI81" s="2"/>
      <c r="QUJ81" s="2"/>
      <c r="QUK81" s="2"/>
      <c r="QUL81" s="2"/>
      <c r="QUM81" s="2"/>
      <c r="QUN81" s="2"/>
      <c r="QUO81" s="2"/>
      <c r="QUP81" s="2"/>
      <c r="QUQ81" s="2"/>
      <c r="QUR81" s="2"/>
      <c r="QUS81" s="2"/>
      <c r="QUT81" s="2"/>
      <c r="QUU81" s="2"/>
      <c r="QUV81" s="2"/>
      <c r="QUW81" s="2"/>
      <c r="QUX81" s="2"/>
      <c r="QUY81" s="2"/>
      <c r="QUZ81" s="2"/>
      <c r="QVA81" s="2"/>
      <c r="QVB81" s="2"/>
      <c r="QVC81" s="2"/>
      <c r="QVD81" s="2"/>
      <c r="QVE81" s="2"/>
      <c r="QVF81" s="2"/>
      <c r="QVG81" s="2"/>
      <c r="QVH81" s="2"/>
      <c r="QVI81" s="2"/>
      <c r="QVJ81" s="2"/>
      <c r="QVK81" s="2"/>
      <c r="QVL81" s="2"/>
      <c r="QVM81" s="2"/>
      <c r="QVN81" s="2"/>
      <c r="QVO81" s="2"/>
      <c r="QVP81" s="2"/>
      <c r="QVQ81" s="2"/>
      <c r="QVR81" s="2"/>
      <c r="QVS81" s="2"/>
      <c r="QVT81" s="2"/>
      <c r="QVU81" s="2"/>
      <c r="QVV81" s="2"/>
      <c r="QVW81" s="2"/>
      <c r="QVX81" s="2"/>
      <c r="QVY81" s="2"/>
      <c r="QVZ81" s="2"/>
      <c r="QWA81" s="2"/>
      <c r="QWB81" s="2"/>
      <c r="QWC81" s="2"/>
      <c r="QWD81" s="2"/>
      <c r="QWE81" s="2"/>
      <c r="QWF81" s="2"/>
      <c r="QWG81" s="2"/>
      <c r="QWH81" s="2"/>
      <c r="QWI81" s="2"/>
      <c r="QWJ81" s="2"/>
      <c r="QWK81" s="2"/>
      <c r="QWL81" s="2"/>
      <c r="QWM81" s="2"/>
      <c r="QWN81" s="2"/>
      <c r="QWO81" s="2"/>
      <c r="QWP81" s="2"/>
      <c r="QWQ81" s="2"/>
      <c r="QWR81" s="2"/>
      <c r="QWS81" s="2"/>
      <c r="QWT81" s="2"/>
      <c r="QWU81" s="2"/>
      <c r="QWV81" s="2"/>
      <c r="QWW81" s="2"/>
      <c r="QWX81" s="2"/>
      <c r="QWY81" s="2"/>
      <c r="QWZ81" s="2"/>
      <c r="QXA81" s="2"/>
      <c r="QXB81" s="2"/>
      <c r="QXC81" s="2"/>
      <c r="QXD81" s="2"/>
      <c r="QXE81" s="2"/>
      <c r="QXF81" s="2"/>
      <c r="QXG81" s="2"/>
      <c r="QXH81" s="2"/>
      <c r="QXI81" s="2"/>
      <c r="QXJ81" s="2"/>
      <c r="QXK81" s="2"/>
      <c r="QXL81" s="2"/>
      <c r="QXM81" s="2"/>
      <c r="QXN81" s="2"/>
      <c r="QXO81" s="2"/>
      <c r="QXP81" s="2"/>
      <c r="QXQ81" s="2"/>
      <c r="QXR81" s="2"/>
      <c r="QXS81" s="2"/>
      <c r="QXT81" s="2"/>
      <c r="QXU81" s="2"/>
      <c r="QXV81" s="2"/>
      <c r="QXW81" s="2"/>
      <c r="QXX81" s="2"/>
      <c r="QXY81" s="2"/>
      <c r="QXZ81" s="2"/>
      <c r="QYA81" s="2"/>
      <c r="QYB81" s="2"/>
      <c r="QYC81" s="2"/>
      <c r="QYD81" s="2"/>
      <c r="QYE81" s="2"/>
      <c r="QYF81" s="2"/>
      <c r="QYG81" s="2"/>
      <c r="QYH81" s="2"/>
      <c r="QYI81" s="2"/>
      <c r="QYJ81" s="2"/>
      <c r="QYK81" s="2"/>
      <c r="QYL81" s="2"/>
      <c r="QYM81" s="2"/>
      <c r="QYN81" s="2"/>
      <c r="QYO81" s="2"/>
      <c r="QYP81" s="2"/>
      <c r="QYQ81" s="2"/>
      <c r="QYR81" s="2"/>
      <c r="QYS81" s="2"/>
      <c r="QYT81" s="2"/>
      <c r="QYU81" s="2"/>
      <c r="QYV81" s="2"/>
      <c r="QYW81" s="2"/>
      <c r="QYX81" s="2"/>
      <c r="QYY81" s="2"/>
      <c r="QYZ81" s="2"/>
      <c r="QZA81" s="2"/>
      <c r="QZB81" s="2"/>
      <c r="QZC81" s="2"/>
      <c r="QZD81" s="2"/>
      <c r="QZE81" s="2"/>
      <c r="QZF81" s="2"/>
      <c r="QZG81" s="2"/>
      <c r="QZH81" s="2"/>
      <c r="QZI81" s="2"/>
      <c r="QZJ81" s="2"/>
      <c r="QZK81" s="2"/>
      <c r="QZL81" s="2"/>
      <c r="QZM81" s="2"/>
      <c r="QZN81" s="2"/>
      <c r="QZO81" s="2"/>
      <c r="QZP81" s="2"/>
      <c r="QZQ81" s="2"/>
      <c r="QZR81" s="2"/>
      <c r="QZS81" s="2"/>
      <c r="QZT81" s="2"/>
      <c r="QZU81" s="2"/>
      <c r="QZV81" s="2"/>
      <c r="QZW81" s="2"/>
      <c r="QZX81" s="2"/>
      <c r="QZY81" s="2"/>
      <c r="QZZ81" s="2"/>
      <c r="RAA81" s="2"/>
      <c r="RAB81" s="2"/>
      <c r="RAC81" s="2"/>
      <c r="RAD81" s="2"/>
      <c r="RAE81" s="2"/>
      <c r="RAF81" s="2"/>
      <c r="RAG81" s="2"/>
      <c r="RAH81" s="2"/>
      <c r="RAI81" s="2"/>
      <c r="RAJ81" s="2"/>
      <c r="RAK81" s="2"/>
      <c r="RAL81" s="2"/>
      <c r="RAM81" s="2"/>
      <c r="RAN81" s="2"/>
      <c r="RAO81" s="2"/>
      <c r="RAP81" s="2"/>
      <c r="RAQ81" s="2"/>
      <c r="RAR81" s="2"/>
      <c r="RAS81" s="2"/>
      <c r="RAT81" s="2"/>
      <c r="RAU81" s="2"/>
      <c r="RAV81" s="2"/>
      <c r="RAW81" s="2"/>
      <c r="RAX81" s="2"/>
      <c r="RAY81" s="2"/>
      <c r="RAZ81" s="2"/>
      <c r="RBA81" s="2"/>
      <c r="RBB81" s="2"/>
      <c r="RBC81" s="2"/>
      <c r="RBD81" s="2"/>
      <c r="RBE81" s="2"/>
      <c r="RBF81" s="2"/>
      <c r="RBG81" s="2"/>
      <c r="RBH81" s="2"/>
      <c r="RBI81" s="2"/>
      <c r="RBJ81" s="2"/>
      <c r="RBK81" s="2"/>
      <c r="RBL81" s="2"/>
      <c r="RBM81" s="2"/>
      <c r="RBN81" s="2"/>
      <c r="RBO81" s="2"/>
      <c r="RBP81" s="2"/>
      <c r="RBQ81" s="2"/>
      <c r="RBR81" s="2"/>
      <c r="RBS81" s="2"/>
      <c r="RBT81" s="2"/>
      <c r="RBU81" s="2"/>
      <c r="RBV81" s="2"/>
      <c r="RBW81" s="2"/>
      <c r="RBX81" s="2"/>
      <c r="RBY81" s="2"/>
      <c r="RBZ81" s="2"/>
      <c r="RCA81" s="2"/>
      <c r="RCB81" s="2"/>
      <c r="RCC81" s="2"/>
      <c r="RCD81" s="2"/>
      <c r="RCE81" s="2"/>
      <c r="RCF81" s="2"/>
      <c r="RCG81" s="2"/>
      <c r="RCH81" s="2"/>
      <c r="RCI81" s="2"/>
      <c r="RCJ81" s="2"/>
      <c r="RCK81" s="2"/>
      <c r="RCL81" s="2"/>
      <c r="RCM81" s="2"/>
      <c r="RCN81" s="2"/>
      <c r="RCO81" s="2"/>
      <c r="RCP81" s="2"/>
      <c r="RCQ81" s="2"/>
      <c r="RCR81" s="2"/>
      <c r="RCS81" s="2"/>
      <c r="RCT81" s="2"/>
      <c r="RCU81" s="2"/>
      <c r="RCV81" s="2"/>
      <c r="RCW81" s="2"/>
      <c r="RCX81" s="2"/>
      <c r="RCY81" s="2"/>
      <c r="RCZ81" s="2"/>
      <c r="RDA81" s="2"/>
      <c r="RDB81" s="2"/>
      <c r="RDC81" s="2"/>
      <c r="RDD81" s="2"/>
      <c r="RDE81" s="2"/>
      <c r="RDF81" s="2"/>
      <c r="RDG81" s="2"/>
      <c r="RDH81" s="2"/>
      <c r="RDI81" s="2"/>
      <c r="RDJ81" s="2"/>
      <c r="RDK81" s="2"/>
      <c r="RDL81" s="2"/>
      <c r="RDM81" s="2"/>
      <c r="RDN81" s="2"/>
      <c r="RDO81" s="2"/>
      <c r="RDP81" s="2"/>
      <c r="RDQ81" s="2"/>
      <c r="RDR81" s="2"/>
      <c r="RDS81" s="2"/>
      <c r="RDT81" s="2"/>
      <c r="RDU81" s="2"/>
      <c r="RDV81" s="2"/>
      <c r="RDW81" s="2"/>
      <c r="RDX81" s="2"/>
      <c r="RDY81" s="2"/>
      <c r="RDZ81" s="2"/>
      <c r="REA81" s="2"/>
      <c r="REB81" s="2"/>
      <c r="REC81" s="2"/>
      <c r="RED81" s="2"/>
      <c r="REE81" s="2"/>
      <c r="REF81" s="2"/>
      <c r="REG81" s="2"/>
      <c r="REH81" s="2"/>
      <c r="REI81" s="2"/>
      <c r="REJ81" s="2"/>
      <c r="REK81" s="2"/>
      <c r="REL81" s="2"/>
      <c r="REM81" s="2"/>
      <c r="REN81" s="2"/>
      <c r="REO81" s="2"/>
      <c r="REP81" s="2"/>
      <c r="REQ81" s="2"/>
      <c r="RER81" s="2"/>
      <c r="RES81" s="2"/>
      <c r="RET81" s="2"/>
      <c r="REU81" s="2"/>
      <c r="REV81" s="2"/>
      <c r="REW81" s="2"/>
      <c r="REX81" s="2"/>
      <c r="REY81" s="2"/>
      <c r="REZ81" s="2"/>
      <c r="RFA81" s="2"/>
      <c r="RFB81" s="2"/>
      <c r="RFC81" s="2"/>
      <c r="RFD81" s="2"/>
      <c r="RFE81" s="2"/>
      <c r="RFF81" s="2"/>
      <c r="RFG81" s="2"/>
      <c r="RFH81" s="2"/>
      <c r="RFI81" s="2"/>
      <c r="RFJ81" s="2"/>
      <c r="RFK81" s="2"/>
      <c r="RFL81" s="2"/>
      <c r="RFM81" s="2"/>
      <c r="RFN81" s="2"/>
      <c r="RFO81" s="2"/>
      <c r="RFP81" s="2"/>
      <c r="RFQ81" s="2"/>
      <c r="RFR81" s="2"/>
      <c r="RFS81" s="2"/>
      <c r="RFT81" s="2"/>
      <c r="RFU81" s="2"/>
      <c r="RFV81" s="2"/>
      <c r="RFW81" s="2"/>
      <c r="RFX81" s="2"/>
      <c r="RFY81" s="2"/>
      <c r="RFZ81" s="2"/>
      <c r="RGA81" s="2"/>
      <c r="RGB81" s="2"/>
      <c r="RGC81" s="2"/>
      <c r="RGD81" s="2"/>
      <c r="RGE81" s="2"/>
      <c r="RGF81" s="2"/>
      <c r="RGG81" s="2"/>
      <c r="RGH81" s="2"/>
      <c r="RGI81" s="2"/>
      <c r="RGJ81" s="2"/>
      <c r="RGK81" s="2"/>
      <c r="RGL81" s="2"/>
      <c r="RGM81" s="2"/>
      <c r="RGN81" s="2"/>
      <c r="RGO81" s="2"/>
      <c r="RGP81" s="2"/>
      <c r="RGQ81" s="2"/>
      <c r="RGR81" s="2"/>
      <c r="RGS81" s="2"/>
      <c r="RGT81" s="2"/>
      <c r="RGU81" s="2"/>
      <c r="RGV81" s="2"/>
      <c r="RGW81" s="2"/>
      <c r="RGX81" s="2"/>
      <c r="RGY81" s="2"/>
      <c r="RGZ81" s="2"/>
      <c r="RHA81" s="2"/>
      <c r="RHB81" s="2"/>
      <c r="RHC81" s="2"/>
      <c r="RHD81" s="2"/>
      <c r="RHE81" s="2"/>
      <c r="RHF81" s="2"/>
      <c r="RHG81" s="2"/>
      <c r="RHH81" s="2"/>
      <c r="RHI81" s="2"/>
      <c r="RHJ81" s="2"/>
      <c r="RHK81" s="2"/>
      <c r="RHL81" s="2"/>
      <c r="RHM81" s="2"/>
      <c r="RHN81" s="2"/>
      <c r="RHO81" s="2"/>
      <c r="RHP81" s="2"/>
      <c r="RHQ81" s="2"/>
      <c r="RHR81" s="2"/>
      <c r="RHS81" s="2"/>
      <c r="RHT81" s="2"/>
      <c r="RHU81" s="2"/>
      <c r="RHV81" s="2"/>
      <c r="RHW81" s="2"/>
      <c r="RHX81" s="2"/>
      <c r="RHY81" s="2"/>
      <c r="RHZ81" s="2"/>
      <c r="RIA81" s="2"/>
      <c r="RIB81" s="2"/>
      <c r="RIC81" s="2"/>
      <c r="RID81" s="2"/>
      <c r="RIE81" s="2"/>
      <c r="RIF81" s="2"/>
      <c r="RIG81" s="2"/>
      <c r="RIH81" s="2"/>
      <c r="RII81" s="2"/>
      <c r="RIJ81" s="2"/>
      <c r="RIK81" s="2"/>
      <c r="RIL81" s="2"/>
      <c r="RIM81" s="2"/>
      <c r="RIN81" s="2"/>
      <c r="RIO81" s="2"/>
      <c r="RIP81" s="2"/>
      <c r="RIQ81" s="2"/>
      <c r="RIR81" s="2"/>
      <c r="RIS81" s="2"/>
      <c r="RIT81" s="2"/>
      <c r="RIU81" s="2"/>
      <c r="RIV81" s="2"/>
      <c r="RIW81" s="2"/>
      <c r="RIX81" s="2"/>
      <c r="RIY81" s="2"/>
      <c r="RIZ81" s="2"/>
      <c r="RJA81" s="2"/>
      <c r="RJB81" s="2"/>
      <c r="RJC81" s="2"/>
      <c r="RJD81" s="2"/>
      <c r="RJE81" s="2"/>
      <c r="RJF81" s="2"/>
      <c r="RJG81" s="2"/>
      <c r="RJH81" s="2"/>
      <c r="RJI81" s="2"/>
      <c r="RJJ81" s="2"/>
      <c r="RJK81" s="2"/>
      <c r="RJL81" s="2"/>
      <c r="RJM81" s="2"/>
      <c r="RJN81" s="2"/>
      <c r="RJO81" s="2"/>
      <c r="RJP81" s="2"/>
      <c r="RJQ81" s="2"/>
      <c r="RJR81" s="2"/>
      <c r="RJS81" s="2"/>
      <c r="RJT81" s="2"/>
      <c r="RJU81" s="2"/>
      <c r="RJV81" s="2"/>
      <c r="RJW81" s="2"/>
      <c r="RJX81" s="2"/>
      <c r="RJY81" s="2"/>
      <c r="RJZ81" s="2"/>
      <c r="RKA81" s="2"/>
      <c r="RKB81" s="2"/>
      <c r="RKC81" s="2"/>
      <c r="RKD81" s="2"/>
      <c r="RKE81" s="2"/>
      <c r="RKF81" s="2"/>
      <c r="RKG81" s="2"/>
      <c r="RKH81" s="2"/>
      <c r="RKI81" s="2"/>
      <c r="RKJ81" s="2"/>
      <c r="RKK81" s="2"/>
      <c r="RKL81" s="2"/>
      <c r="RKM81" s="2"/>
      <c r="RKN81" s="2"/>
      <c r="RKO81" s="2"/>
      <c r="RKP81" s="2"/>
      <c r="RKQ81" s="2"/>
      <c r="RKR81" s="2"/>
      <c r="RKS81" s="2"/>
      <c r="RKT81" s="2"/>
      <c r="RKU81" s="2"/>
      <c r="RKV81" s="2"/>
      <c r="RKW81" s="2"/>
      <c r="RKX81" s="2"/>
      <c r="RKY81" s="2"/>
      <c r="RKZ81" s="2"/>
      <c r="RLA81" s="2"/>
      <c r="RLB81" s="2"/>
      <c r="RLC81" s="2"/>
      <c r="RLD81" s="2"/>
      <c r="RLE81" s="2"/>
      <c r="RLF81" s="2"/>
      <c r="RLG81" s="2"/>
      <c r="RLH81" s="2"/>
      <c r="RLI81" s="2"/>
      <c r="RLJ81" s="2"/>
      <c r="RLK81" s="2"/>
      <c r="RLL81" s="2"/>
      <c r="RLM81" s="2"/>
      <c r="RLN81" s="2"/>
      <c r="RLO81" s="2"/>
      <c r="RLP81" s="2"/>
      <c r="RLQ81" s="2"/>
      <c r="RLR81" s="2"/>
      <c r="RLS81" s="2"/>
      <c r="RLT81" s="2"/>
      <c r="RLU81" s="2"/>
      <c r="RLV81" s="2"/>
      <c r="RLW81" s="2"/>
      <c r="RLX81" s="2"/>
      <c r="RLY81" s="2"/>
      <c r="RLZ81" s="2"/>
      <c r="RMA81" s="2"/>
      <c r="RMB81" s="2"/>
      <c r="RMC81" s="2"/>
      <c r="RMD81" s="2"/>
      <c r="RME81" s="2"/>
      <c r="RMF81" s="2"/>
      <c r="RMG81" s="2"/>
      <c r="RMH81" s="2"/>
      <c r="RMI81" s="2"/>
      <c r="RMJ81" s="2"/>
      <c r="RMK81" s="2"/>
      <c r="RML81" s="2"/>
      <c r="RMM81" s="2"/>
      <c r="RMN81" s="2"/>
      <c r="RMO81" s="2"/>
      <c r="RMP81" s="2"/>
      <c r="RMQ81" s="2"/>
      <c r="RMR81" s="2"/>
      <c r="RMS81" s="2"/>
      <c r="RMT81" s="2"/>
      <c r="RMU81" s="2"/>
      <c r="RMV81" s="2"/>
      <c r="RMW81" s="2"/>
      <c r="RMX81" s="2"/>
      <c r="RMY81" s="2"/>
      <c r="RMZ81" s="2"/>
      <c r="RNA81" s="2"/>
      <c r="RNB81" s="2"/>
      <c r="RNC81" s="2"/>
      <c r="RND81" s="2"/>
      <c r="RNE81" s="2"/>
      <c r="RNF81" s="2"/>
      <c r="RNG81" s="2"/>
      <c r="RNH81" s="2"/>
      <c r="RNI81" s="2"/>
      <c r="RNJ81" s="2"/>
      <c r="RNK81" s="2"/>
      <c r="RNL81" s="2"/>
      <c r="RNM81" s="2"/>
      <c r="RNN81" s="2"/>
      <c r="RNO81" s="2"/>
      <c r="RNP81" s="2"/>
      <c r="RNQ81" s="2"/>
      <c r="RNR81" s="2"/>
      <c r="RNS81" s="2"/>
      <c r="RNT81" s="2"/>
      <c r="RNU81" s="2"/>
      <c r="RNV81" s="2"/>
      <c r="RNW81" s="2"/>
      <c r="RNX81" s="2"/>
      <c r="RNY81" s="2"/>
      <c r="RNZ81" s="2"/>
      <c r="ROA81" s="2"/>
      <c r="ROB81" s="2"/>
      <c r="ROC81" s="2"/>
      <c r="ROD81" s="2"/>
      <c r="ROE81" s="2"/>
      <c r="ROF81" s="2"/>
      <c r="ROG81" s="2"/>
      <c r="ROH81" s="2"/>
      <c r="ROI81" s="2"/>
      <c r="ROJ81" s="2"/>
      <c r="ROK81" s="2"/>
      <c r="ROL81" s="2"/>
      <c r="ROM81" s="2"/>
      <c r="RON81" s="2"/>
      <c r="ROO81" s="2"/>
      <c r="ROP81" s="2"/>
      <c r="ROQ81" s="2"/>
      <c r="ROR81" s="2"/>
      <c r="ROS81" s="2"/>
      <c r="ROT81" s="2"/>
      <c r="ROU81" s="2"/>
      <c r="ROV81" s="2"/>
      <c r="ROW81" s="2"/>
      <c r="ROX81" s="2"/>
      <c r="ROY81" s="2"/>
      <c r="ROZ81" s="2"/>
      <c r="RPA81" s="2"/>
      <c r="RPB81" s="2"/>
      <c r="RPC81" s="2"/>
      <c r="RPD81" s="2"/>
      <c r="RPE81" s="2"/>
      <c r="RPF81" s="2"/>
      <c r="RPG81" s="2"/>
      <c r="RPH81" s="2"/>
      <c r="RPI81" s="2"/>
      <c r="RPJ81" s="2"/>
      <c r="RPK81" s="2"/>
      <c r="RPL81" s="2"/>
      <c r="RPM81" s="2"/>
      <c r="RPN81" s="2"/>
      <c r="RPO81" s="2"/>
      <c r="RPP81" s="2"/>
      <c r="RPQ81" s="2"/>
      <c r="RPR81" s="2"/>
      <c r="RPS81" s="2"/>
      <c r="RPT81" s="2"/>
      <c r="RPU81" s="2"/>
      <c r="RPV81" s="2"/>
      <c r="RPW81" s="2"/>
      <c r="RPX81" s="2"/>
      <c r="RPY81" s="2"/>
      <c r="RPZ81" s="2"/>
      <c r="RQA81" s="2"/>
      <c r="RQB81" s="2"/>
      <c r="RQC81" s="2"/>
      <c r="RQD81" s="2"/>
      <c r="RQE81" s="2"/>
      <c r="RQF81" s="2"/>
      <c r="RQG81" s="2"/>
      <c r="RQH81" s="2"/>
      <c r="RQI81" s="2"/>
      <c r="RQJ81" s="2"/>
      <c r="RQK81" s="2"/>
      <c r="RQL81" s="2"/>
      <c r="RQM81" s="2"/>
      <c r="RQN81" s="2"/>
      <c r="RQO81" s="2"/>
      <c r="RQP81" s="2"/>
      <c r="RQQ81" s="2"/>
      <c r="RQR81" s="2"/>
      <c r="RQS81" s="2"/>
      <c r="RQT81" s="2"/>
      <c r="RQU81" s="2"/>
      <c r="RQV81" s="2"/>
      <c r="RQW81" s="2"/>
      <c r="RQX81" s="2"/>
      <c r="RQY81" s="2"/>
      <c r="RQZ81" s="2"/>
      <c r="RRA81" s="2"/>
      <c r="RRB81" s="2"/>
      <c r="RRC81" s="2"/>
      <c r="RRD81" s="2"/>
      <c r="RRE81" s="2"/>
      <c r="RRF81" s="2"/>
      <c r="RRG81" s="2"/>
      <c r="RRH81" s="2"/>
      <c r="RRI81" s="2"/>
      <c r="RRJ81" s="2"/>
      <c r="RRK81" s="2"/>
      <c r="RRL81" s="2"/>
      <c r="RRM81" s="2"/>
      <c r="RRN81" s="2"/>
      <c r="RRO81" s="2"/>
      <c r="RRP81" s="2"/>
      <c r="RRQ81" s="2"/>
      <c r="RRR81" s="2"/>
      <c r="RRS81" s="2"/>
      <c r="RRT81" s="2"/>
      <c r="RRU81" s="2"/>
      <c r="RRV81" s="2"/>
      <c r="RRW81" s="2"/>
      <c r="RRX81" s="2"/>
      <c r="RRY81" s="2"/>
      <c r="RRZ81" s="2"/>
      <c r="RSA81" s="2"/>
      <c r="RSB81" s="2"/>
      <c r="RSC81" s="2"/>
      <c r="RSD81" s="2"/>
      <c r="RSE81" s="2"/>
      <c r="RSF81" s="2"/>
      <c r="RSG81" s="2"/>
      <c r="RSH81" s="2"/>
      <c r="RSI81" s="2"/>
      <c r="RSJ81" s="2"/>
      <c r="RSK81" s="2"/>
      <c r="RSL81" s="2"/>
      <c r="RSM81" s="2"/>
      <c r="RSN81" s="2"/>
      <c r="RSO81" s="2"/>
      <c r="RSP81" s="2"/>
      <c r="RSQ81" s="2"/>
      <c r="RSR81" s="2"/>
      <c r="RSS81" s="2"/>
      <c r="RST81" s="2"/>
      <c r="RSU81" s="2"/>
      <c r="RSV81" s="2"/>
      <c r="RSW81" s="2"/>
      <c r="RSX81" s="2"/>
      <c r="RSY81" s="2"/>
      <c r="RSZ81" s="2"/>
      <c r="RTA81" s="2"/>
      <c r="RTB81" s="2"/>
      <c r="RTC81" s="2"/>
      <c r="RTD81" s="2"/>
      <c r="RTE81" s="2"/>
      <c r="RTF81" s="2"/>
      <c r="RTG81" s="2"/>
      <c r="RTH81" s="2"/>
      <c r="RTI81" s="2"/>
      <c r="RTJ81" s="2"/>
      <c r="RTK81" s="2"/>
      <c r="RTL81" s="2"/>
      <c r="RTM81" s="2"/>
      <c r="RTN81" s="2"/>
      <c r="RTO81" s="2"/>
      <c r="RTP81" s="2"/>
      <c r="RTQ81" s="2"/>
      <c r="RTR81" s="2"/>
      <c r="RTS81" s="2"/>
      <c r="RTT81" s="2"/>
      <c r="RTU81" s="2"/>
      <c r="RTV81" s="2"/>
      <c r="RTW81" s="2"/>
      <c r="RTX81" s="2"/>
      <c r="RTY81" s="2"/>
      <c r="RTZ81" s="2"/>
      <c r="RUA81" s="2"/>
      <c r="RUB81" s="2"/>
      <c r="RUC81" s="2"/>
      <c r="RUD81" s="2"/>
      <c r="RUE81" s="2"/>
      <c r="RUF81" s="2"/>
      <c r="RUG81" s="2"/>
      <c r="RUH81" s="2"/>
      <c r="RUI81" s="2"/>
      <c r="RUJ81" s="2"/>
      <c r="RUK81" s="2"/>
      <c r="RUL81" s="2"/>
      <c r="RUM81" s="2"/>
      <c r="RUN81" s="2"/>
      <c r="RUO81" s="2"/>
      <c r="RUP81" s="2"/>
      <c r="RUQ81" s="2"/>
      <c r="RUR81" s="2"/>
      <c r="RUS81" s="2"/>
      <c r="RUT81" s="2"/>
      <c r="RUU81" s="2"/>
      <c r="RUV81" s="2"/>
      <c r="RUW81" s="2"/>
      <c r="RUX81" s="2"/>
      <c r="RUY81" s="2"/>
      <c r="RUZ81" s="2"/>
      <c r="RVA81" s="2"/>
      <c r="RVB81" s="2"/>
      <c r="RVC81" s="2"/>
      <c r="RVD81" s="2"/>
      <c r="RVE81" s="2"/>
      <c r="RVF81" s="2"/>
      <c r="RVG81" s="2"/>
      <c r="RVH81" s="2"/>
      <c r="RVI81" s="2"/>
      <c r="RVJ81" s="2"/>
      <c r="RVK81" s="2"/>
      <c r="RVL81" s="2"/>
      <c r="RVM81" s="2"/>
      <c r="RVN81" s="2"/>
      <c r="RVO81" s="2"/>
      <c r="RVP81" s="2"/>
      <c r="RVQ81" s="2"/>
      <c r="RVR81" s="2"/>
      <c r="RVS81" s="2"/>
      <c r="RVT81" s="2"/>
      <c r="RVU81" s="2"/>
      <c r="RVV81" s="2"/>
      <c r="RVW81" s="2"/>
      <c r="RVX81" s="2"/>
      <c r="RVY81" s="2"/>
      <c r="RVZ81" s="2"/>
      <c r="RWA81" s="2"/>
      <c r="RWB81" s="2"/>
      <c r="RWC81" s="2"/>
      <c r="RWD81" s="2"/>
      <c r="RWE81" s="2"/>
      <c r="RWF81" s="2"/>
      <c r="RWG81" s="2"/>
      <c r="RWH81" s="2"/>
      <c r="RWI81" s="2"/>
      <c r="RWJ81" s="2"/>
      <c r="RWK81" s="2"/>
      <c r="RWL81" s="2"/>
      <c r="RWM81" s="2"/>
      <c r="RWN81" s="2"/>
      <c r="RWO81" s="2"/>
      <c r="RWP81" s="2"/>
      <c r="RWQ81" s="2"/>
      <c r="RWR81" s="2"/>
      <c r="RWS81" s="2"/>
      <c r="RWT81" s="2"/>
      <c r="RWU81" s="2"/>
      <c r="RWV81" s="2"/>
      <c r="RWW81" s="2"/>
      <c r="RWX81" s="2"/>
      <c r="RWY81" s="2"/>
      <c r="RWZ81" s="2"/>
      <c r="RXA81" s="2"/>
      <c r="RXB81" s="2"/>
      <c r="RXC81" s="2"/>
      <c r="RXD81" s="2"/>
      <c r="RXE81" s="2"/>
      <c r="RXF81" s="2"/>
      <c r="RXG81" s="2"/>
      <c r="RXH81" s="2"/>
      <c r="RXI81" s="2"/>
      <c r="RXJ81" s="2"/>
      <c r="RXK81" s="2"/>
      <c r="RXL81" s="2"/>
      <c r="RXM81" s="2"/>
      <c r="RXN81" s="2"/>
      <c r="RXO81" s="2"/>
      <c r="RXP81" s="2"/>
      <c r="RXQ81" s="2"/>
      <c r="RXR81" s="2"/>
      <c r="RXS81" s="2"/>
      <c r="RXT81" s="2"/>
      <c r="RXU81" s="2"/>
      <c r="RXV81" s="2"/>
      <c r="RXW81" s="2"/>
      <c r="RXX81" s="2"/>
      <c r="RXY81" s="2"/>
      <c r="RXZ81" s="2"/>
      <c r="RYA81" s="2"/>
      <c r="RYB81" s="2"/>
      <c r="RYC81" s="2"/>
      <c r="RYD81" s="2"/>
      <c r="RYE81" s="2"/>
      <c r="RYF81" s="2"/>
      <c r="RYG81" s="2"/>
      <c r="RYH81" s="2"/>
      <c r="RYI81" s="2"/>
      <c r="RYJ81" s="2"/>
      <c r="RYK81" s="2"/>
      <c r="RYL81" s="2"/>
      <c r="RYM81" s="2"/>
      <c r="RYN81" s="2"/>
      <c r="RYO81" s="2"/>
      <c r="RYP81" s="2"/>
      <c r="RYQ81" s="2"/>
      <c r="RYR81" s="2"/>
      <c r="RYS81" s="2"/>
      <c r="RYT81" s="2"/>
      <c r="RYU81" s="2"/>
      <c r="RYV81" s="2"/>
      <c r="RYW81" s="2"/>
      <c r="RYX81" s="2"/>
      <c r="RYY81" s="2"/>
      <c r="RYZ81" s="2"/>
      <c r="RZA81" s="2"/>
      <c r="RZB81" s="2"/>
      <c r="RZC81" s="2"/>
      <c r="RZD81" s="2"/>
      <c r="RZE81" s="2"/>
      <c r="RZF81" s="2"/>
      <c r="RZG81" s="2"/>
      <c r="RZH81" s="2"/>
      <c r="RZI81" s="2"/>
      <c r="RZJ81" s="2"/>
      <c r="RZK81" s="2"/>
      <c r="RZL81" s="2"/>
      <c r="RZM81" s="2"/>
      <c r="RZN81" s="2"/>
      <c r="RZO81" s="2"/>
      <c r="RZP81" s="2"/>
      <c r="RZQ81" s="2"/>
      <c r="RZR81" s="2"/>
      <c r="RZS81" s="2"/>
      <c r="RZT81" s="2"/>
      <c r="RZU81" s="2"/>
      <c r="RZV81" s="2"/>
      <c r="RZW81" s="2"/>
      <c r="RZX81" s="2"/>
      <c r="RZY81" s="2"/>
      <c r="RZZ81" s="2"/>
      <c r="SAA81" s="2"/>
      <c r="SAB81" s="2"/>
      <c r="SAC81" s="2"/>
      <c r="SAD81" s="2"/>
      <c r="SAE81" s="2"/>
      <c r="SAF81" s="2"/>
      <c r="SAG81" s="2"/>
      <c r="SAH81" s="2"/>
      <c r="SAI81" s="2"/>
      <c r="SAJ81" s="2"/>
      <c r="SAK81" s="2"/>
      <c r="SAL81" s="2"/>
      <c r="SAM81" s="2"/>
      <c r="SAN81" s="2"/>
      <c r="SAO81" s="2"/>
      <c r="SAP81" s="2"/>
      <c r="SAQ81" s="2"/>
      <c r="SAR81" s="2"/>
      <c r="SAS81" s="2"/>
      <c r="SAT81" s="2"/>
      <c r="SAU81" s="2"/>
      <c r="SAV81" s="2"/>
      <c r="SAW81" s="2"/>
      <c r="SAX81" s="2"/>
      <c r="SAY81" s="2"/>
      <c r="SAZ81" s="2"/>
      <c r="SBA81" s="2"/>
      <c r="SBB81" s="2"/>
      <c r="SBC81" s="2"/>
      <c r="SBD81" s="2"/>
      <c r="SBE81" s="2"/>
      <c r="SBF81" s="2"/>
      <c r="SBG81" s="2"/>
      <c r="SBH81" s="2"/>
      <c r="SBI81" s="2"/>
      <c r="SBJ81" s="2"/>
      <c r="SBK81" s="2"/>
      <c r="SBL81" s="2"/>
      <c r="SBM81" s="2"/>
      <c r="SBN81" s="2"/>
      <c r="SBO81" s="2"/>
      <c r="SBP81" s="2"/>
      <c r="SBQ81" s="2"/>
      <c r="SBR81" s="2"/>
      <c r="SBS81" s="2"/>
      <c r="SBT81" s="2"/>
      <c r="SBU81" s="2"/>
      <c r="SBV81" s="2"/>
      <c r="SBW81" s="2"/>
      <c r="SBX81" s="2"/>
      <c r="SBY81" s="2"/>
      <c r="SBZ81" s="2"/>
      <c r="SCA81" s="2"/>
      <c r="SCB81" s="2"/>
      <c r="SCC81" s="2"/>
      <c r="SCD81" s="2"/>
      <c r="SCE81" s="2"/>
      <c r="SCF81" s="2"/>
      <c r="SCG81" s="2"/>
      <c r="SCH81" s="2"/>
      <c r="SCI81" s="2"/>
      <c r="SCJ81" s="2"/>
      <c r="SCK81" s="2"/>
      <c r="SCL81" s="2"/>
      <c r="SCM81" s="2"/>
      <c r="SCN81" s="2"/>
      <c r="SCO81" s="2"/>
      <c r="SCP81" s="2"/>
      <c r="SCQ81" s="2"/>
      <c r="SCR81" s="2"/>
      <c r="SCS81" s="2"/>
      <c r="SCT81" s="2"/>
      <c r="SCU81" s="2"/>
      <c r="SCV81" s="2"/>
      <c r="SCW81" s="2"/>
      <c r="SCX81" s="2"/>
      <c r="SCY81" s="2"/>
      <c r="SCZ81" s="2"/>
      <c r="SDA81" s="2"/>
      <c r="SDB81" s="2"/>
      <c r="SDC81" s="2"/>
      <c r="SDD81" s="2"/>
      <c r="SDE81" s="2"/>
      <c r="SDF81" s="2"/>
      <c r="SDG81" s="2"/>
      <c r="SDH81" s="2"/>
      <c r="SDI81" s="2"/>
      <c r="SDJ81" s="2"/>
      <c r="SDK81" s="2"/>
      <c r="SDL81" s="2"/>
      <c r="SDM81" s="2"/>
      <c r="SDN81" s="2"/>
      <c r="SDO81" s="2"/>
      <c r="SDP81" s="2"/>
      <c r="SDQ81" s="2"/>
      <c r="SDR81" s="2"/>
      <c r="SDS81" s="2"/>
      <c r="SDT81" s="2"/>
      <c r="SDU81" s="2"/>
      <c r="SDV81" s="2"/>
      <c r="SDW81" s="2"/>
      <c r="SDX81" s="2"/>
      <c r="SDY81" s="2"/>
      <c r="SDZ81" s="2"/>
      <c r="SEA81" s="2"/>
      <c r="SEB81" s="2"/>
      <c r="SEC81" s="2"/>
      <c r="SED81" s="2"/>
      <c r="SEE81" s="2"/>
      <c r="SEF81" s="2"/>
      <c r="SEG81" s="2"/>
      <c r="SEH81" s="2"/>
      <c r="SEI81" s="2"/>
      <c r="SEJ81" s="2"/>
      <c r="SEK81" s="2"/>
      <c r="SEL81" s="2"/>
      <c r="SEM81" s="2"/>
      <c r="SEN81" s="2"/>
      <c r="SEO81" s="2"/>
      <c r="SEP81" s="2"/>
      <c r="SEQ81" s="2"/>
      <c r="SER81" s="2"/>
      <c r="SES81" s="2"/>
      <c r="SET81" s="2"/>
      <c r="SEU81" s="2"/>
      <c r="SEV81" s="2"/>
      <c r="SEW81" s="2"/>
      <c r="SEX81" s="2"/>
      <c r="SEY81" s="2"/>
      <c r="SEZ81" s="2"/>
      <c r="SFA81" s="2"/>
      <c r="SFB81" s="2"/>
      <c r="SFC81" s="2"/>
      <c r="SFD81" s="2"/>
      <c r="SFE81" s="2"/>
      <c r="SFF81" s="2"/>
      <c r="SFG81" s="2"/>
      <c r="SFH81" s="2"/>
      <c r="SFI81" s="2"/>
      <c r="SFJ81" s="2"/>
      <c r="SFK81" s="2"/>
      <c r="SFL81" s="2"/>
      <c r="SFM81" s="2"/>
      <c r="SFN81" s="2"/>
      <c r="SFO81" s="2"/>
      <c r="SFP81" s="2"/>
      <c r="SFQ81" s="2"/>
      <c r="SFR81" s="2"/>
      <c r="SFS81" s="2"/>
      <c r="SFT81" s="2"/>
      <c r="SFU81" s="2"/>
      <c r="SFV81" s="2"/>
      <c r="SFW81" s="2"/>
      <c r="SFX81" s="2"/>
      <c r="SFY81" s="2"/>
      <c r="SFZ81" s="2"/>
      <c r="SGA81" s="2"/>
      <c r="SGB81" s="2"/>
      <c r="SGC81" s="2"/>
      <c r="SGD81" s="2"/>
      <c r="SGE81" s="2"/>
      <c r="SGF81" s="2"/>
      <c r="SGG81" s="2"/>
      <c r="SGH81" s="2"/>
      <c r="SGI81" s="2"/>
      <c r="SGJ81" s="2"/>
      <c r="SGK81" s="2"/>
      <c r="SGL81" s="2"/>
      <c r="SGM81" s="2"/>
      <c r="SGN81" s="2"/>
      <c r="SGO81" s="2"/>
      <c r="SGP81" s="2"/>
      <c r="SGQ81" s="2"/>
      <c r="SGR81" s="2"/>
      <c r="SGS81" s="2"/>
      <c r="SGT81" s="2"/>
      <c r="SGU81" s="2"/>
      <c r="SGV81" s="2"/>
      <c r="SGW81" s="2"/>
      <c r="SGX81" s="2"/>
      <c r="SGY81" s="2"/>
      <c r="SGZ81" s="2"/>
      <c r="SHA81" s="2"/>
      <c r="SHB81" s="2"/>
      <c r="SHC81" s="2"/>
      <c r="SHD81" s="2"/>
      <c r="SHE81" s="2"/>
      <c r="SHF81" s="2"/>
      <c r="SHG81" s="2"/>
      <c r="SHH81" s="2"/>
      <c r="SHI81" s="2"/>
      <c r="SHJ81" s="2"/>
      <c r="SHK81" s="2"/>
      <c r="SHL81" s="2"/>
      <c r="SHM81" s="2"/>
      <c r="SHN81" s="2"/>
      <c r="SHO81" s="2"/>
      <c r="SHP81" s="2"/>
      <c r="SHQ81" s="2"/>
      <c r="SHR81" s="2"/>
      <c r="SHS81" s="2"/>
      <c r="SHT81" s="2"/>
      <c r="SHU81" s="2"/>
      <c r="SHV81" s="2"/>
      <c r="SHW81" s="2"/>
      <c r="SHX81" s="2"/>
      <c r="SHY81" s="2"/>
      <c r="SHZ81" s="2"/>
      <c r="SIA81" s="2"/>
      <c r="SIB81" s="2"/>
      <c r="SIC81" s="2"/>
      <c r="SID81" s="2"/>
      <c r="SIE81" s="2"/>
      <c r="SIF81" s="2"/>
      <c r="SIG81" s="2"/>
      <c r="SIH81" s="2"/>
      <c r="SII81" s="2"/>
      <c r="SIJ81" s="2"/>
      <c r="SIK81" s="2"/>
      <c r="SIL81" s="2"/>
      <c r="SIM81" s="2"/>
      <c r="SIN81" s="2"/>
      <c r="SIO81" s="2"/>
      <c r="SIP81" s="2"/>
      <c r="SIQ81" s="2"/>
      <c r="SIR81" s="2"/>
      <c r="SIS81" s="2"/>
      <c r="SIT81" s="2"/>
      <c r="SIU81" s="2"/>
      <c r="SIV81" s="2"/>
      <c r="SIW81" s="2"/>
      <c r="SIX81" s="2"/>
      <c r="SIY81" s="2"/>
      <c r="SIZ81" s="2"/>
      <c r="SJA81" s="2"/>
      <c r="SJB81" s="2"/>
      <c r="SJC81" s="2"/>
      <c r="SJD81" s="2"/>
      <c r="SJE81" s="2"/>
      <c r="SJF81" s="2"/>
      <c r="SJG81" s="2"/>
      <c r="SJH81" s="2"/>
      <c r="SJI81" s="2"/>
      <c r="SJJ81" s="2"/>
      <c r="SJK81" s="2"/>
      <c r="SJL81" s="2"/>
      <c r="SJM81" s="2"/>
      <c r="SJN81" s="2"/>
      <c r="SJO81" s="2"/>
      <c r="SJP81" s="2"/>
      <c r="SJQ81" s="2"/>
      <c r="SJR81" s="2"/>
      <c r="SJS81" s="2"/>
      <c r="SJT81" s="2"/>
      <c r="SJU81" s="2"/>
      <c r="SJV81" s="2"/>
      <c r="SJW81" s="2"/>
      <c r="SJX81" s="2"/>
      <c r="SJY81" s="2"/>
      <c r="SJZ81" s="2"/>
      <c r="SKA81" s="2"/>
      <c r="SKB81" s="2"/>
      <c r="SKC81" s="2"/>
      <c r="SKD81" s="2"/>
      <c r="SKE81" s="2"/>
      <c r="SKF81" s="2"/>
      <c r="SKG81" s="2"/>
      <c r="SKH81" s="2"/>
      <c r="SKI81" s="2"/>
      <c r="SKJ81" s="2"/>
      <c r="SKK81" s="2"/>
      <c r="SKL81" s="2"/>
      <c r="SKM81" s="2"/>
      <c r="SKN81" s="2"/>
      <c r="SKO81" s="2"/>
      <c r="SKP81" s="2"/>
      <c r="SKQ81" s="2"/>
      <c r="SKR81" s="2"/>
      <c r="SKS81" s="2"/>
      <c r="SKT81" s="2"/>
      <c r="SKU81" s="2"/>
      <c r="SKV81" s="2"/>
      <c r="SKW81" s="2"/>
      <c r="SKX81" s="2"/>
      <c r="SKY81" s="2"/>
      <c r="SKZ81" s="2"/>
      <c r="SLA81" s="2"/>
      <c r="SLB81" s="2"/>
      <c r="SLC81" s="2"/>
      <c r="SLD81" s="2"/>
      <c r="SLE81" s="2"/>
      <c r="SLF81" s="2"/>
      <c r="SLG81" s="2"/>
      <c r="SLH81" s="2"/>
      <c r="SLI81" s="2"/>
      <c r="SLJ81" s="2"/>
      <c r="SLK81" s="2"/>
      <c r="SLL81" s="2"/>
      <c r="SLM81" s="2"/>
      <c r="SLN81" s="2"/>
      <c r="SLO81" s="2"/>
      <c r="SLP81" s="2"/>
      <c r="SLQ81" s="2"/>
      <c r="SLR81" s="2"/>
      <c r="SLS81" s="2"/>
      <c r="SLT81" s="2"/>
      <c r="SLU81" s="2"/>
      <c r="SLV81" s="2"/>
      <c r="SLW81" s="2"/>
      <c r="SLX81" s="2"/>
      <c r="SLY81" s="2"/>
      <c r="SLZ81" s="2"/>
      <c r="SMA81" s="2"/>
      <c r="SMB81" s="2"/>
      <c r="SMC81" s="2"/>
      <c r="SMD81" s="2"/>
      <c r="SME81" s="2"/>
      <c r="SMF81" s="2"/>
      <c r="SMG81" s="2"/>
      <c r="SMH81" s="2"/>
      <c r="SMI81" s="2"/>
      <c r="SMJ81" s="2"/>
      <c r="SMK81" s="2"/>
      <c r="SML81" s="2"/>
      <c r="SMM81" s="2"/>
      <c r="SMN81" s="2"/>
      <c r="SMO81" s="2"/>
      <c r="SMP81" s="2"/>
      <c r="SMQ81" s="2"/>
      <c r="SMR81" s="2"/>
      <c r="SMS81" s="2"/>
      <c r="SMT81" s="2"/>
      <c r="SMU81" s="2"/>
      <c r="SMV81" s="2"/>
      <c r="SMW81" s="2"/>
      <c r="SMX81" s="2"/>
      <c r="SMY81" s="2"/>
      <c r="SMZ81" s="2"/>
      <c r="SNA81" s="2"/>
      <c r="SNB81" s="2"/>
      <c r="SNC81" s="2"/>
      <c r="SND81" s="2"/>
      <c r="SNE81" s="2"/>
      <c r="SNF81" s="2"/>
      <c r="SNG81" s="2"/>
      <c r="SNH81" s="2"/>
      <c r="SNI81" s="2"/>
      <c r="SNJ81" s="2"/>
      <c r="SNK81" s="2"/>
      <c r="SNL81" s="2"/>
      <c r="SNM81" s="2"/>
      <c r="SNN81" s="2"/>
      <c r="SNO81" s="2"/>
      <c r="SNP81" s="2"/>
      <c r="SNQ81" s="2"/>
      <c r="SNR81" s="2"/>
      <c r="SNS81" s="2"/>
      <c r="SNT81" s="2"/>
      <c r="SNU81" s="2"/>
      <c r="SNV81" s="2"/>
      <c r="SNW81" s="2"/>
      <c r="SNX81" s="2"/>
      <c r="SNY81" s="2"/>
      <c r="SNZ81" s="2"/>
      <c r="SOA81" s="2"/>
      <c r="SOB81" s="2"/>
      <c r="SOC81" s="2"/>
      <c r="SOD81" s="2"/>
      <c r="SOE81" s="2"/>
      <c r="SOF81" s="2"/>
      <c r="SOG81" s="2"/>
      <c r="SOH81" s="2"/>
      <c r="SOI81" s="2"/>
      <c r="SOJ81" s="2"/>
      <c r="SOK81" s="2"/>
      <c r="SOL81" s="2"/>
      <c r="SOM81" s="2"/>
      <c r="SON81" s="2"/>
      <c r="SOO81" s="2"/>
      <c r="SOP81" s="2"/>
      <c r="SOQ81" s="2"/>
      <c r="SOR81" s="2"/>
      <c r="SOS81" s="2"/>
      <c r="SOT81" s="2"/>
      <c r="SOU81" s="2"/>
      <c r="SOV81" s="2"/>
      <c r="SOW81" s="2"/>
      <c r="SOX81" s="2"/>
      <c r="SOY81" s="2"/>
      <c r="SOZ81" s="2"/>
      <c r="SPA81" s="2"/>
      <c r="SPB81" s="2"/>
      <c r="SPC81" s="2"/>
      <c r="SPD81" s="2"/>
      <c r="SPE81" s="2"/>
      <c r="SPF81" s="2"/>
      <c r="SPG81" s="2"/>
      <c r="SPH81" s="2"/>
      <c r="SPI81" s="2"/>
      <c r="SPJ81" s="2"/>
      <c r="SPK81" s="2"/>
      <c r="SPL81" s="2"/>
      <c r="SPM81" s="2"/>
      <c r="SPN81" s="2"/>
      <c r="SPO81" s="2"/>
      <c r="SPP81" s="2"/>
      <c r="SPQ81" s="2"/>
      <c r="SPR81" s="2"/>
      <c r="SPS81" s="2"/>
      <c r="SPT81" s="2"/>
      <c r="SPU81" s="2"/>
      <c r="SPV81" s="2"/>
      <c r="SPW81" s="2"/>
      <c r="SPX81" s="2"/>
      <c r="SPY81" s="2"/>
      <c r="SPZ81" s="2"/>
      <c r="SQA81" s="2"/>
      <c r="SQB81" s="2"/>
      <c r="SQC81" s="2"/>
      <c r="SQD81" s="2"/>
      <c r="SQE81" s="2"/>
      <c r="SQF81" s="2"/>
      <c r="SQG81" s="2"/>
      <c r="SQH81" s="2"/>
      <c r="SQI81" s="2"/>
      <c r="SQJ81" s="2"/>
      <c r="SQK81" s="2"/>
      <c r="SQL81" s="2"/>
      <c r="SQM81" s="2"/>
      <c r="SQN81" s="2"/>
      <c r="SQO81" s="2"/>
      <c r="SQP81" s="2"/>
      <c r="SQQ81" s="2"/>
      <c r="SQR81" s="2"/>
      <c r="SQS81" s="2"/>
      <c r="SQT81" s="2"/>
      <c r="SQU81" s="2"/>
      <c r="SQV81" s="2"/>
      <c r="SQW81" s="2"/>
      <c r="SQX81" s="2"/>
      <c r="SQY81" s="2"/>
      <c r="SQZ81" s="2"/>
      <c r="SRA81" s="2"/>
      <c r="SRB81" s="2"/>
      <c r="SRC81" s="2"/>
      <c r="SRD81" s="2"/>
      <c r="SRE81" s="2"/>
      <c r="SRF81" s="2"/>
      <c r="SRG81" s="2"/>
      <c r="SRH81" s="2"/>
      <c r="SRI81" s="2"/>
      <c r="SRJ81" s="2"/>
      <c r="SRK81" s="2"/>
      <c r="SRL81" s="2"/>
      <c r="SRM81" s="2"/>
      <c r="SRN81" s="2"/>
      <c r="SRO81" s="2"/>
      <c r="SRP81" s="2"/>
      <c r="SRQ81" s="2"/>
      <c r="SRR81" s="2"/>
      <c r="SRS81" s="2"/>
      <c r="SRT81" s="2"/>
      <c r="SRU81" s="2"/>
      <c r="SRV81" s="2"/>
      <c r="SRW81" s="2"/>
      <c r="SRX81" s="2"/>
      <c r="SRY81" s="2"/>
      <c r="SRZ81" s="2"/>
      <c r="SSA81" s="2"/>
      <c r="SSB81" s="2"/>
      <c r="SSC81" s="2"/>
      <c r="SSD81" s="2"/>
      <c r="SSE81" s="2"/>
      <c r="SSF81" s="2"/>
      <c r="SSG81" s="2"/>
      <c r="SSH81" s="2"/>
      <c r="SSI81" s="2"/>
      <c r="SSJ81" s="2"/>
      <c r="SSK81" s="2"/>
      <c r="SSL81" s="2"/>
      <c r="SSM81" s="2"/>
      <c r="SSN81" s="2"/>
      <c r="SSO81" s="2"/>
      <c r="SSP81" s="2"/>
      <c r="SSQ81" s="2"/>
      <c r="SSR81" s="2"/>
      <c r="SSS81" s="2"/>
      <c r="SST81" s="2"/>
      <c r="SSU81" s="2"/>
      <c r="SSV81" s="2"/>
      <c r="SSW81" s="2"/>
      <c r="SSX81" s="2"/>
      <c r="SSY81" s="2"/>
      <c r="SSZ81" s="2"/>
      <c r="STA81" s="2"/>
      <c r="STB81" s="2"/>
      <c r="STC81" s="2"/>
      <c r="STD81" s="2"/>
      <c r="STE81" s="2"/>
      <c r="STF81" s="2"/>
      <c r="STG81" s="2"/>
      <c r="STH81" s="2"/>
      <c r="STI81" s="2"/>
      <c r="STJ81" s="2"/>
      <c r="STK81" s="2"/>
      <c r="STL81" s="2"/>
      <c r="STM81" s="2"/>
      <c r="STN81" s="2"/>
      <c r="STO81" s="2"/>
      <c r="STP81" s="2"/>
      <c r="STQ81" s="2"/>
      <c r="STR81" s="2"/>
      <c r="STS81" s="2"/>
      <c r="STT81" s="2"/>
      <c r="STU81" s="2"/>
      <c r="STV81" s="2"/>
      <c r="STW81" s="2"/>
      <c r="STX81" s="2"/>
      <c r="STY81" s="2"/>
      <c r="STZ81" s="2"/>
      <c r="SUA81" s="2"/>
      <c r="SUB81" s="2"/>
      <c r="SUC81" s="2"/>
      <c r="SUD81" s="2"/>
      <c r="SUE81" s="2"/>
      <c r="SUF81" s="2"/>
      <c r="SUG81" s="2"/>
      <c r="SUH81" s="2"/>
      <c r="SUI81" s="2"/>
      <c r="SUJ81" s="2"/>
      <c r="SUK81" s="2"/>
      <c r="SUL81" s="2"/>
      <c r="SUM81" s="2"/>
      <c r="SUN81" s="2"/>
      <c r="SUO81" s="2"/>
      <c r="SUP81" s="2"/>
      <c r="SUQ81" s="2"/>
      <c r="SUR81" s="2"/>
      <c r="SUS81" s="2"/>
      <c r="SUT81" s="2"/>
      <c r="SUU81" s="2"/>
      <c r="SUV81" s="2"/>
      <c r="SUW81" s="2"/>
      <c r="SUX81" s="2"/>
      <c r="SUY81" s="2"/>
      <c r="SUZ81" s="2"/>
      <c r="SVA81" s="2"/>
      <c r="SVB81" s="2"/>
      <c r="SVC81" s="2"/>
      <c r="SVD81" s="2"/>
      <c r="SVE81" s="2"/>
      <c r="SVF81" s="2"/>
      <c r="SVG81" s="2"/>
      <c r="SVH81" s="2"/>
      <c r="SVI81" s="2"/>
      <c r="SVJ81" s="2"/>
      <c r="SVK81" s="2"/>
      <c r="SVL81" s="2"/>
      <c r="SVM81" s="2"/>
      <c r="SVN81" s="2"/>
      <c r="SVO81" s="2"/>
      <c r="SVP81" s="2"/>
      <c r="SVQ81" s="2"/>
      <c r="SVR81" s="2"/>
      <c r="SVS81" s="2"/>
      <c r="SVT81" s="2"/>
      <c r="SVU81" s="2"/>
      <c r="SVV81" s="2"/>
      <c r="SVW81" s="2"/>
      <c r="SVX81" s="2"/>
      <c r="SVY81" s="2"/>
      <c r="SVZ81" s="2"/>
      <c r="SWA81" s="2"/>
      <c r="SWB81" s="2"/>
      <c r="SWC81" s="2"/>
      <c r="SWD81" s="2"/>
      <c r="SWE81" s="2"/>
      <c r="SWF81" s="2"/>
      <c r="SWG81" s="2"/>
      <c r="SWH81" s="2"/>
      <c r="SWI81" s="2"/>
      <c r="SWJ81" s="2"/>
      <c r="SWK81" s="2"/>
      <c r="SWL81" s="2"/>
      <c r="SWM81" s="2"/>
      <c r="SWN81" s="2"/>
      <c r="SWO81" s="2"/>
      <c r="SWP81" s="2"/>
      <c r="SWQ81" s="2"/>
      <c r="SWR81" s="2"/>
      <c r="SWS81" s="2"/>
      <c r="SWT81" s="2"/>
      <c r="SWU81" s="2"/>
      <c r="SWV81" s="2"/>
      <c r="SWW81" s="2"/>
      <c r="SWX81" s="2"/>
      <c r="SWY81" s="2"/>
      <c r="SWZ81" s="2"/>
      <c r="SXA81" s="2"/>
      <c r="SXB81" s="2"/>
      <c r="SXC81" s="2"/>
      <c r="SXD81" s="2"/>
      <c r="SXE81" s="2"/>
      <c r="SXF81" s="2"/>
      <c r="SXG81" s="2"/>
      <c r="SXH81" s="2"/>
      <c r="SXI81" s="2"/>
      <c r="SXJ81" s="2"/>
      <c r="SXK81" s="2"/>
      <c r="SXL81" s="2"/>
      <c r="SXM81" s="2"/>
      <c r="SXN81" s="2"/>
      <c r="SXO81" s="2"/>
      <c r="SXP81" s="2"/>
      <c r="SXQ81" s="2"/>
      <c r="SXR81" s="2"/>
      <c r="SXS81" s="2"/>
      <c r="SXT81" s="2"/>
      <c r="SXU81" s="2"/>
      <c r="SXV81" s="2"/>
      <c r="SXW81" s="2"/>
      <c r="SXX81" s="2"/>
      <c r="SXY81" s="2"/>
      <c r="SXZ81" s="2"/>
      <c r="SYA81" s="2"/>
      <c r="SYB81" s="2"/>
      <c r="SYC81" s="2"/>
      <c r="SYD81" s="2"/>
      <c r="SYE81" s="2"/>
      <c r="SYF81" s="2"/>
      <c r="SYG81" s="2"/>
      <c r="SYH81" s="2"/>
      <c r="SYI81" s="2"/>
      <c r="SYJ81" s="2"/>
      <c r="SYK81" s="2"/>
      <c r="SYL81" s="2"/>
      <c r="SYM81" s="2"/>
      <c r="SYN81" s="2"/>
      <c r="SYO81" s="2"/>
      <c r="SYP81" s="2"/>
      <c r="SYQ81" s="2"/>
      <c r="SYR81" s="2"/>
      <c r="SYS81" s="2"/>
      <c r="SYT81" s="2"/>
      <c r="SYU81" s="2"/>
      <c r="SYV81" s="2"/>
      <c r="SYW81" s="2"/>
      <c r="SYX81" s="2"/>
      <c r="SYY81" s="2"/>
      <c r="SYZ81" s="2"/>
      <c r="SZA81" s="2"/>
      <c r="SZB81" s="2"/>
      <c r="SZC81" s="2"/>
      <c r="SZD81" s="2"/>
      <c r="SZE81" s="2"/>
      <c r="SZF81" s="2"/>
      <c r="SZG81" s="2"/>
      <c r="SZH81" s="2"/>
      <c r="SZI81" s="2"/>
      <c r="SZJ81" s="2"/>
      <c r="SZK81" s="2"/>
      <c r="SZL81" s="2"/>
      <c r="SZM81" s="2"/>
      <c r="SZN81" s="2"/>
      <c r="SZO81" s="2"/>
      <c r="SZP81" s="2"/>
      <c r="SZQ81" s="2"/>
      <c r="SZR81" s="2"/>
      <c r="SZS81" s="2"/>
      <c r="SZT81" s="2"/>
      <c r="SZU81" s="2"/>
      <c r="SZV81" s="2"/>
      <c r="SZW81" s="2"/>
      <c r="SZX81" s="2"/>
      <c r="SZY81" s="2"/>
      <c r="SZZ81" s="2"/>
      <c r="TAA81" s="2"/>
      <c r="TAB81" s="2"/>
      <c r="TAC81" s="2"/>
      <c r="TAD81" s="2"/>
      <c r="TAE81" s="2"/>
      <c r="TAF81" s="2"/>
      <c r="TAG81" s="2"/>
      <c r="TAH81" s="2"/>
      <c r="TAI81" s="2"/>
      <c r="TAJ81" s="2"/>
      <c r="TAK81" s="2"/>
      <c r="TAL81" s="2"/>
      <c r="TAM81" s="2"/>
      <c r="TAN81" s="2"/>
      <c r="TAO81" s="2"/>
      <c r="TAP81" s="2"/>
      <c r="TAQ81" s="2"/>
      <c r="TAR81" s="2"/>
      <c r="TAS81" s="2"/>
      <c r="TAT81" s="2"/>
      <c r="TAU81" s="2"/>
      <c r="TAV81" s="2"/>
      <c r="TAW81" s="2"/>
      <c r="TAX81" s="2"/>
      <c r="TAY81" s="2"/>
      <c r="TAZ81" s="2"/>
      <c r="TBA81" s="2"/>
      <c r="TBB81" s="2"/>
      <c r="TBC81" s="2"/>
      <c r="TBD81" s="2"/>
      <c r="TBE81" s="2"/>
      <c r="TBF81" s="2"/>
      <c r="TBG81" s="2"/>
      <c r="TBH81" s="2"/>
      <c r="TBI81" s="2"/>
      <c r="TBJ81" s="2"/>
      <c r="TBK81" s="2"/>
      <c r="TBL81" s="2"/>
      <c r="TBM81" s="2"/>
      <c r="TBN81" s="2"/>
      <c r="TBO81" s="2"/>
      <c r="TBP81" s="2"/>
      <c r="TBQ81" s="2"/>
      <c r="TBR81" s="2"/>
      <c r="TBS81" s="2"/>
      <c r="TBT81" s="2"/>
      <c r="TBU81" s="2"/>
      <c r="TBV81" s="2"/>
      <c r="TBW81" s="2"/>
      <c r="TBX81" s="2"/>
      <c r="TBY81" s="2"/>
      <c r="TBZ81" s="2"/>
      <c r="TCA81" s="2"/>
      <c r="TCB81" s="2"/>
      <c r="TCC81" s="2"/>
      <c r="TCD81" s="2"/>
      <c r="TCE81" s="2"/>
      <c r="TCF81" s="2"/>
      <c r="TCG81" s="2"/>
      <c r="TCH81" s="2"/>
      <c r="TCI81" s="2"/>
      <c r="TCJ81" s="2"/>
      <c r="TCK81" s="2"/>
      <c r="TCL81" s="2"/>
      <c r="TCM81" s="2"/>
      <c r="TCN81" s="2"/>
      <c r="TCO81" s="2"/>
      <c r="TCP81" s="2"/>
      <c r="TCQ81" s="2"/>
      <c r="TCR81" s="2"/>
      <c r="TCS81" s="2"/>
      <c r="TCT81" s="2"/>
      <c r="TCU81" s="2"/>
      <c r="TCV81" s="2"/>
      <c r="TCW81" s="2"/>
      <c r="TCX81" s="2"/>
      <c r="TCY81" s="2"/>
      <c r="TCZ81" s="2"/>
      <c r="TDA81" s="2"/>
      <c r="TDB81" s="2"/>
      <c r="TDC81" s="2"/>
      <c r="TDD81" s="2"/>
      <c r="TDE81" s="2"/>
      <c r="TDF81" s="2"/>
      <c r="TDG81" s="2"/>
      <c r="TDH81" s="2"/>
      <c r="TDI81" s="2"/>
      <c r="TDJ81" s="2"/>
      <c r="TDK81" s="2"/>
      <c r="TDL81" s="2"/>
      <c r="TDM81" s="2"/>
      <c r="TDN81" s="2"/>
      <c r="TDO81" s="2"/>
      <c r="TDP81" s="2"/>
      <c r="TDQ81" s="2"/>
      <c r="TDR81" s="2"/>
      <c r="TDS81" s="2"/>
      <c r="TDT81" s="2"/>
      <c r="TDU81" s="2"/>
      <c r="TDV81" s="2"/>
      <c r="TDW81" s="2"/>
      <c r="TDX81" s="2"/>
      <c r="TDY81" s="2"/>
      <c r="TDZ81" s="2"/>
      <c r="TEA81" s="2"/>
      <c r="TEB81" s="2"/>
      <c r="TEC81" s="2"/>
      <c r="TED81" s="2"/>
      <c r="TEE81" s="2"/>
      <c r="TEF81" s="2"/>
      <c r="TEG81" s="2"/>
      <c r="TEH81" s="2"/>
      <c r="TEI81" s="2"/>
      <c r="TEJ81" s="2"/>
      <c r="TEK81" s="2"/>
      <c r="TEL81" s="2"/>
      <c r="TEM81" s="2"/>
      <c r="TEN81" s="2"/>
      <c r="TEO81" s="2"/>
      <c r="TEP81" s="2"/>
      <c r="TEQ81" s="2"/>
      <c r="TER81" s="2"/>
      <c r="TES81" s="2"/>
      <c r="TET81" s="2"/>
      <c r="TEU81" s="2"/>
      <c r="TEV81" s="2"/>
      <c r="TEW81" s="2"/>
      <c r="TEX81" s="2"/>
      <c r="TEY81" s="2"/>
      <c r="TEZ81" s="2"/>
      <c r="TFA81" s="2"/>
      <c r="TFB81" s="2"/>
      <c r="TFC81" s="2"/>
      <c r="TFD81" s="2"/>
      <c r="TFE81" s="2"/>
      <c r="TFF81" s="2"/>
      <c r="TFG81" s="2"/>
      <c r="TFH81" s="2"/>
      <c r="TFI81" s="2"/>
      <c r="TFJ81" s="2"/>
      <c r="TFK81" s="2"/>
      <c r="TFL81" s="2"/>
      <c r="TFM81" s="2"/>
      <c r="TFN81" s="2"/>
      <c r="TFO81" s="2"/>
      <c r="TFP81" s="2"/>
      <c r="TFQ81" s="2"/>
      <c r="TFR81" s="2"/>
      <c r="TFS81" s="2"/>
      <c r="TFT81" s="2"/>
      <c r="TFU81" s="2"/>
      <c r="TFV81" s="2"/>
      <c r="TFW81" s="2"/>
      <c r="TFX81" s="2"/>
      <c r="TFY81" s="2"/>
      <c r="TFZ81" s="2"/>
      <c r="TGA81" s="2"/>
      <c r="TGB81" s="2"/>
      <c r="TGC81" s="2"/>
      <c r="TGD81" s="2"/>
      <c r="TGE81" s="2"/>
      <c r="TGF81" s="2"/>
      <c r="TGG81" s="2"/>
      <c r="TGH81" s="2"/>
      <c r="TGI81" s="2"/>
      <c r="TGJ81" s="2"/>
      <c r="TGK81" s="2"/>
      <c r="TGL81" s="2"/>
      <c r="TGM81" s="2"/>
      <c r="TGN81" s="2"/>
      <c r="TGO81" s="2"/>
      <c r="TGP81" s="2"/>
      <c r="TGQ81" s="2"/>
      <c r="TGR81" s="2"/>
      <c r="TGS81" s="2"/>
      <c r="TGT81" s="2"/>
      <c r="TGU81" s="2"/>
      <c r="TGV81" s="2"/>
      <c r="TGW81" s="2"/>
      <c r="TGX81" s="2"/>
      <c r="TGY81" s="2"/>
      <c r="TGZ81" s="2"/>
      <c r="THA81" s="2"/>
      <c r="THB81" s="2"/>
      <c r="THC81" s="2"/>
      <c r="THD81" s="2"/>
      <c r="THE81" s="2"/>
      <c r="THF81" s="2"/>
      <c r="THG81" s="2"/>
      <c r="THH81" s="2"/>
      <c r="THI81" s="2"/>
      <c r="THJ81" s="2"/>
      <c r="THK81" s="2"/>
      <c r="THL81" s="2"/>
      <c r="THM81" s="2"/>
      <c r="THN81" s="2"/>
      <c r="THO81" s="2"/>
      <c r="THP81" s="2"/>
      <c r="THQ81" s="2"/>
      <c r="THR81" s="2"/>
      <c r="THS81" s="2"/>
      <c r="THT81" s="2"/>
      <c r="THU81" s="2"/>
      <c r="THV81" s="2"/>
      <c r="THW81" s="2"/>
      <c r="THX81" s="2"/>
      <c r="THY81" s="2"/>
      <c r="THZ81" s="2"/>
      <c r="TIA81" s="2"/>
      <c r="TIB81" s="2"/>
      <c r="TIC81" s="2"/>
      <c r="TID81" s="2"/>
      <c r="TIE81" s="2"/>
      <c r="TIF81" s="2"/>
      <c r="TIG81" s="2"/>
      <c r="TIH81" s="2"/>
      <c r="TII81" s="2"/>
      <c r="TIJ81" s="2"/>
      <c r="TIK81" s="2"/>
      <c r="TIL81" s="2"/>
      <c r="TIM81" s="2"/>
      <c r="TIN81" s="2"/>
      <c r="TIO81" s="2"/>
      <c r="TIP81" s="2"/>
      <c r="TIQ81" s="2"/>
      <c r="TIR81" s="2"/>
      <c r="TIS81" s="2"/>
      <c r="TIT81" s="2"/>
      <c r="TIU81" s="2"/>
      <c r="TIV81" s="2"/>
      <c r="TIW81" s="2"/>
      <c r="TIX81" s="2"/>
      <c r="TIY81" s="2"/>
      <c r="TIZ81" s="2"/>
      <c r="TJA81" s="2"/>
      <c r="TJB81" s="2"/>
      <c r="TJC81" s="2"/>
      <c r="TJD81" s="2"/>
      <c r="TJE81" s="2"/>
      <c r="TJF81" s="2"/>
      <c r="TJG81" s="2"/>
      <c r="TJH81" s="2"/>
      <c r="TJI81" s="2"/>
      <c r="TJJ81" s="2"/>
      <c r="TJK81" s="2"/>
      <c r="TJL81" s="2"/>
      <c r="TJM81" s="2"/>
      <c r="TJN81" s="2"/>
      <c r="TJO81" s="2"/>
      <c r="TJP81" s="2"/>
      <c r="TJQ81" s="2"/>
      <c r="TJR81" s="2"/>
      <c r="TJS81" s="2"/>
      <c r="TJT81" s="2"/>
      <c r="TJU81" s="2"/>
      <c r="TJV81" s="2"/>
      <c r="TJW81" s="2"/>
      <c r="TJX81" s="2"/>
      <c r="TJY81" s="2"/>
      <c r="TJZ81" s="2"/>
      <c r="TKA81" s="2"/>
      <c r="TKB81" s="2"/>
      <c r="TKC81" s="2"/>
      <c r="TKD81" s="2"/>
      <c r="TKE81" s="2"/>
      <c r="TKF81" s="2"/>
      <c r="TKG81" s="2"/>
      <c r="TKH81" s="2"/>
      <c r="TKI81" s="2"/>
      <c r="TKJ81" s="2"/>
      <c r="TKK81" s="2"/>
      <c r="TKL81" s="2"/>
      <c r="TKM81" s="2"/>
      <c r="TKN81" s="2"/>
      <c r="TKO81" s="2"/>
      <c r="TKP81" s="2"/>
      <c r="TKQ81" s="2"/>
      <c r="TKR81" s="2"/>
      <c r="TKS81" s="2"/>
      <c r="TKT81" s="2"/>
      <c r="TKU81" s="2"/>
      <c r="TKV81" s="2"/>
      <c r="TKW81" s="2"/>
      <c r="TKX81" s="2"/>
      <c r="TKY81" s="2"/>
      <c r="TKZ81" s="2"/>
      <c r="TLA81" s="2"/>
      <c r="TLB81" s="2"/>
      <c r="TLC81" s="2"/>
      <c r="TLD81" s="2"/>
      <c r="TLE81" s="2"/>
      <c r="TLF81" s="2"/>
      <c r="TLG81" s="2"/>
      <c r="TLH81" s="2"/>
      <c r="TLI81" s="2"/>
      <c r="TLJ81" s="2"/>
      <c r="TLK81" s="2"/>
      <c r="TLL81" s="2"/>
      <c r="TLM81" s="2"/>
      <c r="TLN81" s="2"/>
      <c r="TLO81" s="2"/>
      <c r="TLP81" s="2"/>
      <c r="TLQ81" s="2"/>
      <c r="TLR81" s="2"/>
      <c r="TLS81" s="2"/>
      <c r="TLT81" s="2"/>
      <c r="TLU81" s="2"/>
      <c r="TLV81" s="2"/>
      <c r="TLW81" s="2"/>
      <c r="TLX81" s="2"/>
      <c r="TLY81" s="2"/>
      <c r="TLZ81" s="2"/>
      <c r="TMA81" s="2"/>
      <c r="TMB81" s="2"/>
      <c r="TMC81" s="2"/>
      <c r="TMD81" s="2"/>
      <c r="TME81" s="2"/>
      <c r="TMF81" s="2"/>
      <c r="TMG81" s="2"/>
      <c r="TMH81" s="2"/>
      <c r="TMI81" s="2"/>
      <c r="TMJ81" s="2"/>
      <c r="TMK81" s="2"/>
      <c r="TML81" s="2"/>
      <c r="TMM81" s="2"/>
      <c r="TMN81" s="2"/>
      <c r="TMO81" s="2"/>
      <c r="TMP81" s="2"/>
      <c r="TMQ81" s="2"/>
      <c r="TMR81" s="2"/>
      <c r="TMS81" s="2"/>
      <c r="TMT81" s="2"/>
      <c r="TMU81" s="2"/>
      <c r="TMV81" s="2"/>
      <c r="TMW81" s="2"/>
      <c r="TMX81" s="2"/>
      <c r="TMY81" s="2"/>
      <c r="TMZ81" s="2"/>
      <c r="TNA81" s="2"/>
      <c r="TNB81" s="2"/>
      <c r="TNC81" s="2"/>
      <c r="TND81" s="2"/>
      <c r="TNE81" s="2"/>
      <c r="TNF81" s="2"/>
      <c r="TNG81" s="2"/>
      <c r="TNH81" s="2"/>
      <c r="TNI81" s="2"/>
      <c r="TNJ81" s="2"/>
      <c r="TNK81" s="2"/>
      <c r="TNL81" s="2"/>
      <c r="TNM81" s="2"/>
      <c r="TNN81" s="2"/>
      <c r="TNO81" s="2"/>
      <c r="TNP81" s="2"/>
      <c r="TNQ81" s="2"/>
      <c r="TNR81" s="2"/>
      <c r="TNS81" s="2"/>
      <c r="TNT81" s="2"/>
      <c r="TNU81" s="2"/>
      <c r="TNV81" s="2"/>
      <c r="TNW81" s="2"/>
      <c r="TNX81" s="2"/>
      <c r="TNY81" s="2"/>
      <c r="TNZ81" s="2"/>
      <c r="TOA81" s="2"/>
      <c r="TOB81" s="2"/>
      <c r="TOC81" s="2"/>
      <c r="TOD81" s="2"/>
      <c r="TOE81" s="2"/>
      <c r="TOF81" s="2"/>
      <c r="TOG81" s="2"/>
      <c r="TOH81" s="2"/>
      <c r="TOI81" s="2"/>
      <c r="TOJ81" s="2"/>
      <c r="TOK81" s="2"/>
      <c r="TOL81" s="2"/>
      <c r="TOM81" s="2"/>
      <c r="TON81" s="2"/>
      <c r="TOO81" s="2"/>
      <c r="TOP81" s="2"/>
      <c r="TOQ81" s="2"/>
      <c r="TOR81" s="2"/>
      <c r="TOS81" s="2"/>
      <c r="TOT81" s="2"/>
      <c r="TOU81" s="2"/>
      <c r="TOV81" s="2"/>
      <c r="TOW81" s="2"/>
      <c r="TOX81" s="2"/>
      <c r="TOY81" s="2"/>
      <c r="TOZ81" s="2"/>
      <c r="TPA81" s="2"/>
      <c r="TPB81" s="2"/>
      <c r="TPC81" s="2"/>
      <c r="TPD81" s="2"/>
      <c r="TPE81" s="2"/>
      <c r="TPF81" s="2"/>
      <c r="TPG81" s="2"/>
      <c r="TPH81" s="2"/>
      <c r="TPI81" s="2"/>
      <c r="TPJ81" s="2"/>
      <c r="TPK81" s="2"/>
      <c r="TPL81" s="2"/>
      <c r="TPM81" s="2"/>
      <c r="TPN81" s="2"/>
      <c r="TPO81" s="2"/>
      <c r="TPP81" s="2"/>
      <c r="TPQ81" s="2"/>
      <c r="TPR81" s="2"/>
      <c r="TPS81" s="2"/>
      <c r="TPT81" s="2"/>
      <c r="TPU81" s="2"/>
      <c r="TPV81" s="2"/>
      <c r="TPW81" s="2"/>
      <c r="TPX81" s="2"/>
      <c r="TPY81" s="2"/>
      <c r="TPZ81" s="2"/>
      <c r="TQA81" s="2"/>
      <c r="TQB81" s="2"/>
      <c r="TQC81" s="2"/>
      <c r="TQD81" s="2"/>
      <c r="TQE81" s="2"/>
      <c r="TQF81" s="2"/>
      <c r="TQG81" s="2"/>
      <c r="TQH81" s="2"/>
      <c r="TQI81" s="2"/>
      <c r="TQJ81" s="2"/>
      <c r="TQK81" s="2"/>
      <c r="TQL81" s="2"/>
      <c r="TQM81" s="2"/>
      <c r="TQN81" s="2"/>
      <c r="TQO81" s="2"/>
      <c r="TQP81" s="2"/>
      <c r="TQQ81" s="2"/>
      <c r="TQR81" s="2"/>
      <c r="TQS81" s="2"/>
      <c r="TQT81" s="2"/>
      <c r="TQU81" s="2"/>
      <c r="TQV81" s="2"/>
      <c r="TQW81" s="2"/>
      <c r="TQX81" s="2"/>
      <c r="TQY81" s="2"/>
      <c r="TQZ81" s="2"/>
      <c r="TRA81" s="2"/>
      <c r="TRB81" s="2"/>
      <c r="TRC81" s="2"/>
      <c r="TRD81" s="2"/>
      <c r="TRE81" s="2"/>
      <c r="TRF81" s="2"/>
      <c r="TRG81" s="2"/>
      <c r="TRH81" s="2"/>
      <c r="TRI81" s="2"/>
      <c r="TRJ81" s="2"/>
      <c r="TRK81" s="2"/>
      <c r="TRL81" s="2"/>
      <c r="TRM81" s="2"/>
      <c r="TRN81" s="2"/>
      <c r="TRO81" s="2"/>
      <c r="TRP81" s="2"/>
      <c r="TRQ81" s="2"/>
      <c r="TRR81" s="2"/>
      <c r="TRS81" s="2"/>
      <c r="TRT81" s="2"/>
      <c r="TRU81" s="2"/>
      <c r="TRV81" s="2"/>
      <c r="TRW81" s="2"/>
      <c r="TRX81" s="2"/>
      <c r="TRY81" s="2"/>
      <c r="TRZ81" s="2"/>
      <c r="TSA81" s="2"/>
      <c r="TSB81" s="2"/>
      <c r="TSC81" s="2"/>
      <c r="TSD81" s="2"/>
      <c r="TSE81" s="2"/>
      <c r="TSF81" s="2"/>
      <c r="TSG81" s="2"/>
      <c r="TSH81" s="2"/>
      <c r="TSI81" s="2"/>
      <c r="TSJ81" s="2"/>
      <c r="TSK81" s="2"/>
      <c r="TSL81" s="2"/>
      <c r="TSM81" s="2"/>
      <c r="TSN81" s="2"/>
      <c r="TSO81" s="2"/>
      <c r="TSP81" s="2"/>
      <c r="TSQ81" s="2"/>
      <c r="TSR81" s="2"/>
      <c r="TSS81" s="2"/>
      <c r="TST81" s="2"/>
      <c r="TSU81" s="2"/>
      <c r="TSV81" s="2"/>
      <c r="TSW81" s="2"/>
      <c r="TSX81" s="2"/>
      <c r="TSY81" s="2"/>
      <c r="TSZ81" s="2"/>
      <c r="TTA81" s="2"/>
      <c r="TTB81" s="2"/>
      <c r="TTC81" s="2"/>
      <c r="TTD81" s="2"/>
      <c r="TTE81" s="2"/>
      <c r="TTF81" s="2"/>
      <c r="TTG81" s="2"/>
      <c r="TTH81" s="2"/>
      <c r="TTI81" s="2"/>
      <c r="TTJ81" s="2"/>
      <c r="TTK81" s="2"/>
      <c r="TTL81" s="2"/>
      <c r="TTM81" s="2"/>
      <c r="TTN81" s="2"/>
      <c r="TTO81" s="2"/>
      <c r="TTP81" s="2"/>
      <c r="TTQ81" s="2"/>
      <c r="TTR81" s="2"/>
      <c r="TTS81" s="2"/>
      <c r="TTT81" s="2"/>
      <c r="TTU81" s="2"/>
      <c r="TTV81" s="2"/>
      <c r="TTW81" s="2"/>
      <c r="TTX81" s="2"/>
      <c r="TTY81" s="2"/>
      <c r="TTZ81" s="2"/>
      <c r="TUA81" s="2"/>
      <c r="TUB81" s="2"/>
      <c r="TUC81" s="2"/>
      <c r="TUD81" s="2"/>
      <c r="TUE81" s="2"/>
      <c r="TUF81" s="2"/>
      <c r="TUG81" s="2"/>
      <c r="TUH81" s="2"/>
      <c r="TUI81" s="2"/>
      <c r="TUJ81" s="2"/>
      <c r="TUK81" s="2"/>
      <c r="TUL81" s="2"/>
      <c r="TUM81" s="2"/>
      <c r="TUN81" s="2"/>
      <c r="TUO81" s="2"/>
      <c r="TUP81" s="2"/>
      <c r="TUQ81" s="2"/>
      <c r="TUR81" s="2"/>
      <c r="TUS81" s="2"/>
      <c r="TUT81" s="2"/>
      <c r="TUU81" s="2"/>
      <c r="TUV81" s="2"/>
      <c r="TUW81" s="2"/>
      <c r="TUX81" s="2"/>
      <c r="TUY81" s="2"/>
      <c r="TUZ81" s="2"/>
      <c r="TVA81" s="2"/>
      <c r="TVB81" s="2"/>
      <c r="TVC81" s="2"/>
      <c r="TVD81" s="2"/>
      <c r="TVE81" s="2"/>
      <c r="TVF81" s="2"/>
      <c r="TVG81" s="2"/>
      <c r="TVH81" s="2"/>
      <c r="TVI81" s="2"/>
      <c r="TVJ81" s="2"/>
      <c r="TVK81" s="2"/>
      <c r="TVL81" s="2"/>
      <c r="TVM81" s="2"/>
      <c r="TVN81" s="2"/>
      <c r="TVO81" s="2"/>
      <c r="TVP81" s="2"/>
      <c r="TVQ81" s="2"/>
      <c r="TVR81" s="2"/>
      <c r="TVS81" s="2"/>
      <c r="TVT81" s="2"/>
      <c r="TVU81" s="2"/>
      <c r="TVV81" s="2"/>
      <c r="TVW81" s="2"/>
      <c r="TVX81" s="2"/>
      <c r="TVY81" s="2"/>
      <c r="TVZ81" s="2"/>
      <c r="TWA81" s="2"/>
      <c r="TWB81" s="2"/>
      <c r="TWC81" s="2"/>
      <c r="TWD81" s="2"/>
      <c r="TWE81" s="2"/>
      <c r="TWF81" s="2"/>
      <c r="TWG81" s="2"/>
      <c r="TWH81" s="2"/>
      <c r="TWI81" s="2"/>
      <c r="TWJ81" s="2"/>
      <c r="TWK81" s="2"/>
      <c r="TWL81" s="2"/>
      <c r="TWM81" s="2"/>
      <c r="TWN81" s="2"/>
      <c r="TWO81" s="2"/>
      <c r="TWP81" s="2"/>
      <c r="TWQ81" s="2"/>
      <c r="TWR81" s="2"/>
      <c r="TWS81" s="2"/>
      <c r="TWT81" s="2"/>
      <c r="TWU81" s="2"/>
      <c r="TWV81" s="2"/>
      <c r="TWW81" s="2"/>
      <c r="TWX81" s="2"/>
      <c r="TWY81" s="2"/>
      <c r="TWZ81" s="2"/>
      <c r="TXA81" s="2"/>
      <c r="TXB81" s="2"/>
      <c r="TXC81" s="2"/>
      <c r="TXD81" s="2"/>
      <c r="TXE81" s="2"/>
      <c r="TXF81" s="2"/>
      <c r="TXG81" s="2"/>
      <c r="TXH81" s="2"/>
      <c r="TXI81" s="2"/>
      <c r="TXJ81" s="2"/>
      <c r="TXK81" s="2"/>
      <c r="TXL81" s="2"/>
      <c r="TXM81" s="2"/>
      <c r="TXN81" s="2"/>
      <c r="TXO81" s="2"/>
      <c r="TXP81" s="2"/>
      <c r="TXQ81" s="2"/>
      <c r="TXR81" s="2"/>
      <c r="TXS81" s="2"/>
      <c r="TXT81" s="2"/>
      <c r="TXU81" s="2"/>
      <c r="TXV81" s="2"/>
      <c r="TXW81" s="2"/>
      <c r="TXX81" s="2"/>
      <c r="TXY81" s="2"/>
      <c r="TXZ81" s="2"/>
      <c r="TYA81" s="2"/>
      <c r="TYB81" s="2"/>
      <c r="TYC81" s="2"/>
      <c r="TYD81" s="2"/>
      <c r="TYE81" s="2"/>
      <c r="TYF81" s="2"/>
      <c r="TYG81" s="2"/>
      <c r="TYH81" s="2"/>
      <c r="TYI81" s="2"/>
      <c r="TYJ81" s="2"/>
      <c r="TYK81" s="2"/>
      <c r="TYL81" s="2"/>
      <c r="TYM81" s="2"/>
      <c r="TYN81" s="2"/>
      <c r="TYO81" s="2"/>
      <c r="TYP81" s="2"/>
      <c r="TYQ81" s="2"/>
      <c r="TYR81" s="2"/>
      <c r="TYS81" s="2"/>
      <c r="TYT81" s="2"/>
      <c r="TYU81" s="2"/>
      <c r="TYV81" s="2"/>
      <c r="TYW81" s="2"/>
      <c r="TYX81" s="2"/>
      <c r="TYY81" s="2"/>
      <c r="TYZ81" s="2"/>
      <c r="TZA81" s="2"/>
      <c r="TZB81" s="2"/>
      <c r="TZC81" s="2"/>
      <c r="TZD81" s="2"/>
      <c r="TZE81" s="2"/>
      <c r="TZF81" s="2"/>
      <c r="TZG81" s="2"/>
      <c r="TZH81" s="2"/>
      <c r="TZI81" s="2"/>
      <c r="TZJ81" s="2"/>
      <c r="TZK81" s="2"/>
      <c r="TZL81" s="2"/>
      <c r="TZM81" s="2"/>
      <c r="TZN81" s="2"/>
      <c r="TZO81" s="2"/>
      <c r="TZP81" s="2"/>
      <c r="TZQ81" s="2"/>
      <c r="TZR81" s="2"/>
      <c r="TZS81" s="2"/>
      <c r="TZT81" s="2"/>
      <c r="TZU81" s="2"/>
      <c r="TZV81" s="2"/>
      <c r="TZW81" s="2"/>
      <c r="TZX81" s="2"/>
      <c r="TZY81" s="2"/>
      <c r="TZZ81" s="2"/>
      <c r="UAA81" s="2"/>
      <c r="UAB81" s="2"/>
      <c r="UAC81" s="2"/>
      <c r="UAD81" s="2"/>
      <c r="UAE81" s="2"/>
      <c r="UAF81" s="2"/>
      <c r="UAG81" s="2"/>
      <c r="UAH81" s="2"/>
      <c r="UAI81" s="2"/>
      <c r="UAJ81" s="2"/>
      <c r="UAK81" s="2"/>
      <c r="UAL81" s="2"/>
      <c r="UAM81" s="2"/>
      <c r="UAN81" s="2"/>
      <c r="UAO81" s="2"/>
      <c r="UAP81" s="2"/>
      <c r="UAQ81" s="2"/>
      <c r="UAR81" s="2"/>
      <c r="UAS81" s="2"/>
      <c r="UAT81" s="2"/>
      <c r="UAU81" s="2"/>
      <c r="UAV81" s="2"/>
      <c r="UAW81" s="2"/>
      <c r="UAX81" s="2"/>
      <c r="UAY81" s="2"/>
      <c r="UAZ81" s="2"/>
      <c r="UBA81" s="2"/>
      <c r="UBB81" s="2"/>
      <c r="UBC81" s="2"/>
      <c r="UBD81" s="2"/>
      <c r="UBE81" s="2"/>
      <c r="UBF81" s="2"/>
      <c r="UBG81" s="2"/>
      <c r="UBH81" s="2"/>
      <c r="UBI81" s="2"/>
      <c r="UBJ81" s="2"/>
      <c r="UBK81" s="2"/>
      <c r="UBL81" s="2"/>
      <c r="UBM81" s="2"/>
      <c r="UBN81" s="2"/>
      <c r="UBO81" s="2"/>
      <c r="UBP81" s="2"/>
      <c r="UBQ81" s="2"/>
      <c r="UBR81" s="2"/>
      <c r="UBS81" s="2"/>
      <c r="UBT81" s="2"/>
      <c r="UBU81" s="2"/>
      <c r="UBV81" s="2"/>
      <c r="UBW81" s="2"/>
      <c r="UBX81" s="2"/>
      <c r="UBY81" s="2"/>
      <c r="UBZ81" s="2"/>
      <c r="UCA81" s="2"/>
      <c r="UCB81" s="2"/>
      <c r="UCC81" s="2"/>
      <c r="UCD81" s="2"/>
      <c r="UCE81" s="2"/>
      <c r="UCF81" s="2"/>
      <c r="UCG81" s="2"/>
      <c r="UCH81" s="2"/>
      <c r="UCI81" s="2"/>
      <c r="UCJ81" s="2"/>
      <c r="UCK81" s="2"/>
      <c r="UCL81" s="2"/>
      <c r="UCM81" s="2"/>
      <c r="UCN81" s="2"/>
      <c r="UCO81" s="2"/>
      <c r="UCP81" s="2"/>
      <c r="UCQ81" s="2"/>
      <c r="UCR81" s="2"/>
      <c r="UCS81" s="2"/>
      <c r="UCT81" s="2"/>
      <c r="UCU81" s="2"/>
      <c r="UCV81" s="2"/>
      <c r="UCW81" s="2"/>
      <c r="UCX81" s="2"/>
      <c r="UCY81" s="2"/>
      <c r="UCZ81" s="2"/>
      <c r="UDA81" s="2"/>
      <c r="UDB81" s="2"/>
      <c r="UDC81" s="2"/>
      <c r="UDD81" s="2"/>
      <c r="UDE81" s="2"/>
      <c r="UDF81" s="2"/>
      <c r="UDG81" s="2"/>
      <c r="UDH81" s="2"/>
      <c r="UDI81" s="2"/>
      <c r="UDJ81" s="2"/>
      <c r="UDK81" s="2"/>
      <c r="UDL81" s="2"/>
      <c r="UDM81" s="2"/>
      <c r="UDN81" s="2"/>
      <c r="UDO81" s="2"/>
      <c r="UDP81" s="2"/>
      <c r="UDQ81" s="2"/>
      <c r="UDR81" s="2"/>
      <c r="UDS81" s="2"/>
      <c r="UDT81" s="2"/>
      <c r="UDU81" s="2"/>
      <c r="UDV81" s="2"/>
      <c r="UDW81" s="2"/>
      <c r="UDX81" s="2"/>
      <c r="UDY81" s="2"/>
      <c r="UDZ81" s="2"/>
      <c r="UEA81" s="2"/>
      <c r="UEB81" s="2"/>
      <c r="UEC81" s="2"/>
      <c r="UED81" s="2"/>
      <c r="UEE81" s="2"/>
      <c r="UEF81" s="2"/>
      <c r="UEG81" s="2"/>
      <c r="UEH81" s="2"/>
      <c r="UEI81" s="2"/>
      <c r="UEJ81" s="2"/>
      <c r="UEK81" s="2"/>
      <c r="UEL81" s="2"/>
      <c r="UEM81" s="2"/>
      <c r="UEN81" s="2"/>
      <c r="UEO81" s="2"/>
      <c r="UEP81" s="2"/>
      <c r="UEQ81" s="2"/>
      <c r="UER81" s="2"/>
      <c r="UES81" s="2"/>
      <c r="UET81" s="2"/>
      <c r="UEU81" s="2"/>
      <c r="UEV81" s="2"/>
      <c r="UEW81" s="2"/>
      <c r="UEX81" s="2"/>
      <c r="UEY81" s="2"/>
      <c r="UEZ81" s="2"/>
      <c r="UFA81" s="2"/>
      <c r="UFB81" s="2"/>
      <c r="UFC81" s="2"/>
      <c r="UFD81" s="2"/>
      <c r="UFE81" s="2"/>
      <c r="UFF81" s="2"/>
      <c r="UFG81" s="2"/>
      <c r="UFH81" s="2"/>
      <c r="UFI81" s="2"/>
      <c r="UFJ81" s="2"/>
      <c r="UFK81" s="2"/>
      <c r="UFL81" s="2"/>
      <c r="UFM81" s="2"/>
      <c r="UFN81" s="2"/>
      <c r="UFO81" s="2"/>
      <c r="UFP81" s="2"/>
      <c r="UFQ81" s="2"/>
      <c r="UFR81" s="2"/>
      <c r="UFS81" s="2"/>
      <c r="UFT81" s="2"/>
      <c r="UFU81" s="2"/>
      <c r="UFV81" s="2"/>
      <c r="UFW81" s="2"/>
      <c r="UFX81" s="2"/>
      <c r="UFY81" s="2"/>
      <c r="UFZ81" s="2"/>
      <c r="UGA81" s="2"/>
      <c r="UGB81" s="2"/>
      <c r="UGC81" s="2"/>
      <c r="UGD81" s="2"/>
      <c r="UGE81" s="2"/>
      <c r="UGF81" s="2"/>
      <c r="UGG81" s="2"/>
      <c r="UGH81" s="2"/>
      <c r="UGI81" s="2"/>
      <c r="UGJ81" s="2"/>
      <c r="UGK81" s="2"/>
      <c r="UGL81" s="2"/>
      <c r="UGM81" s="2"/>
      <c r="UGN81" s="2"/>
      <c r="UGO81" s="2"/>
      <c r="UGP81" s="2"/>
      <c r="UGQ81" s="2"/>
      <c r="UGR81" s="2"/>
      <c r="UGS81" s="2"/>
      <c r="UGT81" s="2"/>
      <c r="UGU81" s="2"/>
      <c r="UGV81" s="2"/>
      <c r="UGW81" s="2"/>
      <c r="UGX81" s="2"/>
      <c r="UGY81" s="2"/>
      <c r="UGZ81" s="2"/>
      <c r="UHA81" s="2"/>
      <c r="UHB81" s="2"/>
      <c r="UHC81" s="2"/>
      <c r="UHD81" s="2"/>
      <c r="UHE81" s="2"/>
      <c r="UHF81" s="2"/>
      <c r="UHG81" s="2"/>
      <c r="UHH81" s="2"/>
      <c r="UHI81" s="2"/>
      <c r="UHJ81" s="2"/>
      <c r="UHK81" s="2"/>
      <c r="UHL81" s="2"/>
      <c r="UHM81" s="2"/>
      <c r="UHN81" s="2"/>
      <c r="UHO81" s="2"/>
      <c r="UHP81" s="2"/>
      <c r="UHQ81" s="2"/>
      <c r="UHR81" s="2"/>
      <c r="UHS81" s="2"/>
      <c r="UHT81" s="2"/>
      <c r="UHU81" s="2"/>
      <c r="UHV81" s="2"/>
      <c r="UHW81" s="2"/>
      <c r="UHX81" s="2"/>
      <c r="UHY81" s="2"/>
      <c r="UHZ81" s="2"/>
      <c r="UIA81" s="2"/>
      <c r="UIB81" s="2"/>
      <c r="UIC81" s="2"/>
      <c r="UID81" s="2"/>
      <c r="UIE81" s="2"/>
      <c r="UIF81" s="2"/>
      <c r="UIG81" s="2"/>
      <c r="UIH81" s="2"/>
      <c r="UII81" s="2"/>
      <c r="UIJ81" s="2"/>
      <c r="UIK81" s="2"/>
      <c r="UIL81" s="2"/>
      <c r="UIM81" s="2"/>
      <c r="UIN81" s="2"/>
      <c r="UIO81" s="2"/>
      <c r="UIP81" s="2"/>
      <c r="UIQ81" s="2"/>
      <c r="UIR81" s="2"/>
      <c r="UIS81" s="2"/>
      <c r="UIT81" s="2"/>
      <c r="UIU81" s="2"/>
      <c r="UIV81" s="2"/>
      <c r="UIW81" s="2"/>
      <c r="UIX81" s="2"/>
      <c r="UIY81" s="2"/>
      <c r="UIZ81" s="2"/>
      <c r="UJA81" s="2"/>
      <c r="UJB81" s="2"/>
      <c r="UJC81" s="2"/>
      <c r="UJD81" s="2"/>
      <c r="UJE81" s="2"/>
      <c r="UJF81" s="2"/>
      <c r="UJG81" s="2"/>
      <c r="UJH81" s="2"/>
      <c r="UJI81" s="2"/>
      <c r="UJJ81" s="2"/>
      <c r="UJK81" s="2"/>
      <c r="UJL81" s="2"/>
      <c r="UJM81" s="2"/>
      <c r="UJN81" s="2"/>
      <c r="UJO81" s="2"/>
      <c r="UJP81" s="2"/>
      <c r="UJQ81" s="2"/>
      <c r="UJR81" s="2"/>
      <c r="UJS81" s="2"/>
      <c r="UJT81" s="2"/>
      <c r="UJU81" s="2"/>
      <c r="UJV81" s="2"/>
      <c r="UJW81" s="2"/>
      <c r="UJX81" s="2"/>
      <c r="UJY81" s="2"/>
      <c r="UJZ81" s="2"/>
      <c r="UKA81" s="2"/>
      <c r="UKB81" s="2"/>
      <c r="UKC81" s="2"/>
      <c r="UKD81" s="2"/>
      <c r="UKE81" s="2"/>
      <c r="UKF81" s="2"/>
      <c r="UKG81" s="2"/>
      <c r="UKH81" s="2"/>
      <c r="UKI81" s="2"/>
      <c r="UKJ81" s="2"/>
      <c r="UKK81" s="2"/>
      <c r="UKL81" s="2"/>
      <c r="UKM81" s="2"/>
      <c r="UKN81" s="2"/>
      <c r="UKO81" s="2"/>
      <c r="UKP81" s="2"/>
      <c r="UKQ81" s="2"/>
      <c r="UKR81" s="2"/>
      <c r="UKS81" s="2"/>
      <c r="UKT81" s="2"/>
      <c r="UKU81" s="2"/>
      <c r="UKV81" s="2"/>
      <c r="UKW81" s="2"/>
      <c r="UKX81" s="2"/>
      <c r="UKY81" s="2"/>
      <c r="UKZ81" s="2"/>
      <c r="ULA81" s="2"/>
      <c r="ULB81" s="2"/>
      <c r="ULC81" s="2"/>
      <c r="ULD81" s="2"/>
      <c r="ULE81" s="2"/>
      <c r="ULF81" s="2"/>
      <c r="ULG81" s="2"/>
      <c r="ULH81" s="2"/>
      <c r="ULI81" s="2"/>
      <c r="ULJ81" s="2"/>
      <c r="ULK81" s="2"/>
      <c r="ULL81" s="2"/>
      <c r="ULM81" s="2"/>
      <c r="ULN81" s="2"/>
      <c r="ULO81" s="2"/>
      <c r="ULP81" s="2"/>
      <c r="ULQ81" s="2"/>
      <c r="ULR81" s="2"/>
      <c r="ULS81" s="2"/>
      <c r="ULT81" s="2"/>
      <c r="ULU81" s="2"/>
      <c r="ULV81" s="2"/>
      <c r="ULW81" s="2"/>
      <c r="ULX81" s="2"/>
      <c r="ULY81" s="2"/>
      <c r="ULZ81" s="2"/>
      <c r="UMA81" s="2"/>
      <c r="UMB81" s="2"/>
      <c r="UMC81" s="2"/>
      <c r="UMD81" s="2"/>
      <c r="UME81" s="2"/>
      <c r="UMF81" s="2"/>
      <c r="UMG81" s="2"/>
      <c r="UMH81" s="2"/>
      <c r="UMI81" s="2"/>
      <c r="UMJ81" s="2"/>
      <c r="UMK81" s="2"/>
      <c r="UML81" s="2"/>
      <c r="UMM81" s="2"/>
      <c r="UMN81" s="2"/>
      <c r="UMO81" s="2"/>
      <c r="UMP81" s="2"/>
      <c r="UMQ81" s="2"/>
      <c r="UMR81" s="2"/>
      <c r="UMS81" s="2"/>
      <c r="UMT81" s="2"/>
      <c r="UMU81" s="2"/>
      <c r="UMV81" s="2"/>
      <c r="UMW81" s="2"/>
      <c r="UMX81" s="2"/>
      <c r="UMY81" s="2"/>
      <c r="UMZ81" s="2"/>
      <c r="UNA81" s="2"/>
      <c r="UNB81" s="2"/>
      <c r="UNC81" s="2"/>
      <c r="UND81" s="2"/>
      <c r="UNE81" s="2"/>
      <c r="UNF81" s="2"/>
      <c r="UNG81" s="2"/>
      <c r="UNH81" s="2"/>
      <c r="UNI81" s="2"/>
      <c r="UNJ81" s="2"/>
      <c r="UNK81" s="2"/>
      <c r="UNL81" s="2"/>
      <c r="UNM81" s="2"/>
      <c r="UNN81" s="2"/>
      <c r="UNO81" s="2"/>
      <c r="UNP81" s="2"/>
      <c r="UNQ81" s="2"/>
      <c r="UNR81" s="2"/>
      <c r="UNS81" s="2"/>
      <c r="UNT81" s="2"/>
      <c r="UNU81" s="2"/>
      <c r="UNV81" s="2"/>
      <c r="UNW81" s="2"/>
      <c r="UNX81" s="2"/>
      <c r="UNY81" s="2"/>
      <c r="UNZ81" s="2"/>
      <c r="UOA81" s="2"/>
      <c r="UOB81" s="2"/>
      <c r="UOC81" s="2"/>
      <c r="UOD81" s="2"/>
      <c r="UOE81" s="2"/>
      <c r="UOF81" s="2"/>
      <c r="UOG81" s="2"/>
      <c r="UOH81" s="2"/>
      <c r="UOI81" s="2"/>
      <c r="UOJ81" s="2"/>
      <c r="UOK81" s="2"/>
      <c r="UOL81" s="2"/>
      <c r="UOM81" s="2"/>
      <c r="UON81" s="2"/>
      <c r="UOO81" s="2"/>
      <c r="UOP81" s="2"/>
      <c r="UOQ81" s="2"/>
      <c r="UOR81" s="2"/>
      <c r="UOS81" s="2"/>
      <c r="UOT81" s="2"/>
      <c r="UOU81" s="2"/>
      <c r="UOV81" s="2"/>
      <c r="UOW81" s="2"/>
      <c r="UOX81" s="2"/>
      <c r="UOY81" s="2"/>
      <c r="UOZ81" s="2"/>
      <c r="UPA81" s="2"/>
      <c r="UPB81" s="2"/>
      <c r="UPC81" s="2"/>
      <c r="UPD81" s="2"/>
      <c r="UPE81" s="2"/>
      <c r="UPF81" s="2"/>
      <c r="UPG81" s="2"/>
      <c r="UPH81" s="2"/>
      <c r="UPI81" s="2"/>
      <c r="UPJ81" s="2"/>
      <c r="UPK81" s="2"/>
      <c r="UPL81" s="2"/>
      <c r="UPM81" s="2"/>
      <c r="UPN81" s="2"/>
      <c r="UPO81" s="2"/>
      <c r="UPP81" s="2"/>
      <c r="UPQ81" s="2"/>
      <c r="UPR81" s="2"/>
      <c r="UPS81" s="2"/>
      <c r="UPT81" s="2"/>
      <c r="UPU81" s="2"/>
      <c r="UPV81" s="2"/>
      <c r="UPW81" s="2"/>
      <c r="UPX81" s="2"/>
      <c r="UPY81" s="2"/>
      <c r="UPZ81" s="2"/>
      <c r="UQA81" s="2"/>
      <c r="UQB81" s="2"/>
      <c r="UQC81" s="2"/>
      <c r="UQD81" s="2"/>
      <c r="UQE81" s="2"/>
      <c r="UQF81" s="2"/>
      <c r="UQG81" s="2"/>
      <c r="UQH81" s="2"/>
      <c r="UQI81" s="2"/>
      <c r="UQJ81" s="2"/>
      <c r="UQK81" s="2"/>
      <c r="UQL81" s="2"/>
      <c r="UQM81" s="2"/>
      <c r="UQN81" s="2"/>
      <c r="UQO81" s="2"/>
      <c r="UQP81" s="2"/>
      <c r="UQQ81" s="2"/>
      <c r="UQR81" s="2"/>
      <c r="UQS81" s="2"/>
      <c r="UQT81" s="2"/>
      <c r="UQU81" s="2"/>
      <c r="UQV81" s="2"/>
      <c r="UQW81" s="2"/>
      <c r="UQX81" s="2"/>
      <c r="UQY81" s="2"/>
      <c r="UQZ81" s="2"/>
      <c r="URA81" s="2"/>
      <c r="URB81" s="2"/>
      <c r="URC81" s="2"/>
      <c r="URD81" s="2"/>
      <c r="URE81" s="2"/>
      <c r="URF81" s="2"/>
      <c r="URG81" s="2"/>
      <c r="URH81" s="2"/>
      <c r="URI81" s="2"/>
      <c r="URJ81" s="2"/>
      <c r="URK81" s="2"/>
      <c r="URL81" s="2"/>
      <c r="URM81" s="2"/>
      <c r="URN81" s="2"/>
      <c r="URO81" s="2"/>
      <c r="URP81" s="2"/>
      <c r="URQ81" s="2"/>
      <c r="URR81" s="2"/>
      <c r="URS81" s="2"/>
      <c r="URT81" s="2"/>
      <c r="URU81" s="2"/>
      <c r="URV81" s="2"/>
      <c r="URW81" s="2"/>
      <c r="URX81" s="2"/>
      <c r="URY81" s="2"/>
      <c r="URZ81" s="2"/>
      <c r="USA81" s="2"/>
      <c r="USB81" s="2"/>
      <c r="USC81" s="2"/>
      <c r="USD81" s="2"/>
      <c r="USE81" s="2"/>
      <c r="USF81" s="2"/>
      <c r="USG81" s="2"/>
      <c r="USH81" s="2"/>
      <c r="USI81" s="2"/>
      <c r="USJ81" s="2"/>
      <c r="USK81" s="2"/>
      <c r="USL81" s="2"/>
      <c r="USM81" s="2"/>
      <c r="USN81" s="2"/>
      <c r="USO81" s="2"/>
      <c r="USP81" s="2"/>
      <c r="USQ81" s="2"/>
      <c r="USR81" s="2"/>
      <c r="USS81" s="2"/>
      <c r="UST81" s="2"/>
      <c r="USU81" s="2"/>
      <c r="USV81" s="2"/>
      <c r="USW81" s="2"/>
      <c r="USX81" s="2"/>
      <c r="USY81" s="2"/>
      <c r="USZ81" s="2"/>
      <c r="UTA81" s="2"/>
      <c r="UTB81" s="2"/>
      <c r="UTC81" s="2"/>
      <c r="UTD81" s="2"/>
      <c r="UTE81" s="2"/>
      <c r="UTF81" s="2"/>
      <c r="UTG81" s="2"/>
      <c r="UTH81" s="2"/>
      <c r="UTI81" s="2"/>
      <c r="UTJ81" s="2"/>
      <c r="UTK81" s="2"/>
      <c r="UTL81" s="2"/>
      <c r="UTM81" s="2"/>
      <c r="UTN81" s="2"/>
      <c r="UTO81" s="2"/>
      <c r="UTP81" s="2"/>
      <c r="UTQ81" s="2"/>
      <c r="UTR81" s="2"/>
      <c r="UTS81" s="2"/>
      <c r="UTT81" s="2"/>
      <c r="UTU81" s="2"/>
      <c r="UTV81" s="2"/>
      <c r="UTW81" s="2"/>
      <c r="UTX81" s="2"/>
      <c r="UTY81" s="2"/>
      <c r="UTZ81" s="2"/>
      <c r="UUA81" s="2"/>
      <c r="UUB81" s="2"/>
      <c r="UUC81" s="2"/>
      <c r="UUD81" s="2"/>
      <c r="UUE81" s="2"/>
      <c r="UUF81" s="2"/>
      <c r="UUG81" s="2"/>
      <c r="UUH81" s="2"/>
      <c r="UUI81" s="2"/>
      <c r="UUJ81" s="2"/>
      <c r="UUK81" s="2"/>
      <c r="UUL81" s="2"/>
      <c r="UUM81" s="2"/>
      <c r="UUN81" s="2"/>
      <c r="UUO81" s="2"/>
      <c r="UUP81" s="2"/>
      <c r="UUQ81" s="2"/>
      <c r="UUR81" s="2"/>
      <c r="UUS81" s="2"/>
      <c r="UUT81" s="2"/>
      <c r="UUU81" s="2"/>
      <c r="UUV81" s="2"/>
      <c r="UUW81" s="2"/>
      <c r="UUX81" s="2"/>
      <c r="UUY81" s="2"/>
      <c r="UUZ81" s="2"/>
      <c r="UVA81" s="2"/>
      <c r="UVB81" s="2"/>
      <c r="UVC81" s="2"/>
      <c r="UVD81" s="2"/>
      <c r="UVE81" s="2"/>
      <c r="UVF81" s="2"/>
      <c r="UVG81" s="2"/>
      <c r="UVH81" s="2"/>
      <c r="UVI81" s="2"/>
      <c r="UVJ81" s="2"/>
      <c r="UVK81" s="2"/>
      <c r="UVL81" s="2"/>
      <c r="UVM81" s="2"/>
      <c r="UVN81" s="2"/>
      <c r="UVO81" s="2"/>
      <c r="UVP81" s="2"/>
      <c r="UVQ81" s="2"/>
      <c r="UVR81" s="2"/>
      <c r="UVS81" s="2"/>
      <c r="UVT81" s="2"/>
      <c r="UVU81" s="2"/>
      <c r="UVV81" s="2"/>
      <c r="UVW81" s="2"/>
      <c r="UVX81" s="2"/>
      <c r="UVY81" s="2"/>
      <c r="UVZ81" s="2"/>
      <c r="UWA81" s="2"/>
      <c r="UWB81" s="2"/>
      <c r="UWC81" s="2"/>
      <c r="UWD81" s="2"/>
      <c r="UWE81" s="2"/>
      <c r="UWF81" s="2"/>
      <c r="UWG81" s="2"/>
      <c r="UWH81" s="2"/>
      <c r="UWI81" s="2"/>
      <c r="UWJ81" s="2"/>
      <c r="UWK81" s="2"/>
      <c r="UWL81" s="2"/>
      <c r="UWM81" s="2"/>
      <c r="UWN81" s="2"/>
      <c r="UWO81" s="2"/>
      <c r="UWP81" s="2"/>
      <c r="UWQ81" s="2"/>
      <c r="UWR81" s="2"/>
      <c r="UWS81" s="2"/>
      <c r="UWT81" s="2"/>
      <c r="UWU81" s="2"/>
      <c r="UWV81" s="2"/>
      <c r="UWW81" s="2"/>
      <c r="UWX81" s="2"/>
      <c r="UWY81" s="2"/>
      <c r="UWZ81" s="2"/>
      <c r="UXA81" s="2"/>
      <c r="UXB81" s="2"/>
      <c r="UXC81" s="2"/>
      <c r="UXD81" s="2"/>
      <c r="UXE81" s="2"/>
      <c r="UXF81" s="2"/>
      <c r="UXG81" s="2"/>
      <c r="UXH81" s="2"/>
      <c r="UXI81" s="2"/>
      <c r="UXJ81" s="2"/>
      <c r="UXK81" s="2"/>
      <c r="UXL81" s="2"/>
      <c r="UXM81" s="2"/>
      <c r="UXN81" s="2"/>
      <c r="UXO81" s="2"/>
      <c r="UXP81" s="2"/>
      <c r="UXQ81" s="2"/>
      <c r="UXR81" s="2"/>
      <c r="UXS81" s="2"/>
      <c r="UXT81" s="2"/>
      <c r="UXU81" s="2"/>
      <c r="UXV81" s="2"/>
      <c r="UXW81" s="2"/>
      <c r="UXX81" s="2"/>
      <c r="UXY81" s="2"/>
      <c r="UXZ81" s="2"/>
      <c r="UYA81" s="2"/>
      <c r="UYB81" s="2"/>
      <c r="UYC81" s="2"/>
      <c r="UYD81" s="2"/>
      <c r="UYE81" s="2"/>
      <c r="UYF81" s="2"/>
      <c r="UYG81" s="2"/>
      <c r="UYH81" s="2"/>
      <c r="UYI81" s="2"/>
      <c r="UYJ81" s="2"/>
      <c r="UYK81" s="2"/>
      <c r="UYL81" s="2"/>
      <c r="UYM81" s="2"/>
      <c r="UYN81" s="2"/>
      <c r="UYO81" s="2"/>
      <c r="UYP81" s="2"/>
      <c r="UYQ81" s="2"/>
      <c r="UYR81" s="2"/>
      <c r="UYS81" s="2"/>
      <c r="UYT81" s="2"/>
      <c r="UYU81" s="2"/>
      <c r="UYV81" s="2"/>
      <c r="UYW81" s="2"/>
      <c r="UYX81" s="2"/>
      <c r="UYY81" s="2"/>
      <c r="UYZ81" s="2"/>
      <c r="UZA81" s="2"/>
      <c r="UZB81" s="2"/>
      <c r="UZC81" s="2"/>
      <c r="UZD81" s="2"/>
      <c r="UZE81" s="2"/>
      <c r="UZF81" s="2"/>
      <c r="UZG81" s="2"/>
      <c r="UZH81" s="2"/>
      <c r="UZI81" s="2"/>
      <c r="UZJ81" s="2"/>
      <c r="UZK81" s="2"/>
      <c r="UZL81" s="2"/>
      <c r="UZM81" s="2"/>
      <c r="UZN81" s="2"/>
      <c r="UZO81" s="2"/>
      <c r="UZP81" s="2"/>
      <c r="UZQ81" s="2"/>
      <c r="UZR81" s="2"/>
      <c r="UZS81" s="2"/>
      <c r="UZT81" s="2"/>
      <c r="UZU81" s="2"/>
      <c r="UZV81" s="2"/>
      <c r="UZW81" s="2"/>
      <c r="UZX81" s="2"/>
      <c r="UZY81" s="2"/>
      <c r="UZZ81" s="2"/>
      <c r="VAA81" s="2"/>
      <c r="VAB81" s="2"/>
      <c r="VAC81" s="2"/>
      <c r="VAD81" s="2"/>
      <c r="VAE81" s="2"/>
      <c r="VAF81" s="2"/>
      <c r="VAG81" s="2"/>
      <c r="VAH81" s="2"/>
      <c r="VAI81" s="2"/>
      <c r="VAJ81" s="2"/>
      <c r="VAK81" s="2"/>
      <c r="VAL81" s="2"/>
      <c r="VAM81" s="2"/>
      <c r="VAN81" s="2"/>
      <c r="VAO81" s="2"/>
      <c r="VAP81" s="2"/>
      <c r="VAQ81" s="2"/>
      <c r="VAR81" s="2"/>
      <c r="VAS81" s="2"/>
      <c r="VAT81" s="2"/>
      <c r="VAU81" s="2"/>
      <c r="VAV81" s="2"/>
      <c r="VAW81" s="2"/>
      <c r="VAX81" s="2"/>
      <c r="VAY81" s="2"/>
      <c r="VAZ81" s="2"/>
      <c r="VBA81" s="2"/>
      <c r="VBB81" s="2"/>
      <c r="VBC81" s="2"/>
      <c r="VBD81" s="2"/>
      <c r="VBE81" s="2"/>
      <c r="VBF81" s="2"/>
      <c r="VBG81" s="2"/>
      <c r="VBH81" s="2"/>
      <c r="VBI81" s="2"/>
      <c r="VBJ81" s="2"/>
      <c r="VBK81" s="2"/>
      <c r="VBL81" s="2"/>
      <c r="VBM81" s="2"/>
      <c r="VBN81" s="2"/>
      <c r="VBO81" s="2"/>
      <c r="VBP81" s="2"/>
      <c r="VBQ81" s="2"/>
      <c r="VBR81" s="2"/>
      <c r="VBS81" s="2"/>
      <c r="VBT81" s="2"/>
      <c r="VBU81" s="2"/>
      <c r="VBV81" s="2"/>
      <c r="VBW81" s="2"/>
      <c r="VBX81" s="2"/>
      <c r="VBY81" s="2"/>
      <c r="VBZ81" s="2"/>
      <c r="VCA81" s="2"/>
      <c r="VCB81" s="2"/>
      <c r="VCC81" s="2"/>
      <c r="VCD81" s="2"/>
      <c r="VCE81" s="2"/>
      <c r="VCF81" s="2"/>
      <c r="VCG81" s="2"/>
      <c r="VCH81" s="2"/>
      <c r="VCI81" s="2"/>
      <c r="VCJ81" s="2"/>
      <c r="VCK81" s="2"/>
      <c r="VCL81" s="2"/>
      <c r="VCM81" s="2"/>
      <c r="VCN81" s="2"/>
      <c r="VCO81" s="2"/>
      <c r="VCP81" s="2"/>
      <c r="VCQ81" s="2"/>
      <c r="VCR81" s="2"/>
      <c r="VCS81" s="2"/>
      <c r="VCT81" s="2"/>
      <c r="VCU81" s="2"/>
      <c r="VCV81" s="2"/>
      <c r="VCW81" s="2"/>
      <c r="VCX81" s="2"/>
      <c r="VCY81" s="2"/>
      <c r="VCZ81" s="2"/>
      <c r="VDA81" s="2"/>
      <c r="VDB81" s="2"/>
      <c r="VDC81" s="2"/>
      <c r="VDD81" s="2"/>
      <c r="VDE81" s="2"/>
      <c r="VDF81" s="2"/>
      <c r="VDG81" s="2"/>
      <c r="VDH81" s="2"/>
      <c r="VDI81" s="2"/>
      <c r="VDJ81" s="2"/>
      <c r="VDK81" s="2"/>
      <c r="VDL81" s="2"/>
      <c r="VDM81" s="2"/>
      <c r="VDN81" s="2"/>
      <c r="VDO81" s="2"/>
      <c r="VDP81" s="2"/>
      <c r="VDQ81" s="2"/>
      <c r="VDR81" s="2"/>
      <c r="VDS81" s="2"/>
      <c r="VDT81" s="2"/>
      <c r="VDU81" s="2"/>
      <c r="VDV81" s="2"/>
      <c r="VDW81" s="2"/>
      <c r="VDX81" s="2"/>
      <c r="VDY81" s="2"/>
      <c r="VDZ81" s="2"/>
      <c r="VEA81" s="2"/>
      <c r="VEB81" s="2"/>
      <c r="VEC81" s="2"/>
      <c r="VED81" s="2"/>
      <c r="VEE81" s="2"/>
      <c r="VEF81" s="2"/>
      <c r="VEG81" s="2"/>
      <c r="VEH81" s="2"/>
      <c r="VEI81" s="2"/>
      <c r="VEJ81" s="2"/>
      <c r="VEK81" s="2"/>
      <c r="VEL81" s="2"/>
      <c r="VEM81" s="2"/>
      <c r="VEN81" s="2"/>
      <c r="VEO81" s="2"/>
      <c r="VEP81" s="2"/>
      <c r="VEQ81" s="2"/>
      <c r="VER81" s="2"/>
      <c r="VES81" s="2"/>
      <c r="VET81" s="2"/>
      <c r="VEU81" s="2"/>
      <c r="VEV81" s="2"/>
      <c r="VEW81" s="2"/>
      <c r="VEX81" s="2"/>
      <c r="VEY81" s="2"/>
      <c r="VEZ81" s="2"/>
      <c r="VFA81" s="2"/>
      <c r="VFB81" s="2"/>
      <c r="VFC81" s="2"/>
      <c r="VFD81" s="2"/>
      <c r="VFE81" s="2"/>
      <c r="VFF81" s="2"/>
      <c r="VFG81" s="2"/>
      <c r="VFH81" s="2"/>
      <c r="VFI81" s="2"/>
      <c r="VFJ81" s="2"/>
      <c r="VFK81" s="2"/>
      <c r="VFL81" s="2"/>
      <c r="VFM81" s="2"/>
      <c r="VFN81" s="2"/>
      <c r="VFO81" s="2"/>
      <c r="VFP81" s="2"/>
      <c r="VFQ81" s="2"/>
      <c r="VFR81" s="2"/>
      <c r="VFS81" s="2"/>
      <c r="VFT81" s="2"/>
      <c r="VFU81" s="2"/>
      <c r="VFV81" s="2"/>
      <c r="VFW81" s="2"/>
      <c r="VFX81" s="2"/>
      <c r="VFY81" s="2"/>
      <c r="VFZ81" s="2"/>
      <c r="VGA81" s="2"/>
      <c r="VGB81" s="2"/>
      <c r="VGC81" s="2"/>
      <c r="VGD81" s="2"/>
      <c r="VGE81" s="2"/>
      <c r="VGF81" s="2"/>
      <c r="VGG81" s="2"/>
      <c r="VGH81" s="2"/>
      <c r="VGI81" s="2"/>
      <c r="VGJ81" s="2"/>
      <c r="VGK81" s="2"/>
      <c r="VGL81" s="2"/>
      <c r="VGM81" s="2"/>
      <c r="VGN81" s="2"/>
      <c r="VGO81" s="2"/>
      <c r="VGP81" s="2"/>
      <c r="VGQ81" s="2"/>
      <c r="VGR81" s="2"/>
      <c r="VGS81" s="2"/>
      <c r="VGT81" s="2"/>
      <c r="VGU81" s="2"/>
      <c r="VGV81" s="2"/>
      <c r="VGW81" s="2"/>
      <c r="VGX81" s="2"/>
      <c r="VGY81" s="2"/>
      <c r="VGZ81" s="2"/>
      <c r="VHA81" s="2"/>
      <c r="VHB81" s="2"/>
      <c r="VHC81" s="2"/>
      <c r="VHD81" s="2"/>
      <c r="VHE81" s="2"/>
      <c r="VHF81" s="2"/>
      <c r="VHG81" s="2"/>
      <c r="VHH81" s="2"/>
      <c r="VHI81" s="2"/>
      <c r="VHJ81" s="2"/>
      <c r="VHK81" s="2"/>
      <c r="VHL81" s="2"/>
      <c r="VHM81" s="2"/>
      <c r="VHN81" s="2"/>
      <c r="VHO81" s="2"/>
      <c r="VHP81" s="2"/>
      <c r="VHQ81" s="2"/>
      <c r="VHR81" s="2"/>
      <c r="VHS81" s="2"/>
      <c r="VHT81" s="2"/>
      <c r="VHU81" s="2"/>
      <c r="VHV81" s="2"/>
      <c r="VHW81" s="2"/>
      <c r="VHX81" s="2"/>
      <c r="VHY81" s="2"/>
      <c r="VHZ81" s="2"/>
      <c r="VIA81" s="2"/>
      <c r="VIB81" s="2"/>
      <c r="VIC81" s="2"/>
      <c r="VID81" s="2"/>
      <c r="VIE81" s="2"/>
      <c r="VIF81" s="2"/>
      <c r="VIG81" s="2"/>
      <c r="VIH81" s="2"/>
      <c r="VII81" s="2"/>
      <c r="VIJ81" s="2"/>
      <c r="VIK81" s="2"/>
      <c r="VIL81" s="2"/>
      <c r="VIM81" s="2"/>
      <c r="VIN81" s="2"/>
      <c r="VIO81" s="2"/>
      <c r="VIP81" s="2"/>
      <c r="VIQ81" s="2"/>
      <c r="VIR81" s="2"/>
      <c r="VIS81" s="2"/>
      <c r="VIT81" s="2"/>
      <c r="VIU81" s="2"/>
      <c r="VIV81" s="2"/>
      <c r="VIW81" s="2"/>
      <c r="VIX81" s="2"/>
      <c r="VIY81" s="2"/>
      <c r="VIZ81" s="2"/>
      <c r="VJA81" s="2"/>
      <c r="VJB81" s="2"/>
      <c r="VJC81" s="2"/>
      <c r="VJD81" s="2"/>
      <c r="VJE81" s="2"/>
      <c r="VJF81" s="2"/>
      <c r="VJG81" s="2"/>
      <c r="VJH81" s="2"/>
      <c r="VJI81" s="2"/>
      <c r="VJJ81" s="2"/>
      <c r="VJK81" s="2"/>
      <c r="VJL81" s="2"/>
      <c r="VJM81" s="2"/>
      <c r="VJN81" s="2"/>
      <c r="VJO81" s="2"/>
      <c r="VJP81" s="2"/>
      <c r="VJQ81" s="2"/>
      <c r="VJR81" s="2"/>
      <c r="VJS81" s="2"/>
      <c r="VJT81" s="2"/>
      <c r="VJU81" s="2"/>
      <c r="VJV81" s="2"/>
      <c r="VJW81" s="2"/>
      <c r="VJX81" s="2"/>
      <c r="VJY81" s="2"/>
      <c r="VJZ81" s="2"/>
      <c r="VKA81" s="2"/>
      <c r="VKB81" s="2"/>
      <c r="VKC81" s="2"/>
      <c r="VKD81" s="2"/>
      <c r="VKE81" s="2"/>
      <c r="VKF81" s="2"/>
      <c r="VKG81" s="2"/>
      <c r="VKH81" s="2"/>
      <c r="VKI81" s="2"/>
      <c r="VKJ81" s="2"/>
      <c r="VKK81" s="2"/>
      <c r="VKL81" s="2"/>
      <c r="VKM81" s="2"/>
      <c r="VKN81" s="2"/>
      <c r="VKO81" s="2"/>
      <c r="VKP81" s="2"/>
      <c r="VKQ81" s="2"/>
      <c r="VKR81" s="2"/>
      <c r="VKS81" s="2"/>
      <c r="VKT81" s="2"/>
      <c r="VKU81" s="2"/>
      <c r="VKV81" s="2"/>
      <c r="VKW81" s="2"/>
      <c r="VKX81" s="2"/>
      <c r="VKY81" s="2"/>
      <c r="VKZ81" s="2"/>
      <c r="VLA81" s="2"/>
      <c r="VLB81" s="2"/>
      <c r="VLC81" s="2"/>
      <c r="VLD81" s="2"/>
      <c r="VLE81" s="2"/>
      <c r="VLF81" s="2"/>
      <c r="VLG81" s="2"/>
      <c r="VLH81" s="2"/>
      <c r="VLI81" s="2"/>
      <c r="VLJ81" s="2"/>
      <c r="VLK81" s="2"/>
      <c r="VLL81" s="2"/>
      <c r="VLM81" s="2"/>
      <c r="VLN81" s="2"/>
      <c r="VLO81" s="2"/>
      <c r="VLP81" s="2"/>
      <c r="VLQ81" s="2"/>
      <c r="VLR81" s="2"/>
      <c r="VLS81" s="2"/>
      <c r="VLT81" s="2"/>
      <c r="VLU81" s="2"/>
      <c r="VLV81" s="2"/>
      <c r="VLW81" s="2"/>
      <c r="VLX81" s="2"/>
      <c r="VLY81" s="2"/>
      <c r="VLZ81" s="2"/>
      <c r="VMA81" s="2"/>
      <c r="VMB81" s="2"/>
      <c r="VMC81" s="2"/>
      <c r="VMD81" s="2"/>
      <c r="VME81" s="2"/>
      <c r="VMF81" s="2"/>
      <c r="VMG81" s="2"/>
      <c r="VMH81" s="2"/>
      <c r="VMI81" s="2"/>
      <c r="VMJ81" s="2"/>
      <c r="VMK81" s="2"/>
      <c r="VML81" s="2"/>
      <c r="VMM81" s="2"/>
      <c r="VMN81" s="2"/>
      <c r="VMO81" s="2"/>
      <c r="VMP81" s="2"/>
      <c r="VMQ81" s="2"/>
      <c r="VMR81" s="2"/>
      <c r="VMS81" s="2"/>
      <c r="VMT81" s="2"/>
      <c r="VMU81" s="2"/>
      <c r="VMV81" s="2"/>
      <c r="VMW81" s="2"/>
      <c r="VMX81" s="2"/>
      <c r="VMY81" s="2"/>
      <c r="VMZ81" s="2"/>
      <c r="VNA81" s="2"/>
      <c r="VNB81" s="2"/>
      <c r="VNC81" s="2"/>
      <c r="VND81" s="2"/>
      <c r="VNE81" s="2"/>
      <c r="VNF81" s="2"/>
      <c r="VNG81" s="2"/>
      <c r="VNH81" s="2"/>
      <c r="VNI81" s="2"/>
      <c r="VNJ81" s="2"/>
      <c r="VNK81" s="2"/>
      <c r="VNL81" s="2"/>
      <c r="VNM81" s="2"/>
      <c r="VNN81" s="2"/>
      <c r="VNO81" s="2"/>
      <c r="VNP81" s="2"/>
      <c r="VNQ81" s="2"/>
      <c r="VNR81" s="2"/>
      <c r="VNS81" s="2"/>
      <c r="VNT81" s="2"/>
      <c r="VNU81" s="2"/>
      <c r="VNV81" s="2"/>
      <c r="VNW81" s="2"/>
      <c r="VNX81" s="2"/>
      <c r="VNY81" s="2"/>
      <c r="VNZ81" s="2"/>
      <c r="VOA81" s="2"/>
      <c r="VOB81" s="2"/>
      <c r="VOC81" s="2"/>
      <c r="VOD81" s="2"/>
      <c r="VOE81" s="2"/>
      <c r="VOF81" s="2"/>
      <c r="VOG81" s="2"/>
      <c r="VOH81" s="2"/>
      <c r="VOI81" s="2"/>
      <c r="VOJ81" s="2"/>
      <c r="VOK81" s="2"/>
      <c r="VOL81" s="2"/>
      <c r="VOM81" s="2"/>
      <c r="VON81" s="2"/>
      <c r="VOO81" s="2"/>
      <c r="VOP81" s="2"/>
      <c r="VOQ81" s="2"/>
      <c r="VOR81" s="2"/>
      <c r="VOS81" s="2"/>
      <c r="VOT81" s="2"/>
      <c r="VOU81" s="2"/>
      <c r="VOV81" s="2"/>
      <c r="VOW81" s="2"/>
      <c r="VOX81" s="2"/>
      <c r="VOY81" s="2"/>
      <c r="VOZ81" s="2"/>
      <c r="VPA81" s="2"/>
      <c r="VPB81" s="2"/>
      <c r="VPC81" s="2"/>
      <c r="VPD81" s="2"/>
      <c r="VPE81" s="2"/>
      <c r="VPF81" s="2"/>
      <c r="VPG81" s="2"/>
      <c r="VPH81" s="2"/>
      <c r="VPI81" s="2"/>
      <c r="VPJ81" s="2"/>
      <c r="VPK81" s="2"/>
      <c r="VPL81" s="2"/>
      <c r="VPM81" s="2"/>
      <c r="VPN81" s="2"/>
      <c r="VPO81" s="2"/>
      <c r="VPP81" s="2"/>
      <c r="VPQ81" s="2"/>
      <c r="VPR81" s="2"/>
      <c r="VPS81" s="2"/>
      <c r="VPT81" s="2"/>
      <c r="VPU81" s="2"/>
      <c r="VPV81" s="2"/>
      <c r="VPW81" s="2"/>
      <c r="VPX81" s="2"/>
      <c r="VPY81" s="2"/>
      <c r="VPZ81" s="2"/>
      <c r="VQA81" s="2"/>
      <c r="VQB81" s="2"/>
      <c r="VQC81" s="2"/>
      <c r="VQD81" s="2"/>
      <c r="VQE81" s="2"/>
      <c r="VQF81" s="2"/>
      <c r="VQG81" s="2"/>
      <c r="VQH81" s="2"/>
      <c r="VQI81" s="2"/>
      <c r="VQJ81" s="2"/>
      <c r="VQK81" s="2"/>
      <c r="VQL81" s="2"/>
      <c r="VQM81" s="2"/>
      <c r="VQN81" s="2"/>
      <c r="VQO81" s="2"/>
      <c r="VQP81" s="2"/>
      <c r="VQQ81" s="2"/>
      <c r="VQR81" s="2"/>
      <c r="VQS81" s="2"/>
      <c r="VQT81" s="2"/>
      <c r="VQU81" s="2"/>
      <c r="VQV81" s="2"/>
      <c r="VQW81" s="2"/>
      <c r="VQX81" s="2"/>
      <c r="VQY81" s="2"/>
      <c r="VQZ81" s="2"/>
      <c r="VRA81" s="2"/>
      <c r="VRB81" s="2"/>
      <c r="VRC81" s="2"/>
      <c r="VRD81" s="2"/>
      <c r="VRE81" s="2"/>
      <c r="VRF81" s="2"/>
      <c r="VRG81" s="2"/>
      <c r="VRH81" s="2"/>
      <c r="VRI81" s="2"/>
      <c r="VRJ81" s="2"/>
      <c r="VRK81" s="2"/>
      <c r="VRL81" s="2"/>
      <c r="VRM81" s="2"/>
      <c r="VRN81" s="2"/>
      <c r="VRO81" s="2"/>
      <c r="VRP81" s="2"/>
      <c r="VRQ81" s="2"/>
      <c r="VRR81" s="2"/>
      <c r="VRS81" s="2"/>
      <c r="VRT81" s="2"/>
      <c r="VRU81" s="2"/>
      <c r="VRV81" s="2"/>
      <c r="VRW81" s="2"/>
      <c r="VRX81" s="2"/>
      <c r="VRY81" s="2"/>
      <c r="VRZ81" s="2"/>
      <c r="VSA81" s="2"/>
      <c r="VSB81" s="2"/>
      <c r="VSC81" s="2"/>
      <c r="VSD81" s="2"/>
      <c r="VSE81" s="2"/>
      <c r="VSF81" s="2"/>
      <c r="VSG81" s="2"/>
      <c r="VSH81" s="2"/>
      <c r="VSI81" s="2"/>
      <c r="VSJ81" s="2"/>
      <c r="VSK81" s="2"/>
      <c r="VSL81" s="2"/>
      <c r="VSM81" s="2"/>
      <c r="VSN81" s="2"/>
      <c r="VSO81" s="2"/>
      <c r="VSP81" s="2"/>
      <c r="VSQ81" s="2"/>
      <c r="VSR81" s="2"/>
      <c r="VSS81" s="2"/>
      <c r="VST81" s="2"/>
      <c r="VSU81" s="2"/>
      <c r="VSV81" s="2"/>
      <c r="VSW81" s="2"/>
      <c r="VSX81" s="2"/>
      <c r="VSY81" s="2"/>
      <c r="VSZ81" s="2"/>
      <c r="VTA81" s="2"/>
      <c r="VTB81" s="2"/>
      <c r="VTC81" s="2"/>
      <c r="VTD81" s="2"/>
      <c r="VTE81" s="2"/>
      <c r="VTF81" s="2"/>
      <c r="VTG81" s="2"/>
      <c r="VTH81" s="2"/>
      <c r="VTI81" s="2"/>
      <c r="VTJ81" s="2"/>
      <c r="VTK81" s="2"/>
      <c r="VTL81" s="2"/>
      <c r="VTM81" s="2"/>
      <c r="VTN81" s="2"/>
      <c r="VTO81" s="2"/>
      <c r="VTP81" s="2"/>
      <c r="VTQ81" s="2"/>
      <c r="VTR81" s="2"/>
      <c r="VTS81" s="2"/>
      <c r="VTT81" s="2"/>
      <c r="VTU81" s="2"/>
      <c r="VTV81" s="2"/>
      <c r="VTW81" s="2"/>
      <c r="VTX81" s="2"/>
      <c r="VTY81" s="2"/>
      <c r="VTZ81" s="2"/>
      <c r="VUA81" s="2"/>
      <c r="VUB81" s="2"/>
      <c r="VUC81" s="2"/>
      <c r="VUD81" s="2"/>
      <c r="VUE81" s="2"/>
      <c r="VUF81" s="2"/>
      <c r="VUG81" s="2"/>
      <c r="VUH81" s="2"/>
      <c r="VUI81" s="2"/>
      <c r="VUJ81" s="2"/>
      <c r="VUK81" s="2"/>
      <c r="VUL81" s="2"/>
      <c r="VUM81" s="2"/>
      <c r="VUN81" s="2"/>
      <c r="VUO81" s="2"/>
      <c r="VUP81" s="2"/>
      <c r="VUQ81" s="2"/>
      <c r="VUR81" s="2"/>
      <c r="VUS81" s="2"/>
      <c r="VUT81" s="2"/>
      <c r="VUU81" s="2"/>
      <c r="VUV81" s="2"/>
      <c r="VUW81" s="2"/>
      <c r="VUX81" s="2"/>
      <c r="VUY81" s="2"/>
      <c r="VUZ81" s="2"/>
      <c r="VVA81" s="2"/>
      <c r="VVB81" s="2"/>
      <c r="VVC81" s="2"/>
      <c r="VVD81" s="2"/>
      <c r="VVE81" s="2"/>
      <c r="VVF81" s="2"/>
      <c r="VVG81" s="2"/>
      <c r="VVH81" s="2"/>
      <c r="VVI81" s="2"/>
      <c r="VVJ81" s="2"/>
      <c r="VVK81" s="2"/>
      <c r="VVL81" s="2"/>
      <c r="VVM81" s="2"/>
      <c r="VVN81" s="2"/>
      <c r="VVO81" s="2"/>
      <c r="VVP81" s="2"/>
      <c r="VVQ81" s="2"/>
      <c r="VVR81" s="2"/>
      <c r="VVS81" s="2"/>
      <c r="VVT81" s="2"/>
      <c r="VVU81" s="2"/>
      <c r="VVV81" s="2"/>
      <c r="VVW81" s="2"/>
      <c r="VVX81" s="2"/>
      <c r="VVY81" s="2"/>
      <c r="VVZ81" s="2"/>
      <c r="VWA81" s="2"/>
      <c r="VWB81" s="2"/>
      <c r="VWC81" s="2"/>
      <c r="VWD81" s="2"/>
      <c r="VWE81" s="2"/>
      <c r="VWF81" s="2"/>
      <c r="VWG81" s="2"/>
      <c r="VWH81" s="2"/>
      <c r="VWI81" s="2"/>
      <c r="VWJ81" s="2"/>
      <c r="VWK81" s="2"/>
      <c r="VWL81" s="2"/>
      <c r="VWM81" s="2"/>
      <c r="VWN81" s="2"/>
      <c r="VWO81" s="2"/>
      <c r="VWP81" s="2"/>
      <c r="VWQ81" s="2"/>
      <c r="VWR81" s="2"/>
      <c r="VWS81" s="2"/>
      <c r="VWT81" s="2"/>
      <c r="VWU81" s="2"/>
      <c r="VWV81" s="2"/>
      <c r="VWW81" s="2"/>
      <c r="VWX81" s="2"/>
      <c r="VWY81" s="2"/>
      <c r="VWZ81" s="2"/>
      <c r="VXA81" s="2"/>
      <c r="VXB81" s="2"/>
      <c r="VXC81" s="2"/>
      <c r="VXD81" s="2"/>
      <c r="VXE81" s="2"/>
      <c r="VXF81" s="2"/>
      <c r="VXG81" s="2"/>
      <c r="VXH81" s="2"/>
      <c r="VXI81" s="2"/>
      <c r="VXJ81" s="2"/>
      <c r="VXK81" s="2"/>
      <c r="VXL81" s="2"/>
      <c r="VXM81" s="2"/>
      <c r="VXN81" s="2"/>
      <c r="VXO81" s="2"/>
      <c r="VXP81" s="2"/>
      <c r="VXQ81" s="2"/>
      <c r="VXR81" s="2"/>
      <c r="VXS81" s="2"/>
      <c r="VXT81" s="2"/>
      <c r="VXU81" s="2"/>
      <c r="VXV81" s="2"/>
      <c r="VXW81" s="2"/>
      <c r="VXX81" s="2"/>
      <c r="VXY81" s="2"/>
      <c r="VXZ81" s="2"/>
      <c r="VYA81" s="2"/>
      <c r="VYB81" s="2"/>
      <c r="VYC81" s="2"/>
      <c r="VYD81" s="2"/>
      <c r="VYE81" s="2"/>
      <c r="VYF81" s="2"/>
      <c r="VYG81" s="2"/>
      <c r="VYH81" s="2"/>
      <c r="VYI81" s="2"/>
      <c r="VYJ81" s="2"/>
      <c r="VYK81" s="2"/>
      <c r="VYL81" s="2"/>
      <c r="VYM81" s="2"/>
      <c r="VYN81" s="2"/>
      <c r="VYO81" s="2"/>
      <c r="VYP81" s="2"/>
      <c r="VYQ81" s="2"/>
      <c r="VYR81" s="2"/>
      <c r="VYS81" s="2"/>
      <c r="VYT81" s="2"/>
      <c r="VYU81" s="2"/>
      <c r="VYV81" s="2"/>
      <c r="VYW81" s="2"/>
      <c r="VYX81" s="2"/>
      <c r="VYY81" s="2"/>
      <c r="VYZ81" s="2"/>
      <c r="VZA81" s="2"/>
      <c r="VZB81" s="2"/>
      <c r="VZC81" s="2"/>
      <c r="VZD81" s="2"/>
      <c r="VZE81" s="2"/>
      <c r="VZF81" s="2"/>
      <c r="VZG81" s="2"/>
      <c r="VZH81" s="2"/>
      <c r="VZI81" s="2"/>
      <c r="VZJ81" s="2"/>
      <c r="VZK81" s="2"/>
      <c r="VZL81" s="2"/>
      <c r="VZM81" s="2"/>
      <c r="VZN81" s="2"/>
      <c r="VZO81" s="2"/>
      <c r="VZP81" s="2"/>
      <c r="VZQ81" s="2"/>
      <c r="VZR81" s="2"/>
      <c r="VZS81" s="2"/>
      <c r="VZT81" s="2"/>
      <c r="VZU81" s="2"/>
      <c r="VZV81" s="2"/>
      <c r="VZW81" s="2"/>
      <c r="VZX81" s="2"/>
      <c r="VZY81" s="2"/>
      <c r="VZZ81" s="2"/>
      <c r="WAA81" s="2"/>
      <c r="WAB81" s="2"/>
      <c r="WAC81" s="2"/>
      <c r="WAD81" s="2"/>
      <c r="WAE81" s="2"/>
      <c r="WAF81" s="2"/>
      <c r="WAG81" s="2"/>
      <c r="WAH81" s="2"/>
      <c r="WAI81" s="2"/>
      <c r="WAJ81" s="2"/>
      <c r="WAK81" s="2"/>
      <c r="WAL81" s="2"/>
      <c r="WAM81" s="2"/>
      <c r="WAN81" s="2"/>
      <c r="WAO81" s="2"/>
      <c r="WAP81" s="2"/>
      <c r="WAQ81" s="2"/>
      <c r="WAR81" s="2"/>
      <c r="WAS81" s="2"/>
      <c r="WAT81" s="2"/>
      <c r="WAU81" s="2"/>
      <c r="WAV81" s="2"/>
      <c r="WAW81" s="2"/>
      <c r="WAX81" s="2"/>
      <c r="WAY81" s="2"/>
      <c r="WAZ81" s="2"/>
      <c r="WBA81" s="2"/>
      <c r="WBB81" s="2"/>
      <c r="WBC81" s="2"/>
      <c r="WBD81" s="2"/>
      <c r="WBE81" s="2"/>
      <c r="WBF81" s="2"/>
      <c r="WBG81" s="2"/>
      <c r="WBH81" s="2"/>
      <c r="WBI81" s="2"/>
      <c r="WBJ81" s="2"/>
      <c r="WBK81" s="2"/>
      <c r="WBL81" s="2"/>
      <c r="WBM81" s="2"/>
      <c r="WBN81" s="2"/>
      <c r="WBO81" s="2"/>
      <c r="WBP81" s="2"/>
      <c r="WBQ81" s="2"/>
      <c r="WBR81" s="2"/>
      <c r="WBS81" s="2"/>
      <c r="WBT81" s="2"/>
      <c r="WBU81" s="2"/>
      <c r="WBV81" s="2"/>
      <c r="WBW81" s="2"/>
      <c r="WBX81" s="2"/>
      <c r="WBY81" s="2"/>
      <c r="WBZ81" s="2"/>
      <c r="WCA81" s="2"/>
      <c r="WCB81" s="2"/>
      <c r="WCC81" s="2"/>
      <c r="WCD81" s="2"/>
      <c r="WCE81" s="2"/>
      <c r="WCF81" s="2"/>
      <c r="WCG81" s="2"/>
      <c r="WCH81" s="2"/>
      <c r="WCI81" s="2"/>
      <c r="WCJ81" s="2"/>
      <c r="WCK81" s="2"/>
      <c r="WCL81" s="2"/>
      <c r="WCM81" s="2"/>
      <c r="WCN81" s="2"/>
      <c r="WCO81" s="2"/>
      <c r="WCP81" s="2"/>
      <c r="WCQ81" s="2"/>
      <c r="WCR81" s="2"/>
      <c r="WCS81" s="2"/>
      <c r="WCT81" s="2"/>
      <c r="WCU81" s="2"/>
      <c r="WCV81" s="2"/>
      <c r="WCW81" s="2"/>
      <c r="WCX81" s="2"/>
      <c r="WCY81" s="2"/>
      <c r="WCZ81" s="2"/>
      <c r="WDA81" s="2"/>
      <c r="WDB81" s="2"/>
      <c r="WDC81" s="2"/>
      <c r="WDD81" s="2"/>
      <c r="WDE81" s="2"/>
      <c r="WDF81" s="2"/>
      <c r="WDG81" s="2"/>
      <c r="WDH81" s="2"/>
      <c r="WDI81" s="2"/>
      <c r="WDJ81" s="2"/>
      <c r="WDK81" s="2"/>
      <c r="WDL81" s="2"/>
      <c r="WDM81" s="2"/>
      <c r="WDN81" s="2"/>
      <c r="WDO81" s="2"/>
      <c r="WDP81" s="2"/>
      <c r="WDQ81" s="2"/>
      <c r="WDR81" s="2"/>
      <c r="WDS81" s="2"/>
      <c r="WDT81" s="2"/>
      <c r="WDU81" s="2"/>
      <c r="WDV81" s="2"/>
      <c r="WDW81" s="2"/>
      <c r="WDX81" s="2"/>
      <c r="WDY81" s="2"/>
      <c r="WDZ81" s="2"/>
      <c r="WEA81" s="2"/>
      <c r="WEB81" s="2"/>
      <c r="WEC81" s="2"/>
      <c r="WED81" s="2"/>
      <c r="WEE81" s="2"/>
      <c r="WEF81" s="2"/>
      <c r="WEG81" s="2"/>
      <c r="WEH81" s="2"/>
      <c r="WEI81" s="2"/>
      <c r="WEJ81" s="2"/>
      <c r="WEK81" s="2"/>
      <c r="WEL81" s="2"/>
      <c r="WEM81" s="2"/>
      <c r="WEN81" s="2"/>
      <c r="WEO81" s="2"/>
      <c r="WEP81" s="2"/>
      <c r="WEQ81" s="2"/>
      <c r="WER81" s="2"/>
      <c r="WES81" s="2"/>
      <c r="WET81" s="2"/>
      <c r="WEU81" s="2"/>
      <c r="WEV81" s="2"/>
      <c r="WEW81" s="2"/>
      <c r="WEX81" s="2"/>
      <c r="WEY81" s="2"/>
      <c r="WEZ81" s="2"/>
      <c r="WFA81" s="2"/>
      <c r="WFB81" s="2"/>
      <c r="WFC81" s="2"/>
      <c r="WFD81" s="2"/>
      <c r="WFE81" s="2"/>
      <c r="WFF81" s="2"/>
      <c r="WFG81" s="2"/>
      <c r="WFH81" s="2"/>
      <c r="WFI81" s="2"/>
      <c r="WFJ81" s="2"/>
      <c r="WFK81" s="2"/>
      <c r="WFL81" s="2"/>
      <c r="WFM81" s="2"/>
      <c r="WFN81" s="2"/>
      <c r="WFO81" s="2"/>
      <c r="WFP81" s="2"/>
      <c r="WFQ81" s="2"/>
      <c r="WFR81" s="2"/>
      <c r="WFS81" s="2"/>
      <c r="WFT81" s="2"/>
      <c r="WFU81" s="2"/>
      <c r="WFV81" s="2"/>
      <c r="WFW81" s="2"/>
      <c r="WFX81" s="2"/>
      <c r="WFY81" s="2"/>
      <c r="WFZ81" s="2"/>
      <c r="WGA81" s="2"/>
      <c r="WGB81" s="2"/>
      <c r="WGC81" s="2"/>
      <c r="WGD81" s="2"/>
      <c r="WGE81" s="2"/>
      <c r="WGF81" s="2"/>
      <c r="WGG81" s="2"/>
      <c r="WGH81" s="2"/>
      <c r="WGI81" s="2"/>
      <c r="WGJ81" s="2"/>
      <c r="WGK81" s="2"/>
      <c r="WGL81" s="2"/>
      <c r="WGM81" s="2"/>
      <c r="WGN81" s="2"/>
      <c r="WGO81" s="2"/>
      <c r="WGP81" s="2"/>
      <c r="WGQ81" s="2"/>
      <c r="WGR81" s="2"/>
      <c r="WGS81" s="2"/>
      <c r="WGT81" s="2"/>
      <c r="WGU81" s="2"/>
      <c r="WGV81" s="2"/>
      <c r="WGW81" s="2"/>
      <c r="WGX81" s="2"/>
      <c r="WGY81" s="2"/>
      <c r="WGZ81" s="2"/>
      <c r="WHA81" s="2"/>
      <c r="WHB81" s="2"/>
      <c r="WHC81" s="2"/>
      <c r="WHD81" s="2"/>
      <c r="WHE81" s="2"/>
      <c r="WHF81" s="2"/>
      <c r="WHG81" s="2"/>
      <c r="WHH81" s="2"/>
      <c r="WHI81" s="2"/>
      <c r="WHJ81" s="2"/>
      <c r="WHK81" s="2"/>
      <c r="WHL81" s="2"/>
      <c r="WHM81" s="2"/>
      <c r="WHN81" s="2"/>
      <c r="WHO81" s="2"/>
      <c r="WHP81" s="2"/>
      <c r="WHQ81" s="2"/>
      <c r="WHR81" s="2"/>
      <c r="WHS81" s="2"/>
      <c r="WHT81" s="2"/>
      <c r="WHU81" s="2"/>
      <c r="WHV81" s="2"/>
      <c r="WHW81" s="2"/>
      <c r="WHX81" s="2"/>
      <c r="WHY81" s="2"/>
      <c r="WHZ81" s="2"/>
      <c r="WIA81" s="2"/>
      <c r="WIB81" s="2"/>
      <c r="WIC81" s="2"/>
      <c r="WID81" s="2"/>
      <c r="WIE81" s="2"/>
      <c r="WIF81" s="2"/>
      <c r="WIG81" s="2"/>
      <c r="WIH81" s="2"/>
      <c r="WII81" s="2"/>
      <c r="WIJ81" s="2"/>
      <c r="WIK81" s="2"/>
      <c r="WIL81" s="2"/>
      <c r="WIM81" s="2"/>
      <c r="WIN81" s="2"/>
      <c r="WIO81" s="2"/>
      <c r="WIP81" s="2"/>
      <c r="WIQ81" s="2"/>
      <c r="WIR81" s="2"/>
      <c r="WIS81" s="2"/>
      <c r="WIT81" s="2"/>
      <c r="WIU81" s="2"/>
      <c r="WIV81" s="2"/>
      <c r="WIW81" s="2"/>
      <c r="WIX81" s="2"/>
      <c r="WIY81" s="2"/>
      <c r="WIZ81" s="2"/>
      <c r="WJA81" s="2"/>
      <c r="WJB81" s="2"/>
      <c r="WJC81" s="2"/>
      <c r="WJD81" s="2"/>
      <c r="WJE81" s="2"/>
      <c r="WJF81" s="2"/>
      <c r="WJG81" s="2"/>
      <c r="WJH81" s="2"/>
      <c r="WJI81" s="2"/>
      <c r="WJJ81" s="2"/>
      <c r="WJK81" s="2"/>
      <c r="WJL81" s="2"/>
      <c r="WJM81" s="2"/>
      <c r="WJN81" s="2"/>
      <c r="WJO81" s="2"/>
      <c r="WJP81" s="2"/>
      <c r="WJQ81" s="2"/>
      <c r="WJR81" s="2"/>
      <c r="WJS81" s="2"/>
      <c r="WJT81" s="2"/>
      <c r="WJU81" s="2"/>
      <c r="WJV81" s="2"/>
      <c r="WJW81" s="2"/>
      <c r="WJX81" s="2"/>
      <c r="WJY81" s="2"/>
      <c r="WJZ81" s="2"/>
      <c r="WKA81" s="2"/>
      <c r="WKB81" s="2"/>
      <c r="WKC81" s="2"/>
      <c r="WKD81" s="2"/>
      <c r="WKE81" s="2"/>
      <c r="WKF81" s="2"/>
      <c r="WKG81" s="2"/>
      <c r="WKH81" s="2"/>
      <c r="WKI81" s="2"/>
      <c r="WKJ81" s="2"/>
      <c r="WKK81" s="2"/>
      <c r="WKL81" s="2"/>
      <c r="WKM81" s="2"/>
      <c r="WKN81" s="2"/>
      <c r="WKO81" s="2"/>
      <c r="WKP81" s="2"/>
      <c r="WKQ81" s="2"/>
      <c r="WKR81" s="2"/>
      <c r="WKS81" s="2"/>
      <c r="WKT81" s="2"/>
      <c r="WKU81" s="2"/>
      <c r="WKV81" s="2"/>
      <c r="WKW81" s="2"/>
      <c r="WKX81" s="2"/>
      <c r="WKY81" s="2"/>
      <c r="WKZ81" s="2"/>
      <c r="WLA81" s="2"/>
      <c r="WLB81" s="2"/>
      <c r="WLC81" s="2"/>
      <c r="WLD81" s="2"/>
      <c r="WLE81" s="2"/>
      <c r="WLF81" s="2"/>
      <c r="WLG81" s="2"/>
      <c r="WLH81" s="2"/>
      <c r="WLI81" s="2"/>
      <c r="WLJ81" s="2"/>
      <c r="WLK81" s="2"/>
      <c r="WLL81" s="2"/>
      <c r="WLM81" s="2"/>
      <c r="WLN81" s="2"/>
      <c r="WLO81" s="2"/>
      <c r="WLP81" s="2"/>
      <c r="WLQ81" s="2"/>
      <c r="WLR81" s="2"/>
      <c r="WLS81" s="2"/>
      <c r="WLT81" s="2"/>
      <c r="WLU81" s="2"/>
      <c r="WLV81" s="2"/>
      <c r="WLW81" s="2"/>
      <c r="WLX81" s="2"/>
      <c r="WLY81" s="2"/>
      <c r="WLZ81" s="2"/>
      <c r="WMA81" s="2"/>
      <c r="WMB81" s="2"/>
      <c r="WMC81" s="2"/>
      <c r="WMD81" s="2"/>
      <c r="WME81" s="2"/>
      <c r="WMF81" s="2"/>
      <c r="WMG81" s="2"/>
      <c r="WMH81" s="2"/>
      <c r="WMI81" s="2"/>
      <c r="WMJ81" s="2"/>
      <c r="WMK81" s="2"/>
      <c r="WML81" s="2"/>
      <c r="WMM81" s="2"/>
      <c r="WMN81" s="2"/>
      <c r="WMO81" s="2"/>
      <c r="WMP81" s="2"/>
      <c r="WMQ81" s="2"/>
      <c r="WMR81" s="2"/>
      <c r="WMS81" s="2"/>
      <c r="WMT81" s="2"/>
      <c r="WMU81" s="2"/>
      <c r="WMV81" s="2"/>
      <c r="WMW81" s="2"/>
      <c r="WMX81" s="2"/>
      <c r="WMY81" s="2"/>
      <c r="WMZ81" s="2"/>
      <c r="WNA81" s="2"/>
      <c r="WNB81" s="2"/>
      <c r="WNC81" s="2"/>
      <c r="WND81" s="2"/>
      <c r="WNE81" s="2"/>
      <c r="WNF81" s="2"/>
      <c r="WNG81" s="2"/>
      <c r="WNH81" s="2"/>
      <c r="WNI81" s="2"/>
      <c r="WNJ81" s="2"/>
      <c r="WNK81" s="2"/>
      <c r="WNL81" s="2"/>
      <c r="WNM81" s="2"/>
      <c r="WNN81" s="2"/>
      <c r="WNO81" s="2"/>
      <c r="WNP81" s="2"/>
      <c r="WNQ81" s="2"/>
      <c r="WNR81" s="2"/>
      <c r="WNS81" s="2"/>
      <c r="WNT81" s="2"/>
      <c r="WNU81" s="2"/>
      <c r="WNV81" s="2"/>
      <c r="WNW81" s="2"/>
      <c r="WNX81" s="2"/>
      <c r="WNY81" s="2"/>
      <c r="WNZ81" s="2"/>
      <c r="WOA81" s="2"/>
      <c r="WOB81" s="2"/>
      <c r="WOC81" s="2"/>
      <c r="WOD81" s="2"/>
      <c r="WOE81" s="2"/>
      <c r="WOF81" s="2"/>
      <c r="WOG81" s="2"/>
      <c r="WOH81" s="2"/>
      <c r="WOI81" s="2"/>
      <c r="WOJ81" s="2"/>
      <c r="WOK81" s="2"/>
      <c r="WOL81" s="2"/>
      <c r="WOM81" s="2"/>
      <c r="WON81" s="2"/>
      <c r="WOO81" s="2"/>
      <c r="WOP81" s="2"/>
      <c r="WOQ81" s="2"/>
      <c r="WOR81" s="2"/>
      <c r="WOS81" s="2"/>
      <c r="WOT81" s="2"/>
      <c r="WOU81" s="2"/>
      <c r="WOV81" s="2"/>
      <c r="WOW81" s="2"/>
      <c r="WOX81" s="2"/>
      <c r="WOY81" s="2"/>
      <c r="WOZ81" s="2"/>
      <c r="WPA81" s="2"/>
      <c r="WPB81" s="2"/>
      <c r="WPC81" s="2"/>
      <c r="WPD81" s="2"/>
      <c r="WPE81" s="2"/>
      <c r="WPF81" s="2"/>
      <c r="WPG81" s="2"/>
      <c r="WPH81" s="2"/>
      <c r="WPI81" s="2"/>
      <c r="WPJ81" s="2"/>
      <c r="WPK81" s="2"/>
      <c r="WPL81" s="2"/>
      <c r="WPM81" s="2"/>
      <c r="WPN81" s="2"/>
      <c r="WPO81" s="2"/>
      <c r="WPP81" s="2"/>
      <c r="WPQ81" s="2"/>
      <c r="WPR81" s="2"/>
      <c r="WPS81" s="2"/>
      <c r="WPT81" s="2"/>
      <c r="WPU81" s="2"/>
      <c r="WPV81" s="2"/>
      <c r="WPW81" s="2"/>
      <c r="WPX81" s="2"/>
      <c r="WPY81" s="2"/>
      <c r="WPZ81" s="2"/>
      <c r="WQA81" s="2"/>
      <c r="WQB81" s="2"/>
      <c r="WQC81" s="2"/>
      <c r="WQD81" s="2"/>
      <c r="WQE81" s="2"/>
      <c r="WQF81" s="2"/>
      <c r="WQG81" s="2"/>
      <c r="WQH81" s="2"/>
      <c r="WQI81" s="2"/>
      <c r="WQJ81" s="2"/>
      <c r="WQK81" s="2"/>
      <c r="WQL81" s="2"/>
      <c r="WQM81" s="2"/>
      <c r="WQN81" s="2"/>
      <c r="WQO81" s="2"/>
      <c r="WQP81" s="2"/>
      <c r="WQQ81" s="2"/>
      <c r="WQR81" s="2"/>
      <c r="WQS81" s="2"/>
      <c r="WQT81" s="2"/>
      <c r="WQU81" s="2"/>
      <c r="WQV81" s="2"/>
      <c r="WQW81" s="2"/>
      <c r="WQX81" s="2"/>
      <c r="WQY81" s="2"/>
      <c r="WQZ81" s="2"/>
      <c r="WRA81" s="2"/>
      <c r="WRB81" s="2"/>
      <c r="WRC81" s="2"/>
      <c r="WRD81" s="2"/>
      <c r="WRE81" s="2"/>
      <c r="WRF81" s="2"/>
      <c r="WRG81" s="2"/>
      <c r="WRH81" s="2"/>
      <c r="WRI81" s="2"/>
      <c r="WRJ81" s="2"/>
      <c r="WRK81" s="2"/>
      <c r="WRL81" s="2"/>
      <c r="WRM81" s="2"/>
      <c r="WRN81" s="2"/>
      <c r="WRO81" s="2"/>
      <c r="WRP81" s="2"/>
      <c r="WRQ81" s="2"/>
      <c r="WRR81" s="2"/>
      <c r="WRS81" s="2"/>
      <c r="WRT81" s="2"/>
      <c r="WRU81" s="2"/>
      <c r="WRV81" s="2"/>
      <c r="WRW81" s="2"/>
      <c r="WRX81" s="2"/>
      <c r="WRY81" s="2"/>
      <c r="WRZ81" s="2"/>
      <c r="WSA81" s="2"/>
      <c r="WSB81" s="2"/>
      <c r="WSC81" s="2"/>
      <c r="WSD81" s="2"/>
      <c r="WSE81" s="2"/>
      <c r="WSF81" s="2"/>
      <c r="WSG81" s="2"/>
      <c r="WSH81" s="2"/>
      <c r="WSI81" s="2"/>
      <c r="WSJ81" s="2"/>
      <c r="WSK81" s="2"/>
      <c r="WSL81" s="2"/>
      <c r="WSM81" s="2"/>
      <c r="WSN81" s="2"/>
      <c r="WSO81" s="2"/>
      <c r="WSP81" s="2"/>
      <c r="WSQ81" s="2"/>
      <c r="WSR81" s="2"/>
      <c r="WSS81" s="2"/>
      <c r="WST81" s="2"/>
      <c r="WSU81" s="2"/>
      <c r="WSV81" s="2"/>
      <c r="WSW81" s="2"/>
      <c r="WSX81" s="2"/>
      <c r="WSY81" s="2"/>
      <c r="WSZ81" s="2"/>
      <c r="WTA81" s="2"/>
      <c r="WTB81" s="2"/>
      <c r="WTC81" s="2"/>
      <c r="WTD81" s="2"/>
      <c r="WTE81" s="2"/>
      <c r="WTF81" s="2"/>
      <c r="WTG81" s="2"/>
      <c r="WTH81" s="2"/>
      <c r="WTI81" s="2"/>
      <c r="WTJ81" s="2"/>
      <c r="WTK81" s="2"/>
      <c r="WTL81" s="2"/>
      <c r="WTM81" s="2"/>
      <c r="WTN81" s="2"/>
      <c r="WTO81" s="2"/>
      <c r="WTP81" s="2"/>
      <c r="WTQ81" s="2"/>
      <c r="WTR81" s="2"/>
      <c r="WTS81" s="2"/>
      <c r="WTT81" s="2"/>
      <c r="WTU81" s="2"/>
      <c r="WTV81" s="2"/>
      <c r="WTW81" s="2"/>
      <c r="WTX81" s="2"/>
      <c r="WTY81" s="2"/>
      <c r="WTZ81" s="2"/>
      <c r="WUA81" s="2"/>
      <c r="WUB81" s="2"/>
      <c r="WUC81" s="2"/>
      <c r="WUD81" s="2"/>
      <c r="WUE81" s="2"/>
      <c r="WUF81" s="2"/>
      <c r="WUG81" s="2"/>
      <c r="WUH81" s="2"/>
      <c r="WUI81" s="2"/>
      <c r="WUJ81" s="2"/>
      <c r="WUK81" s="2"/>
      <c r="WUL81" s="2"/>
      <c r="WUM81" s="2"/>
      <c r="WUN81" s="2"/>
      <c r="WUO81" s="2"/>
      <c r="WUP81" s="2"/>
      <c r="WUQ81" s="2"/>
      <c r="WUR81" s="2"/>
      <c r="WUS81" s="2"/>
      <c r="WUT81" s="2"/>
      <c r="WUU81" s="2"/>
      <c r="WUV81" s="2"/>
      <c r="WUW81" s="2"/>
      <c r="WUX81" s="2"/>
      <c r="WUY81" s="2"/>
      <c r="WUZ81" s="2"/>
      <c r="WVA81" s="2"/>
      <c r="WVB81" s="2"/>
      <c r="WVC81" s="2"/>
      <c r="WVD81" s="2"/>
      <c r="WVE81" s="2"/>
      <c r="WVF81" s="2"/>
      <c r="WVG81" s="2"/>
      <c r="WVH81" s="2"/>
      <c r="WVI81" s="2"/>
      <c r="WVJ81" s="2"/>
      <c r="WVK81" s="2"/>
      <c r="WVL81" s="2"/>
      <c r="WVM81" s="2"/>
      <c r="WVN81" s="2"/>
      <c r="WVO81" s="2"/>
      <c r="WVP81" s="2"/>
      <c r="WVQ81" s="2"/>
      <c r="WVR81" s="2"/>
      <c r="WVS81" s="2"/>
      <c r="WVT81" s="2"/>
      <c r="WVU81" s="2"/>
      <c r="WVV81" s="2"/>
      <c r="WVW81" s="2"/>
      <c r="WVX81" s="2"/>
      <c r="WVY81" s="2"/>
      <c r="WVZ81" s="2"/>
      <c r="WWA81" s="2"/>
      <c r="WWB81" s="2"/>
      <c r="WWC81" s="2"/>
      <c r="WWD81" s="2"/>
      <c r="WWE81" s="2"/>
      <c r="WWF81" s="2"/>
      <c r="WWG81" s="2"/>
      <c r="WWH81" s="2"/>
      <c r="WWI81" s="2"/>
      <c r="WWJ81" s="2"/>
      <c r="WWK81" s="2"/>
      <c r="WWL81" s="2"/>
      <c r="WWM81" s="2"/>
      <c r="WWN81" s="2"/>
      <c r="WWO81" s="2"/>
      <c r="WWP81" s="2"/>
      <c r="WWQ81" s="2"/>
      <c r="WWR81" s="2"/>
      <c r="WWS81" s="2"/>
      <c r="WWT81" s="2"/>
      <c r="WWU81" s="2"/>
      <c r="WWV81" s="2"/>
      <c r="WWW81" s="2"/>
      <c r="WWX81" s="2"/>
      <c r="WWY81" s="2"/>
      <c r="WWZ81" s="2"/>
      <c r="WXA81" s="2"/>
      <c r="WXB81" s="2"/>
      <c r="WXC81" s="2"/>
      <c r="WXD81" s="2"/>
      <c r="WXE81" s="2"/>
      <c r="WXF81" s="2"/>
      <c r="WXG81" s="2"/>
      <c r="WXH81" s="2"/>
      <c r="WXI81" s="2"/>
      <c r="WXJ81" s="2"/>
      <c r="WXK81" s="2"/>
      <c r="WXL81" s="2"/>
      <c r="WXM81" s="2"/>
      <c r="WXN81" s="2"/>
      <c r="WXO81" s="2"/>
      <c r="WXP81" s="2"/>
      <c r="WXQ81" s="2"/>
      <c r="WXR81" s="2"/>
      <c r="WXS81" s="2"/>
      <c r="WXT81" s="2"/>
      <c r="WXU81" s="2"/>
      <c r="WXV81" s="2"/>
      <c r="WXW81" s="2"/>
      <c r="WXX81" s="2"/>
      <c r="WXY81" s="2"/>
      <c r="WXZ81" s="2"/>
      <c r="WYA81" s="2"/>
      <c r="WYB81" s="2"/>
      <c r="WYC81" s="2"/>
      <c r="WYD81" s="2"/>
      <c r="WYE81" s="2"/>
      <c r="WYF81" s="2"/>
      <c r="WYG81" s="2"/>
      <c r="WYH81" s="2"/>
      <c r="WYI81" s="2"/>
      <c r="WYJ81" s="2"/>
      <c r="WYK81" s="2"/>
      <c r="WYL81" s="2"/>
      <c r="WYM81" s="2"/>
      <c r="WYN81" s="2"/>
      <c r="WYO81" s="2"/>
      <c r="WYP81" s="2"/>
      <c r="WYQ81" s="2"/>
      <c r="WYR81" s="2"/>
      <c r="WYS81" s="2"/>
      <c r="WYT81" s="2"/>
      <c r="WYU81" s="2"/>
      <c r="WYV81" s="2"/>
      <c r="WYW81" s="2"/>
      <c r="WYX81" s="2"/>
      <c r="WYY81" s="2"/>
      <c r="WYZ81" s="2"/>
      <c r="WZA81" s="2"/>
      <c r="WZB81" s="2"/>
      <c r="WZC81" s="2"/>
      <c r="WZD81" s="2"/>
      <c r="WZE81" s="2"/>
      <c r="WZF81" s="2"/>
      <c r="WZG81" s="2"/>
      <c r="WZH81" s="2"/>
      <c r="WZI81" s="2"/>
      <c r="WZJ81" s="2"/>
      <c r="WZK81" s="2"/>
      <c r="WZL81" s="2"/>
      <c r="WZM81" s="2"/>
      <c r="WZN81" s="2"/>
      <c r="WZO81" s="2"/>
      <c r="WZP81" s="2"/>
      <c r="WZQ81" s="2"/>
      <c r="WZR81" s="2"/>
      <c r="WZS81" s="2"/>
      <c r="WZT81" s="2"/>
      <c r="WZU81" s="2"/>
      <c r="WZV81" s="2"/>
      <c r="WZW81" s="2"/>
      <c r="WZX81" s="2"/>
      <c r="WZY81" s="2"/>
      <c r="WZZ81" s="2"/>
      <c r="XAA81" s="2"/>
      <c r="XAB81" s="2"/>
      <c r="XAC81" s="2"/>
      <c r="XAD81" s="2"/>
      <c r="XAE81" s="2"/>
      <c r="XAF81" s="2"/>
      <c r="XAG81" s="2"/>
      <c r="XAH81" s="2"/>
      <c r="XAI81" s="2"/>
      <c r="XAJ81" s="2"/>
      <c r="XAK81" s="2"/>
      <c r="XAL81" s="2"/>
      <c r="XAM81" s="2"/>
      <c r="XAN81" s="2"/>
      <c r="XAO81" s="2"/>
      <c r="XAP81" s="2"/>
      <c r="XAQ81" s="2"/>
      <c r="XAR81" s="2"/>
      <c r="XAS81" s="2"/>
      <c r="XAT81" s="2"/>
      <c r="XAU81" s="2"/>
      <c r="XAV81" s="2"/>
      <c r="XAW81" s="2"/>
      <c r="XAX81" s="2"/>
      <c r="XAY81" s="2"/>
      <c r="XAZ81" s="2"/>
      <c r="XBA81" s="2"/>
      <c r="XBB81" s="2"/>
      <c r="XBC81" s="2"/>
      <c r="XBD81" s="2"/>
      <c r="XBE81" s="2"/>
      <c r="XBF81" s="2"/>
      <c r="XBG81" s="2"/>
      <c r="XBH81" s="2"/>
      <c r="XBI81" s="2"/>
      <c r="XBJ81" s="2"/>
      <c r="XBK81" s="2"/>
      <c r="XBL81" s="2"/>
      <c r="XBM81" s="2"/>
      <c r="XBN81" s="2"/>
      <c r="XBO81" s="2"/>
      <c r="XBP81" s="2"/>
      <c r="XBQ81" s="2"/>
      <c r="XBR81" s="2"/>
      <c r="XBS81" s="2"/>
      <c r="XBT81" s="2"/>
      <c r="XBU81" s="2"/>
      <c r="XBV81" s="2"/>
      <c r="XBW81" s="2"/>
      <c r="XBX81" s="2"/>
      <c r="XBY81" s="2"/>
      <c r="XBZ81" s="2"/>
      <c r="XCA81" s="2"/>
      <c r="XCB81" s="2"/>
      <c r="XCC81" s="2"/>
      <c r="XCD81" s="2"/>
      <c r="XCE81" s="2"/>
      <c r="XCF81" s="2"/>
      <c r="XCG81" s="2"/>
      <c r="XCH81" s="2"/>
      <c r="XCI81" s="2"/>
      <c r="XCJ81" s="2"/>
      <c r="XCK81" s="2"/>
      <c r="XCL81" s="2"/>
      <c r="XCM81" s="2"/>
      <c r="XCN81" s="2"/>
      <c r="XCO81" s="2"/>
      <c r="XCP81" s="2"/>
      <c r="XCQ81" s="2"/>
      <c r="XCR81" s="2"/>
      <c r="XCS81" s="2"/>
      <c r="XCT81" s="2"/>
      <c r="XCU81" s="2"/>
      <c r="XCV81" s="2"/>
      <c r="XCW81" s="2"/>
      <c r="XCX81" s="2"/>
      <c r="XCY81" s="2"/>
      <c r="XCZ81" s="2"/>
      <c r="XDA81" s="2"/>
      <c r="XDB81" s="2"/>
      <c r="XDC81" s="2"/>
      <c r="XDD81" s="2"/>
      <c r="XDE81" s="2"/>
      <c r="XDF81" s="2"/>
      <c r="XDG81" s="2"/>
      <c r="XDH81" s="2"/>
      <c r="XDI81" s="2"/>
      <c r="XDJ81" s="2"/>
      <c r="XDK81" s="2"/>
      <c r="XDL81" s="2"/>
      <c r="XDM81" s="2"/>
      <c r="XDN81" s="2"/>
      <c r="XDO81" s="2"/>
      <c r="XDP81" s="2"/>
      <c r="XDQ81" s="2"/>
      <c r="XDR81" s="2"/>
      <c r="XDS81" s="2"/>
      <c r="XDT81" s="2"/>
      <c r="XDU81" s="2"/>
      <c r="XDV81" s="2"/>
      <c r="XDW81" s="2"/>
      <c r="XDX81" s="2"/>
      <c r="XDY81" s="2"/>
      <c r="XDZ81" s="2"/>
      <c r="XEA81" s="2"/>
      <c r="XEB81" s="2"/>
      <c r="XEC81" s="2"/>
      <c r="XED81" s="2"/>
      <c r="XEE81" s="2"/>
      <c r="XEF81" s="2"/>
      <c r="XEG81" s="2"/>
      <c r="XEH81" s="2"/>
      <c r="XEI81" s="2"/>
      <c r="XEJ81" s="2"/>
      <c r="XEK81" s="2"/>
      <c r="XEL81" s="2"/>
      <c r="XEM81" s="2"/>
      <c r="XEN81" s="2"/>
      <c r="XEO81" s="2"/>
      <c r="XEP81" s="2"/>
      <c r="XEQ81" s="2"/>
      <c r="XER81" s="2"/>
      <c r="XES81" s="2"/>
      <c r="XET81" s="2"/>
      <c r="XEU81" s="2"/>
      <c r="XEV81" s="2"/>
      <c r="XEW81" s="2"/>
      <c r="XEX81" s="2"/>
      <c r="XEY81" s="2"/>
      <c r="XEZ81" s="2"/>
      <c r="XFA81" s="2"/>
      <c r="XFB81" s="2"/>
      <c r="XFC81" s="2"/>
    </row>
    <row r="82" spans="1:16383" x14ac:dyDescent="0.2">
      <c r="A82" s="2" t="s">
        <v>42</v>
      </c>
      <c r="B82" s="2" t="s">
        <v>208</v>
      </c>
      <c r="C82" s="167">
        <v>2.5000000000000001E-2</v>
      </c>
      <c r="D82" s="167">
        <v>0.02</v>
      </c>
      <c r="E82" s="167">
        <v>0.03</v>
      </c>
      <c r="F82" s="167"/>
      <c r="G82" s="167"/>
      <c r="H82" s="167"/>
      <c r="I82" s="167"/>
      <c r="J82" s="167"/>
      <c r="K82" s="167"/>
      <c r="L82" s="167"/>
      <c r="M82" s="167"/>
      <c r="N82" s="167"/>
      <c r="O82" s="167"/>
      <c r="P82" s="167"/>
      <c r="Q82" s="167"/>
      <c r="R82" s="167"/>
      <c r="S82" s="167"/>
      <c r="T82" s="167"/>
      <c r="U82" s="167"/>
      <c r="V82" s="167"/>
      <c r="W82" s="167"/>
      <c r="X82" s="167"/>
      <c r="Y82" s="167"/>
      <c r="Z82" s="167"/>
      <c r="AA82" s="167"/>
      <c r="AB82" s="167"/>
      <c r="AC82" s="167"/>
      <c r="AD82" s="167"/>
      <c r="AE82" s="167"/>
      <c r="AF82" s="167"/>
      <c r="AG82" s="167"/>
      <c r="AH82" s="167"/>
      <c r="AI82" s="167"/>
      <c r="AJ82" t="s">
        <v>3</v>
      </c>
      <c r="AK82" s="2" t="s">
        <v>525</v>
      </c>
    </row>
    <row r="83" spans="1:16383" x14ac:dyDescent="0.2">
      <c r="A83" s="2"/>
      <c r="B83" s="2"/>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7"/>
      <c r="AF83" s="167"/>
      <c r="AG83" s="167"/>
      <c r="AH83" s="167"/>
      <c r="AI83" s="167"/>
    </row>
    <row r="84" spans="1:16383" x14ac:dyDescent="0.2">
      <c r="A84" s="3" t="s">
        <v>90</v>
      </c>
      <c r="B84" s="3" t="s">
        <v>5</v>
      </c>
      <c r="C84" s="161"/>
      <c r="D84" s="161"/>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c r="AC84" s="161"/>
      <c r="AD84" s="161"/>
      <c r="AE84" s="161"/>
      <c r="AF84" s="161"/>
      <c r="AG84" s="161"/>
      <c r="AH84" s="161"/>
      <c r="AI84" s="161"/>
      <c r="AJ84" s="3" t="s">
        <v>5</v>
      </c>
      <c r="AK84" s="3"/>
      <c r="AL84" s="3"/>
    </row>
    <row r="85" spans="1:16383" x14ac:dyDescent="0.2">
      <c r="A85" t="s">
        <v>213</v>
      </c>
      <c r="B85" s="2" t="s">
        <v>431</v>
      </c>
      <c r="C85" s="46">
        <v>100000</v>
      </c>
      <c r="D85" s="163"/>
      <c r="E85" s="163"/>
      <c r="F85" s="163"/>
      <c r="G85" s="163"/>
      <c r="H85" s="163"/>
      <c r="I85" s="163"/>
      <c r="J85" s="163"/>
      <c r="K85" s="163"/>
      <c r="L85" s="163"/>
      <c r="M85" s="163"/>
      <c r="N85" s="163"/>
      <c r="O85" s="163"/>
      <c r="P85" s="163"/>
      <c r="Q85" s="163"/>
      <c r="R85" s="163"/>
      <c r="S85" s="163"/>
      <c r="T85" s="163"/>
      <c r="U85" s="163"/>
      <c r="V85" s="163"/>
      <c r="W85" s="163"/>
      <c r="X85" s="163"/>
      <c r="Y85" s="163"/>
      <c r="Z85" s="163"/>
      <c r="AA85" s="163"/>
      <c r="AB85" s="163"/>
      <c r="AC85" s="163"/>
      <c r="AD85" s="163"/>
      <c r="AE85" s="163"/>
      <c r="AF85" s="163"/>
      <c r="AG85" s="163"/>
      <c r="AH85" s="163"/>
      <c r="AI85" s="163"/>
      <c r="AJ85" s="8" t="s">
        <v>85</v>
      </c>
    </row>
    <row r="86" spans="1:16383" x14ac:dyDescent="0.2">
      <c r="A86" t="s">
        <v>214</v>
      </c>
      <c r="B86" s="2" t="s">
        <v>438</v>
      </c>
      <c r="C86" s="47">
        <v>0</v>
      </c>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8" t="s">
        <v>85</v>
      </c>
    </row>
    <row r="87" spans="1:16383" x14ac:dyDescent="0.2">
      <c r="A87" t="s">
        <v>41</v>
      </c>
      <c r="B87" t="s">
        <v>140</v>
      </c>
      <c r="C87">
        <v>799</v>
      </c>
      <c r="D87" s="169"/>
      <c r="F87">
        <v>745.87355730923559</v>
      </c>
      <c r="G87">
        <v>714.52019991744601</v>
      </c>
      <c r="H87">
        <v>691.42997148645998</v>
      </c>
      <c r="I87">
        <v>672.68117692128908</v>
      </c>
      <c r="J87">
        <v>656.61186781632227</v>
      </c>
      <c r="K87">
        <v>642.36791495500881</v>
      </c>
      <c r="L87">
        <v>629.45429505375057</v>
      </c>
      <c r="M87">
        <v>617.55928681013597</v>
      </c>
      <c r="N87">
        <v>606.47422496808986</v>
      </c>
      <c r="O87">
        <v>596.05269430011754</v>
      </c>
      <c r="P87">
        <v>586.18802968129626</v>
      </c>
      <c r="Q87">
        <v>576.80010105025553</v>
      </c>
      <c r="R87">
        <v>567.82714748374917</v>
      </c>
      <c r="S87">
        <v>559.22051605497757</v>
      </c>
      <c r="T87">
        <v>550.94115146891863</v>
      </c>
      <c r="U87">
        <v>542.95718308525613</v>
      </c>
      <c r="V87">
        <v>535.24222317804652</v>
      </c>
      <c r="W87">
        <v>527.77413967997438</v>
      </c>
      <c r="X87">
        <v>520.53415356030905</v>
      </c>
      <c r="Y87">
        <v>513.50616330756634</v>
      </c>
      <c r="Z87">
        <v>506.67623145832772</v>
      </c>
      <c r="AA87">
        <v>500.03218881187388</v>
      </c>
      <c r="AB87">
        <v>493.56332548345461</v>
      </c>
      <c r="AC87">
        <v>487.26014696264713</v>
      </c>
      <c r="AD87">
        <v>481.11417947317858</v>
      </c>
      <c r="AE87">
        <v>475.11781317331952</v>
      </c>
      <c r="AF87">
        <v>469.26417471994591</v>
      </c>
      <c r="AG87">
        <v>463.5470228490957</v>
      </c>
      <c r="AH87">
        <v>457.96066216650979</v>
      </c>
      <c r="AI87">
        <v>452.49987147014122</v>
      </c>
      <c r="AJ87" t="s">
        <v>68</v>
      </c>
      <c r="AK87" t="s">
        <v>514</v>
      </c>
    </row>
    <row r="88" spans="1:16383" x14ac:dyDescent="0.2">
      <c r="A88" t="s">
        <v>42</v>
      </c>
      <c r="B88" s="2" t="s">
        <v>141</v>
      </c>
      <c r="C88" s="162">
        <v>2.5000000000000001E-2</v>
      </c>
      <c r="D88" s="162">
        <v>0.02</v>
      </c>
      <c r="E88" s="162">
        <v>0.03</v>
      </c>
      <c r="AJ88" t="s">
        <v>3</v>
      </c>
      <c r="AK88" t="s">
        <v>514</v>
      </c>
    </row>
    <row r="89" spans="1:16383" x14ac:dyDescent="0.2">
      <c r="A89" t="s">
        <v>449</v>
      </c>
      <c r="B89" s="2" t="s">
        <v>448</v>
      </c>
      <c r="C89" s="166">
        <v>0.65</v>
      </c>
      <c r="D89" s="166"/>
      <c r="E89" s="166"/>
      <c r="F89" s="166">
        <f t="shared" ref="F89:AH89" si="4">$C$89+(F1-$C$1)/(2050-2020)*($AI$89-$C$89)</f>
        <v>0.65500000000000003</v>
      </c>
      <c r="G89" s="166">
        <f t="shared" si="4"/>
        <v>0.66</v>
      </c>
      <c r="H89" s="166">
        <f t="shared" si="4"/>
        <v>0.66500000000000004</v>
      </c>
      <c r="I89" s="166">
        <f t="shared" si="4"/>
        <v>0.67</v>
      </c>
      <c r="J89" s="166">
        <f t="shared" si="4"/>
        <v>0.67500000000000004</v>
      </c>
      <c r="K89" s="166">
        <f t="shared" si="4"/>
        <v>0.68</v>
      </c>
      <c r="L89" s="166">
        <f t="shared" si="4"/>
        <v>0.68500000000000005</v>
      </c>
      <c r="M89" s="166">
        <f t="shared" si="4"/>
        <v>0.69000000000000006</v>
      </c>
      <c r="N89" s="166">
        <f t="shared" si="4"/>
        <v>0.69500000000000006</v>
      </c>
      <c r="O89" s="166">
        <f t="shared" si="4"/>
        <v>0.70000000000000007</v>
      </c>
      <c r="P89" s="166">
        <f t="shared" si="4"/>
        <v>0.70500000000000007</v>
      </c>
      <c r="Q89" s="166">
        <f t="shared" si="4"/>
        <v>0.71000000000000008</v>
      </c>
      <c r="R89" s="166">
        <f t="shared" si="4"/>
        <v>0.71500000000000008</v>
      </c>
      <c r="S89" s="166">
        <f t="shared" si="4"/>
        <v>0.72</v>
      </c>
      <c r="T89" s="166">
        <f t="shared" si="4"/>
        <v>0.72500000000000009</v>
      </c>
      <c r="U89" s="166">
        <f t="shared" si="4"/>
        <v>0.73</v>
      </c>
      <c r="V89" s="166">
        <f t="shared" si="4"/>
        <v>0.73499999999999999</v>
      </c>
      <c r="W89" s="166">
        <f t="shared" si="4"/>
        <v>0.74</v>
      </c>
      <c r="X89" s="166">
        <f t="shared" si="4"/>
        <v>0.745</v>
      </c>
      <c r="Y89" s="166">
        <f t="shared" si="4"/>
        <v>0.75</v>
      </c>
      <c r="Z89" s="166">
        <f t="shared" si="4"/>
        <v>0.755</v>
      </c>
      <c r="AA89" s="166">
        <f t="shared" si="4"/>
        <v>0.76</v>
      </c>
      <c r="AB89" s="166">
        <f t="shared" si="4"/>
        <v>0.76500000000000001</v>
      </c>
      <c r="AC89" s="166">
        <f t="shared" si="4"/>
        <v>0.77</v>
      </c>
      <c r="AD89" s="166">
        <f t="shared" si="4"/>
        <v>0.77500000000000002</v>
      </c>
      <c r="AE89" s="166">
        <f t="shared" si="4"/>
        <v>0.78</v>
      </c>
      <c r="AF89" s="166">
        <f t="shared" si="4"/>
        <v>0.78500000000000003</v>
      </c>
      <c r="AG89" s="166">
        <f t="shared" si="4"/>
        <v>0.79</v>
      </c>
      <c r="AH89" s="166">
        <f t="shared" si="4"/>
        <v>0.79500000000000004</v>
      </c>
      <c r="AI89" s="166">
        <v>0.8</v>
      </c>
      <c r="AJ89" t="s">
        <v>529</v>
      </c>
      <c r="AK89" t="s">
        <v>514</v>
      </c>
      <c r="AN89" s="175" t="s">
        <v>452</v>
      </c>
      <c r="AO89" s="175" t="s">
        <v>440</v>
      </c>
      <c r="AP89" s="175" t="s">
        <v>447</v>
      </c>
    </row>
    <row r="90" spans="1:16383" x14ac:dyDescent="0.2">
      <c r="A90" t="s">
        <v>446</v>
      </c>
      <c r="B90" s="2" t="s">
        <v>445</v>
      </c>
      <c r="C90">
        <f>67.07/(1.97+0.87+0.19+0.01)</f>
        <v>22.0625</v>
      </c>
      <c r="AJ90" t="s">
        <v>549</v>
      </c>
      <c r="AK90" t="s">
        <v>543</v>
      </c>
      <c r="AN90" s="175" t="s">
        <v>453</v>
      </c>
      <c r="AO90" s="175" t="s">
        <v>440</v>
      </c>
      <c r="AP90" s="175" t="s">
        <v>447</v>
      </c>
    </row>
    <row r="91" spans="1:16383" x14ac:dyDescent="0.2">
      <c r="A91" t="s">
        <v>450</v>
      </c>
      <c r="B91" s="2" t="s">
        <v>451</v>
      </c>
      <c r="C91" s="165">
        <f>21.86/67.07</f>
        <v>0.32592813478455346</v>
      </c>
      <c r="D91" s="165"/>
      <c r="E91" s="165"/>
      <c r="F91" s="165"/>
      <c r="G91" s="165"/>
      <c r="H91" s="165"/>
      <c r="I91" s="165"/>
      <c r="J91" s="165"/>
      <c r="K91" s="165"/>
      <c r="L91" s="165"/>
      <c r="M91" s="165"/>
      <c r="N91" s="165"/>
      <c r="O91" s="165"/>
      <c r="P91" s="165"/>
      <c r="Q91" s="165"/>
      <c r="R91" s="165"/>
      <c r="S91" s="165"/>
      <c r="T91" s="165"/>
      <c r="U91" s="165"/>
      <c r="V91" s="165"/>
      <c r="W91" s="165"/>
      <c r="X91" s="165"/>
      <c r="Y91" s="165"/>
      <c r="Z91" s="165"/>
      <c r="AA91" s="165"/>
      <c r="AB91" s="165"/>
      <c r="AC91" s="165"/>
      <c r="AD91" s="165"/>
      <c r="AE91" s="165"/>
      <c r="AF91" s="165"/>
      <c r="AG91" s="165"/>
      <c r="AH91" s="165"/>
      <c r="AI91" s="165"/>
      <c r="AJ91" t="s">
        <v>544</v>
      </c>
      <c r="AK91" t="s">
        <v>543</v>
      </c>
      <c r="AN91" s="175" t="s">
        <v>454</v>
      </c>
      <c r="AO91" s="175" t="s">
        <v>440</v>
      </c>
      <c r="AP91" s="175" t="s">
        <v>447</v>
      </c>
    </row>
    <row r="92" spans="1:16383" x14ac:dyDescent="0.2">
      <c r="A92" t="s">
        <v>27</v>
      </c>
      <c r="B92" s="2" t="s">
        <v>46</v>
      </c>
      <c r="C92" s="162">
        <v>0.8</v>
      </c>
      <c r="D92" s="162">
        <v>0.7</v>
      </c>
      <c r="E92" s="162">
        <v>0.9</v>
      </c>
      <c r="AJ92" t="s">
        <v>13</v>
      </c>
      <c r="AK92" t="s">
        <v>527</v>
      </c>
      <c r="AN92" s="177"/>
      <c r="AO92" s="176"/>
      <c r="AP92" s="176"/>
    </row>
    <row r="93" spans="1:16383" x14ac:dyDescent="0.2">
      <c r="A93" t="s">
        <v>206</v>
      </c>
      <c r="B93" t="s">
        <v>205</v>
      </c>
      <c r="C93" s="165">
        <f>22.85/100.42</f>
        <v>0.22754431388169688</v>
      </c>
      <c r="AJ93" t="s">
        <v>550</v>
      </c>
      <c r="AK93" t="s">
        <v>543</v>
      </c>
      <c r="AN93" s="177" t="s">
        <v>517</v>
      </c>
      <c r="AO93" s="2" t="s">
        <v>69</v>
      </c>
      <c r="AP93" s="176"/>
    </row>
    <row r="94" spans="1:16383" x14ac:dyDescent="0.2">
      <c r="A94" t="s">
        <v>71</v>
      </c>
      <c r="B94" s="2" t="s">
        <v>551</v>
      </c>
      <c r="C94" s="162">
        <v>30</v>
      </c>
      <c r="D94" s="162">
        <v>25</v>
      </c>
      <c r="E94" s="162">
        <v>35</v>
      </c>
      <c r="AJ94" t="s">
        <v>4</v>
      </c>
      <c r="AK94" t="s">
        <v>515</v>
      </c>
      <c r="AN94" s="176"/>
      <c r="AO94" s="176"/>
      <c r="AP94" s="176"/>
    </row>
    <row r="95" spans="1:16383" x14ac:dyDescent="0.2">
      <c r="A95" s="162"/>
      <c r="AN95" s="176"/>
      <c r="AO95" s="176"/>
      <c r="AP95" s="176"/>
    </row>
    <row r="96" spans="1:16383" x14ac:dyDescent="0.2">
      <c r="A96" s="3" t="s">
        <v>55</v>
      </c>
      <c r="B96" s="3"/>
      <c r="C96" s="161"/>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1"/>
      <c r="AI96" s="161"/>
      <c r="AJ96" s="3"/>
      <c r="AK96" s="3"/>
      <c r="AL96" s="3"/>
      <c r="AN96" s="176"/>
      <c r="AO96" s="176"/>
      <c r="AP96" s="176"/>
    </row>
    <row r="97" spans="1:42" x14ac:dyDescent="0.2">
      <c r="A97" t="s">
        <v>31</v>
      </c>
      <c r="B97" t="s">
        <v>47</v>
      </c>
      <c r="C97" s="170">
        <v>44100000</v>
      </c>
      <c r="D97" s="170"/>
      <c r="E97" s="170"/>
      <c r="F97" s="170"/>
      <c r="G97" s="170"/>
      <c r="H97" s="170"/>
      <c r="I97" s="170"/>
      <c r="J97" s="170"/>
      <c r="K97" s="170"/>
      <c r="L97" s="170"/>
      <c r="M97" s="170"/>
      <c r="N97" s="170"/>
      <c r="O97" s="170"/>
      <c r="P97" s="170"/>
      <c r="Q97" s="170"/>
      <c r="R97" s="170"/>
      <c r="S97" s="170"/>
      <c r="T97" s="170"/>
      <c r="U97" s="170"/>
      <c r="V97" s="170"/>
      <c r="W97" s="170"/>
      <c r="X97" s="170"/>
      <c r="Y97" s="170"/>
      <c r="Z97" s="170"/>
      <c r="AA97" s="170"/>
      <c r="AB97" s="170"/>
      <c r="AC97" s="170"/>
      <c r="AD97" s="170"/>
      <c r="AE97" s="170"/>
      <c r="AF97" s="170"/>
      <c r="AG97" s="170"/>
      <c r="AH97" s="170"/>
      <c r="AI97" s="170"/>
      <c r="AJ97" t="s">
        <v>1</v>
      </c>
      <c r="AK97" t="s">
        <v>516</v>
      </c>
      <c r="AN97" s="176"/>
      <c r="AO97" s="176"/>
      <c r="AP97" s="176"/>
    </row>
    <row r="98" spans="1:42" x14ac:dyDescent="0.2">
      <c r="A98" t="s">
        <v>443</v>
      </c>
      <c r="B98" t="s">
        <v>441</v>
      </c>
      <c r="C98" s="170">
        <v>44300000</v>
      </c>
      <c r="D98" s="170"/>
      <c r="E98" s="170"/>
      <c r="F98" s="170"/>
      <c r="G98" s="170"/>
      <c r="H98" s="170"/>
      <c r="I98" s="170"/>
      <c r="J98" s="170"/>
      <c r="K98" s="170"/>
      <c r="L98" s="170"/>
      <c r="M98" s="170"/>
      <c r="N98" s="170"/>
      <c r="O98" s="170"/>
      <c r="P98" s="170"/>
      <c r="Q98" s="170"/>
      <c r="R98" s="170"/>
      <c r="S98" s="170"/>
      <c r="T98" s="170"/>
      <c r="U98" s="170"/>
      <c r="V98" s="170"/>
      <c r="W98" s="170"/>
      <c r="X98" s="170"/>
      <c r="Y98" s="170"/>
      <c r="Z98" s="170"/>
      <c r="AA98" s="170"/>
      <c r="AB98" s="170"/>
      <c r="AC98" s="170"/>
      <c r="AD98" s="170"/>
      <c r="AE98" s="170"/>
      <c r="AF98" s="170"/>
      <c r="AG98" s="170"/>
      <c r="AH98" s="170"/>
      <c r="AI98" s="170"/>
      <c r="AJ98" t="s">
        <v>1</v>
      </c>
      <c r="AK98" t="s">
        <v>516</v>
      </c>
      <c r="AN98" s="176"/>
      <c r="AO98" s="176"/>
      <c r="AP98" s="176"/>
    </row>
    <row r="99" spans="1:42" x14ac:dyDescent="0.2">
      <c r="A99" t="s">
        <v>32</v>
      </c>
      <c r="B99" t="s">
        <v>48</v>
      </c>
      <c r="C99" s="170">
        <v>43000000</v>
      </c>
      <c r="D99" s="170"/>
      <c r="E99" s="170"/>
      <c r="F99" s="170"/>
      <c r="G99" s="170"/>
      <c r="H99" s="170"/>
      <c r="I99" s="170"/>
      <c r="J99" s="170"/>
      <c r="K99" s="170"/>
      <c r="L99" s="170"/>
      <c r="M99" s="170"/>
      <c r="N99" s="170"/>
      <c r="O99" s="170"/>
      <c r="P99" s="170"/>
      <c r="Q99" s="170"/>
      <c r="R99" s="170"/>
      <c r="S99" s="170"/>
      <c r="T99" s="170"/>
      <c r="U99" s="170"/>
      <c r="V99" s="170"/>
      <c r="W99" s="170"/>
      <c r="X99" s="170"/>
      <c r="Y99" s="170"/>
      <c r="Z99" s="170"/>
      <c r="AA99" s="170"/>
      <c r="AB99" s="170"/>
      <c r="AC99" s="170"/>
      <c r="AD99" s="170"/>
      <c r="AE99" s="170"/>
      <c r="AF99" s="170"/>
      <c r="AG99" s="170"/>
      <c r="AH99" s="170"/>
      <c r="AI99" s="170"/>
      <c r="AJ99" t="s">
        <v>1</v>
      </c>
      <c r="AK99" t="s">
        <v>516</v>
      </c>
      <c r="AN99" s="176"/>
      <c r="AO99" s="176"/>
      <c r="AP99" s="176"/>
    </row>
    <row r="100" spans="1:42" x14ac:dyDescent="0.2">
      <c r="A100" t="s">
        <v>77</v>
      </c>
      <c r="B100" t="s">
        <v>75</v>
      </c>
      <c r="C100" s="165">
        <f>29.44/(20.95+29.44+16.67)</f>
        <v>0.43900984193259768</v>
      </c>
      <c r="D100" s="171"/>
      <c r="E100" s="171"/>
      <c r="F100" s="171"/>
      <c r="G100" s="171"/>
      <c r="H100" s="171"/>
      <c r="I100" s="171"/>
      <c r="J100" s="171"/>
      <c r="K100" s="171"/>
      <c r="L100" s="171"/>
      <c r="M100" s="171"/>
      <c r="N100" s="171"/>
      <c r="O100" s="171"/>
      <c r="P100" s="171"/>
      <c r="Q100" s="171"/>
      <c r="R100" s="171"/>
      <c r="S100" s="171"/>
      <c r="T100" s="171"/>
      <c r="U100" s="171"/>
      <c r="V100" s="171"/>
      <c r="W100" s="171"/>
      <c r="X100" s="171"/>
      <c r="Y100" s="171"/>
      <c r="Z100" s="171"/>
      <c r="AA100" s="171"/>
      <c r="AB100" s="171"/>
      <c r="AC100" s="171"/>
      <c r="AD100" s="171"/>
      <c r="AE100" s="171"/>
      <c r="AF100" s="171"/>
      <c r="AG100" s="171"/>
      <c r="AH100" s="171"/>
      <c r="AI100" s="171"/>
      <c r="AJ100" t="str">
        <f>""</f>
        <v/>
      </c>
      <c r="AK100" t="s">
        <v>543</v>
      </c>
    </row>
    <row r="101" spans="1:42" x14ac:dyDescent="0.2">
      <c r="A101" t="s">
        <v>444</v>
      </c>
      <c r="B101" t="s">
        <v>442</v>
      </c>
      <c r="C101" s="165">
        <f>20.95/(20.95+29.44+16.67)</f>
        <v>0.3124067998807038</v>
      </c>
      <c r="D101" s="171"/>
      <c r="E101" s="171"/>
      <c r="F101" s="171"/>
      <c r="G101" s="171"/>
      <c r="H101" s="171"/>
      <c r="I101" s="171"/>
      <c r="J101" s="171"/>
      <c r="K101" s="171"/>
      <c r="L101" s="171"/>
      <c r="M101" s="171"/>
      <c r="N101" s="171"/>
      <c r="O101" s="171"/>
      <c r="P101" s="171"/>
      <c r="Q101" s="171"/>
      <c r="R101" s="171"/>
      <c r="S101" s="171"/>
      <c r="T101" s="171"/>
      <c r="U101" s="171"/>
      <c r="V101" s="171"/>
      <c r="W101" s="171"/>
      <c r="X101" s="171"/>
      <c r="Y101" s="171"/>
      <c r="Z101" s="171"/>
      <c r="AA101" s="171"/>
      <c r="AB101" s="171"/>
      <c r="AC101" s="171"/>
      <c r="AD101" s="171"/>
      <c r="AE101" s="171"/>
      <c r="AF101" s="171"/>
      <c r="AG101" s="171"/>
      <c r="AH101" s="171"/>
      <c r="AI101" s="171"/>
      <c r="AJ101" t="str">
        <f>""</f>
        <v/>
      </c>
      <c r="AK101" t="s">
        <v>543</v>
      </c>
    </row>
    <row r="102" spans="1:42" x14ac:dyDescent="0.2">
      <c r="A102" t="s">
        <v>78</v>
      </c>
      <c r="B102" t="s">
        <v>76</v>
      </c>
      <c r="C102" s="165">
        <f>16.67/(20.95+29.44+16.67)</f>
        <v>0.24858335818669849</v>
      </c>
      <c r="D102" s="171"/>
      <c r="E102" s="171"/>
      <c r="F102" s="171"/>
      <c r="G102" s="171"/>
      <c r="H102" s="171"/>
      <c r="I102" s="171"/>
      <c r="J102" s="171"/>
      <c r="K102" s="171"/>
      <c r="L102" s="171"/>
      <c r="M102" s="171"/>
      <c r="N102" s="171"/>
      <c r="O102" s="171"/>
      <c r="P102" s="171"/>
      <c r="Q102" s="171"/>
      <c r="R102" s="171"/>
      <c r="S102" s="171"/>
      <c r="T102" s="171"/>
      <c r="U102" s="171"/>
      <c r="V102" s="171"/>
      <c r="W102" s="171"/>
      <c r="X102" s="171"/>
      <c r="Y102" s="171"/>
      <c r="Z102" s="171"/>
      <c r="AA102" s="171"/>
      <c r="AB102" s="171"/>
      <c r="AC102" s="171"/>
      <c r="AD102" s="171"/>
      <c r="AE102" s="171"/>
      <c r="AF102" s="171"/>
      <c r="AG102" s="171"/>
      <c r="AH102" s="171"/>
      <c r="AI102" s="171"/>
      <c r="AJ102" t="str">
        <f>""</f>
        <v/>
      </c>
      <c r="AK102" t="s">
        <v>543</v>
      </c>
    </row>
    <row r="104" spans="1:42" x14ac:dyDescent="0.2">
      <c r="A104" s="3" t="s">
        <v>56</v>
      </c>
      <c r="B104" s="3"/>
      <c r="C104" s="161"/>
      <c r="D104" s="161"/>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c r="AC104" s="161"/>
      <c r="AD104" s="161"/>
      <c r="AE104" s="161"/>
      <c r="AF104" s="161"/>
      <c r="AG104" s="161"/>
      <c r="AH104" s="161"/>
      <c r="AI104" s="161"/>
      <c r="AJ104" s="3"/>
      <c r="AK104" s="3"/>
      <c r="AL104" s="3"/>
    </row>
    <row r="105" spans="1:42" x14ac:dyDescent="0.2">
      <c r="A105" s="4" t="s">
        <v>57</v>
      </c>
      <c r="B105" s="4" t="s">
        <v>58</v>
      </c>
      <c r="C105" s="4">
        <v>0.05</v>
      </c>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K105" t="s">
        <v>518</v>
      </c>
      <c r="AL105" s="39" t="s">
        <v>519</v>
      </c>
    </row>
    <row r="106" spans="1:42" x14ac:dyDescent="0.2">
      <c r="A106" s="11" t="s">
        <v>93</v>
      </c>
      <c r="B106" s="11" t="s">
        <v>71</v>
      </c>
      <c r="C106" s="84">
        <v>30</v>
      </c>
      <c r="D106" s="84"/>
      <c r="E106" s="84"/>
      <c r="F106" s="84"/>
      <c r="G106" s="84"/>
      <c r="H106" s="84"/>
      <c r="I106" s="84"/>
      <c r="J106" s="84"/>
      <c r="K106" s="84"/>
      <c r="L106" s="84"/>
      <c r="M106" s="84"/>
      <c r="N106" s="84"/>
      <c r="O106" s="84"/>
      <c r="P106" s="84"/>
      <c r="Q106" s="84"/>
      <c r="R106" s="84"/>
      <c r="S106" s="84"/>
      <c r="T106" s="84"/>
      <c r="U106" s="84"/>
      <c r="V106" s="84"/>
      <c r="W106" s="84"/>
      <c r="X106" s="84"/>
      <c r="Y106" s="84"/>
      <c r="Z106" s="84"/>
      <c r="AA106" s="84"/>
      <c r="AB106" s="84"/>
      <c r="AC106" s="84"/>
      <c r="AD106" s="84"/>
      <c r="AE106" s="84"/>
      <c r="AF106" s="84"/>
      <c r="AG106" s="84"/>
      <c r="AH106" s="84"/>
      <c r="AI106" s="84"/>
      <c r="AJ106" s="11" t="s">
        <v>4</v>
      </c>
      <c r="AK106" s="11" t="s">
        <v>527</v>
      </c>
      <c r="AL106" s="10"/>
    </row>
  </sheetData>
  <pageMargins left="0.7" right="0.7" top="0.75" bottom="0.75" header="0.3" footer="0.3"/>
  <legacyDrawing r:id="rId1"/>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4846CEA9-4622-1A46-9232-44FE4A5DBB03}">
          <x14:formula1>
            <xm:f>data!$A$2:$A$67</xm:f>
          </x14:formula1>
          <xm:sqref>B120:B150</xm:sqref>
        </x14:dataValidation>
        <x14:dataValidation type="list" allowBlank="1" showInputMessage="1" showErrorMessage="1" xr:uid="{1555AA0C-4091-3C46-8DDB-8A868171CA25}">
          <x14:formula1>
            <xm:f>data!$A$2:$A$124</xm:f>
          </x14:formula1>
          <xm:sqref>B107:B119</xm:sqref>
        </x14:dataValidation>
        <x14:dataValidation type="list" allowBlank="1" showInputMessage="1" showErrorMessage="1" xr:uid="{DAEB7619-A2E0-EA4E-BDDC-A633BE22E4C5}">
          <x14:formula1>
            <xm:f>data!$A$2:$A$117</xm:f>
          </x14:formula1>
          <xm:sqref>B3:B51 B54:B80 B84:B92 B95:B106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56A38-FB8A-9240-A063-526E55F74A77}">
  <dimension ref="A1:AI79"/>
  <sheetViews>
    <sheetView tabSelected="1" workbookViewId="0">
      <selection activeCell="C3" sqref="C3"/>
    </sheetView>
  </sheetViews>
  <sheetFormatPr baseColWidth="10" defaultRowHeight="16" outlineLevelCol="1" x14ac:dyDescent="0.2"/>
  <cols>
    <col min="1" max="1" width="24.83203125" bestFit="1" customWidth="1"/>
    <col min="3" max="3" width="13.5" bestFit="1" customWidth="1"/>
    <col min="4" max="4" width="13.83203125" bestFit="1" customWidth="1"/>
    <col min="5" max="34" width="10.83203125" outlineLevel="1"/>
    <col min="35" max="35" width="44.1640625" bestFit="1" customWidth="1"/>
  </cols>
  <sheetData>
    <row r="1" spans="1:35" x14ac:dyDescent="0.2">
      <c r="A1" t="s">
        <v>49</v>
      </c>
      <c r="B1" t="str">
        <f>overview!C2</f>
        <v>value_2020</v>
      </c>
      <c r="C1" t="str">
        <f>overview!D2</f>
        <v>sensitivity_min</v>
      </c>
      <c r="D1" t="str">
        <f>overview!E2</f>
        <v>sensitivity_max</v>
      </c>
      <c r="E1" t="str">
        <f>overview!F2</f>
        <v>value_2021</v>
      </c>
      <c r="F1" t="str">
        <f>overview!G2</f>
        <v>value_2022</v>
      </c>
      <c r="G1" t="str">
        <f>overview!H2</f>
        <v>value_2023</v>
      </c>
      <c r="H1" t="str">
        <f>overview!I2</f>
        <v>value_2024</v>
      </c>
      <c r="I1" t="str">
        <f>overview!J2</f>
        <v>value_2025</v>
      </c>
      <c r="J1" t="str">
        <f>overview!K2</f>
        <v>value_2026</v>
      </c>
      <c r="K1" t="str">
        <f>overview!L2</f>
        <v>value_2027</v>
      </c>
      <c r="L1" t="str">
        <f>overview!M2</f>
        <v>value_2028</v>
      </c>
      <c r="M1" t="str">
        <f>overview!N2</f>
        <v>value_2029</v>
      </c>
      <c r="N1" t="str">
        <f>overview!O2</f>
        <v>value_2030</v>
      </c>
      <c r="O1" t="str">
        <f>overview!P2</f>
        <v>value_2031</v>
      </c>
      <c r="P1" t="str">
        <f>overview!Q2</f>
        <v>value_2032</v>
      </c>
      <c r="Q1" t="str">
        <f>overview!R2</f>
        <v>value_2033</v>
      </c>
      <c r="R1" t="str">
        <f>overview!S2</f>
        <v>value_2034</v>
      </c>
      <c r="S1" t="str">
        <f>overview!T2</f>
        <v>value_2035</v>
      </c>
      <c r="T1" t="str">
        <f>overview!U2</f>
        <v>value_2036</v>
      </c>
      <c r="U1" t="str">
        <f>overview!V2</f>
        <v>value_2037</v>
      </c>
      <c r="V1" t="str">
        <f>overview!W2</f>
        <v>value_2038</v>
      </c>
      <c r="W1" t="str">
        <f>overview!X2</f>
        <v>value_2039</v>
      </c>
      <c r="X1" t="str">
        <f>overview!Y2</f>
        <v>value_2040</v>
      </c>
      <c r="Y1" t="str">
        <f>overview!Z2</f>
        <v>value_2041</v>
      </c>
      <c r="Z1" t="str">
        <f>overview!AA2</f>
        <v>value_2042</v>
      </c>
      <c r="AA1" t="str">
        <f>overview!AB2</f>
        <v>value_2043</v>
      </c>
      <c r="AB1" t="str">
        <f>overview!AC2</f>
        <v>value_2044</v>
      </c>
      <c r="AC1" t="str">
        <f>overview!AD2</f>
        <v>value_2045</v>
      </c>
      <c r="AD1" t="str">
        <f>overview!AE2</f>
        <v>value_2046</v>
      </c>
      <c r="AE1" t="str">
        <f>overview!AF2</f>
        <v>value_2047</v>
      </c>
      <c r="AF1" t="str">
        <f>overview!AG2</f>
        <v>value_2048</v>
      </c>
      <c r="AG1" t="str">
        <f>overview!AH2</f>
        <v>value_2049</v>
      </c>
      <c r="AH1" t="str">
        <f>overview!AI2</f>
        <v>value_2050</v>
      </c>
      <c r="AI1" t="s">
        <v>50</v>
      </c>
    </row>
    <row r="2" spans="1:35" x14ac:dyDescent="0.2">
      <c r="A2" s="2" t="s">
        <v>127</v>
      </c>
      <c r="B2">
        <f>IF(VLOOKUP($A2,overview!$B$3:$AJ$152,COLUMN(),FALSE) = "","",VLOOKUP($A2,overview!$B$3:$AJ$152,COLUMN(B2),FALSE))</f>
        <v>8</v>
      </c>
      <c r="C2">
        <f>IF(VLOOKUP($A2,overview!$B$3:$AJ$152,COLUMN(),FALSE) = "","",VLOOKUP($A2,overview!$B$3:$AJ$152,COLUMN(C2),FALSE))</f>
        <v>6</v>
      </c>
      <c r="D2">
        <f>IF(VLOOKUP($A2,overview!$B$3:$AJ$152,COLUMN(),FALSE) = "","",VLOOKUP($A2,overview!$B$3:$AJ$152,COLUMN(D2),FALSE))</f>
        <v>10</v>
      </c>
      <c r="E2" t="str">
        <f>IF(VLOOKUP($A2,overview!$B$3:$AJ$152,COLUMN(),FALSE) = "","",VLOOKUP($A2,overview!$B$3:$AJ$152,COLUMN(E2),FALSE))</f>
        <v/>
      </c>
      <c r="F2" t="str">
        <f>IF(VLOOKUP($A2,overview!$B$3:$AJ$152,COLUMN(),FALSE) = "","",VLOOKUP($A2,overview!$B$3:$AJ$152,COLUMN(F2),FALSE))</f>
        <v/>
      </c>
      <c r="G2" t="str">
        <f>IF(VLOOKUP($A2,overview!$B$3:$AJ$152,COLUMN(),FALSE) = "","",VLOOKUP($A2,overview!$B$3:$AJ$152,COLUMN(G2),FALSE))</f>
        <v/>
      </c>
      <c r="H2" t="str">
        <f>IF(VLOOKUP($A2,overview!$B$3:$AJ$152,COLUMN(),FALSE) = "","",VLOOKUP($A2,overview!$B$3:$AJ$152,COLUMN(H2),FALSE))</f>
        <v/>
      </c>
      <c r="I2" t="str">
        <f>IF(VLOOKUP($A2,overview!$B$3:$AJ$152,COLUMN(),FALSE) = "","",VLOOKUP($A2,overview!$B$3:$AJ$152,COLUMN(I2),FALSE))</f>
        <v/>
      </c>
      <c r="J2" t="str">
        <f>IF(VLOOKUP($A2,overview!$B$3:$AJ$152,COLUMN(),FALSE) = "","",VLOOKUP($A2,overview!$B$3:$AJ$152,COLUMN(J2),FALSE))</f>
        <v/>
      </c>
      <c r="K2" t="str">
        <f>IF(VLOOKUP($A2,overview!$B$3:$AJ$152,COLUMN(),FALSE) = "","",VLOOKUP($A2,overview!$B$3:$AJ$152,COLUMN(K2),FALSE))</f>
        <v/>
      </c>
      <c r="L2" t="str">
        <f>IF(VLOOKUP($A2,overview!$B$3:$AJ$152,COLUMN(),FALSE) = "","",VLOOKUP($A2,overview!$B$3:$AJ$152,COLUMN(L2),FALSE))</f>
        <v/>
      </c>
      <c r="M2" t="str">
        <f>IF(VLOOKUP($A2,overview!$B$3:$AJ$152,COLUMN(),FALSE) = "","",VLOOKUP($A2,overview!$B$3:$AJ$152,COLUMN(M2),FALSE))</f>
        <v/>
      </c>
      <c r="N2" t="str">
        <f>IF(VLOOKUP($A2,overview!$B$3:$AJ$152,COLUMN(),FALSE) = "","",VLOOKUP($A2,overview!$B$3:$AJ$152,COLUMN(N2),FALSE))</f>
        <v/>
      </c>
      <c r="O2" t="str">
        <f>IF(VLOOKUP($A2,overview!$B$3:$AJ$152,COLUMN(),FALSE) = "","",VLOOKUP($A2,overview!$B$3:$AJ$152,COLUMN(O2),FALSE))</f>
        <v/>
      </c>
      <c r="P2" t="str">
        <f>IF(VLOOKUP($A2,overview!$B$3:$AJ$152,COLUMN(),FALSE) = "","",VLOOKUP($A2,overview!$B$3:$AJ$152,COLUMN(P2),FALSE))</f>
        <v/>
      </c>
      <c r="Q2" t="str">
        <f>IF(VLOOKUP($A2,overview!$B$3:$AJ$152,COLUMN(),FALSE) = "","",VLOOKUP($A2,overview!$B$3:$AJ$152,COLUMN(Q2),FALSE))</f>
        <v/>
      </c>
      <c r="R2" t="str">
        <f>IF(VLOOKUP($A2,overview!$B$3:$AJ$152,COLUMN(),FALSE) = "","",VLOOKUP($A2,overview!$B$3:$AJ$152,COLUMN(R2),FALSE))</f>
        <v/>
      </c>
      <c r="S2" t="str">
        <f>IF(VLOOKUP($A2,overview!$B$3:$AJ$152,COLUMN(),FALSE) = "","",VLOOKUP($A2,overview!$B$3:$AJ$152,COLUMN(S2),FALSE))</f>
        <v/>
      </c>
      <c r="T2" t="str">
        <f>IF(VLOOKUP($A2,overview!$B$3:$AJ$152,COLUMN(),FALSE) = "","",VLOOKUP($A2,overview!$B$3:$AJ$152,COLUMN(T2),FALSE))</f>
        <v/>
      </c>
      <c r="U2" t="str">
        <f>IF(VLOOKUP($A2,overview!$B$3:$AJ$152,COLUMN(),FALSE) = "","",VLOOKUP($A2,overview!$B$3:$AJ$152,COLUMN(U2),FALSE))</f>
        <v/>
      </c>
      <c r="V2" t="str">
        <f>IF(VLOOKUP($A2,overview!$B$3:$AJ$152,COLUMN(),FALSE) = "","",VLOOKUP($A2,overview!$B$3:$AJ$152,COLUMN(V2),FALSE))</f>
        <v/>
      </c>
      <c r="W2" t="str">
        <f>IF(VLOOKUP($A2,overview!$B$3:$AJ$152,COLUMN(),FALSE) = "","",VLOOKUP($A2,overview!$B$3:$AJ$152,COLUMN(W2),FALSE))</f>
        <v/>
      </c>
      <c r="X2" t="str">
        <f>IF(VLOOKUP($A2,overview!$B$3:$AJ$152,COLUMN(),FALSE) = "","",VLOOKUP($A2,overview!$B$3:$AJ$152,COLUMN(X2),FALSE))</f>
        <v/>
      </c>
      <c r="Y2" t="str">
        <f>IF(VLOOKUP($A2,overview!$B$3:$AJ$152,COLUMN(),FALSE) = "","",VLOOKUP($A2,overview!$B$3:$AJ$152,COLUMN(Y2),FALSE))</f>
        <v/>
      </c>
      <c r="Z2" t="str">
        <f>IF(VLOOKUP($A2,overview!$B$3:$AJ$152,COLUMN(),FALSE) = "","",VLOOKUP($A2,overview!$B$3:$AJ$152,COLUMN(Z2),FALSE))</f>
        <v/>
      </c>
      <c r="AA2" t="str">
        <f>IF(VLOOKUP($A2,overview!$B$3:$AJ$152,COLUMN(),FALSE) = "","",VLOOKUP($A2,overview!$B$3:$AJ$152,COLUMN(AA2),FALSE))</f>
        <v/>
      </c>
      <c r="AB2" t="str">
        <f>IF(VLOOKUP($A2,overview!$B$3:$AJ$152,COLUMN(),FALSE) = "","",VLOOKUP($A2,overview!$B$3:$AJ$152,COLUMN(AB2),FALSE))</f>
        <v/>
      </c>
      <c r="AC2" t="str">
        <f>IF(VLOOKUP($A2,overview!$B$3:$AJ$152,COLUMN(),FALSE) = "","",VLOOKUP($A2,overview!$B$3:$AJ$152,COLUMN(AC2),FALSE))</f>
        <v/>
      </c>
      <c r="AD2" t="str">
        <f>IF(VLOOKUP($A2,overview!$B$3:$AJ$152,COLUMN(),FALSE) = "","",VLOOKUP($A2,overview!$B$3:$AJ$152,COLUMN(AD2),FALSE))</f>
        <v/>
      </c>
      <c r="AE2" t="str">
        <f>IF(VLOOKUP($A2,overview!$B$3:$AJ$152,COLUMN(),FALSE) = "","",VLOOKUP($A2,overview!$B$3:$AJ$152,COLUMN(AE2),FALSE))</f>
        <v/>
      </c>
      <c r="AF2" t="str">
        <f>IF(VLOOKUP($A2,overview!$B$3:$AJ$152,COLUMN(),FALSE) = "","",VLOOKUP($A2,overview!$B$3:$AJ$152,COLUMN(AF2),FALSE))</f>
        <v/>
      </c>
      <c r="AG2" t="str">
        <f>IF(VLOOKUP($A2,overview!$B$3:$AJ$152,COLUMN(),FALSE) = "","",VLOOKUP($A2,overview!$B$3:$AJ$152,COLUMN(AG2),FALSE))</f>
        <v/>
      </c>
      <c r="AH2" t="str">
        <f>IF(VLOOKUP($A2,overview!$B$3:$AJ$152,COLUMN(),FALSE) = "","",VLOOKUP($A2,overview!$B$3:$AJ$152,COLUMN(AH2),FALSE))</f>
        <v/>
      </c>
      <c r="AI2" t="str">
        <f>IF(VLOOKUP($A2,overview!$B$3:$AJ$152,COLUMN(),FALSE) = "","",VLOOKUP($A2,overview!$B$3:$AJ$152,COLUMN(AI2),FALSE))</f>
        <v>meters of spacing per meter of rotor diameter</v>
      </c>
    </row>
    <row r="3" spans="1:35" x14ac:dyDescent="0.2">
      <c r="A3" s="2" t="s">
        <v>211</v>
      </c>
      <c r="B3">
        <f>IF(VLOOKUP($A3,overview!$B$3:$AJ$152,COLUMN(),FALSE) = "","",VLOOKUP($A3,overview!$B$3:$AJ$152,COLUMN(B3),FALSE))</f>
        <v>5000</v>
      </c>
      <c r="C3" t="str">
        <f>IF(VLOOKUP($A3,overview!$B$3:$AJ$152,COLUMN(),FALSE) = "","",VLOOKUP($A3,overview!$B$3:$AJ$152,COLUMN(C3),FALSE))</f>
        <v/>
      </c>
      <c r="D3" t="str">
        <f>IF(VLOOKUP($A3,overview!$B$3:$AJ$152,COLUMN(),FALSE) = "","",VLOOKUP($A3,overview!$B$3:$AJ$152,COLUMN(D3),FALSE))</f>
        <v/>
      </c>
      <c r="E3" t="str">
        <f>IF(VLOOKUP($A3,overview!$B$3:$AJ$152,COLUMN(),FALSE) = "","",VLOOKUP($A3,overview!$B$3:$AJ$152,COLUMN(E3),FALSE))</f>
        <v/>
      </c>
      <c r="F3" t="str">
        <f>IF(VLOOKUP($A3,overview!$B$3:$AJ$152,COLUMN(),FALSE) = "","",VLOOKUP($A3,overview!$B$3:$AJ$152,COLUMN(F3),FALSE))</f>
        <v/>
      </c>
      <c r="G3" t="str">
        <f>IF(VLOOKUP($A3,overview!$B$3:$AJ$152,COLUMN(),FALSE) = "","",VLOOKUP($A3,overview!$B$3:$AJ$152,COLUMN(G3),FALSE))</f>
        <v/>
      </c>
      <c r="H3" t="str">
        <f>IF(VLOOKUP($A3,overview!$B$3:$AJ$152,COLUMN(),FALSE) = "","",VLOOKUP($A3,overview!$B$3:$AJ$152,COLUMN(H3),FALSE))</f>
        <v/>
      </c>
      <c r="I3" t="str">
        <f>IF(VLOOKUP($A3,overview!$B$3:$AJ$152,COLUMN(),FALSE) = "","",VLOOKUP($A3,overview!$B$3:$AJ$152,COLUMN(I3),FALSE))</f>
        <v/>
      </c>
      <c r="J3" t="str">
        <f>IF(VLOOKUP($A3,overview!$B$3:$AJ$152,COLUMN(),FALSE) = "","",VLOOKUP($A3,overview!$B$3:$AJ$152,COLUMN(J3),FALSE))</f>
        <v/>
      </c>
      <c r="K3" t="str">
        <f>IF(VLOOKUP($A3,overview!$B$3:$AJ$152,COLUMN(),FALSE) = "","",VLOOKUP($A3,overview!$B$3:$AJ$152,COLUMN(K3),FALSE))</f>
        <v/>
      </c>
      <c r="L3" t="str">
        <f>IF(VLOOKUP($A3,overview!$B$3:$AJ$152,COLUMN(),FALSE) = "","",VLOOKUP($A3,overview!$B$3:$AJ$152,COLUMN(L3),FALSE))</f>
        <v/>
      </c>
      <c r="M3" t="str">
        <f>IF(VLOOKUP($A3,overview!$B$3:$AJ$152,COLUMN(),FALSE) = "","",VLOOKUP($A3,overview!$B$3:$AJ$152,COLUMN(M3),FALSE))</f>
        <v/>
      </c>
      <c r="N3" t="str">
        <f>IF(VLOOKUP($A3,overview!$B$3:$AJ$152,COLUMN(),FALSE) = "","",VLOOKUP($A3,overview!$B$3:$AJ$152,COLUMN(N3),FALSE))</f>
        <v/>
      </c>
      <c r="O3" t="str">
        <f>IF(VLOOKUP($A3,overview!$B$3:$AJ$152,COLUMN(),FALSE) = "","",VLOOKUP($A3,overview!$B$3:$AJ$152,COLUMN(O3),FALSE))</f>
        <v/>
      </c>
      <c r="P3" t="str">
        <f>IF(VLOOKUP($A3,overview!$B$3:$AJ$152,COLUMN(),FALSE) = "","",VLOOKUP($A3,overview!$B$3:$AJ$152,COLUMN(P3),FALSE))</f>
        <v/>
      </c>
      <c r="Q3" t="str">
        <f>IF(VLOOKUP($A3,overview!$B$3:$AJ$152,COLUMN(),FALSE) = "","",VLOOKUP($A3,overview!$B$3:$AJ$152,COLUMN(Q3),FALSE))</f>
        <v/>
      </c>
      <c r="R3" t="str">
        <f>IF(VLOOKUP($A3,overview!$B$3:$AJ$152,COLUMN(),FALSE) = "","",VLOOKUP($A3,overview!$B$3:$AJ$152,COLUMN(R3),FALSE))</f>
        <v/>
      </c>
      <c r="S3" t="str">
        <f>IF(VLOOKUP($A3,overview!$B$3:$AJ$152,COLUMN(),FALSE) = "","",VLOOKUP($A3,overview!$B$3:$AJ$152,COLUMN(S3),FALSE))</f>
        <v/>
      </c>
      <c r="T3" t="str">
        <f>IF(VLOOKUP($A3,overview!$B$3:$AJ$152,COLUMN(),FALSE) = "","",VLOOKUP($A3,overview!$B$3:$AJ$152,COLUMN(T3),FALSE))</f>
        <v/>
      </c>
      <c r="U3" t="str">
        <f>IF(VLOOKUP($A3,overview!$B$3:$AJ$152,COLUMN(),FALSE) = "","",VLOOKUP($A3,overview!$B$3:$AJ$152,COLUMN(U3),FALSE))</f>
        <v/>
      </c>
      <c r="V3" t="str">
        <f>IF(VLOOKUP($A3,overview!$B$3:$AJ$152,COLUMN(),FALSE) = "","",VLOOKUP($A3,overview!$B$3:$AJ$152,COLUMN(V3),FALSE))</f>
        <v/>
      </c>
      <c r="W3" t="str">
        <f>IF(VLOOKUP($A3,overview!$B$3:$AJ$152,COLUMN(),FALSE) = "","",VLOOKUP($A3,overview!$B$3:$AJ$152,COLUMN(W3),FALSE))</f>
        <v/>
      </c>
      <c r="X3" t="str">
        <f>IF(VLOOKUP($A3,overview!$B$3:$AJ$152,COLUMN(),FALSE) = "","",VLOOKUP($A3,overview!$B$3:$AJ$152,COLUMN(X3),FALSE))</f>
        <v/>
      </c>
      <c r="Y3" t="str">
        <f>IF(VLOOKUP($A3,overview!$B$3:$AJ$152,COLUMN(),FALSE) = "","",VLOOKUP($A3,overview!$B$3:$AJ$152,COLUMN(Y3),FALSE))</f>
        <v/>
      </c>
      <c r="Z3" t="str">
        <f>IF(VLOOKUP($A3,overview!$B$3:$AJ$152,COLUMN(),FALSE) = "","",VLOOKUP($A3,overview!$B$3:$AJ$152,COLUMN(Z3),FALSE))</f>
        <v/>
      </c>
      <c r="AA3" t="str">
        <f>IF(VLOOKUP($A3,overview!$B$3:$AJ$152,COLUMN(),FALSE) = "","",VLOOKUP($A3,overview!$B$3:$AJ$152,COLUMN(AA3),FALSE))</f>
        <v/>
      </c>
      <c r="AB3" t="str">
        <f>IF(VLOOKUP($A3,overview!$B$3:$AJ$152,COLUMN(),FALSE) = "","",VLOOKUP($A3,overview!$B$3:$AJ$152,COLUMN(AB3),FALSE))</f>
        <v/>
      </c>
      <c r="AC3" t="str">
        <f>IF(VLOOKUP($A3,overview!$B$3:$AJ$152,COLUMN(),FALSE) = "","",VLOOKUP($A3,overview!$B$3:$AJ$152,COLUMN(AC3),FALSE))</f>
        <v/>
      </c>
      <c r="AD3" t="str">
        <f>IF(VLOOKUP($A3,overview!$B$3:$AJ$152,COLUMN(),FALSE) = "","",VLOOKUP($A3,overview!$B$3:$AJ$152,COLUMN(AD3),FALSE))</f>
        <v/>
      </c>
      <c r="AE3" t="str">
        <f>IF(VLOOKUP($A3,overview!$B$3:$AJ$152,COLUMN(),FALSE) = "","",VLOOKUP($A3,overview!$B$3:$AJ$152,COLUMN(AE3),FALSE))</f>
        <v/>
      </c>
      <c r="AF3" t="str">
        <f>IF(VLOOKUP($A3,overview!$B$3:$AJ$152,COLUMN(),FALSE) = "","",VLOOKUP($A3,overview!$B$3:$AJ$152,COLUMN(AF3),FALSE))</f>
        <v/>
      </c>
      <c r="AG3" t="str">
        <f>IF(VLOOKUP($A3,overview!$B$3:$AJ$152,COLUMN(),FALSE) = "","",VLOOKUP($A3,overview!$B$3:$AJ$152,COLUMN(AG3),FALSE))</f>
        <v/>
      </c>
      <c r="AH3" t="str">
        <f>IF(VLOOKUP($A3,overview!$B$3:$AJ$152,COLUMN(),FALSE) = "","",VLOOKUP($A3,overview!$B$3:$AJ$152,COLUMN(AH3),FALSE))</f>
        <v/>
      </c>
      <c r="AI3" t="str">
        <f>IF(VLOOKUP($A3,overview!$B$3:$AJ$152,COLUMN(),FALSE) = "","",VLOOKUP($A3,overview!$B$3:$AJ$152,COLUMN(AI3),FALSE))</f>
        <v/>
      </c>
    </row>
    <row r="4" spans="1:35" x14ac:dyDescent="0.2">
      <c r="A4" s="2" t="s">
        <v>212</v>
      </c>
      <c r="B4">
        <f>IF(VLOOKUP($A4,overview!$B$3:$AJ$152,COLUMN(),FALSE) = "","",VLOOKUP($A4,overview!$B$3:$AJ$152,COLUMN(B4),FALSE))</f>
        <v>0</v>
      </c>
      <c r="C4" t="str">
        <f>IF(VLOOKUP($A4,overview!$B$3:$AJ$152,COLUMN(),FALSE) = "","",VLOOKUP($A4,overview!$B$3:$AJ$152,COLUMN(C4),FALSE))</f>
        <v/>
      </c>
      <c r="D4" t="str">
        <f>IF(VLOOKUP($A4,overview!$B$3:$AJ$152,COLUMN(),FALSE) = "","",VLOOKUP($A4,overview!$B$3:$AJ$152,COLUMN(D4),FALSE))</f>
        <v/>
      </c>
      <c r="E4" t="str">
        <f>IF(VLOOKUP($A4,overview!$B$3:$AJ$152,COLUMN(),FALSE) = "","",VLOOKUP($A4,overview!$B$3:$AJ$152,COLUMN(E4),FALSE))</f>
        <v/>
      </c>
      <c r="F4" t="str">
        <f>IF(VLOOKUP($A4,overview!$B$3:$AJ$152,COLUMN(),FALSE) = "","",VLOOKUP($A4,overview!$B$3:$AJ$152,COLUMN(F4),FALSE))</f>
        <v/>
      </c>
      <c r="G4" t="str">
        <f>IF(VLOOKUP($A4,overview!$B$3:$AJ$152,COLUMN(),FALSE) = "","",VLOOKUP($A4,overview!$B$3:$AJ$152,COLUMN(G4),FALSE))</f>
        <v/>
      </c>
      <c r="H4" t="str">
        <f>IF(VLOOKUP($A4,overview!$B$3:$AJ$152,COLUMN(),FALSE) = "","",VLOOKUP($A4,overview!$B$3:$AJ$152,COLUMN(H4),FALSE))</f>
        <v/>
      </c>
      <c r="I4" t="str">
        <f>IF(VLOOKUP($A4,overview!$B$3:$AJ$152,COLUMN(),FALSE) = "","",VLOOKUP($A4,overview!$B$3:$AJ$152,COLUMN(I4),FALSE))</f>
        <v/>
      </c>
      <c r="J4" t="str">
        <f>IF(VLOOKUP($A4,overview!$B$3:$AJ$152,COLUMN(),FALSE) = "","",VLOOKUP($A4,overview!$B$3:$AJ$152,COLUMN(J4),FALSE))</f>
        <v/>
      </c>
      <c r="K4" t="str">
        <f>IF(VLOOKUP($A4,overview!$B$3:$AJ$152,COLUMN(),FALSE) = "","",VLOOKUP($A4,overview!$B$3:$AJ$152,COLUMN(K4),FALSE))</f>
        <v/>
      </c>
      <c r="L4" t="str">
        <f>IF(VLOOKUP($A4,overview!$B$3:$AJ$152,COLUMN(),FALSE) = "","",VLOOKUP($A4,overview!$B$3:$AJ$152,COLUMN(L4),FALSE))</f>
        <v/>
      </c>
      <c r="M4" t="str">
        <f>IF(VLOOKUP($A4,overview!$B$3:$AJ$152,COLUMN(),FALSE) = "","",VLOOKUP($A4,overview!$B$3:$AJ$152,COLUMN(M4),FALSE))</f>
        <v/>
      </c>
      <c r="N4" t="str">
        <f>IF(VLOOKUP($A4,overview!$B$3:$AJ$152,COLUMN(),FALSE) = "","",VLOOKUP($A4,overview!$B$3:$AJ$152,COLUMN(N4),FALSE))</f>
        <v/>
      </c>
      <c r="O4" t="str">
        <f>IF(VLOOKUP($A4,overview!$B$3:$AJ$152,COLUMN(),FALSE) = "","",VLOOKUP($A4,overview!$B$3:$AJ$152,COLUMN(O4),FALSE))</f>
        <v/>
      </c>
      <c r="P4" t="str">
        <f>IF(VLOOKUP($A4,overview!$B$3:$AJ$152,COLUMN(),FALSE) = "","",VLOOKUP($A4,overview!$B$3:$AJ$152,COLUMN(P4),FALSE))</f>
        <v/>
      </c>
      <c r="Q4" t="str">
        <f>IF(VLOOKUP($A4,overview!$B$3:$AJ$152,COLUMN(),FALSE) = "","",VLOOKUP($A4,overview!$B$3:$AJ$152,COLUMN(Q4),FALSE))</f>
        <v/>
      </c>
      <c r="R4" t="str">
        <f>IF(VLOOKUP($A4,overview!$B$3:$AJ$152,COLUMN(),FALSE) = "","",VLOOKUP($A4,overview!$B$3:$AJ$152,COLUMN(R4),FALSE))</f>
        <v/>
      </c>
      <c r="S4" t="str">
        <f>IF(VLOOKUP($A4,overview!$B$3:$AJ$152,COLUMN(),FALSE) = "","",VLOOKUP($A4,overview!$B$3:$AJ$152,COLUMN(S4),FALSE))</f>
        <v/>
      </c>
      <c r="T4" t="str">
        <f>IF(VLOOKUP($A4,overview!$B$3:$AJ$152,COLUMN(),FALSE) = "","",VLOOKUP($A4,overview!$B$3:$AJ$152,COLUMN(T4),FALSE))</f>
        <v/>
      </c>
      <c r="U4" t="str">
        <f>IF(VLOOKUP($A4,overview!$B$3:$AJ$152,COLUMN(),FALSE) = "","",VLOOKUP($A4,overview!$B$3:$AJ$152,COLUMN(U4),FALSE))</f>
        <v/>
      </c>
      <c r="V4" t="str">
        <f>IF(VLOOKUP($A4,overview!$B$3:$AJ$152,COLUMN(),FALSE) = "","",VLOOKUP($A4,overview!$B$3:$AJ$152,COLUMN(V4),FALSE))</f>
        <v/>
      </c>
      <c r="W4" t="str">
        <f>IF(VLOOKUP($A4,overview!$B$3:$AJ$152,COLUMN(),FALSE) = "","",VLOOKUP($A4,overview!$B$3:$AJ$152,COLUMN(W4),FALSE))</f>
        <v/>
      </c>
      <c r="X4" t="str">
        <f>IF(VLOOKUP($A4,overview!$B$3:$AJ$152,COLUMN(),FALSE) = "","",VLOOKUP($A4,overview!$B$3:$AJ$152,COLUMN(X4),FALSE))</f>
        <v/>
      </c>
      <c r="Y4" t="str">
        <f>IF(VLOOKUP($A4,overview!$B$3:$AJ$152,COLUMN(),FALSE) = "","",VLOOKUP($A4,overview!$B$3:$AJ$152,COLUMN(Y4),FALSE))</f>
        <v/>
      </c>
      <c r="Z4" t="str">
        <f>IF(VLOOKUP($A4,overview!$B$3:$AJ$152,COLUMN(),FALSE) = "","",VLOOKUP($A4,overview!$B$3:$AJ$152,COLUMN(Z4),FALSE))</f>
        <v/>
      </c>
      <c r="AA4" t="str">
        <f>IF(VLOOKUP($A4,overview!$B$3:$AJ$152,COLUMN(),FALSE) = "","",VLOOKUP($A4,overview!$B$3:$AJ$152,COLUMN(AA4),FALSE))</f>
        <v/>
      </c>
      <c r="AB4" t="str">
        <f>IF(VLOOKUP($A4,overview!$B$3:$AJ$152,COLUMN(),FALSE) = "","",VLOOKUP($A4,overview!$B$3:$AJ$152,COLUMN(AB4),FALSE))</f>
        <v/>
      </c>
      <c r="AC4" t="str">
        <f>IF(VLOOKUP($A4,overview!$B$3:$AJ$152,COLUMN(),FALSE) = "","",VLOOKUP($A4,overview!$B$3:$AJ$152,COLUMN(AC4),FALSE))</f>
        <v/>
      </c>
      <c r="AD4" t="str">
        <f>IF(VLOOKUP($A4,overview!$B$3:$AJ$152,COLUMN(),FALSE) = "","",VLOOKUP($A4,overview!$B$3:$AJ$152,COLUMN(AD4),FALSE))</f>
        <v/>
      </c>
      <c r="AE4" t="str">
        <f>IF(VLOOKUP($A4,overview!$B$3:$AJ$152,COLUMN(),FALSE) = "","",VLOOKUP($A4,overview!$B$3:$AJ$152,COLUMN(AE4),FALSE))</f>
        <v/>
      </c>
      <c r="AF4" t="str">
        <f>IF(VLOOKUP($A4,overview!$B$3:$AJ$152,COLUMN(),FALSE) = "","",VLOOKUP($A4,overview!$B$3:$AJ$152,COLUMN(AF4),FALSE))</f>
        <v/>
      </c>
      <c r="AG4" t="str">
        <f>IF(VLOOKUP($A4,overview!$B$3:$AJ$152,COLUMN(),FALSE) = "","",VLOOKUP($A4,overview!$B$3:$AJ$152,COLUMN(AG4),FALSE))</f>
        <v/>
      </c>
      <c r="AH4" t="str">
        <f>IF(VLOOKUP($A4,overview!$B$3:$AJ$152,COLUMN(),FALSE) = "","",VLOOKUP($A4,overview!$B$3:$AJ$152,COLUMN(AH4),FALSE))</f>
        <v/>
      </c>
      <c r="AI4" t="str">
        <f>IF(VLOOKUP($A4,overview!$B$3:$AJ$152,COLUMN(),FALSE) = "","",VLOOKUP($A4,overview!$B$3:$AJ$152,COLUMN(AI4),FALSE))</f>
        <v/>
      </c>
    </row>
    <row r="5" spans="1:35" x14ac:dyDescent="0.2">
      <c r="A5" s="2" t="s">
        <v>424</v>
      </c>
      <c r="B5">
        <f>IF(VLOOKUP($A5,overview!$B$3:$AJ$152,COLUMN(),FALSE) = "","",VLOOKUP($A5,overview!$B$3:$AJ$152,COLUMN(B5),FALSE))</f>
        <v>1760</v>
      </c>
      <c r="C5" t="str">
        <f>IF(VLOOKUP($A5,overview!$B$3:$AJ$152,COLUMN(),FALSE) = "","",VLOOKUP($A5,overview!$B$3:$AJ$152,COLUMN(C5),FALSE))</f>
        <v/>
      </c>
      <c r="D5" t="str">
        <f>IF(VLOOKUP($A5,overview!$B$3:$AJ$152,COLUMN(),FALSE) = "","",VLOOKUP($A5,overview!$B$3:$AJ$152,COLUMN(D5),FALSE))</f>
        <v/>
      </c>
      <c r="E5">
        <f>IF(VLOOKUP($A5,overview!$B$3:$AJ$152,COLUMN(),FALSE) = "","",VLOOKUP($A5,overview!$B$3:$AJ$152,COLUMN(E5),FALSE))</f>
        <v>1728.625658289327</v>
      </c>
      <c r="F5">
        <f>IF(VLOOKUP($A5,overview!$B$3:$AJ$152,COLUMN(),FALSE) = "","",VLOOKUP($A5,overview!$B$3:$AJ$152,COLUMN(F5),FALSE))</f>
        <v>1709.026252801784</v>
      </c>
      <c r="G5">
        <f>IF(VLOOKUP($A5,overview!$B$3:$AJ$152,COLUMN(),FALSE) = "","",VLOOKUP($A5,overview!$B$3:$AJ$152,COLUMN(G5),FALSE))</f>
        <v>1694.15472188798</v>
      </c>
      <c r="H5">
        <f>IF(VLOOKUP($A5,overview!$B$3:$AJ$152,COLUMN(),FALSE) = "","",VLOOKUP($A5,overview!$B$3:$AJ$152,COLUMN(H5),FALSE))</f>
        <v>1681.845676282242</v>
      </c>
      <c r="I5">
        <f>IF(VLOOKUP($A5,overview!$B$3:$AJ$152,COLUMN(),FALSE) = "","",VLOOKUP($A5,overview!$B$3:$AJ$152,COLUMN(I5),FALSE))</f>
        <v>1671.1469895354669</v>
      </c>
      <c r="J5">
        <f>IF(VLOOKUP($A5,overview!$B$3:$AJ$152,COLUMN(),FALSE) = "","",VLOOKUP($A5,overview!$B$3:$AJ$152,COLUMN(J5),FALSE))</f>
        <v>1661.5557194746009</v>
      </c>
      <c r="K5">
        <f>IF(VLOOKUP($A5,overview!$B$3:$AJ$152,COLUMN(),FALSE) = "","",VLOOKUP($A5,overview!$B$3:$AJ$152,COLUMN(K5),FALSE))</f>
        <v>1652.774019216185</v>
      </c>
      <c r="L5">
        <f>IF(VLOOKUP($A5,overview!$B$3:$AJ$152,COLUMN(),FALSE) = "","",VLOOKUP($A5,overview!$B$3:$AJ$152,COLUMN(L5),FALSE))</f>
        <v>1644.6110391690181</v>
      </c>
      <c r="M5">
        <f>IF(VLOOKUP($A5,overview!$B$3:$AJ$152,COLUMN(),FALSE) = "","",VLOOKUP($A5,overview!$B$3:$AJ$152,COLUMN(M5),FALSE))</f>
        <v>1636.937205604685</v>
      </c>
      <c r="N5">
        <f>IF(VLOOKUP($A5,overview!$B$3:$AJ$152,COLUMN(),FALSE) = "","",VLOOKUP($A5,overview!$B$3:$AJ$152,COLUMN(N5),FALSE))</f>
        <v>1629.660553736451</v>
      </c>
      <c r="O5">
        <f>IF(VLOOKUP($A5,overview!$B$3:$AJ$152,COLUMN(),FALSE) = "","",VLOOKUP($A5,overview!$B$3:$AJ$152,COLUMN(O5),FALSE))</f>
        <v>1622.713473960963</v>
      </c>
      <c r="P5">
        <f>IF(VLOOKUP($A5,overview!$B$3:$AJ$152,COLUMN(),FALSE) = "","",VLOOKUP($A5,overview!$B$3:$AJ$152,COLUMN(P5),FALSE))</f>
        <v>1616.0448193452669</v>
      </c>
      <c r="Q5">
        <f>IF(VLOOKUP($A5,overview!$B$3:$AJ$152,COLUMN(),FALSE) = "","",VLOOKUP($A5,overview!$B$3:$AJ$152,COLUMN(Q5),FALSE))</f>
        <v>1609.6149677085789</v>
      </c>
      <c r="R5">
        <f>IF(VLOOKUP($A5,overview!$B$3:$AJ$152,COLUMN(),FALSE) = "","",VLOOKUP($A5,overview!$B$3:$AJ$152,COLUMN(R5),FALSE))</f>
        <v>1603.3926040962931</v>
      </c>
      <c r="S5">
        <f>IF(VLOOKUP($A5,overview!$B$3:$AJ$152,COLUMN(),FALSE) = "","",VLOOKUP($A5,overview!$B$3:$AJ$152,COLUMN(S5),FALSE))</f>
        <v>1597.3525516274451</v>
      </c>
      <c r="T5">
        <f>IF(VLOOKUP($A5,overview!$B$3:$AJ$152,COLUMN(),FALSE) = "","",VLOOKUP($A5,overview!$B$3:$AJ$152,COLUMN(T5),FALSE))</f>
        <v>1591.4742661370281</v>
      </c>
      <c r="U5">
        <f>IF(VLOOKUP($A5,overview!$B$3:$AJ$152,COLUMN(),FALSE) = "","",VLOOKUP($A5,overview!$B$3:$AJ$152,COLUMN(U5),FALSE))</f>
        <v>1585.7407650806031</v>
      </c>
      <c r="V5">
        <f>IF(VLOOKUP($A5,overview!$B$3:$AJ$152,COLUMN(),FALSE) = "","",VLOOKUP($A5,overview!$B$3:$AJ$152,COLUMN(V5),FALSE))</f>
        <v>1580.137848682599</v>
      </c>
      <c r="W5">
        <f>IF(VLOOKUP($A5,overview!$B$3:$AJ$152,COLUMN(),FALSE) = "","",VLOOKUP($A5,overview!$B$3:$AJ$152,COLUMN(W5),FALSE))</f>
        <v>1574.6535226699641</v>
      </c>
      <c r="X5">
        <f>IF(VLOOKUP($A5,overview!$B$3:$AJ$152,COLUMN(),FALSE) = "","",VLOOKUP($A5,overview!$B$3:$AJ$152,COLUMN(X5),FALSE))</f>
        <v>1569.2775631144709</v>
      </c>
      <c r="Y5">
        <f>IF(VLOOKUP($A5,overview!$B$3:$AJ$152,COLUMN(),FALSE) = "","",VLOOKUP($A5,overview!$B$3:$AJ$152,COLUMN(Y5),FALSE))</f>
        <v>1564.0011834095949</v>
      </c>
      <c r="Z5">
        <f>IF(VLOOKUP($A5,overview!$B$3:$AJ$152,COLUMN(),FALSE) = "","",VLOOKUP($A5,overview!$B$3:$AJ$152,COLUMN(Z5),FALSE))</f>
        <v>1558.8167759315741</v>
      </c>
      <c r="AA5">
        <f>IF(VLOOKUP($A5,overview!$B$3:$AJ$152,COLUMN(),FALSE) = "","",VLOOKUP($A5,overview!$B$3:$AJ$152,COLUMN(AA5),FALSE))</f>
        <v>1553.7177091675801</v>
      </c>
      <c r="AB5">
        <f>IF(VLOOKUP($A5,overview!$B$3:$AJ$152,COLUMN(),FALSE) = "","",VLOOKUP($A5,overview!$B$3:$AJ$152,COLUMN(AB5),FALSE))</f>
        <v>1548.698166622067</v>
      </c>
      <c r="AC5">
        <f>IF(VLOOKUP($A5,overview!$B$3:$AJ$152,COLUMN(),FALSE) = "","",VLOOKUP($A5,overview!$B$3:$AJ$152,COLUMN(AC5),FALSE))</f>
        <v>1543.753017595559</v>
      </c>
      <c r="AD5">
        <f>IF(VLOOKUP($A5,overview!$B$3:$AJ$152,COLUMN(),FALSE) = "","",VLOOKUP($A5,overview!$B$3:$AJ$152,COLUMN(AD5),FALSE))</f>
        <v>1538.877712564336</v>
      </c>
      <c r="AE5">
        <f>IF(VLOOKUP($A5,overview!$B$3:$AJ$152,COLUMN(),FALSE) = "","",VLOOKUP($A5,overview!$B$3:$AJ$152,COLUMN(AE5),FALSE))</f>
        <v>1534.0681977527099</v>
      </c>
      <c r="AF5">
        <f>IF(VLOOKUP($A5,overview!$B$3:$AJ$152,COLUMN(),FALSE) = "","",VLOOKUP($A5,overview!$B$3:$AJ$152,COLUMN(AF5),FALSE))</f>
        <v>1529.320844826751</v>
      </c>
      <c r="AG5">
        <f>IF(VLOOKUP($A5,overview!$B$3:$AJ$152,COLUMN(),FALSE) = "","",VLOOKUP($A5,overview!$B$3:$AJ$152,COLUMN(AG5),FALSE))</f>
        <v>1524.6323926107259</v>
      </c>
      <c r="AH5">
        <f>IF(VLOOKUP($A5,overview!$B$3:$AJ$152,COLUMN(),FALSE) = "","",VLOOKUP($A5,overview!$B$3:$AJ$152,COLUMN(AH5),FALSE))</f>
        <v>1519.9998984433171</v>
      </c>
      <c r="AI5" t="str">
        <f>IF(VLOOKUP($A5,overview!$B$3:$AJ$152,COLUMN(),FALSE) = "","",VLOOKUP($A5,overview!$B$3:$AJ$152,COLUMN(AI5),FALSE))</f>
        <v>[EUR/kW rated]</v>
      </c>
    </row>
    <row r="6" spans="1:35" x14ac:dyDescent="0.2">
      <c r="A6" s="2" t="s">
        <v>419</v>
      </c>
      <c r="B6">
        <f>IF(VLOOKUP($A6,overview!$B$3:$AJ$152,COLUMN(),FALSE) = "","",VLOOKUP($A6,overview!$B$3:$AJ$152,COLUMN(B6),FALSE))</f>
        <v>2.5000000000000001E-2</v>
      </c>
      <c r="C6">
        <f>IF(VLOOKUP($A6,overview!$B$3:$AJ$152,COLUMN(),FALSE) = "","",VLOOKUP($A6,overview!$B$3:$AJ$152,COLUMN(C6),FALSE))</f>
        <v>0.02</v>
      </c>
      <c r="D6">
        <f>IF(VLOOKUP($A6,overview!$B$3:$AJ$152,COLUMN(),FALSE) = "","",VLOOKUP($A6,overview!$B$3:$AJ$152,COLUMN(D6),FALSE))</f>
        <v>0.03</v>
      </c>
      <c r="E6" t="str">
        <f>IF(VLOOKUP($A6,overview!$B$3:$AJ$152,COLUMN(),FALSE) = "","",VLOOKUP($A6,overview!$B$3:$AJ$152,COLUMN(E6),FALSE))</f>
        <v/>
      </c>
      <c r="F6" t="str">
        <f>IF(VLOOKUP($A6,overview!$B$3:$AJ$152,COLUMN(),FALSE) = "","",VLOOKUP($A6,overview!$B$3:$AJ$152,COLUMN(F6),FALSE))</f>
        <v/>
      </c>
      <c r="G6" t="str">
        <f>IF(VLOOKUP($A6,overview!$B$3:$AJ$152,COLUMN(),FALSE) = "","",VLOOKUP($A6,overview!$B$3:$AJ$152,COLUMN(G6),FALSE))</f>
        <v/>
      </c>
      <c r="H6" t="str">
        <f>IF(VLOOKUP($A6,overview!$B$3:$AJ$152,COLUMN(),FALSE) = "","",VLOOKUP($A6,overview!$B$3:$AJ$152,COLUMN(H6),FALSE))</f>
        <v/>
      </c>
      <c r="I6" t="str">
        <f>IF(VLOOKUP($A6,overview!$B$3:$AJ$152,COLUMN(),FALSE) = "","",VLOOKUP($A6,overview!$B$3:$AJ$152,COLUMN(I6),FALSE))</f>
        <v/>
      </c>
      <c r="J6" t="str">
        <f>IF(VLOOKUP($A6,overview!$B$3:$AJ$152,COLUMN(),FALSE) = "","",VLOOKUP($A6,overview!$B$3:$AJ$152,COLUMN(J6),FALSE))</f>
        <v/>
      </c>
      <c r="K6" t="str">
        <f>IF(VLOOKUP($A6,overview!$B$3:$AJ$152,COLUMN(),FALSE) = "","",VLOOKUP($A6,overview!$B$3:$AJ$152,COLUMN(K6),FALSE))</f>
        <v/>
      </c>
      <c r="L6" t="str">
        <f>IF(VLOOKUP($A6,overview!$B$3:$AJ$152,COLUMN(),FALSE) = "","",VLOOKUP($A6,overview!$B$3:$AJ$152,COLUMN(L6),FALSE))</f>
        <v/>
      </c>
      <c r="M6" t="str">
        <f>IF(VLOOKUP($A6,overview!$B$3:$AJ$152,COLUMN(),FALSE) = "","",VLOOKUP($A6,overview!$B$3:$AJ$152,COLUMN(M6),FALSE))</f>
        <v/>
      </c>
      <c r="N6" t="str">
        <f>IF(VLOOKUP($A6,overview!$B$3:$AJ$152,COLUMN(),FALSE) = "","",VLOOKUP($A6,overview!$B$3:$AJ$152,COLUMN(N6),FALSE))</f>
        <v/>
      </c>
      <c r="O6" t="str">
        <f>IF(VLOOKUP($A6,overview!$B$3:$AJ$152,COLUMN(),FALSE) = "","",VLOOKUP($A6,overview!$B$3:$AJ$152,COLUMN(O6),FALSE))</f>
        <v/>
      </c>
      <c r="P6" t="str">
        <f>IF(VLOOKUP($A6,overview!$B$3:$AJ$152,COLUMN(),FALSE) = "","",VLOOKUP($A6,overview!$B$3:$AJ$152,COLUMN(P6),FALSE))</f>
        <v/>
      </c>
      <c r="Q6" t="str">
        <f>IF(VLOOKUP($A6,overview!$B$3:$AJ$152,COLUMN(),FALSE) = "","",VLOOKUP($A6,overview!$B$3:$AJ$152,COLUMN(Q6),FALSE))</f>
        <v/>
      </c>
      <c r="R6" t="str">
        <f>IF(VLOOKUP($A6,overview!$B$3:$AJ$152,COLUMN(),FALSE) = "","",VLOOKUP($A6,overview!$B$3:$AJ$152,COLUMN(R6),FALSE))</f>
        <v/>
      </c>
      <c r="S6" t="str">
        <f>IF(VLOOKUP($A6,overview!$B$3:$AJ$152,COLUMN(),FALSE) = "","",VLOOKUP($A6,overview!$B$3:$AJ$152,COLUMN(S6),FALSE))</f>
        <v/>
      </c>
      <c r="T6" t="str">
        <f>IF(VLOOKUP($A6,overview!$B$3:$AJ$152,COLUMN(),FALSE) = "","",VLOOKUP($A6,overview!$B$3:$AJ$152,COLUMN(T6),FALSE))</f>
        <v/>
      </c>
      <c r="U6" t="str">
        <f>IF(VLOOKUP($A6,overview!$B$3:$AJ$152,COLUMN(),FALSE) = "","",VLOOKUP($A6,overview!$B$3:$AJ$152,COLUMN(U6),FALSE))</f>
        <v/>
      </c>
      <c r="V6" t="str">
        <f>IF(VLOOKUP($A6,overview!$B$3:$AJ$152,COLUMN(),FALSE) = "","",VLOOKUP($A6,overview!$B$3:$AJ$152,COLUMN(V6),FALSE))</f>
        <v/>
      </c>
      <c r="W6" t="str">
        <f>IF(VLOOKUP($A6,overview!$B$3:$AJ$152,COLUMN(),FALSE) = "","",VLOOKUP($A6,overview!$B$3:$AJ$152,COLUMN(W6),FALSE))</f>
        <v/>
      </c>
      <c r="X6" t="str">
        <f>IF(VLOOKUP($A6,overview!$B$3:$AJ$152,COLUMN(),FALSE) = "","",VLOOKUP($A6,overview!$B$3:$AJ$152,COLUMN(X6),FALSE))</f>
        <v/>
      </c>
      <c r="Y6" t="str">
        <f>IF(VLOOKUP($A6,overview!$B$3:$AJ$152,COLUMN(),FALSE) = "","",VLOOKUP($A6,overview!$B$3:$AJ$152,COLUMN(Y6),FALSE))</f>
        <v/>
      </c>
      <c r="Z6" t="str">
        <f>IF(VLOOKUP($A6,overview!$B$3:$AJ$152,COLUMN(),FALSE) = "","",VLOOKUP($A6,overview!$B$3:$AJ$152,COLUMN(Z6),FALSE))</f>
        <v/>
      </c>
      <c r="AA6" t="str">
        <f>IF(VLOOKUP($A6,overview!$B$3:$AJ$152,COLUMN(),FALSE) = "","",VLOOKUP($A6,overview!$B$3:$AJ$152,COLUMN(AA6),FALSE))</f>
        <v/>
      </c>
      <c r="AB6" t="str">
        <f>IF(VLOOKUP($A6,overview!$B$3:$AJ$152,COLUMN(),FALSE) = "","",VLOOKUP($A6,overview!$B$3:$AJ$152,COLUMN(AB6),FALSE))</f>
        <v/>
      </c>
      <c r="AC6" t="str">
        <f>IF(VLOOKUP($A6,overview!$B$3:$AJ$152,COLUMN(),FALSE) = "","",VLOOKUP($A6,overview!$B$3:$AJ$152,COLUMN(AC6),FALSE))</f>
        <v/>
      </c>
      <c r="AD6" t="str">
        <f>IF(VLOOKUP($A6,overview!$B$3:$AJ$152,COLUMN(),FALSE) = "","",VLOOKUP($A6,overview!$B$3:$AJ$152,COLUMN(AD6),FALSE))</f>
        <v/>
      </c>
      <c r="AE6" t="str">
        <f>IF(VLOOKUP($A6,overview!$B$3:$AJ$152,COLUMN(),FALSE) = "","",VLOOKUP($A6,overview!$B$3:$AJ$152,COLUMN(AE6),FALSE))</f>
        <v/>
      </c>
      <c r="AF6" t="str">
        <f>IF(VLOOKUP($A6,overview!$B$3:$AJ$152,COLUMN(),FALSE) = "","",VLOOKUP($A6,overview!$B$3:$AJ$152,COLUMN(AF6),FALSE))</f>
        <v/>
      </c>
      <c r="AG6" t="str">
        <f>IF(VLOOKUP($A6,overview!$B$3:$AJ$152,COLUMN(),FALSE) = "","",VLOOKUP($A6,overview!$B$3:$AJ$152,COLUMN(AG6),FALSE))</f>
        <v/>
      </c>
      <c r="AH6" t="str">
        <f>IF(VLOOKUP($A6,overview!$B$3:$AJ$152,COLUMN(),FALSE) = "","",VLOOKUP($A6,overview!$B$3:$AJ$152,COLUMN(AH6),FALSE))</f>
        <v/>
      </c>
      <c r="AI6" t="str">
        <f>IF(VLOOKUP($A6,overview!$B$3:$AJ$152,COLUMN(),FALSE) = "","",VLOOKUP($A6,overview!$B$3:$AJ$152,COLUMN(AI6),FALSE))</f>
        <v>Fraction of CAPEX p.a.</v>
      </c>
    </row>
    <row r="7" spans="1:35" x14ac:dyDescent="0.2">
      <c r="A7" s="2" t="s">
        <v>420</v>
      </c>
      <c r="B7">
        <f>IF(VLOOKUP($A7,overview!$B$3:$AJ$152,COLUMN(),FALSE) = "","",VLOOKUP($A7,overview!$B$3:$AJ$152,COLUMN(B7),FALSE))</f>
        <v>1290</v>
      </c>
      <c r="C7" t="str">
        <f>IF(VLOOKUP($A7,overview!$B$3:$AJ$152,COLUMN(),FALSE) = "","",VLOOKUP($A7,overview!$B$3:$AJ$152,COLUMN(C7),FALSE))</f>
        <v/>
      </c>
      <c r="D7" t="str">
        <f>IF(VLOOKUP($A7,overview!$B$3:$AJ$152,COLUMN(),FALSE) = "","",VLOOKUP($A7,overview!$B$3:$AJ$152,COLUMN(D7),FALSE))</f>
        <v/>
      </c>
      <c r="E7">
        <f>IF(VLOOKUP($A7,overview!$B$3:$AJ$152,COLUMN(),FALSE) = "","",VLOOKUP($A7,overview!$B$3:$AJ$152,COLUMN(E7),FALSE))</f>
        <v>1266.4351021399359</v>
      </c>
      <c r="F7">
        <f>IF(VLOOKUP($A7,overview!$B$3:$AJ$152,COLUMN(),FALSE) = "","",VLOOKUP($A7,overview!$B$3:$AJ$152,COLUMN(F7),FALSE))</f>
        <v>1251.7215719568251</v>
      </c>
      <c r="G7">
        <f>IF(VLOOKUP($A7,overview!$B$3:$AJ$152,COLUMN(),FALSE) = "","",VLOOKUP($A7,overview!$B$3:$AJ$152,COLUMN(G7),FALSE))</f>
        <v>1240.5603045013179</v>
      </c>
      <c r="H7">
        <f>IF(VLOOKUP($A7,overview!$B$3:$AJ$152,COLUMN(),FALSE) = "","",VLOOKUP($A7,overview!$B$3:$AJ$152,COLUMN(H7),FALSE))</f>
        <v>1231.323820126421</v>
      </c>
      <c r="I7">
        <f>IF(VLOOKUP($A7,overview!$B$3:$AJ$152,COLUMN(),FALSE) = "","",VLOOKUP($A7,overview!$B$3:$AJ$152,COLUMN(I7),FALSE))</f>
        <v>1223.2967440579409</v>
      </c>
      <c r="J7">
        <f>IF(VLOOKUP($A7,overview!$B$3:$AJ$152,COLUMN(),FALSE) = "","",VLOOKUP($A7,overview!$B$3:$AJ$152,COLUMN(J7),FALSE))</f>
        <v>1216.1012857804151</v>
      </c>
      <c r="K7">
        <f>IF(VLOOKUP($A7,overview!$B$3:$AJ$152,COLUMN(),FALSE) = "","",VLOOKUP($A7,overview!$B$3:$AJ$152,COLUMN(K7),FALSE))</f>
        <v>1209.513758135746</v>
      </c>
      <c r="L7">
        <f>IF(VLOOKUP($A7,overview!$B$3:$AJ$152,COLUMN(),FALSE) = "","",VLOOKUP($A7,overview!$B$3:$AJ$152,COLUMN(L7),FALSE))</f>
        <v>1203.3908536894121</v>
      </c>
      <c r="M7">
        <f>IF(VLOOKUP($A7,overview!$B$3:$AJ$152,COLUMN(),FALSE) = "","",VLOOKUP($A7,overview!$B$3:$AJ$152,COLUMN(M7),FALSE))</f>
        <v>1197.6352899225101</v>
      </c>
      <c r="N7">
        <f>IF(VLOOKUP($A7,overview!$B$3:$AJ$152,COLUMN(),FALSE) = "","",VLOOKUP($A7,overview!$B$3:$AJ$152,COLUMN(N7),FALSE))</f>
        <v>1192.178028800794</v>
      </c>
      <c r="O7">
        <f>IF(VLOOKUP($A7,overview!$B$3:$AJ$152,COLUMN(),FALSE) = "","",VLOOKUP($A7,overview!$B$3:$AJ$152,COLUMN(O7),FALSE))</f>
        <v>1186.9683208669551</v>
      </c>
      <c r="P7">
        <f>IF(VLOOKUP($A7,overview!$B$3:$AJ$152,COLUMN(),FALSE) = "","",VLOOKUP($A7,overview!$B$3:$AJ$152,COLUMN(P7),FALSE))</f>
        <v>1181.967777285188</v>
      </c>
      <c r="Q7">
        <f>IF(VLOOKUP($A7,overview!$B$3:$AJ$152,COLUMN(),FALSE) = "","",VLOOKUP($A7,overview!$B$3:$AJ$152,COLUMN(Q7),FALSE))</f>
        <v>1177.1466614419051</v>
      </c>
      <c r="R7">
        <f>IF(VLOOKUP($A7,overview!$B$3:$AJ$152,COLUMN(),FALSE) = "","",VLOOKUP($A7,overview!$B$3:$AJ$152,COLUMN(R7),FALSE))</f>
        <v>1172.4814728071599</v>
      </c>
      <c r="S7">
        <f>IF(VLOOKUP($A7,overview!$B$3:$AJ$152,COLUMN(),FALSE) = "","",VLOOKUP($A7,overview!$B$3:$AJ$152,COLUMN(S7),FALSE))</f>
        <v>1167.953318199216</v>
      </c>
      <c r="T7">
        <f>IF(VLOOKUP($A7,overview!$B$3:$AJ$152,COLUMN(),FALSE) = "","",VLOOKUP($A7,overview!$B$3:$AJ$152,COLUMN(T7),FALSE))</f>
        <v>1163.546781562449</v>
      </c>
      <c r="U7">
        <f>IF(VLOOKUP($A7,overview!$B$3:$AJ$152,COLUMN(),FALSE) = "","",VLOOKUP($A7,overview!$B$3:$AJ$152,COLUMN(U7),FALSE))</f>
        <v>1159.2491198518881</v>
      </c>
      <c r="V7">
        <f>IF(VLOOKUP($A7,overview!$B$3:$AJ$152,COLUMN(),FALSE) = "","",VLOOKUP($A7,overview!$B$3:$AJ$152,COLUMN(V7),FALSE))</f>
        <v>1155.0496783596971</v>
      </c>
      <c r="W7">
        <f>IF(VLOOKUP($A7,overview!$B$3:$AJ$152,COLUMN(),FALSE) = "","",VLOOKUP($A7,overview!$B$3:$AJ$152,COLUMN(W7),FALSE))</f>
        <v>1150.939457398709</v>
      </c>
      <c r="X7">
        <f>IF(VLOOKUP($A7,overview!$B$3:$AJ$152,COLUMN(),FALSE) = "","",VLOOKUP($A7,overview!$B$3:$AJ$152,COLUMN(X7),FALSE))</f>
        <v>1146.9107856787571</v>
      </c>
      <c r="Y7">
        <f>IF(VLOOKUP($A7,overview!$B$3:$AJ$152,COLUMN(),FALSE) = "","",VLOOKUP($A7,overview!$B$3:$AJ$152,COLUMN(Y7),FALSE))</f>
        <v>1142.957070359103</v>
      </c>
      <c r="Z7">
        <f>IF(VLOOKUP($A7,overview!$B$3:$AJ$152,COLUMN(),FALSE) = "","",VLOOKUP($A7,overview!$B$3:$AJ$152,COLUMN(Z7),FALSE))</f>
        <v>1139.0726031656311</v>
      </c>
      <c r="AA7">
        <f>IF(VLOOKUP($A7,overview!$B$3:$AJ$152,COLUMN(),FALSE) = "","",VLOOKUP($A7,overview!$B$3:$AJ$152,COLUMN(AA7),FALSE))</f>
        <v>1135.25240814433</v>
      </c>
      <c r="AB7">
        <f>IF(VLOOKUP($A7,overview!$B$3:$AJ$152,COLUMN(),FALSE) = "","",VLOOKUP($A7,overview!$B$3:$AJ$152,COLUMN(AB7),FALSE))</f>
        <v>1131.492120773825</v>
      </c>
      <c r="AC7">
        <f>IF(VLOOKUP($A7,overview!$B$3:$AJ$152,COLUMN(),FALSE) = "","",VLOOKUP($A7,overview!$B$3:$AJ$152,COLUMN(AC7),FALSE))</f>
        <v>1127.787891000381</v>
      </c>
      <c r="AD7">
        <f>IF(VLOOKUP($A7,overview!$B$3:$AJ$152,COLUMN(),FALSE) = "","",VLOOKUP($A7,overview!$B$3:$AJ$152,COLUMN(AD7),FALSE))</f>
        <v>1124.1363047366719</v>
      </c>
      <c r="AE7">
        <f>IF(VLOOKUP($A7,overview!$B$3:$AJ$152,COLUMN(),FALSE) = "","",VLOOKUP($A7,overview!$B$3:$AJ$152,COLUMN(AE7),FALSE))</f>
        <v>1120.5343197645359</v>
      </c>
      <c r="AF7">
        <f>IF(VLOOKUP($A7,overview!$B$3:$AJ$152,COLUMN(),FALSE) = "","",VLOOKUP($A7,overview!$B$3:$AJ$152,COLUMN(AF7),FALSE))</f>
        <v>1116.9792129858199</v>
      </c>
      <c r="AG7">
        <f>IF(VLOOKUP($A7,overview!$B$3:$AJ$152,COLUMN(),FALSE) = "","",VLOOKUP($A7,overview!$B$3:$AJ$152,COLUMN(AG7),FALSE))</f>
        <v>1113.46853669542</v>
      </c>
      <c r="AH7">
        <f>IF(VLOOKUP($A7,overview!$B$3:$AJ$152,COLUMN(),FALSE) = "","",VLOOKUP($A7,overview!$B$3:$AJ$152,COLUMN(AH7),FALSE))</f>
        <v>1110.0000820880121</v>
      </c>
      <c r="AI7" t="str">
        <f>IF(VLOOKUP($A7,overview!$B$3:$AJ$152,COLUMN(),FALSE) = "","",VLOOKUP($A7,overview!$B$3:$AJ$152,COLUMN(AI7),FALSE))</f>
        <v>[EUR/kW rated]</v>
      </c>
    </row>
    <row r="8" spans="1:35" x14ac:dyDescent="0.2">
      <c r="A8" s="2" t="s">
        <v>421</v>
      </c>
      <c r="B8">
        <f>IF(VLOOKUP($A8,overview!$B$3:$AJ$152,COLUMN(),FALSE) = "","",VLOOKUP($A8,overview!$B$3:$AJ$152,COLUMN(B8),FALSE))</f>
        <v>2.5000000000000001E-2</v>
      </c>
      <c r="C8">
        <f>IF(VLOOKUP($A8,overview!$B$3:$AJ$152,COLUMN(),FALSE) = "","",VLOOKUP($A8,overview!$B$3:$AJ$152,COLUMN(C8),FALSE))</f>
        <v>0.02</v>
      </c>
      <c r="D8">
        <f>IF(VLOOKUP($A8,overview!$B$3:$AJ$152,COLUMN(),FALSE) = "","",VLOOKUP($A8,overview!$B$3:$AJ$152,COLUMN(D8),FALSE))</f>
        <v>0.03</v>
      </c>
      <c r="E8" t="str">
        <f>IF(VLOOKUP($A8,overview!$B$3:$AJ$152,COLUMN(),FALSE) = "","",VLOOKUP($A8,overview!$B$3:$AJ$152,COLUMN(E8),FALSE))</f>
        <v/>
      </c>
      <c r="F8" t="str">
        <f>IF(VLOOKUP($A8,overview!$B$3:$AJ$152,COLUMN(),FALSE) = "","",VLOOKUP($A8,overview!$B$3:$AJ$152,COLUMN(F8),FALSE))</f>
        <v/>
      </c>
      <c r="G8" t="str">
        <f>IF(VLOOKUP($A8,overview!$B$3:$AJ$152,COLUMN(),FALSE) = "","",VLOOKUP($A8,overview!$B$3:$AJ$152,COLUMN(G8),FALSE))</f>
        <v/>
      </c>
      <c r="H8" t="str">
        <f>IF(VLOOKUP($A8,overview!$B$3:$AJ$152,COLUMN(),FALSE) = "","",VLOOKUP($A8,overview!$B$3:$AJ$152,COLUMN(H8),FALSE))</f>
        <v/>
      </c>
      <c r="I8" t="str">
        <f>IF(VLOOKUP($A8,overview!$B$3:$AJ$152,COLUMN(),FALSE) = "","",VLOOKUP($A8,overview!$B$3:$AJ$152,COLUMN(I8),FALSE))</f>
        <v/>
      </c>
      <c r="J8" t="str">
        <f>IF(VLOOKUP($A8,overview!$B$3:$AJ$152,COLUMN(),FALSE) = "","",VLOOKUP($A8,overview!$B$3:$AJ$152,COLUMN(J8),FALSE))</f>
        <v/>
      </c>
      <c r="K8" t="str">
        <f>IF(VLOOKUP($A8,overview!$B$3:$AJ$152,COLUMN(),FALSE) = "","",VLOOKUP($A8,overview!$B$3:$AJ$152,COLUMN(K8),FALSE))</f>
        <v/>
      </c>
      <c r="L8" t="str">
        <f>IF(VLOOKUP($A8,overview!$B$3:$AJ$152,COLUMN(),FALSE) = "","",VLOOKUP($A8,overview!$B$3:$AJ$152,COLUMN(L8),FALSE))</f>
        <v/>
      </c>
      <c r="M8" t="str">
        <f>IF(VLOOKUP($A8,overview!$B$3:$AJ$152,COLUMN(),FALSE) = "","",VLOOKUP($A8,overview!$B$3:$AJ$152,COLUMN(M8),FALSE))</f>
        <v/>
      </c>
      <c r="N8" t="str">
        <f>IF(VLOOKUP($A8,overview!$B$3:$AJ$152,COLUMN(),FALSE) = "","",VLOOKUP($A8,overview!$B$3:$AJ$152,COLUMN(N8),FALSE))</f>
        <v/>
      </c>
      <c r="O8" t="str">
        <f>IF(VLOOKUP($A8,overview!$B$3:$AJ$152,COLUMN(),FALSE) = "","",VLOOKUP($A8,overview!$B$3:$AJ$152,COLUMN(O8),FALSE))</f>
        <v/>
      </c>
      <c r="P8" t="str">
        <f>IF(VLOOKUP($A8,overview!$B$3:$AJ$152,COLUMN(),FALSE) = "","",VLOOKUP($A8,overview!$B$3:$AJ$152,COLUMN(P8),FALSE))</f>
        <v/>
      </c>
      <c r="Q8" t="str">
        <f>IF(VLOOKUP($A8,overview!$B$3:$AJ$152,COLUMN(),FALSE) = "","",VLOOKUP($A8,overview!$B$3:$AJ$152,COLUMN(Q8),FALSE))</f>
        <v/>
      </c>
      <c r="R8" t="str">
        <f>IF(VLOOKUP($A8,overview!$B$3:$AJ$152,COLUMN(),FALSE) = "","",VLOOKUP($A8,overview!$B$3:$AJ$152,COLUMN(R8),FALSE))</f>
        <v/>
      </c>
      <c r="S8" t="str">
        <f>IF(VLOOKUP($A8,overview!$B$3:$AJ$152,COLUMN(),FALSE) = "","",VLOOKUP($A8,overview!$B$3:$AJ$152,COLUMN(S8),FALSE))</f>
        <v/>
      </c>
      <c r="T8" t="str">
        <f>IF(VLOOKUP($A8,overview!$B$3:$AJ$152,COLUMN(),FALSE) = "","",VLOOKUP($A8,overview!$B$3:$AJ$152,COLUMN(T8),FALSE))</f>
        <v/>
      </c>
      <c r="U8" t="str">
        <f>IF(VLOOKUP($A8,overview!$B$3:$AJ$152,COLUMN(),FALSE) = "","",VLOOKUP($A8,overview!$B$3:$AJ$152,COLUMN(U8),FALSE))</f>
        <v/>
      </c>
      <c r="V8" t="str">
        <f>IF(VLOOKUP($A8,overview!$B$3:$AJ$152,COLUMN(),FALSE) = "","",VLOOKUP($A8,overview!$B$3:$AJ$152,COLUMN(V8),FALSE))</f>
        <v/>
      </c>
      <c r="W8" t="str">
        <f>IF(VLOOKUP($A8,overview!$B$3:$AJ$152,COLUMN(),FALSE) = "","",VLOOKUP($A8,overview!$B$3:$AJ$152,COLUMN(W8),FALSE))</f>
        <v/>
      </c>
      <c r="X8" t="str">
        <f>IF(VLOOKUP($A8,overview!$B$3:$AJ$152,COLUMN(),FALSE) = "","",VLOOKUP($A8,overview!$B$3:$AJ$152,COLUMN(X8),FALSE))</f>
        <v/>
      </c>
      <c r="Y8" t="str">
        <f>IF(VLOOKUP($A8,overview!$B$3:$AJ$152,COLUMN(),FALSE) = "","",VLOOKUP($A8,overview!$B$3:$AJ$152,COLUMN(Y8),FALSE))</f>
        <v/>
      </c>
      <c r="Z8" t="str">
        <f>IF(VLOOKUP($A8,overview!$B$3:$AJ$152,COLUMN(),FALSE) = "","",VLOOKUP($A8,overview!$B$3:$AJ$152,COLUMN(Z8),FALSE))</f>
        <v/>
      </c>
      <c r="AA8" t="str">
        <f>IF(VLOOKUP($A8,overview!$B$3:$AJ$152,COLUMN(),FALSE) = "","",VLOOKUP($A8,overview!$B$3:$AJ$152,COLUMN(AA8),FALSE))</f>
        <v/>
      </c>
      <c r="AB8" t="str">
        <f>IF(VLOOKUP($A8,overview!$B$3:$AJ$152,COLUMN(),FALSE) = "","",VLOOKUP($A8,overview!$B$3:$AJ$152,COLUMN(AB8),FALSE))</f>
        <v/>
      </c>
      <c r="AC8" t="str">
        <f>IF(VLOOKUP($A8,overview!$B$3:$AJ$152,COLUMN(),FALSE) = "","",VLOOKUP($A8,overview!$B$3:$AJ$152,COLUMN(AC8),FALSE))</f>
        <v/>
      </c>
      <c r="AD8" t="str">
        <f>IF(VLOOKUP($A8,overview!$B$3:$AJ$152,COLUMN(),FALSE) = "","",VLOOKUP($A8,overview!$B$3:$AJ$152,COLUMN(AD8),FALSE))</f>
        <v/>
      </c>
      <c r="AE8" t="str">
        <f>IF(VLOOKUP($A8,overview!$B$3:$AJ$152,COLUMN(),FALSE) = "","",VLOOKUP($A8,overview!$B$3:$AJ$152,COLUMN(AE8),FALSE))</f>
        <v/>
      </c>
      <c r="AF8" t="str">
        <f>IF(VLOOKUP($A8,overview!$B$3:$AJ$152,COLUMN(),FALSE) = "","",VLOOKUP($A8,overview!$B$3:$AJ$152,COLUMN(AF8),FALSE))</f>
        <v/>
      </c>
      <c r="AG8" t="str">
        <f>IF(VLOOKUP($A8,overview!$B$3:$AJ$152,COLUMN(),FALSE) = "","",VLOOKUP($A8,overview!$B$3:$AJ$152,COLUMN(AG8),FALSE))</f>
        <v/>
      </c>
      <c r="AH8" t="str">
        <f>IF(VLOOKUP($A8,overview!$B$3:$AJ$152,COLUMN(),FALSE) = "","",VLOOKUP($A8,overview!$B$3:$AJ$152,COLUMN(AH8),FALSE))</f>
        <v/>
      </c>
      <c r="AI8" t="str">
        <f>IF(VLOOKUP($A8,overview!$B$3:$AJ$152,COLUMN(),FALSE) = "","",VLOOKUP($A8,overview!$B$3:$AJ$152,COLUMN(AI8),FALSE))</f>
        <v>Fraction of CAPEX p.a.</v>
      </c>
    </row>
    <row r="9" spans="1:35" x14ac:dyDescent="0.2">
      <c r="A9" s="2" t="s">
        <v>422</v>
      </c>
      <c r="B9">
        <f>IF(VLOOKUP($A9,overview!$B$3:$AJ$152,COLUMN(),FALSE) = "","",VLOOKUP($A9,overview!$B$3:$AJ$152,COLUMN(B9),FALSE))</f>
        <v>1040</v>
      </c>
      <c r="C9" t="str">
        <f>IF(VLOOKUP($A9,overview!$B$3:$AJ$152,COLUMN(),FALSE) = "","",VLOOKUP($A9,overview!$B$3:$AJ$152,COLUMN(C9),FALSE))</f>
        <v/>
      </c>
      <c r="D9" t="str">
        <f>IF(VLOOKUP($A9,overview!$B$3:$AJ$152,COLUMN(),FALSE) = "","",VLOOKUP($A9,overview!$B$3:$AJ$152,COLUMN(D9),FALSE))</f>
        <v/>
      </c>
      <c r="E9">
        <f>IF(VLOOKUP($A9,overview!$B$3:$AJ$152,COLUMN(),FALSE) = "","",VLOOKUP($A9,overview!$B$3:$AJ$152,COLUMN(E9),FALSE))</f>
        <v>1020.320190748602</v>
      </c>
      <c r="F9">
        <f>IF(VLOOKUP($A9,overview!$B$3:$AJ$152,COLUMN(),FALSE) = "","",VLOOKUP($A9,overview!$B$3:$AJ$152,COLUMN(F9),FALSE))</f>
        <v>1008.04157200671</v>
      </c>
      <c r="G9">
        <f>IF(VLOOKUP($A9,overview!$B$3:$AJ$152,COLUMN(),FALSE) = "","",VLOOKUP($A9,overview!$B$3:$AJ$152,COLUMN(G9),FALSE))</f>
        <v>998.73106232688235</v>
      </c>
      <c r="H9">
        <f>IF(VLOOKUP($A9,overview!$B$3:$AJ$152,COLUMN(),FALSE) = "","",VLOOKUP($A9,overview!$B$3:$AJ$152,COLUMN(H9),FALSE))</f>
        <v>991.0281599676299</v>
      </c>
      <c r="I9">
        <f>IF(VLOOKUP($A9,overview!$B$3:$AJ$152,COLUMN(),FALSE) = "","",VLOOKUP($A9,overview!$B$3:$AJ$152,COLUMN(I9),FALSE))</f>
        <v>984.33513082136346</v>
      </c>
      <c r="J9">
        <f>IF(VLOOKUP($A9,overview!$B$3:$AJ$152,COLUMN(),FALSE) = "","",VLOOKUP($A9,overview!$B$3:$AJ$152,COLUMN(J9),FALSE))</f>
        <v>978.33642512896665</v>
      </c>
      <c r="K9">
        <f>IF(VLOOKUP($A9,overview!$B$3:$AJ$152,COLUMN(),FALSE) = "","",VLOOKUP($A9,overview!$B$3:$AJ$152,COLUMN(K9),FALSE))</f>
        <v>972.84526240294781</v>
      </c>
      <c r="L9">
        <f>IF(VLOOKUP($A9,overview!$B$3:$AJ$152,COLUMN(),FALSE) = "","",VLOOKUP($A9,overview!$B$3:$AJ$152,COLUMN(L9),FALSE))</f>
        <v>967.74200869431661</v>
      </c>
      <c r="M9">
        <f>IF(VLOOKUP($A9,overview!$B$3:$AJ$152,COLUMN(),FALSE) = "","",VLOOKUP($A9,overview!$B$3:$AJ$152,COLUMN(M9),FALSE))</f>
        <v>962.9454684946902</v>
      </c>
      <c r="N9">
        <f>IF(VLOOKUP($A9,overview!$B$3:$AJ$152,COLUMN(),FALSE) = "","",VLOOKUP($A9,overview!$B$3:$AJ$152,COLUMN(N9),FALSE))</f>
        <v>958.39803019668921</v>
      </c>
      <c r="O9">
        <f>IF(VLOOKUP($A9,overview!$B$3:$AJ$152,COLUMN(),FALSE) = "","",VLOOKUP($A9,overview!$B$3:$AJ$152,COLUMN(O9),FALSE))</f>
        <v>954.05735017122936</v>
      </c>
      <c r="P9">
        <f>IF(VLOOKUP($A9,overview!$B$3:$AJ$152,COLUMN(),FALSE) = "","",VLOOKUP($A9,overview!$B$3:$AJ$152,COLUMN(P9),FALSE))</f>
        <v>949.89140217859926</v>
      </c>
      <c r="Q9">
        <f>IF(VLOOKUP($A9,overview!$B$3:$AJ$152,COLUMN(),FALSE) = "","",VLOOKUP($A9,overview!$B$3:$AJ$152,COLUMN(Q9),FALSE))</f>
        <v>945.87538088714541</v>
      </c>
      <c r="R9">
        <f>IF(VLOOKUP($A9,overview!$B$3:$AJ$152,COLUMN(),FALSE) = "","",VLOOKUP($A9,overview!$B$3:$AJ$152,COLUMN(R9),FALSE))</f>
        <v>941.98968471437684</v>
      </c>
      <c r="S9">
        <f>IF(VLOOKUP($A9,overview!$B$3:$AJ$152,COLUMN(),FALSE) = "","",VLOOKUP($A9,overview!$B$3:$AJ$152,COLUMN(S9),FALSE))</f>
        <v>938.21855622958981</v>
      </c>
      <c r="T9">
        <f>IF(VLOOKUP($A9,overview!$B$3:$AJ$152,COLUMN(),FALSE) = "","",VLOOKUP($A9,overview!$B$3:$AJ$152,COLUMN(T9),FALSE))</f>
        <v>934.54913881121274</v>
      </c>
      <c r="U9">
        <f>IF(VLOOKUP($A9,overview!$B$3:$AJ$152,COLUMN(),FALSE) = "","",VLOOKUP($A9,overview!$B$3:$AJ$152,COLUMN(U9),FALSE))</f>
        <v>930.97080556760534</v>
      </c>
      <c r="V9">
        <f>IF(VLOOKUP($A9,overview!$B$3:$AJ$152,COLUMN(),FALSE) = "","",VLOOKUP($A9,overview!$B$3:$AJ$152,COLUMN(V9),FALSE))</f>
        <v>927.47467144725033</v>
      </c>
      <c r="W9">
        <f>IF(VLOOKUP($A9,overview!$B$3:$AJ$152,COLUMN(),FALSE) = "","",VLOOKUP($A9,overview!$B$3:$AJ$152,COLUMN(W9),FALSE))</f>
        <v>924.05323168792415</v>
      </c>
      <c r="X9">
        <f>IF(VLOOKUP($A9,overview!$B$3:$AJ$152,COLUMN(),FALSE) = "","",VLOOKUP($A9,overview!$B$3:$AJ$152,COLUMN(X9),FALSE))</f>
        <v>920.70008931437519</v>
      </c>
      <c r="Y9">
        <f>IF(VLOOKUP($A9,overview!$B$3:$AJ$152,COLUMN(),FALSE) = "","",VLOOKUP($A9,overview!$B$3:$AJ$152,COLUMN(Y9),FALSE))</f>
        <v>917.40974662581266</v>
      </c>
      <c r="Z9">
        <f>IF(VLOOKUP($A9,overview!$B$3:$AJ$152,COLUMN(),FALSE) = "","",VLOOKUP($A9,overview!$B$3:$AJ$152,COLUMN(Z9),FALSE))</f>
        <v>914.17744346790937</v>
      </c>
      <c r="AA9">
        <f>IF(VLOOKUP($A9,overview!$B$3:$AJ$152,COLUMN(),FALSE) = "","",VLOOKUP($A9,overview!$B$3:$AJ$152,COLUMN(AA9),FALSE))</f>
        <v>910.99903024623427</v>
      </c>
      <c r="AB9">
        <f>IF(VLOOKUP($A9,overview!$B$3:$AJ$152,COLUMN(),FALSE) = "","",VLOOKUP($A9,overview!$B$3:$AJ$152,COLUMN(AB9),FALSE))</f>
        <v>907.87086710364224</v>
      </c>
      <c r="AC9">
        <f>IF(VLOOKUP($A9,overview!$B$3:$AJ$152,COLUMN(),FALSE) = "","",VLOOKUP($A9,overview!$B$3:$AJ$152,COLUMN(AC9),FALSE))</f>
        <v>904.78974305550446</v>
      </c>
      <c r="AD9">
        <f>IF(VLOOKUP($A9,overview!$B$3:$AJ$152,COLUMN(),FALSE) = "","",VLOOKUP($A9,overview!$B$3:$AJ$152,COLUMN(AD9),FALSE))</f>
        <v>901.75281052760101</v>
      </c>
      <c r="AE9">
        <f>IF(VLOOKUP($A9,overview!$B$3:$AJ$152,COLUMN(),FALSE) = "","",VLOOKUP($A9,overview!$B$3:$AJ$152,COLUMN(AE9),FALSE))</f>
        <v>898.75753190912178</v>
      </c>
      <c r="AF9">
        <f>IF(VLOOKUP($A9,overview!$B$3:$AJ$152,COLUMN(),FALSE) = "","",VLOOKUP($A9,overview!$B$3:$AJ$152,COLUMN(AF9),FALSE))</f>
        <v>895.80163557105675</v>
      </c>
      <c r="AG9">
        <f>IF(VLOOKUP($A9,overview!$B$3:$AJ$152,COLUMN(),FALSE) = "","",VLOOKUP($A9,overview!$B$3:$AJ$152,COLUMN(AG9),FALSE))</f>
        <v>892.88307940947402</v>
      </c>
      <c r="AH9">
        <f>IF(VLOOKUP($A9,overview!$B$3:$AJ$152,COLUMN(),FALSE) = "","",VLOOKUP($A9,overview!$B$3:$AJ$152,COLUMN(AH9),FALSE))</f>
        <v>890.00002042161486</v>
      </c>
      <c r="AI9" t="str">
        <f>IF(VLOOKUP($A9,overview!$B$3:$AJ$152,COLUMN(),FALSE) = "","",VLOOKUP($A9,overview!$B$3:$AJ$152,COLUMN(AI9),FALSE))</f>
        <v>[EUR/kW rated]</v>
      </c>
    </row>
    <row r="10" spans="1:35" x14ac:dyDescent="0.2">
      <c r="A10" s="2" t="s">
        <v>423</v>
      </c>
      <c r="B10">
        <f>IF(VLOOKUP($A10,overview!$B$3:$AJ$152,COLUMN(),FALSE) = "","",VLOOKUP($A10,overview!$B$3:$AJ$152,COLUMN(B10),FALSE))</f>
        <v>2.5000000000000001E-2</v>
      </c>
      <c r="C10">
        <f>IF(VLOOKUP($A10,overview!$B$3:$AJ$152,COLUMN(),FALSE) = "","",VLOOKUP($A10,overview!$B$3:$AJ$152,COLUMN(C10),FALSE))</f>
        <v>0.02</v>
      </c>
      <c r="D10">
        <f>IF(VLOOKUP($A10,overview!$B$3:$AJ$152,COLUMN(),FALSE) = "","",VLOOKUP($A10,overview!$B$3:$AJ$152,COLUMN(D10),FALSE))</f>
        <v>0.03</v>
      </c>
      <c r="E10" t="str">
        <f>IF(VLOOKUP($A10,overview!$B$3:$AJ$152,COLUMN(),FALSE) = "","",VLOOKUP($A10,overview!$B$3:$AJ$152,COLUMN(E10),FALSE))</f>
        <v/>
      </c>
      <c r="F10" t="str">
        <f>IF(VLOOKUP($A10,overview!$B$3:$AJ$152,COLUMN(),FALSE) = "","",VLOOKUP($A10,overview!$B$3:$AJ$152,COLUMN(F10),FALSE))</f>
        <v/>
      </c>
      <c r="G10" t="str">
        <f>IF(VLOOKUP($A10,overview!$B$3:$AJ$152,COLUMN(),FALSE) = "","",VLOOKUP($A10,overview!$B$3:$AJ$152,COLUMN(G10),FALSE))</f>
        <v/>
      </c>
      <c r="H10" t="str">
        <f>IF(VLOOKUP($A10,overview!$B$3:$AJ$152,COLUMN(),FALSE) = "","",VLOOKUP($A10,overview!$B$3:$AJ$152,COLUMN(H10),FALSE))</f>
        <v/>
      </c>
      <c r="I10" t="str">
        <f>IF(VLOOKUP($A10,overview!$B$3:$AJ$152,COLUMN(),FALSE) = "","",VLOOKUP($A10,overview!$B$3:$AJ$152,COLUMN(I10),FALSE))</f>
        <v/>
      </c>
      <c r="J10" t="str">
        <f>IF(VLOOKUP($A10,overview!$B$3:$AJ$152,COLUMN(),FALSE) = "","",VLOOKUP($A10,overview!$B$3:$AJ$152,COLUMN(J10),FALSE))</f>
        <v/>
      </c>
      <c r="K10" t="str">
        <f>IF(VLOOKUP($A10,overview!$B$3:$AJ$152,COLUMN(),FALSE) = "","",VLOOKUP($A10,overview!$B$3:$AJ$152,COLUMN(K10),FALSE))</f>
        <v/>
      </c>
      <c r="L10" t="str">
        <f>IF(VLOOKUP($A10,overview!$B$3:$AJ$152,COLUMN(),FALSE) = "","",VLOOKUP($A10,overview!$B$3:$AJ$152,COLUMN(L10),FALSE))</f>
        <v/>
      </c>
      <c r="M10" t="str">
        <f>IF(VLOOKUP($A10,overview!$B$3:$AJ$152,COLUMN(),FALSE) = "","",VLOOKUP($A10,overview!$B$3:$AJ$152,COLUMN(M10),FALSE))</f>
        <v/>
      </c>
      <c r="N10" t="str">
        <f>IF(VLOOKUP($A10,overview!$B$3:$AJ$152,COLUMN(),FALSE) = "","",VLOOKUP($A10,overview!$B$3:$AJ$152,COLUMN(N10),FALSE))</f>
        <v/>
      </c>
      <c r="O10" t="str">
        <f>IF(VLOOKUP($A10,overview!$B$3:$AJ$152,COLUMN(),FALSE) = "","",VLOOKUP($A10,overview!$B$3:$AJ$152,COLUMN(O10),FALSE))</f>
        <v/>
      </c>
      <c r="P10" t="str">
        <f>IF(VLOOKUP($A10,overview!$B$3:$AJ$152,COLUMN(),FALSE) = "","",VLOOKUP($A10,overview!$B$3:$AJ$152,COLUMN(P10),FALSE))</f>
        <v/>
      </c>
      <c r="Q10" t="str">
        <f>IF(VLOOKUP($A10,overview!$B$3:$AJ$152,COLUMN(),FALSE) = "","",VLOOKUP($A10,overview!$B$3:$AJ$152,COLUMN(Q10),FALSE))</f>
        <v/>
      </c>
      <c r="R10" t="str">
        <f>IF(VLOOKUP($A10,overview!$B$3:$AJ$152,COLUMN(),FALSE) = "","",VLOOKUP($A10,overview!$B$3:$AJ$152,COLUMN(R10),FALSE))</f>
        <v/>
      </c>
      <c r="S10" t="str">
        <f>IF(VLOOKUP($A10,overview!$B$3:$AJ$152,COLUMN(),FALSE) = "","",VLOOKUP($A10,overview!$B$3:$AJ$152,COLUMN(S10),FALSE))</f>
        <v/>
      </c>
      <c r="T10" t="str">
        <f>IF(VLOOKUP($A10,overview!$B$3:$AJ$152,COLUMN(),FALSE) = "","",VLOOKUP($A10,overview!$B$3:$AJ$152,COLUMN(T10),FALSE))</f>
        <v/>
      </c>
      <c r="U10" t="str">
        <f>IF(VLOOKUP($A10,overview!$B$3:$AJ$152,COLUMN(),FALSE) = "","",VLOOKUP($A10,overview!$B$3:$AJ$152,COLUMN(U10),FALSE))</f>
        <v/>
      </c>
      <c r="V10" t="str">
        <f>IF(VLOOKUP($A10,overview!$B$3:$AJ$152,COLUMN(),FALSE) = "","",VLOOKUP($A10,overview!$B$3:$AJ$152,COLUMN(V10),FALSE))</f>
        <v/>
      </c>
      <c r="W10" t="str">
        <f>IF(VLOOKUP($A10,overview!$B$3:$AJ$152,COLUMN(),FALSE) = "","",VLOOKUP($A10,overview!$B$3:$AJ$152,COLUMN(W10),FALSE))</f>
        <v/>
      </c>
      <c r="X10" t="str">
        <f>IF(VLOOKUP($A10,overview!$B$3:$AJ$152,COLUMN(),FALSE) = "","",VLOOKUP($A10,overview!$B$3:$AJ$152,COLUMN(X10),FALSE))</f>
        <v/>
      </c>
      <c r="Y10" t="str">
        <f>IF(VLOOKUP($A10,overview!$B$3:$AJ$152,COLUMN(),FALSE) = "","",VLOOKUP($A10,overview!$B$3:$AJ$152,COLUMN(Y10),FALSE))</f>
        <v/>
      </c>
      <c r="Z10" t="str">
        <f>IF(VLOOKUP($A10,overview!$B$3:$AJ$152,COLUMN(),FALSE) = "","",VLOOKUP($A10,overview!$B$3:$AJ$152,COLUMN(Z10),FALSE))</f>
        <v/>
      </c>
      <c r="AA10" t="str">
        <f>IF(VLOOKUP($A10,overview!$B$3:$AJ$152,COLUMN(),FALSE) = "","",VLOOKUP($A10,overview!$B$3:$AJ$152,COLUMN(AA10),FALSE))</f>
        <v/>
      </c>
      <c r="AB10" t="str">
        <f>IF(VLOOKUP($A10,overview!$B$3:$AJ$152,COLUMN(),FALSE) = "","",VLOOKUP($A10,overview!$B$3:$AJ$152,COLUMN(AB10),FALSE))</f>
        <v/>
      </c>
      <c r="AC10" t="str">
        <f>IF(VLOOKUP($A10,overview!$B$3:$AJ$152,COLUMN(),FALSE) = "","",VLOOKUP($A10,overview!$B$3:$AJ$152,COLUMN(AC10),FALSE))</f>
        <v/>
      </c>
      <c r="AD10" t="str">
        <f>IF(VLOOKUP($A10,overview!$B$3:$AJ$152,COLUMN(),FALSE) = "","",VLOOKUP($A10,overview!$B$3:$AJ$152,COLUMN(AD10),FALSE))</f>
        <v/>
      </c>
      <c r="AE10" t="str">
        <f>IF(VLOOKUP($A10,overview!$B$3:$AJ$152,COLUMN(),FALSE) = "","",VLOOKUP($A10,overview!$B$3:$AJ$152,COLUMN(AE10),FALSE))</f>
        <v/>
      </c>
      <c r="AF10" t="str">
        <f>IF(VLOOKUP($A10,overview!$B$3:$AJ$152,COLUMN(),FALSE) = "","",VLOOKUP($A10,overview!$B$3:$AJ$152,COLUMN(AF10),FALSE))</f>
        <v/>
      </c>
      <c r="AG10" t="str">
        <f>IF(VLOOKUP($A10,overview!$B$3:$AJ$152,COLUMN(),FALSE) = "","",VLOOKUP($A10,overview!$B$3:$AJ$152,COLUMN(AG10),FALSE))</f>
        <v/>
      </c>
      <c r="AH10" t="str">
        <f>IF(VLOOKUP($A10,overview!$B$3:$AJ$152,COLUMN(),FALSE) = "","",VLOOKUP($A10,overview!$B$3:$AJ$152,COLUMN(AH10),FALSE))</f>
        <v/>
      </c>
      <c r="AI10" t="str">
        <f>IF(VLOOKUP($A10,overview!$B$3:$AJ$152,COLUMN(),FALSE) = "","",VLOOKUP($A10,overview!$B$3:$AJ$152,COLUMN(AI10),FALSE))</f>
        <v>Fraction of CAPEX p.a.</v>
      </c>
    </row>
    <row r="11" spans="1:35" x14ac:dyDescent="0.2">
      <c r="A11" s="2" t="s">
        <v>130</v>
      </c>
      <c r="B11">
        <f>IF(VLOOKUP($A11,overview!$B$3:$AJ$152,COLUMN(),FALSE) = "","",VLOOKUP($A11,overview!$B$3:$AJ$152,COLUMN(B11),FALSE))</f>
        <v>25</v>
      </c>
      <c r="C11">
        <f>IF(VLOOKUP($A11,overview!$B$3:$AJ$152,COLUMN(),FALSE) = "","",VLOOKUP($A11,overview!$B$3:$AJ$152,COLUMN(C11),FALSE))</f>
        <v>20</v>
      </c>
      <c r="D11">
        <f>IF(VLOOKUP($A11,overview!$B$3:$AJ$152,COLUMN(),FALSE) = "","",VLOOKUP($A11,overview!$B$3:$AJ$152,COLUMN(D11),FALSE))</f>
        <v>30</v>
      </c>
      <c r="E11" t="str">
        <f>IF(VLOOKUP($A11,overview!$B$3:$AJ$152,COLUMN(),FALSE) = "","",VLOOKUP($A11,overview!$B$3:$AJ$152,COLUMN(E11),FALSE))</f>
        <v/>
      </c>
      <c r="F11" t="str">
        <f>IF(VLOOKUP($A11,overview!$B$3:$AJ$152,COLUMN(),FALSE) = "","",VLOOKUP($A11,overview!$B$3:$AJ$152,COLUMN(F11),FALSE))</f>
        <v/>
      </c>
      <c r="G11" t="str">
        <f>IF(VLOOKUP($A11,overview!$B$3:$AJ$152,COLUMN(),FALSE) = "","",VLOOKUP($A11,overview!$B$3:$AJ$152,COLUMN(G11),FALSE))</f>
        <v/>
      </c>
      <c r="H11" t="str">
        <f>IF(VLOOKUP($A11,overview!$B$3:$AJ$152,COLUMN(),FALSE) = "","",VLOOKUP($A11,overview!$B$3:$AJ$152,COLUMN(H11),FALSE))</f>
        <v/>
      </c>
      <c r="I11" t="str">
        <f>IF(VLOOKUP($A11,overview!$B$3:$AJ$152,COLUMN(),FALSE) = "","",VLOOKUP($A11,overview!$B$3:$AJ$152,COLUMN(I11),FALSE))</f>
        <v/>
      </c>
      <c r="J11" t="str">
        <f>IF(VLOOKUP($A11,overview!$B$3:$AJ$152,COLUMN(),FALSE) = "","",VLOOKUP($A11,overview!$B$3:$AJ$152,COLUMN(J11),FALSE))</f>
        <v/>
      </c>
      <c r="K11" t="str">
        <f>IF(VLOOKUP($A11,overview!$B$3:$AJ$152,COLUMN(),FALSE) = "","",VLOOKUP($A11,overview!$B$3:$AJ$152,COLUMN(K11),FALSE))</f>
        <v/>
      </c>
      <c r="L11" t="str">
        <f>IF(VLOOKUP($A11,overview!$B$3:$AJ$152,COLUMN(),FALSE) = "","",VLOOKUP($A11,overview!$B$3:$AJ$152,COLUMN(L11),FALSE))</f>
        <v/>
      </c>
      <c r="M11" t="str">
        <f>IF(VLOOKUP($A11,overview!$B$3:$AJ$152,COLUMN(),FALSE) = "","",VLOOKUP($A11,overview!$B$3:$AJ$152,COLUMN(M11),FALSE))</f>
        <v/>
      </c>
      <c r="N11" t="str">
        <f>IF(VLOOKUP($A11,overview!$B$3:$AJ$152,COLUMN(),FALSE) = "","",VLOOKUP($A11,overview!$B$3:$AJ$152,COLUMN(N11),FALSE))</f>
        <v/>
      </c>
      <c r="O11" t="str">
        <f>IF(VLOOKUP($A11,overview!$B$3:$AJ$152,COLUMN(),FALSE) = "","",VLOOKUP($A11,overview!$B$3:$AJ$152,COLUMN(O11),FALSE))</f>
        <v/>
      </c>
      <c r="P11" t="str">
        <f>IF(VLOOKUP($A11,overview!$B$3:$AJ$152,COLUMN(),FALSE) = "","",VLOOKUP($A11,overview!$B$3:$AJ$152,COLUMN(P11),FALSE))</f>
        <v/>
      </c>
      <c r="Q11" t="str">
        <f>IF(VLOOKUP($A11,overview!$B$3:$AJ$152,COLUMN(),FALSE) = "","",VLOOKUP($A11,overview!$B$3:$AJ$152,COLUMN(Q11),FALSE))</f>
        <v/>
      </c>
      <c r="R11" t="str">
        <f>IF(VLOOKUP($A11,overview!$B$3:$AJ$152,COLUMN(),FALSE) = "","",VLOOKUP($A11,overview!$B$3:$AJ$152,COLUMN(R11),FALSE))</f>
        <v/>
      </c>
      <c r="S11" t="str">
        <f>IF(VLOOKUP($A11,overview!$B$3:$AJ$152,COLUMN(),FALSE) = "","",VLOOKUP($A11,overview!$B$3:$AJ$152,COLUMN(S11),FALSE))</f>
        <v/>
      </c>
      <c r="T11" t="str">
        <f>IF(VLOOKUP($A11,overview!$B$3:$AJ$152,COLUMN(),FALSE) = "","",VLOOKUP($A11,overview!$B$3:$AJ$152,COLUMN(T11),FALSE))</f>
        <v/>
      </c>
      <c r="U11" t="str">
        <f>IF(VLOOKUP($A11,overview!$B$3:$AJ$152,COLUMN(),FALSE) = "","",VLOOKUP($A11,overview!$B$3:$AJ$152,COLUMN(U11),FALSE))</f>
        <v/>
      </c>
      <c r="V11" t="str">
        <f>IF(VLOOKUP($A11,overview!$B$3:$AJ$152,COLUMN(),FALSE) = "","",VLOOKUP($A11,overview!$B$3:$AJ$152,COLUMN(V11),FALSE))</f>
        <v/>
      </c>
      <c r="W11" t="str">
        <f>IF(VLOOKUP($A11,overview!$B$3:$AJ$152,COLUMN(),FALSE) = "","",VLOOKUP($A11,overview!$B$3:$AJ$152,COLUMN(W11),FALSE))</f>
        <v/>
      </c>
      <c r="X11" t="str">
        <f>IF(VLOOKUP($A11,overview!$B$3:$AJ$152,COLUMN(),FALSE) = "","",VLOOKUP($A11,overview!$B$3:$AJ$152,COLUMN(X11),FALSE))</f>
        <v/>
      </c>
      <c r="Y11" t="str">
        <f>IF(VLOOKUP($A11,overview!$B$3:$AJ$152,COLUMN(),FALSE) = "","",VLOOKUP($A11,overview!$B$3:$AJ$152,COLUMN(Y11),FALSE))</f>
        <v/>
      </c>
      <c r="Z11" t="str">
        <f>IF(VLOOKUP($A11,overview!$B$3:$AJ$152,COLUMN(),FALSE) = "","",VLOOKUP($A11,overview!$B$3:$AJ$152,COLUMN(Z11),FALSE))</f>
        <v/>
      </c>
      <c r="AA11" t="str">
        <f>IF(VLOOKUP($A11,overview!$B$3:$AJ$152,COLUMN(),FALSE) = "","",VLOOKUP($A11,overview!$B$3:$AJ$152,COLUMN(AA11),FALSE))</f>
        <v/>
      </c>
      <c r="AB11" t="str">
        <f>IF(VLOOKUP($A11,overview!$B$3:$AJ$152,COLUMN(),FALSE) = "","",VLOOKUP($A11,overview!$B$3:$AJ$152,COLUMN(AB11),FALSE))</f>
        <v/>
      </c>
      <c r="AC11" t="str">
        <f>IF(VLOOKUP($A11,overview!$B$3:$AJ$152,COLUMN(),FALSE) = "","",VLOOKUP($A11,overview!$B$3:$AJ$152,COLUMN(AC11),FALSE))</f>
        <v/>
      </c>
      <c r="AD11" t="str">
        <f>IF(VLOOKUP($A11,overview!$B$3:$AJ$152,COLUMN(),FALSE) = "","",VLOOKUP($A11,overview!$B$3:$AJ$152,COLUMN(AD11),FALSE))</f>
        <v/>
      </c>
      <c r="AE11" t="str">
        <f>IF(VLOOKUP($A11,overview!$B$3:$AJ$152,COLUMN(),FALSE) = "","",VLOOKUP($A11,overview!$B$3:$AJ$152,COLUMN(AE11),FALSE))</f>
        <v/>
      </c>
      <c r="AF11" t="str">
        <f>IF(VLOOKUP($A11,overview!$B$3:$AJ$152,COLUMN(),FALSE) = "","",VLOOKUP($A11,overview!$B$3:$AJ$152,COLUMN(AF11),FALSE))</f>
        <v/>
      </c>
      <c r="AG11" t="str">
        <f>IF(VLOOKUP($A11,overview!$B$3:$AJ$152,COLUMN(),FALSE) = "","",VLOOKUP($A11,overview!$B$3:$AJ$152,COLUMN(AG11),FALSE))</f>
        <v/>
      </c>
      <c r="AH11" t="str">
        <f>IF(VLOOKUP($A11,overview!$B$3:$AJ$152,COLUMN(),FALSE) = "","",VLOOKUP($A11,overview!$B$3:$AJ$152,COLUMN(AH11),FALSE))</f>
        <v/>
      </c>
      <c r="AI11" t="str">
        <f>IF(VLOOKUP($A11,overview!$B$3:$AJ$152,COLUMN(),FALSE) = "","",VLOOKUP($A11,overview!$B$3:$AJ$152,COLUMN(AI11),FALSE))</f>
        <v>years</v>
      </c>
    </row>
    <row r="12" spans="1:35" x14ac:dyDescent="0.2">
      <c r="A12" s="2" t="s">
        <v>43</v>
      </c>
      <c r="B12" t="str">
        <f>IF(VLOOKUP($A12,overview!$B$3:$AJ$152,COLUMN(),FALSE) = "","",VLOOKUP($A12,overview!$B$3:$AJ$152,COLUMN(B12),FALSE))</f>
        <v/>
      </c>
      <c r="C12" t="str">
        <f>IF(VLOOKUP($A12,overview!$B$3:$AJ$152,COLUMN(),FALSE) = "","",VLOOKUP($A12,overview!$B$3:$AJ$152,COLUMN(C12),FALSE))</f>
        <v/>
      </c>
      <c r="D12" t="str">
        <f>IF(VLOOKUP($A12,overview!$B$3:$AJ$152,COLUMN(),FALSE) = "","",VLOOKUP($A12,overview!$B$3:$AJ$152,COLUMN(D12),FALSE))</f>
        <v/>
      </c>
      <c r="E12" t="str">
        <f>IF(VLOOKUP($A12,overview!$B$3:$AJ$152,COLUMN(),FALSE) = "","",VLOOKUP($A12,overview!$B$3:$AJ$152,COLUMN(E12),FALSE))</f>
        <v/>
      </c>
      <c r="F12" t="str">
        <f>IF(VLOOKUP($A12,overview!$B$3:$AJ$152,COLUMN(),FALSE) = "","",VLOOKUP($A12,overview!$B$3:$AJ$152,COLUMN(F12),FALSE))</f>
        <v/>
      </c>
      <c r="G12" t="str">
        <f>IF(VLOOKUP($A12,overview!$B$3:$AJ$152,COLUMN(),FALSE) = "","",VLOOKUP($A12,overview!$B$3:$AJ$152,COLUMN(G12),FALSE))</f>
        <v/>
      </c>
      <c r="H12" t="str">
        <f>IF(VLOOKUP($A12,overview!$B$3:$AJ$152,COLUMN(),FALSE) = "","",VLOOKUP($A12,overview!$B$3:$AJ$152,COLUMN(H12),FALSE))</f>
        <v/>
      </c>
      <c r="I12" t="str">
        <f>IF(VLOOKUP($A12,overview!$B$3:$AJ$152,COLUMN(),FALSE) = "","",VLOOKUP($A12,overview!$B$3:$AJ$152,COLUMN(I12),FALSE))</f>
        <v/>
      </c>
      <c r="J12" t="str">
        <f>IF(VLOOKUP($A12,overview!$B$3:$AJ$152,COLUMN(),FALSE) = "","",VLOOKUP($A12,overview!$B$3:$AJ$152,COLUMN(J12),FALSE))</f>
        <v/>
      </c>
      <c r="K12" t="str">
        <f>IF(VLOOKUP($A12,overview!$B$3:$AJ$152,COLUMN(),FALSE) = "","",VLOOKUP($A12,overview!$B$3:$AJ$152,COLUMN(K12),FALSE))</f>
        <v/>
      </c>
      <c r="L12" t="str">
        <f>IF(VLOOKUP($A12,overview!$B$3:$AJ$152,COLUMN(),FALSE) = "","",VLOOKUP($A12,overview!$B$3:$AJ$152,COLUMN(L12),FALSE))</f>
        <v/>
      </c>
      <c r="M12" t="str">
        <f>IF(VLOOKUP($A12,overview!$B$3:$AJ$152,COLUMN(),FALSE) = "","",VLOOKUP($A12,overview!$B$3:$AJ$152,COLUMN(M12),FALSE))</f>
        <v/>
      </c>
      <c r="N12" t="str">
        <f>IF(VLOOKUP($A12,overview!$B$3:$AJ$152,COLUMN(),FALSE) = "","",VLOOKUP($A12,overview!$B$3:$AJ$152,COLUMN(N12),FALSE))</f>
        <v/>
      </c>
      <c r="O12" t="str">
        <f>IF(VLOOKUP($A12,overview!$B$3:$AJ$152,COLUMN(),FALSE) = "","",VLOOKUP($A12,overview!$B$3:$AJ$152,COLUMN(O12),FALSE))</f>
        <v/>
      </c>
      <c r="P12" t="str">
        <f>IF(VLOOKUP($A12,overview!$B$3:$AJ$152,COLUMN(),FALSE) = "","",VLOOKUP($A12,overview!$B$3:$AJ$152,COLUMN(P12),FALSE))</f>
        <v/>
      </c>
      <c r="Q12" t="str">
        <f>IF(VLOOKUP($A12,overview!$B$3:$AJ$152,COLUMN(),FALSE) = "","",VLOOKUP($A12,overview!$B$3:$AJ$152,COLUMN(Q12),FALSE))</f>
        <v/>
      </c>
      <c r="R12" t="str">
        <f>IF(VLOOKUP($A12,overview!$B$3:$AJ$152,COLUMN(),FALSE) = "","",VLOOKUP($A12,overview!$B$3:$AJ$152,COLUMN(R12),FALSE))</f>
        <v/>
      </c>
      <c r="S12" t="str">
        <f>IF(VLOOKUP($A12,overview!$B$3:$AJ$152,COLUMN(),FALSE) = "","",VLOOKUP($A12,overview!$B$3:$AJ$152,COLUMN(S12),FALSE))</f>
        <v/>
      </c>
      <c r="T12" t="str">
        <f>IF(VLOOKUP($A12,overview!$B$3:$AJ$152,COLUMN(),FALSE) = "","",VLOOKUP($A12,overview!$B$3:$AJ$152,COLUMN(T12),FALSE))</f>
        <v/>
      </c>
      <c r="U12" t="str">
        <f>IF(VLOOKUP($A12,overview!$B$3:$AJ$152,COLUMN(),FALSE) = "","",VLOOKUP($A12,overview!$B$3:$AJ$152,COLUMN(U12),FALSE))</f>
        <v/>
      </c>
      <c r="V12" t="str">
        <f>IF(VLOOKUP($A12,overview!$B$3:$AJ$152,COLUMN(),FALSE) = "","",VLOOKUP($A12,overview!$B$3:$AJ$152,COLUMN(V12),FALSE))</f>
        <v/>
      </c>
      <c r="W12" t="str">
        <f>IF(VLOOKUP($A12,overview!$B$3:$AJ$152,COLUMN(),FALSE) = "","",VLOOKUP($A12,overview!$B$3:$AJ$152,COLUMN(W12),FALSE))</f>
        <v/>
      </c>
      <c r="X12" t="str">
        <f>IF(VLOOKUP($A12,overview!$B$3:$AJ$152,COLUMN(),FALSE) = "","",VLOOKUP($A12,overview!$B$3:$AJ$152,COLUMN(X12),FALSE))</f>
        <v/>
      </c>
      <c r="Y12" t="str">
        <f>IF(VLOOKUP($A12,overview!$B$3:$AJ$152,COLUMN(),FALSE) = "","",VLOOKUP($A12,overview!$B$3:$AJ$152,COLUMN(Y12),FALSE))</f>
        <v/>
      </c>
      <c r="Z12" t="str">
        <f>IF(VLOOKUP($A12,overview!$B$3:$AJ$152,COLUMN(),FALSE) = "","",VLOOKUP($A12,overview!$B$3:$AJ$152,COLUMN(Z12),FALSE))</f>
        <v/>
      </c>
      <c r="AA12" t="str">
        <f>IF(VLOOKUP($A12,overview!$B$3:$AJ$152,COLUMN(),FALSE) = "","",VLOOKUP($A12,overview!$B$3:$AJ$152,COLUMN(AA12),FALSE))</f>
        <v/>
      </c>
      <c r="AB12" t="str">
        <f>IF(VLOOKUP($A12,overview!$B$3:$AJ$152,COLUMN(),FALSE) = "","",VLOOKUP($A12,overview!$B$3:$AJ$152,COLUMN(AB12),FALSE))</f>
        <v/>
      </c>
      <c r="AC12" t="str">
        <f>IF(VLOOKUP($A12,overview!$B$3:$AJ$152,COLUMN(),FALSE) = "","",VLOOKUP($A12,overview!$B$3:$AJ$152,COLUMN(AC12),FALSE))</f>
        <v/>
      </c>
      <c r="AD12" t="str">
        <f>IF(VLOOKUP($A12,overview!$B$3:$AJ$152,COLUMN(),FALSE) = "","",VLOOKUP($A12,overview!$B$3:$AJ$152,COLUMN(AD12),FALSE))</f>
        <v/>
      </c>
      <c r="AE12" t="str">
        <f>IF(VLOOKUP($A12,overview!$B$3:$AJ$152,COLUMN(),FALSE) = "","",VLOOKUP($A12,overview!$B$3:$AJ$152,COLUMN(AE12),FALSE))</f>
        <v/>
      </c>
      <c r="AF12" t="str">
        <f>IF(VLOOKUP($A12,overview!$B$3:$AJ$152,COLUMN(),FALSE) = "","",VLOOKUP($A12,overview!$B$3:$AJ$152,COLUMN(AF12),FALSE))</f>
        <v/>
      </c>
      <c r="AG12" t="str">
        <f>IF(VLOOKUP($A12,overview!$B$3:$AJ$152,COLUMN(),FALSE) = "","",VLOOKUP($A12,overview!$B$3:$AJ$152,COLUMN(AG12),FALSE))</f>
        <v/>
      </c>
      <c r="AH12" t="str">
        <f>IF(VLOOKUP($A12,overview!$B$3:$AJ$152,COLUMN(),FALSE) = "","",VLOOKUP($A12,overview!$B$3:$AJ$152,COLUMN(AH12),FALSE))</f>
        <v/>
      </c>
      <c r="AI12" t="str">
        <f>IF(VLOOKUP($A12,overview!$B$3:$AJ$152,COLUMN(),FALSE) = "","",VLOOKUP($A12,overview!$B$3:$AJ$152,COLUMN(AI12),FALSE))</f>
        <v>kWp/m^2</v>
      </c>
    </row>
    <row r="13" spans="1:35" x14ac:dyDescent="0.2">
      <c r="A13" s="2" t="s">
        <v>425</v>
      </c>
      <c r="B13">
        <f>IF(VLOOKUP($A13,overview!$B$3:$AJ$152,COLUMN(),FALSE) = "","",VLOOKUP($A13,overview!$B$3:$AJ$152,COLUMN(B13),FALSE))</f>
        <v>500000</v>
      </c>
      <c r="C13" t="str">
        <f>IF(VLOOKUP($A13,overview!$B$3:$AJ$152,COLUMN(),FALSE) = "","",VLOOKUP($A13,overview!$B$3:$AJ$152,COLUMN(C13),FALSE))</f>
        <v/>
      </c>
      <c r="D13" t="str">
        <f>IF(VLOOKUP($A13,overview!$B$3:$AJ$152,COLUMN(),FALSE) = "","",VLOOKUP($A13,overview!$B$3:$AJ$152,COLUMN(D13),FALSE))</f>
        <v/>
      </c>
      <c r="E13" t="str">
        <f>IF(VLOOKUP($A13,overview!$B$3:$AJ$152,COLUMN(),FALSE) = "","",VLOOKUP($A13,overview!$B$3:$AJ$152,COLUMN(E13),FALSE))</f>
        <v/>
      </c>
      <c r="F13" t="str">
        <f>IF(VLOOKUP($A13,overview!$B$3:$AJ$152,COLUMN(),FALSE) = "","",VLOOKUP($A13,overview!$B$3:$AJ$152,COLUMN(F13),FALSE))</f>
        <v/>
      </c>
      <c r="G13" t="str">
        <f>IF(VLOOKUP($A13,overview!$B$3:$AJ$152,COLUMN(),FALSE) = "","",VLOOKUP($A13,overview!$B$3:$AJ$152,COLUMN(G13),FALSE))</f>
        <v/>
      </c>
      <c r="H13" t="str">
        <f>IF(VLOOKUP($A13,overview!$B$3:$AJ$152,COLUMN(),FALSE) = "","",VLOOKUP($A13,overview!$B$3:$AJ$152,COLUMN(H13),FALSE))</f>
        <v/>
      </c>
      <c r="I13" t="str">
        <f>IF(VLOOKUP($A13,overview!$B$3:$AJ$152,COLUMN(),FALSE) = "","",VLOOKUP($A13,overview!$B$3:$AJ$152,COLUMN(I13),FALSE))</f>
        <v/>
      </c>
      <c r="J13" t="str">
        <f>IF(VLOOKUP($A13,overview!$B$3:$AJ$152,COLUMN(),FALSE) = "","",VLOOKUP($A13,overview!$B$3:$AJ$152,COLUMN(J13),FALSE))</f>
        <v/>
      </c>
      <c r="K13" t="str">
        <f>IF(VLOOKUP($A13,overview!$B$3:$AJ$152,COLUMN(),FALSE) = "","",VLOOKUP($A13,overview!$B$3:$AJ$152,COLUMN(K13),FALSE))</f>
        <v/>
      </c>
      <c r="L13" t="str">
        <f>IF(VLOOKUP($A13,overview!$B$3:$AJ$152,COLUMN(),FALSE) = "","",VLOOKUP($A13,overview!$B$3:$AJ$152,COLUMN(L13),FALSE))</f>
        <v/>
      </c>
      <c r="M13" t="str">
        <f>IF(VLOOKUP($A13,overview!$B$3:$AJ$152,COLUMN(),FALSE) = "","",VLOOKUP($A13,overview!$B$3:$AJ$152,COLUMN(M13),FALSE))</f>
        <v/>
      </c>
      <c r="N13" t="str">
        <f>IF(VLOOKUP($A13,overview!$B$3:$AJ$152,COLUMN(),FALSE) = "","",VLOOKUP($A13,overview!$B$3:$AJ$152,COLUMN(N13),FALSE))</f>
        <v/>
      </c>
      <c r="O13" t="str">
        <f>IF(VLOOKUP($A13,overview!$B$3:$AJ$152,COLUMN(),FALSE) = "","",VLOOKUP($A13,overview!$B$3:$AJ$152,COLUMN(O13),FALSE))</f>
        <v/>
      </c>
      <c r="P13" t="str">
        <f>IF(VLOOKUP($A13,overview!$B$3:$AJ$152,COLUMN(),FALSE) = "","",VLOOKUP($A13,overview!$B$3:$AJ$152,COLUMN(P13),FALSE))</f>
        <v/>
      </c>
      <c r="Q13" t="str">
        <f>IF(VLOOKUP($A13,overview!$B$3:$AJ$152,COLUMN(),FALSE) = "","",VLOOKUP($A13,overview!$B$3:$AJ$152,COLUMN(Q13),FALSE))</f>
        <v/>
      </c>
      <c r="R13" t="str">
        <f>IF(VLOOKUP($A13,overview!$B$3:$AJ$152,COLUMN(),FALSE) = "","",VLOOKUP($A13,overview!$B$3:$AJ$152,COLUMN(R13),FALSE))</f>
        <v/>
      </c>
      <c r="S13" t="str">
        <f>IF(VLOOKUP($A13,overview!$B$3:$AJ$152,COLUMN(),FALSE) = "","",VLOOKUP($A13,overview!$B$3:$AJ$152,COLUMN(S13),FALSE))</f>
        <v/>
      </c>
      <c r="T13" t="str">
        <f>IF(VLOOKUP($A13,overview!$B$3:$AJ$152,COLUMN(),FALSE) = "","",VLOOKUP($A13,overview!$B$3:$AJ$152,COLUMN(T13),FALSE))</f>
        <v/>
      </c>
      <c r="U13" t="str">
        <f>IF(VLOOKUP($A13,overview!$B$3:$AJ$152,COLUMN(),FALSE) = "","",VLOOKUP($A13,overview!$B$3:$AJ$152,COLUMN(U13),FALSE))</f>
        <v/>
      </c>
      <c r="V13" t="str">
        <f>IF(VLOOKUP($A13,overview!$B$3:$AJ$152,COLUMN(),FALSE) = "","",VLOOKUP($A13,overview!$B$3:$AJ$152,COLUMN(V13),FALSE))</f>
        <v/>
      </c>
      <c r="W13" t="str">
        <f>IF(VLOOKUP($A13,overview!$B$3:$AJ$152,COLUMN(),FALSE) = "","",VLOOKUP($A13,overview!$B$3:$AJ$152,COLUMN(W13),FALSE))</f>
        <v/>
      </c>
      <c r="X13" t="str">
        <f>IF(VLOOKUP($A13,overview!$B$3:$AJ$152,COLUMN(),FALSE) = "","",VLOOKUP($A13,overview!$B$3:$AJ$152,COLUMN(X13),FALSE))</f>
        <v/>
      </c>
      <c r="Y13" t="str">
        <f>IF(VLOOKUP($A13,overview!$B$3:$AJ$152,COLUMN(),FALSE) = "","",VLOOKUP($A13,overview!$B$3:$AJ$152,COLUMN(Y13),FALSE))</f>
        <v/>
      </c>
      <c r="Z13" t="str">
        <f>IF(VLOOKUP($A13,overview!$B$3:$AJ$152,COLUMN(),FALSE) = "","",VLOOKUP($A13,overview!$B$3:$AJ$152,COLUMN(Z13),FALSE))</f>
        <v/>
      </c>
      <c r="AA13" t="str">
        <f>IF(VLOOKUP($A13,overview!$B$3:$AJ$152,COLUMN(),FALSE) = "","",VLOOKUP($A13,overview!$B$3:$AJ$152,COLUMN(AA13),FALSE))</f>
        <v/>
      </c>
      <c r="AB13" t="str">
        <f>IF(VLOOKUP($A13,overview!$B$3:$AJ$152,COLUMN(),FALSE) = "","",VLOOKUP($A13,overview!$B$3:$AJ$152,COLUMN(AB13),FALSE))</f>
        <v/>
      </c>
      <c r="AC13" t="str">
        <f>IF(VLOOKUP($A13,overview!$B$3:$AJ$152,COLUMN(),FALSE) = "","",VLOOKUP($A13,overview!$B$3:$AJ$152,COLUMN(AC13),FALSE))</f>
        <v/>
      </c>
      <c r="AD13" t="str">
        <f>IF(VLOOKUP($A13,overview!$B$3:$AJ$152,COLUMN(),FALSE) = "","",VLOOKUP($A13,overview!$B$3:$AJ$152,COLUMN(AD13),FALSE))</f>
        <v/>
      </c>
      <c r="AE13" t="str">
        <f>IF(VLOOKUP($A13,overview!$B$3:$AJ$152,COLUMN(),FALSE) = "","",VLOOKUP($A13,overview!$B$3:$AJ$152,COLUMN(AE13),FALSE))</f>
        <v/>
      </c>
      <c r="AF13" t="str">
        <f>IF(VLOOKUP($A13,overview!$B$3:$AJ$152,COLUMN(),FALSE) = "","",VLOOKUP($A13,overview!$B$3:$AJ$152,COLUMN(AF13),FALSE))</f>
        <v/>
      </c>
      <c r="AG13" t="str">
        <f>IF(VLOOKUP($A13,overview!$B$3:$AJ$152,COLUMN(),FALSE) = "","",VLOOKUP($A13,overview!$B$3:$AJ$152,COLUMN(AG13),FALSE))</f>
        <v/>
      </c>
      <c r="AH13" t="str">
        <f>IF(VLOOKUP($A13,overview!$B$3:$AJ$152,COLUMN(),FALSE) = "","",VLOOKUP($A13,overview!$B$3:$AJ$152,COLUMN(AH13),FALSE))</f>
        <v/>
      </c>
      <c r="AI13" t="str">
        <f>IF(VLOOKUP($A13,overview!$B$3:$AJ$152,COLUMN(),FALSE) = "","",VLOOKUP($A13,overview!$B$3:$AJ$152,COLUMN(AI13),FALSE))</f>
        <v>kW</v>
      </c>
    </row>
    <row r="14" spans="1:35" x14ac:dyDescent="0.2">
      <c r="A14" s="2" t="s">
        <v>432</v>
      </c>
      <c r="B14">
        <f>IF(VLOOKUP($A14,overview!$B$3:$AJ$152,COLUMN(),FALSE) = "","",VLOOKUP($A14,overview!$B$3:$AJ$152,COLUMN(B14),FALSE))</f>
        <v>0</v>
      </c>
      <c r="C14" t="str">
        <f>IF(VLOOKUP($A14,overview!$B$3:$AJ$152,COLUMN(),FALSE) = "","",VLOOKUP($A14,overview!$B$3:$AJ$152,COLUMN(C14),FALSE))</f>
        <v/>
      </c>
      <c r="D14" t="str">
        <f>IF(VLOOKUP($A14,overview!$B$3:$AJ$152,COLUMN(),FALSE) = "","",VLOOKUP($A14,overview!$B$3:$AJ$152,COLUMN(D14),FALSE))</f>
        <v/>
      </c>
      <c r="E14" t="str">
        <f>IF(VLOOKUP($A14,overview!$B$3:$AJ$152,COLUMN(),FALSE) = "","",VLOOKUP($A14,overview!$B$3:$AJ$152,COLUMN(E14),FALSE))</f>
        <v/>
      </c>
      <c r="F14" t="str">
        <f>IF(VLOOKUP($A14,overview!$B$3:$AJ$152,COLUMN(),FALSE) = "","",VLOOKUP($A14,overview!$B$3:$AJ$152,COLUMN(F14),FALSE))</f>
        <v/>
      </c>
      <c r="G14" t="str">
        <f>IF(VLOOKUP($A14,overview!$B$3:$AJ$152,COLUMN(),FALSE) = "","",VLOOKUP($A14,overview!$B$3:$AJ$152,COLUMN(G14),FALSE))</f>
        <v/>
      </c>
      <c r="H14" t="str">
        <f>IF(VLOOKUP($A14,overview!$B$3:$AJ$152,COLUMN(),FALSE) = "","",VLOOKUP($A14,overview!$B$3:$AJ$152,COLUMN(H14),FALSE))</f>
        <v/>
      </c>
      <c r="I14" t="str">
        <f>IF(VLOOKUP($A14,overview!$B$3:$AJ$152,COLUMN(),FALSE) = "","",VLOOKUP($A14,overview!$B$3:$AJ$152,COLUMN(I14),FALSE))</f>
        <v/>
      </c>
      <c r="J14" t="str">
        <f>IF(VLOOKUP($A14,overview!$B$3:$AJ$152,COLUMN(),FALSE) = "","",VLOOKUP($A14,overview!$B$3:$AJ$152,COLUMN(J14),FALSE))</f>
        <v/>
      </c>
      <c r="K14" t="str">
        <f>IF(VLOOKUP($A14,overview!$B$3:$AJ$152,COLUMN(),FALSE) = "","",VLOOKUP($A14,overview!$B$3:$AJ$152,COLUMN(K14),FALSE))</f>
        <v/>
      </c>
      <c r="L14" t="str">
        <f>IF(VLOOKUP($A14,overview!$B$3:$AJ$152,COLUMN(),FALSE) = "","",VLOOKUP($A14,overview!$B$3:$AJ$152,COLUMN(L14),FALSE))</f>
        <v/>
      </c>
      <c r="M14" t="str">
        <f>IF(VLOOKUP($A14,overview!$B$3:$AJ$152,COLUMN(),FALSE) = "","",VLOOKUP($A14,overview!$B$3:$AJ$152,COLUMN(M14),FALSE))</f>
        <v/>
      </c>
      <c r="N14" t="str">
        <f>IF(VLOOKUP($A14,overview!$B$3:$AJ$152,COLUMN(),FALSE) = "","",VLOOKUP($A14,overview!$B$3:$AJ$152,COLUMN(N14),FALSE))</f>
        <v/>
      </c>
      <c r="O14" t="str">
        <f>IF(VLOOKUP($A14,overview!$B$3:$AJ$152,COLUMN(),FALSE) = "","",VLOOKUP($A14,overview!$B$3:$AJ$152,COLUMN(O14),FALSE))</f>
        <v/>
      </c>
      <c r="P14" t="str">
        <f>IF(VLOOKUP($A14,overview!$B$3:$AJ$152,COLUMN(),FALSE) = "","",VLOOKUP($A14,overview!$B$3:$AJ$152,COLUMN(P14),FALSE))</f>
        <v/>
      </c>
      <c r="Q14" t="str">
        <f>IF(VLOOKUP($A14,overview!$B$3:$AJ$152,COLUMN(),FALSE) = "","",VLOOKUP($A14,overview!$B$3:$AJ$152,COLUMN(Q14),FALSE))</f>
        <v/>
      </c>
      <c r="R14" t="str">
        <f>IF(VLOOKUP($A14,overview!$B$3:$AJ$152,COLUMN(),FALSE) = "","",VLOOKUP($A14,overview!$B$3:$AJ$152,COLUMN(R14),FALSE))</f>
        <v/>
      </c>
      <c r="S14" t="str">
        <f>IF(VLOOKUP($A14,overview!$B$3:$AJ$152,COLUMN(),FALSE) = "","",VLOOKUP($A14,overview!$B$3:$AJ$152,COLUMN(S14),FALSE))</f>
        <v/>
      </c>
      <c r="T14" t="str">
        <f>IF(VLOOKUP($A14,overview!$B$3:$AJ$152,COLUMN(),FALSE) = "","",VLOOKUP($A14,overview!$B$3:$AJ$152,COLUMN(T14),FALSE))</f>
        <v/>
      </c>
      <c r="U14" t="str">
        <f>IF(VLOOKUP($A14,overview!$B$3:$AJ$152,COLUMN(),FALSE) = "","",VLOOKUP($A14,overview!$B$3:$AJ$152,COLUMN(U14),FALSE))</f>
        <v/>
      </c>
      <c r="V14" t="str">
        <f>IF(VLOOKUP($A14,overview!$B$3:$AJ$152,COLUMN(),FALSE) = "","",VLOOKUP($A14,overview!$B$3:$AJ$152,COLUMN(V14),FALSE))</f>
        <v/>
      </c>
      <c r="W14" t="str">
        <f>IF(VLOOKUP($A14,overview!$B$3:$AJ$152,COLUMN(),FALSE) = "","",VLOOKUP($A14,overview!$B$3:$AJ$152,COLUMN(W14),FALSE))</f>
        <v/>
      </c>
      <c r="X14" t="str">
        <f>IF(VLOOKUP($A14,overview!$B$3:$AJ$152,COLUMN(),FALSE) = "","",VLOOKUP($A14,overview!$B$3:$AJ$152,COLUMN(X14),FALSE))</f>
        <v/>
      </c>
      <c r="Y14" t="str">
        <f>IF(VLOOKUP($A14,overview!$B$3:$AJ$152,COLUMN(),FALSE) = "","",VLOOKUP($A14,overview!$B$3:$AJ$152,COLUMN(Y14),FALSE))</f>
        <v/>
      </c>
      <c r="Z14" t="str">
        <f>IF(VLOOKUP($A14,overview!$B$3:$AJ$152,COLUMN(),FALSE) = "","",VLOOKUP($A14,overview!$B$3:$AJ$152,COLUMN(Z14),FALSE))</f>
        <v/>
      </c>
      <c r="AA14" t="str">
        <f>IF(VLOOKUP($A14,overview!$B$3:$AJ$152,COLUMN(),FALSE) = "","",VLOOKUP($A14,overview!$B$3:$AJ$152,COLUMN(AA14),FALSE))</f>
        <v/>
      </c>
      <c r="AB14" t="str">
        <f>IF(VLOOKUP($A14,overview!$B$3:$AJ$152,COLUMN(),FALSE) = "","",VLOOKUP($A14,overview!$B$3:$AJ$152,COLUMN(AB14),FALSE))</f>
        <v/>
      </c>
      <c r="AC14" t="str">
        <f>IF(VLOOKUP($A14,overview!$B$3:$AJ$152,COLUMN(),FALSE) = "","",VLOOKUP($A14,overview!$B$3:$AJ$152,COLUMN(AC14),FALSE))</f>
        <v/>
      </c>
      <c r="AD14" t="str">
        <f>IF(VLOOKUP($A14,overview!$B$3:$AJ$152,COLUMN(),FALSE) = "","",VLOOKUP($A14,overview!$B$3:$AJ$152,COLUMN(AD14),FALSE))</f>
        <v/>
      </c>
      <c r="AE14" t="str">
        <f>IF(VLOOKUP($A14,overview!$B$3:$AJ$152,COLUMN(),FALSE) = "","",VLOOKUP($A14,overview!$B$3:$AJ$152,COLUMN(AE14),FALSE))</f>
        <v/>
      </c>
      <c r="AF14" t="str">
        <f>IF(VLOOKUP($A14,overview!$B$3:$AJ$152,COLUMN(),FALSE) = "","",VLOOKUP($A14,overview!$B$3:$AJ$152,COLUMN(AF14),FALSE))</f>
        <v/>
      </c>
      <c r="AG14" t="str">
        <f>IF(VLOOKUP($A14,overview!$B$3:$AJ$152,COLUMN(),FALSE) = "","",VLOOKUP($A14,overview!$B$3:$AJ$152,COLUMN(AG14),FALSE))</f>
        <v/>
      </c>
      <c r="AH14" t="str">
        <f>IF(VLOOKUP($A14,overview!$B$3:$AJ$152,COLUMN(),FALSE) = "","",VLOOKUP($A14,overview!$B$3:$AJ$152,COLUMN(AH14),FALSE))</f>
        <v/>
      </c>
      <c r="AI14" t="str">
        <f>IF(VLOOKUP($A14,overview!$B$3:$AJ$152,COLUMN(),FALSE) = "","",VLOOKUP($A14,overview!$B$3:$AJ$152,COLUMN(AI14),FALSE))</f>
        <v>kW</v>
      </c>
    </row>
    <row r="15" spans="1:35" x14ac:dyDescent="0.2">
      <c r="A15" s="2" t="s">
        <v>132</v>
      </c>
      <c r="B15">
        <f>IF(VLOOKUP($A15,overview!$B$3:$AJ$152,COLUMN(),FALSE) = "","",VLOOKUP($A15,overview!$B$3:$AJ$152,COLUMN(B15),FALSE))</f>
        <v>676.33333333333337</v>
      </c>
      <c r="C15" t="str">
        <f>IF(VLOOKUP($A15,overview!$B$3:$AJ$152,COLUMN(),FALSE) = "","",VLOOKUP($A15,overview!$B$3:$AJ$152,COLUMN(C15),FALSE))</f>
        <v/>
      </c>
      <c r="D15" t="str">
        <f>IF(VLOOKUP($A15,overview!$B$3:$AJ$152,COLUMN(),FALSE) = "","",VLOOKUP($A15,overview!$B$3:$AJ$152,COLUMN(D15),FALSE))</f>
        <v/>
      </c>
      <c r="E15">
        <f>IF(VLOOKUP($A15,overview!$B$3:$AJ$152,COLUMN(),FALSE) = "","",VLOOKUP($A15,overview!$B$3:$AJ$152,COLUMN(E15),FALSE))</f>
        <v>618.85834520758317</v>
      </c>
      <c r="F15">
        <f>IF(VLOOKUP($A15,overview!$B$3:$AJ$152,COLUMN(),FALSE) = "","",VLOOKUP($A15,overview!$B$3:$AJ$152,COLUMN(F15),FALSE))</f>
        <v>585.6955925325376</v>
      </c>
      <c r="G15">
        <f>IF(VLOOKUP($A15,overview!$B$3:$AJ$152,COLUMN(),FALSE) = "","",VLOOKUP($A15,overview!$B$3:$AJ$152,COLUMN(G15),FALSE))</f>
        <v>561.55234208318689</v>
      </c>
      <c r="H15">
        <f>IF(VLOOKUP($A15,overview!$B$3:$AJ$152,COLUMN(),FALSE) = "","",VLOOKUP($A15,overview!$B$3:$AJ$152,COLUMN(H15),FALSE))</f>
        <v>542.090015680492</v>
      </c>
      <c r="I15">
        <f>IF(VLOOKUP($A15,overview!$B$3:$AJ$152,COLUMN(),FALSE) = "","",VLOOKUP($A15,overview!$B$3:$AJ$152,COLUMN(I15),FALSE))</f>
        <v>525.49675301012792</v>
      </c>
      <c r="J15">
        <f>IF(VLOOKUP($A15,overview!$B$3:$AJ$152,COLUMN(),FALSE) = "","",VLOOKUP($A15,overview!$B$3:$AJ$152,COLUMN(J15),FALSE))</f>
        <v>510.85128745205247</v>
      </c>
      <c r="K15">
        <f>IF(VLOOKUP($A15,overview!$B$3:$AJ$152,COLUMN(),FALSE) = "","",VLOOKUP($A15,overview!$B$3:$AJ$152,COLUMN(K15),FALSE))</f>
        <v>497.6240239934375</v>
      </c>
      <c r="L15">
        <f>IF(VLOOKUP($A15,overview!$B$3:$AJ$152,COLUMN(),FALSE) = "","",VLOOKUP($A15,overview!$B$3:$AJ$152,COLUMN(L15),FALSE))</f>
        <v>485.48355812831608</v>
      </c>
      <c r="M15">
        <f>IF(VLOOKUP($A15,overview!$B$3:$AJ$152,COLUMN(),FALSE) = "","",VLOOKUP($A15,overview!$B$3:$AJ$152,COLUMN(M15),FALSE))</f>
        <v>474.20910006625041</v>
      </c>
      <c r="N15">
        <f>IF(VLOOKUP($A15,overview!$B$3:$AJ$152,COLUMN(),FALSE) = "","",VLOOKUP($A15,overview!$B$3:$AJ$152,COLUMN(N15),FALSE))</f>
        <v>463.64625855682749</v>
      </c>
      <c r="O15">
        <f>IF(VLOOKUP($A15,overview!$B$3:$AJ$152,COLUMN(),FALSE) = "","",VLOOKUP($A15,overview!$B$3:$AJ$152,COLUMN(O15),FALSE))</f>
        <v>453.68281207482079</v>
      </c>
      <c r="P15">
        <f>IF(VLOOKUP($A15,overview!$B$3:$AJ$152,COLUMN(),FALSE) = "","",VLOOKUP($A15,overview!$B$3:$AJ$152,COLUMN(P15),FALSE))</f>
        <v>444.23455673887548</v>
      </c>
      <c r="Q15">
        <f>IF(VLOOKUP($A15,overview!$B$3:$AJ$152,COLUMN(),FALSE) = "","",VLOOKUP($A15,overview!$B$3:$AJ$152,COLUMN(Q15),FALSE))</f>
        <v>435.23660462044512</v>
      </c>
      <c r="R15">
        <f>IF(VLOOKUP($A15,overview!$B$3:$AJ$152,COLUMN(),FALSE) = "","",VLOOKUP($A15,overview!$B$3:$AJ$152,COLUMN(R15),FALSE))</f>
        <v>426.63780254355669</v>
      </c>
      <c r="S15">
        <f>IF(VLOOKUP($A15,overview!$B$3:$AJ$152,COLUMN(),FALSE) = "","",VLOOKUP($A15,overview!$B$3:$AJ$152,COLUMN(S15),FALSE))</f>
        <v>418.39702338683509</v>
      </c>
      <c r="T15">
        <f>IF(VLOOKUP($A15,overview!$B$3:$AJ$152,COLUMN(),FALSE) = "","",VLOOKUP($A15,overview!$B$3:$AJ$152,COLUMN(T15),FALSE))</f>
        <v>410.48062631718159</v>
      </c>
      <c r="U15">
        <f>IF(VLOOKUP($A15,overview!$B$3:$AJ$152,COLUMN(),FALSE) = "","",VLOOKUP($A15,overview!$B$3:$AJ$152,COLUMN(U15),FALSE))</f>
        <v>402.86067179017999</v>
      </c>
      <c r="V15">
        <f>IF(VLOOKUP($A15,overview!$B$3:$AJ$152,COLUMN(),FALSE) = "","",VLOOKUP($A15,overview!$B$3:$AJ$152,COLUMN(V15),FALSE))</f>
        <v>395.51363831984253</v>
      </c>
      <c r="W15">
        <f>IF(VLOOKUP($A15,overview!$B$3:$AJ$152,COLUMN(),FALSE) = "","",VLOOKUP($A15,overview!$B$3:$AJ$152,COLUMN(W15),FALSE))</f>
        <v>388.4194814316761</v>
      </c>
      <c r="X15">
        <f>IF(VLOOKUP($A15,overview!$B$3:$AJ$152,COLUMN(),FALSE) = "","",VLOOKUP($A15,overview!$B$3:$AJ$152,COLUMN(X15),FALSE))</f>
        <v>381.56093126663143</v>
      </c>
      <c r="Y15">
        <f>IF(VLOOKUP($A15,overview!$B$3:$AJ$152,COLUMN(),FALSE) = "","",VLOOKUP($A15,overview!$B$3:$AJ$152,COLUMN(Y15),FALSE))</f>
        <v>374.92295998074991</v>
      </c>
      <c r="Z15">
        <f>IF(VLOOKUP($A15,overview!$B$3:$AJ$152,COLUMN(),FALSE) = "","",VLOOKUP($A15,overview!$B$3:$AJ$152,COLUMN(Z15),FALSE))</f>
        <v>368.49237212497229</v>
      </c>
      <c r="AA15">
        <f>IF(VLOOKUP($A15,overview!$B$3:$AJ$152,COLUMN(),FALSE) = "","",VLOOKUP($A15,overview!$B$3:$AJ$152,COLUMN(AA15),FALSE))</f>
        <v>362.25748553835928</v>
      </c>
      <c r="AB15">
        <f>IF(VLOOKUP($A15,overview!$B$3:$AJ$152,COLUMN(),FALSE) = "","",VLOOKUP($A15,overview!$B$3:$AJ$152,COLUMN(AB15),FALSE))</f>
        <v>356.20787983363653</v>
      </c>
      <c r="AC15">
        <f>IF(VLOOKUP($A15,overview!$B$3:$AJ$152,COLUMN(),FALSE) = "","",VLOOKUP($A15,overview!$B$3:$AJ$152,COLUMN(AC15),FALSE))</f>
        <v>350.33419602939739</v>
      </c>
      <c r="AD15">
        <f>IF(VLOOKUP($A15,overview!$B$3:$AJ$152,COLUMN(),FALSE) = "","",VLOOKUP($A15,overview!$B$3:$AJ$152,COLUMN(AD15),FALSE))</f>
        <v>344.62797535438239</v>
      </c>
      <c r="AE15">
        <f>IF(VLOOKUP($A15,overview!$B$3:$AJ$152,COLUMN(),FALSE) = "","",VLOOKUP($A15,overview!$B$3:$AJ$152,COLUMN(AE15),FALSE))</f>
        <v>339.08152838665569</v>
      </c>
      <c r="AF15">
        <f>IF(VLOOKUP($A15,overview!$B$3:$AJ$152,COLUMN(),FALSE) = "","",VLOOKUP($A15,overview!$B$3:$AJ$152,COLUMN(AF15),FALSE))</f>
        <v>333.68782792479129</v>
      </c>
      <c r="AG15">
        <f>IF(VLOOKUP($A15,overview!$B$3:$AJ$152,COLUMN(),FALSE) = "","",VLOOKUP($A15,overview!$B$3:$AJ$152,COLUMN(AG15),FALSE))</f>
        <v>328.44042060109962</v>
      </c>
      <c r="AH15">
        <f>IF(VLOOKUP($A15,overview!$B$3:$AJ$152,COLUMN(),FALSE) = "","",VLOOKUP($A15,overview!$B$3:$AJ$152,COLUMN(AH15),FALSE))</f>
        <v>323.33335342593369</v>
      </c>
      <c r="AI15" t="str">
        <f>IF(VLOOKUP($A15,overview!$B$3:$AJ$152,COLUMN(),FALSE) = "","",VLOOKUP($A15,overview!$B$3:$AJ$152,COLUMN(AI15),FALSE))</f>
        <v>[EUR/kWp]</v>
      </c>
    </row>
    <row r="16" spans="1:35" x14ac:dyDescent="0.2">
      <c r="A16" s="2" t="s">
        <v>131</v>
      </c>
      <c r="B16">
        <f>IF(VLOOKUP($A16,overview!$B$3:$AJ$152,COLUMN(),FALSE) = "","",VLOOKUP($A16,overview!$B$3:$AJ$152,COLUMN(B16),FALSE))</f>
        <v>0.02</v>
      </c>
      <c r="C16">
        <f>IF(VLOOKUP($A16,overview!$B$3:$AJ$152,COLUMN(),FALSE) = "","",VLOOKUP($A16,overview!$B$3:$AJ$152,COLUMN(C16),FALSE))</f>
        <v>1.4999999999999999E-2</v>
      </c>
      <c r="D16">
        <f>IF(VLOOKUP($A16,overview!$B$3:$AJ$152,COLUMN(),FALSE) = "","",VLOOKUP($A16,overview!$B$3:$AJ$152,COLUMN(D16),FALSE))</f>
        <v>2.5000000000000001E-2</v>
      </c>
      <c r="E16" t="str">
        <f>IF(VLOOKUP($A16,overview!$B$3:$AJ$152,COLUMN(),FALSE) = "","",VLOOKUP($A16,overview!$B$3:$AJ$152,COLUMN(E16),FALSE))</f>
        <v/>
      </c>
      <c r="F16" t="str">
        <f>IF(VLOOKUP($A16,overview!$B$3:$AJ$152,COLUMN(),FALSE) = "","",VLOOKUP($A16,overview!$B$3:$AJ$152,COLUMN(F16),FALSE))</f>
        <v/>
      </c>
      <c r="G16" t="str">
        <f>IF(VLOOKUP($A16,overview!$B$3:$AJ$152,COLUMN(),FALSE) = "","",VLOOKUP($A16,overview!$B$3:$AJ$152,COLUMN(G16),FALSE))</f>
        <v/>
      </c>
      <c r="H16" t="str">
        <f>IF(VLOOKUP($A16,overview!$B$3:$AJ$152,COLUMN(),FALSE) = "","",VLOOKUP($A16,overview!$B$3:$AJ$152,COLUMN(H16),FALSE))</f>
        <v/>
      </c>
      <c r="I16" t="str">
        <f>IF(VLOOKUP($A16,overview!$B$3:$AJ$152,COLUMN(),FALSE) = "","",VLOOKUP($A16,overview!$B$3:$AJ$152,COLUMN(I16),FALSE))</f>
        <v/>
      </c>
      <c r="J16" t="str">
        <f>IF(VLOOKUP($A16,overview!$B$3:$AJ$152,COLUMN(),FALSE) = "","",VLOOKUP($A16,overview!$B$3:$AJ$152,COLUMN(J16),FALSE))</f>
        <v/>
      </c>
      <c r="K16" t="str">
        <f>IF(VLOOKUP($A16,overview!$B$3:$AJ$152,COLUMN(),FALSE) = "","",VLOOKUP($A16,overview!$B$3:$AJ$152,COLUMN(K16),FALSE))</f>
        <v/>
      </c>
      <c r="L16" t="str">
        <f>IF(VLOOKUP($A16,overview!$B$3:$AJ$152,COLUMN(),FALSE) = "","",VLOOKUP($A16,overview!$B$3:$AJ$152,COLUMN(L16),FALSE))</f>
        <v/>
      </c>
      <c r="M16" t="str">
        <f>IF(VLOOKUP($A16,overview!$B$3:$AJ$152,COLUMN(),FALSE) = "","",VLOOKUP($A16,overview!$B$3:$AJ$152,COLUMN(M16),FALSE))</f>
        <v/>
      </c>
      <c r="N16" t="str">
        <f>IF(VLOOKUP($A16,overview!$B$3:$AJ$152,COLUMN(),FALSE) = "","",VLOOKUP($A16,overview!$B$3:$AJ$152,COLUMN(N16),FALSE))</f>
        <v/>
      </c>
      <c r="O16" t="str">
        <f>IF(VLOOKUP($A16,overview!$B$3:$AJ$152,COLUMN(),FALSE) = "","",VLOOKUP($A16,overview!$B$3:$AJ$152,COLUMN(O16),FALSE))</f>
        <v/>
      </c>
      <c r="P16" t="str">
        <f>IF(VLOOKUP($A16,overview!$B$3:$AJ$152,COLUMN(),FALSE) = "","",VLOOKUP($A16,overview!$B$3:$AJ$152,COLUMN(P16),FALSE))</f>
        <v/>
      </c>
      <c r="Q16" t="str">
        <f>IF(VLOOKUP($A16,overview!$B$3:$AJ$152,COLUMN(),FALSE) = "","",VLOOKUP($A16,overview!$B$3:$AJ$152,COLUMN(Q16),FALSE))</f>
        <v/>
      </c>
      <c r="R16" t="str">
        <f>IF(VLOOKUP($A16,overview!$B$3:$AJ$152,COLUMN(),FALSE) = "","",VLOOKUP($A16,overview!$B$3:$AJ$152,COLUMN(R16),FALSE))</f>
        <v/>
      </c>
      <c r="S16" t="str">
        <f>IF(VLOOKUP($A16,overview!$B$3:$AJ$152,COLUMN(),FALSE) = "","",VLOOKUP($A16,overview!$B$3:$AJ$152,COLUMN(S16),FALSE))</f>
        <v/>
      </c>
      <c r="T16" t="str">
        <f>IF(VLOOKUP($A16,overview!$B$3:$AJ$152,COLUMN(),FALSE) = "","",VLOOKUP($A16,overview!$B$3:$AJ$152,COLUMN(T16),FALSE))</f>
        <v/>
      </c>
      <c r="U16" t="str">
        <f>IF(VLOOKUP($A16,overview!$B$3:$AJ$152,COLUMN(),FALSE) = "","",VLOOKUP($A16,overview!$B$3:$AJ$152,COLUMN(U16),FALSE))</f>
        <v/>
      </c>
      <c r="V16" t="str">
        <f>IF(VLOOKUP($A16,overview!$B$3:$AJ$152,COLUMN(),FALSE) = "","",VLOOKUP($A16,overview!$B$3:$AJ$152,COLUMN(V16),FALSE))</f>
        <v/>
      </c>
      <c r="W16" t="str">
        <f>IF(VLOOKUP($A16,overview!$B$3:$AJ$152,COLUMN(),FALSE) = "","",VLOOKUP($A16,overview!$B$3:$AJ$152,COLUMN(W16),FALSE))</f>
        <v/>
      </c>
      <c r="X16" t="str">
        <f>IF(VLOOKUP($A16,overview!$B$3:$AJ$152,COLUMN(),FALSE) = "","",VLOOKUP($A16,overview!$B$3:$AJ$152,COLUMN(X16),FALSE))</f>
        <v/>
      </c>
      <c r="Y16" t="str">
        <f>IF(VLOOKUP($A16,overview!$B$3:$AJ$152,COLUMN(),FALSE) = "","",VLOOKUP($A16,overview!$B$3:$AJ$152,COLUMN(Y16),FALSE))</f>
        <v/>
      </c>
      <c r="Z16" t="str">
        <f>IF(VLOOKUP($A16,overview!$B$3:$AJ$152,COLUMN(),FALSE) = "","",VLOOKUP($A16,overview!$B$3:$AJ$152,COLUMN(Z16),FALSE))</f>
        <v/>
      </c>
      <c r="AA16" t="str">
        <f>IF(VLOOKUP($A16,overview!$B$3:$AJ$152,COLUMN(),FALSE) = "","",VLOOKUP($A16,overview!$B$3:$AJ$152,COLUMN(AA16),FALSE))</f>
        <v/>
      </c>
      <c r="AB16" t="str">
        <f>IF(VLOOKUP($A16,overview!$B$3:$AJ$152,COLUMN(),FALSE) = "","",VLOOKUP($A16,overview!$B$3:$AJ$152,COLUMN(AB16),FALSE))</f>
        <v/>
      </c>
      <c r="AC16" t="str">
        <f>IF(VLOOKUP($A16,overview!$B$3:$AJ$152,COLUMN(),FALSE) = "","",VLOOKUP($A16,overview!$B$3:$AJ$152,COLUMN(AC16),FALSE))</f>
        <v/>
      </c>
      <c r="AD16" t="str">
        <f>IF(VLOOKUP($A16,overview!$B$3:$AJ$152,COLUMN(),FALSE) = "","",VLOOKUP($A16,overview!$B$3:$AJ$152,COLUMN(AD16),FALSE))</f>
        <v/>
      </c>
      <c r="AE16" t="str">
        <f>IF(VLOOKUP($A16,overview!$B$3:$AJ$152,COLUMN(),FALSE) = "","",VLOOKUP($A16,overview!$B$3:$AJ$152,COLUMN(AE16),FALSE))</f>
        <v/>
      </c>
      <c r="AF16" t="str">
        <f>IF(VLOOKUP($A16,overview!$B$3:$AJ$152,COLUMN(),FALSE) = "","",VLOOKUP($A16,overview!$B$3:$AJ$152,COLUMN(AF16),FALSE))</f>
        <v/>
      </c>
      <c r="AG16" t="str">
        <f>IF(VLOOKUP($A16,overview!$B$3:$AJ$152,COLUMN(),FALSE) = "","",VLOOKUP($A16,overview!$B$3:$AJ$152,COLUMN(AG16),FALSE))</f>
        <v/>
      </c>
      <c r="AH16" t="str">
        <f>IF(VLOOKUP($A16,overview!$B$3:$AJ$152,COLUMN(),FALSE) = "","",VLOOKUP($A16,overview!$B$3:$AJ$152,COLUMN(AH16),FALSE))</f>
        <v/>
      </c>
      <c r="AI16" t="str">
        <f>IF(VLOOKUP($A16,overview!$B$3:$AJ$152,COLUMN(),FALSE) = "","",VLOOKUP($A16,overview!$B$3:$AJ$152,COLUMN(AI16),FALSE))</f>
        <v>Fraction of CAPEX p.a.</v>
      </c>
    </row>
    <row r="17" spans="1:35" x14ac:dyDescent="0.2">
      <c r="A17" s="2" t="s">
        <v>133</v>
      </c>
      <c r="B17">
        <f>IF(VLOOKUP($A17,overview!$B$3:$AJ$152,COLUMN(),FALSE) = "","",VLOOKUP($A17,overview!$B$3:$AJ$152,COLUMN(B17),FALSE))</f>
        <v>30</v>
      </c>
      <c r="C17">
        <f>IF(VLOOKUP($A17,overview!$B$3:$AJ$152,COLUMN(),FALSE) = "","",VLOOKUP($A17,overview!$B$3:$AJ$152,COLUMN(C17),FALSE))</f>
        <v>25</v>
      </c>
      <c r="D17">
        <f>IF(VLOOKUP($A17,overview!$B$3:$AJ$152,COLUMN(),FALSE) = "","",VLOOKUP($A17,overview!$B$3:$AJ$152,COLUMN(D17),FALSE))</f>
        <v>35</v>
      </c>
      <c r="E17" t="str">
        <f>IF(VLOOKUP($A17,overview!$B$3:$AJ$152,COLUMN(),FALSE) = "","",VLOOKUP($A17,overview!$B$3:$AJ$152,COLUMN(E17),FALSE))</f>
        <v/>
      </c>
      <c r="F17" t="str">
        <f>IF(VLOOKUP($A17,overview!$B$3:$AJ$152,COLUMN(),FALSE) = "","",VLOOKUP($A17,overview!$B$3:$AJ$152,COLUMN(F17),FALSE))</f>
        <v/>
      </c>
      <c r="G17" t="str">
        <f>IF(VLOOKUP($A17,overview!$B$3:$AJ$152,COLUMN(),FALSE) = "","",VLOOKUP($A17,overview!$B$3:$AJ$152,COLUMN(G17),FALSE))</f>
        <v/>
      </c>
      <c r="H17" t="str">
        <f>IF(VLOOKUP($A17,overview!$B$3:$AJ$152,COLUMN(),FALSE) = "","",VLOOKUP($A17,overview!$B$3:$AJ$152,COLUMN(H17),FALSE))</f>
        <v/>
      </c>
      <c r="I17" t="str">
        <f>IF(VLOOKUP($A17,overview!$B$3:$AJ$152,COLUMN(),FALSE) = "","",VLOOKUP($A17,overview!$B$3:$AJ$152,COLUMN(I17),FALSE))</f>
        <v/>
      </c>
      <c r="J17" t="str">
        <f>IF(VLOOKUP($A17,overview!$B$3:$AJ$152,COLUMN(),FALSE) = "","",VLOOKUP($A17,overview!$B$3:$AJ$152,COLUMN(J17),FALSE))</f>
        <v/>
      </c>
      <c r="K17" t="str">
        <f>IF(VLOOKUP($A17,overview!$B$3:$AJ$152,COLUMN(),FALSE) = "","",VLOOKUP($A17,overview!$B$3:$AJ$152,COLUMN(K17),FALSE))</f>
        <v/>
      </c>
      <c r="L17" t="str">
        <f>IF(VLOOKUP($A17,overview!$B$3:$AJ$152,COLUMN(),FALSE) = "","",VLOOKUP($A17,overview!$B$3:$AJ$152,COLUMN(L17),FALSE))</f>
        <v/>
      </c>
      <c r="M17" t="str">
        <f>IF(VLOOKUP($A17,overview!$B$3:$AJ$152,COLUMN(),FALSE) = "","",VLOOKUP($A17,overview!$B$3:$AJ$152,COLUMN(M17),FALSE))</f>
        <v/>
      </c>
      <c r="N17" t="str">
        <f>IF(VLOOKUP($A17,overview!$B$3:$AJ$152,COLUMN(),FALSE) = "","",VLOOKUP($A17,overview!$B$3:$AJ$152,COLUMN(N17),FALSE))</f>
        <v/>
      </c>
      <c r="O17" t="str">
        <f>IF(VLOOKUP($A17,overview!$B$3:$AJ$152,COLUMN(),FALSE) = "","",VLOOKUP($A17,overview!$B$3:$AJ$152,COLUMN(O17),FALSE))</f>
        <v/>
      </c>
      <c r="P17" t="str">
        <f>IF(VLOOKUP($A17,overview!$B$3:$AJ$152,COLUMN(),FALSE) = "","",VLOOKUP($A17,overview!$B$3:$AJ$152,COLUMN(P17),FALSE))</f>
        <v/>
      </c>
      <c r="Q17" t="str">
        <f>IF(VLOOKUP($A17,overview!$B$3:$AJ$152,COLUMN(),FALSE) = "","",VLOOKUP($A17,overview!$B$3:$AJ$152,COLUMN(Q17),FALSE))</f>
        <v/>
      </c>
      <c r="R17" t="str">
        <f>IF(VLOOKUP($A17,overview!$B$3:$AJ$152,COLUMN(),FALSE) = "","",VLOOKUP($A17,overview!$B$3:$AJ$152,COLUMN(R17),FALSE))</f>
        <v/>
      </c>
      <c r="S17" t="str">
        <f>IF(VLOOKUP($A17,overview!$B$3:$AJ$152,COLUMN(),FALSE) = "","",VLOOKUP($A17,overview!$B$3:$AJ$152,COLUMN(S17),FALSE))</f>
        <v/>
      </c>
      <c r="T17" t="str">
        <f>IF(VLOOKUP($A17,overview!$B$3:$AJ$152,COLUMN(),FALSE) = "","",VLOOKUP($A17,overview!$B$3:$AJ$152,COLUMN(T17),FALSE))</f>
        <v/>
      </c>
      <c r="U17" t="str">
        <f>IF(VLOOKUP($A17,overview!$B$3:$AJ$152,COLUMN(),FALSE) = "","",VLOOKUP($A17,overview!$B$3:$AJ$152,COLUMN(U17),FALSE))</f>
        <v/>
      </c>
      <c r="V17" t="str">
        <f>IF(VLOOKUP($A17,overview!$B$3:$AJ$152,COLUMN(),FALSE) = "","",VLOOKUP($A17,overview!$B$3:$AJ$152,COLUMN(V17),FALSE))</f>
        <v/>
      </c>
      <c r="W17" t="str">
        <f>IF(VLOOKUP($A17,overview!$B$3:$AJ$152,COLUMN(),FALSE) = "","",VLOOKUP($A17,overview!$B$3:$AJ$152,COLUMN(W17),FALSE))</f>
        <v/>
      </c>
      <c r="X17" t="str">
        <f>IF(VLOOKUP($A17,overview!$B$3:$AJ$152,COLUMN(),FALSE) = "","",VLOOKUP($A17,overview!$B$3:$AJ$152,COLUMN(X17),FALSE))</f>
        <v/>
      </c>
      <c r="Y17" t="str">
        <f>IF(VLOOKUP($A17,overview!$B$3:$AJ$152,COLUMN(),FALSE) = "","",VLOOKUP($A17,overview!$B$3:$AJ$152,COLUMN(Y17),FALSE))</f>
        <v/>
      </c>
      <c r="Z17" t="str">
        <f>IF(VLOOKUP($A17,overview!$B$3:$AJ$152,COLUMN(),FALSE) = "","",VLOOKUP($A17,overview!$B$3:$AJ$152,COLUMN(Z17),FALSE))</f>
        <v/>
      </c>
      <c r="AA17" t="str">
        <f>IF(VLOOKUP($A17,overview!$B$3:$AJ$152,COLUMN(),FALSE) = "","",VLOOKUP($A17,overview!$B$3:$AJ$152,COLUMN(AA17),FALSE))</f>
        <v/>
      </c>
      <c r="AB17" t="str">
        <f>IF(VLOOKUP($A17,overview!$B$3:$AJ$152,COLUMN(),FALSE) = "","",VLOOKUP($A17,overview!$B$3:$AJ$152,COLUMN(AB17),FALSE))</f>
        <v/>
      </c>
      <c r="AC17" t="str">
        <f>IF(VLOOKUP($A17,overview!$B$3:$AJ$152,COLUMN(),FALSE) = "","",VLOOKUP($A17,overview!$B$3:$AJ$152,COLUMN(AC17),FALSE))</f>
        <v/>
      </c>
      <c r="AD17" t="str">
        <f>IF(VLOOKUP($A17,overview!$B$3:$AJ$152,COLUMN(),FALSE) = "","",VLOOKUP($A17,overview!$B$3:$AJ$152,COLUMN(AD17),FALSE))</f>
        <v/>
      </c>
      <c r="AE17" t="str">
        <f>IF(VLOOKUP($A17,overview!$B$3:$AJ$152,COLUMN(),FALSE) = "","",VLOOKUP($A17,overview!$B$3:$AJ$152,COLUMN(AE17),FALSE))</f>
        <v/>
      </c>
      <c r="AF17" t="str">
        <f>IF(VLOOKUP($A17,overview!$B$3:$AJ$152,COLUMN(),FALSE) = "","",VLOOKUP($A17,overview!$B$3:$AJ$152,COLUMN(AF17),FALSE))</f>
        <v/>
      </c>
      <c r="AG17" t="str">
        <f>IF(VLOOKUP($A17,overview!$B$3:$AJ$152,COLUMN(),FALSE) = "","",VLOOKUP($A17,overview!$B$3:$AJ$152,COLUMN(AG17),FALSE))</f>
        <v/>
      </c>
      <c r="AH17" t="str">
        <f>IF(VLOOKUP($A17,overview!$B$3:$AJ$152,COLUMN(),FALSE) = "","",VLOOKUP($A17,overview!$B$3:$AJ$152,COLUMN(AH17),FALSE))</f>
        <v/>
      </c>
      <c r="AI17" t="str">
        <f>IF(VLOOKUP($A17,overview!$B$3:$AJ$152,COLUMN(),FALSE) = "","",VLOOKUP($A17,overview!$B$3:$AJ$152,COLUMN(AI17),FALSE))</f>
        <v>years</v>
      </c>
    </row>
    <row r="18" spans="1:35" x14ac:dyDescent="0.2">
      <c r="A18" s="2" t="s">
        <v>426</v>
      </c>
      <c r="B18">
        <f>IF(VLOOKUP($A18,overview!$B$3:$AJ$152,COLUMN(),FALSE) = "","",VLOOKUP($A18,overview!$B$3:$AJ$152,COLUMN(B18),FALSE))</f>
        <v>1000000</v>
      </c>
      <c r="C18" t="str">
        <f>IF(VLOOKUP($A18,overview!$B$3:$AJ$152,COLUMN(),FALSE) = "","",VLOOKUP($A18,overview!$B$3:$AJ$152,COLUMN(C18),FALSE))</f>
        <v/>
      </c>
      <c r="D18" t="str">
        <f>IF(VLOOKUP($A18,overview!$B$3:$AJ$152,COLUMN(),FALSE) = "","",VLOOKUP($A18,overview!$B$3:$AJ$152,COLUMN(D18),FALSE))</f>
        <v/>
      </c>
      <c r="E18" t="str">
        <f>IF(VLOOKUP($A18,overview!$B$3:$AJ$152,COLUMN(),FALSE) = "","",VLOOKUP($A18,overview!$B$3:$AJ$152,COLUMN(E18),FALSE))</f>
        <v/>
      </c>
      <c r="F18" t="str">
        <f>IF(VLOOKUP($A18,overview!$B$3:$AJ$152,COLUMN(),FALSE) = "","",VLOOKUP($A18,overview!$B$3:$AJ$152,COLUMN(F18),FALSE))</f>
        <v/>
      </c>
      <c r="G18" t="str">
        <f>IF(VLOOKUP($A18,overview!$B$3:$AJ$152,COLUMN(),FALSE) = "","",VLOOKUP($A18,overview!$B$3:$AJ$152,COLUMN(G18),FALSE))</f>
        <v/>
      </c>
      <c r="H18" t="str">
        <f>IF(VLOOKUP($A18,overview!$B$3:$AJ$152,COLUMN(),FALSE) = "","",VLOOKUP($A18,overview!$B$3:$AJ$152,COLUMN(H18),FALSE))</f>
        <v/>
      </c>
      <c r="I18" t="str">
        <f>IF(VLOOKUP($A18,overview!$B$3:$AJ$152,COLUMN(),FALSE) = "","",VLOOKUP($A18,overview!$B$3:$AJ$152,COLUMN(I18),FALSE))</f>
        <v/>
      </c>
      <c r="J18" t="str">
        <f>IF(VLOOKUP($A18,overview!$B$3:$AJ$152,COLUMN(),FALSE) = "","",VLOOKUP($A18,overview!$B$3:$AJ$152,COLUMN(J18),FALSE))</f>
        <v/>
      </c>
      <c r="K18" t="str">
        <f>IF(VLOOKUP($A18,overview!$B$3:$AJ$152,COLUMN(),FALSE) = "","",VLOOKUP($A18,overview!$B$3:$AJ$152,COLUMN(K18),FALSE))</f>
        <v/>
      </c>
      <c r="L18" t="str">
        <f>IF(VLOOKUP($A18,overview!$B$3:$AJ$152,COLUMN(),FALSE) = "","",VLOOKUP($A18,overview!$B$3:$AJ$152,COLUMN(L18),FALSE))</f>
        <v/>
      </c>
      <c r="M18" t="str">
        <f>IF(VLOOKUP($A18,overview!$B$3:$AJ$152,COLUMN(),FALSE) = "","",VLOOKUP($A18,overview!$B$3:$AJ$152,COLUMN(M18),FALSE))</f>
        <v/>
      </c>
      <c r="N18" t="str">
        <f>IF(VLOOKUP($A18,overview!$B$3:$AJ$152,COLUMN(),FALSE) = "","",VLOOKUP($A18,overview!$B$3:$AJ$152,COLUMN(N18),FALSE))</f>
        <v/>
      </c>
      <c r="O18" t="str">
        <f>IF(VLOOKUP($A18,overview!$B$3:$AJ$152,COLUMN(),FALSE) = "","",VLOOKUP($A18,overview!$B$3:$AJ$152,COLUMN(O18),FALSE))</f>
        <v/>
      </c>
      <c r="P18" t="str">
        <f>IF(VLOOKUP($A18,overview!$B$3:$AJ$152,COLUMN(),FALSE) = "","",VLOOKUP($A18,overview!$B$3:$AJ$152,COLUMN(P18),FALSE))</f>
        <v/>
      </c>
      <c r="Q18" t="str">
        <f>IF(VLOOKUP($A18,overview!$B$3:$AJ$152,COLUMN(),FALSE) = "","",VLOOKUP($A18,overview!$B$3:$AJ$152,COLUMN(Q18),FALSE))</f>
        <v/>
      </c>
      <c r="R18" t="str">
        <f>IF(VLOOKUP($A18,overview!$B$3:$AJ$152,COLUMN(),FALSE) = "","",VLOOKUP($A18,overview!$B$3:$AJ$152,COLUMN(R18),FALSE))</f>
        <v/>
      </c>
      <c r="S18" t="str">
        <f>IF(VLOOKUP($A18,overview!$B$3:$AJ$152,COLUMN(),FALSE) = "","",VLOOKUP($A18,overview!$B$3:$AJ$152,COLUMN(S18),FALSE))</f>
        <v/>
      </c>
      <c r="T18" t="str">
        <f>IF(VLOOKUP($A18,overview!$B$3:$AJ$152,COLUMN(),FALSE) = "","",VLOOKUP($A18,overview!$B$3:$AJ$152,COLUMN(T18),FALSE))</f>
        <v/>
      </c>
      <c r="U18" t="str">
        <f>IF(VLOOKUP($A18,overview!$B$3:$AJ$152,COLUMN(),FALSE) = "","",VLOOKUP($A18,overview!$B$3:$AJ$152,COLUMN(U18),FALSE))</f>
        <v/>
      </c>
      <c r="V18" t="str">
        <f>IF(VLOOKUP($A18,overview!$B$3:$AJ$152,COLUMN(),FALSE) = "","",VLOOKUP($A18,overview!$B$3:$AJ$152,COLUMN(V18),FALSE))</f>
        <v/>
      </c>
      <c r="W18" t="str">
        <f>IF(VLOOKUP($A18,overview!$B$3:$AJ$152,COLUMN(),FALSE) = "","",VLOOKUP($A18,overview!$B$3:$AJ$152,COLUMN(W18),FALSE))</f>
        <v/>
      </c>
      <c r="X18" t="str">
        <f>IF(VLOOKUP($A18,overview!$B$3:$AJ$152,COLUMN(),FALSE) = "","",VLOOKUP($A18,overview!$B$3:$AJ$152,COLUMN(X18),FALSE))</f>
        <v/>
      </c>
      <c r="Y18" t="str">
        <f>IF(VLOOKUP($A18,overview!$B$3:$AJ$152,COLUMN(),FALSE) = "","",VLOOKUP($A18,overview!$B$3:$AJ$152,COLUMN(Y18),FALSE))</f>
        <v/>
      </c>
      <c r="Z18" t="str">
        <f>IF(VLOOKUP($A18,overview!$B$3:$AJ$152,COLUMN(),FALSE) = "","",VLOOKUP($A18,overview!$B$3:$AJ$152,COLUMN(Z18),FALSE))</f>
        <v/>
      </c>
      <c r="AA18" t="str">
        <f>IF(VLOOKUP($A18,overview!$B$3:$AJ$152,COLUMN(),FALSE) = "","",VLOOKUP($A18,overview!$B$3:$AJ$152,COLUMN(AA18),FALSE))</f>
        <v/>
      </c>
      <c r="AB18" t="str">
        <f>IF(VLOOKUP($A18,overview!$B$3:$AJ$152,COLUMN(),FALSE) = "","",VLOOKUP($A18,overview!$B$3:$AJ$152,COLUMN(AB18),FALSE))</f>
        <v/>
      </c>
      <c r="AC18" t="str">
        <f>IF(VLOOKUP($A18,overview!$B$3:$AJ$152,COLUMN(),FALSE) = "","",VLOOKUP($A18,overview!$B$3:$AJ$152,COLUMN(AC18),FALSE))</f>
        <v/>
      </c>
      <c r="AD18" t="str">
        <f>IF(VLOOKUP($A18,overview!$B$3:$AJ$152,COLUMN(),FALSE) = "","",VLOOKUP($A18,overview!$B$3:$AJ$152,COLUMN(AD18),FALSE))</f>
        <v/>
      </c>
      <c r="AE18" t="str">
        <f>IF(VLOOKUP($A18,overview!$B$3:$AJ$152,COLUMN(),FALSE) = "","",VLOOKUP($A18,overview!$B$3:$AJ$152,COLUMN(AE18),FALSE))</f>
        <v/>
      </c>
      <c r="AF18" t="str">
        <f>IF(VLOOKUP($A18,overview!$B$3:$AJ$152,COLUMN(),FALSE) = "","",VLOOKUP($A18,overview!$B$3:$AJ$152,COLUMN(AF18),FALSE))</f>
        <v/>
      </c>
      <c r="AG18" t="str">
        <f>IF(VLOOKUP($A18,overview!$B$3:$AJ$152,COLUMN(),FALSE) = "","",VLOOKUP($A18,overview!$B$3:$AJ$152,COLUMN(AG18),FALSE))</f>
        <v/>
      </c>
      <c r="AH18" t="str">
        <f>IF(VLOOKUP($A18,overview!$B$3:$AJ$152,COLUMN(),FALSE) = "","",VLOOKUP($A18,overview!$B$3:$AJ$152,COLUMN(AH18),FALSE))</f>
        <v/>
      </c>
      <c r="AI18" t="str">
        <f>IF(VLOOKUP($A18,overview!$B$3:$AJ$152,COLUMN(),FALSE) = "","",VLOOKUP($A18,overview!$B$3:$AJ$152,COLUMN(AI18),FALSE))</f>
        <v>kWh</v>
      </c>
    </row>
    <row r="19" spans="1:35" x14ac:dyDescent="0.2">
      <c r="A19" s="2" t="s">
        <v>433</v>
      </c>
      <c r="B19">
        <f>IF(VLOOKUP($A19,overview!$B$3:$AJ$152,COLUMN(),FALSE) = "","",VLOOKUP($A19,overview!$B$3:$AJ$152,COLUMN(B19),FALSE))</f>
        <v>0</v>
      </c>
      <c r="C19" t="str">
        <f>IF(VLOOKUP($A19,overview!$B$3:$AJ$152,COLUMN(),FALSE) = "","",VLOOKUP($A19,overview!$B$3:$AJ$152,COLUMN(C19),FALSE))</f>
        <v/>
      </c>
      <c r="D19" t="str">
        <f>IF(VLOOKUP($A19,overview!$B$3:$AJ$152,COLUMN(),FALSE) = "","",VLOOKUP($A19,overview!$B$3:$AJ$152,COLUMN(D19),FALSE))</f>
        <v/>
      </c>
      <c r="E19" t="str">
        <f>IF(VLOOKUP($A19,overview!$B$3:$AJ$152,COLUMN(),FALSE) = "","",VLOOKUP($A19,overview!$B$3:$AJ$152,COLUMN(E19),FALSE))</f>
        <v/>
      </c>
      <c r="F19" t="str">
        <f>IF(VLOOKUP($A19,overview!$B$3:$AJ$152,COLUMN(),FALSE) = "","",VLOOKUP($A19,overview!$B$3:$AJ$152,COLUMN(F19),FALSE))</f>
        <v/>
      </c>
      <c r="G19" t="str">
        <f>IF(VLOOKUP($A19,overview!$B$3:$AJ$152,COLUMN(),FALSE) = "","",VLOOKUP($A19,overview!$B$3:$AJ$152,COLUMN(G19),FALSE))</f>
        <v/>
      </c>
      <c r="H19" t="str">
        <f>IF(VLOOKUP($A19,overview!$B$3:$AJ$152,COLUMN(),FALSE) = "","",VLOOKUP($A19,overview!$B$3:$AJ$152,COLUMN(H19),FALSE))</f>
        <v/>
      </c>
      <c r="I19" t="str">
        <f>IF(VLOOKUP($A19,overview!$B$3:$AJ$152,COLUMN(),FALSE) = "","",VLOOKUP($A19,overview!$B$3:$AJ$152,COLUMN(I19),FALSE))</f>
        <v/>
      </c>
      <c r="J19" t="str">
        <f>IF(VLOOKUP($A19,overview!$B$3:$AJ$152,COLUMN(),FALSE) = "","",VLOOKUP($A19,overview!$B$3:$AJ$152,COLUMN(J19),FALSE))</f>
        <v/>
      </c>
      <c r="K19" t="str">
        <f>IF(VLOOKUP($A19,overview!$B$3:$AJ$152,COLUMN(),FALSE) = "","",VLOOKUP($A19,overview!$B$3:$AJ$152,COLUMN(K19),FALSE))</f>
        <v/>
      </c>
      <c r="L19" t="str">
        <f>IF(VLOOKUP($A19,overview!$B$3:$AJ$152,COLUMN(),FALSE) = "","",VLOOKUP($A19,overview!$B$3:$AJ$152,COLUMN(L19),FALSE))</f>
        <v/>
      </c>
      <c r="M19" t="str">
        <f>IF(VLOOKUP($A19,overview!$B$3:$AJ$152,COLUMN(),FALSE) = "","",VLOOKUP($A19,overview!$B$3:$AJ$152,COLUMN(M19),FALSE))</f>
        <v/>
      </c>
      <c r="N19" t="str">
        <f>IF(VLOOKUP($A19,overview!$B$3:$AJ$152,COLUMN(),FALSE) = "","",VLOOKUP($A19,overview!$B$3:$AJ$152,COLUMN(N19),FALSE))</f>
        <v/>
      </c>
      <c r="O19" t="str">
        <f>IF(VLOOKUP($A19,overview!$B$3:$AJ$152,COLUMN(),FALSE) = "","",VLOOKUP($A19,overview!$B$3:$AJ$152,COLUMN(O19),FALSE))</f>
        <v/>
      </c>
      <c r="P19" t="str">
        <f>IF(VLOOKUP($A19,overview!$B$3:$AJ$152,COLUMN(),FALSE) = "","",VLOOKUP($A19,overview!$B$3:$AJ$152,COLUMN(P19),FALSE))</f>
        <v/>
      </c>
      <c r="Q19" t="str">
        <f>IF(VLOOKUP($A19,overview!$B$3:$AJ$152,COLUMN(),FALSE) = "","",VLOOKUP($A19,overview!$B$3:$AJ$152,COLUMN(Q19),FALSE))</f>
        <v/>
      </c>
      <c r="R19" t="str">
        <f>IF(VLOOKUP($A19,overview!$B$3:$AJ$152,COLUMN(),FALSE) = "","",VLOOKUP($A19,overview!$B$3:$AJ$152,COLUMN(R19),FALSE))</f>
        <v/>
      </c>
      <c r="S19" t="str">
        <f>IF(VLOOKUP($A19,overview!$B$3:$AJ$152,COLUMN(),FALSE) = "","",VLOOKUP($A19,overview!$B$3:$AJ$152,COLUMN(S19),FALSE))</f>
        <v/>
      </c>
      <c r="T19" t="str">
        <f>IF(VLOOKUP($A19,overview!$B$3:$AJ$152,COLUMN(),FALSE) = "","",VLOOKUP($A19,overview!$B$3:$AJ$152,COLUMN(T19),FALSE))</f>
        <v/>
      </c>
      <c r="U19" t="str">
        <f>IF(VLOOKUP($A19,overview!$B$3:$AJ$152,COLUMN(),FALSE) = "","",VLOOKUP($A19,overview!$B$3:$AJ$152,COLUMN(U19),FALSE))</f>
        <v/>
      </c>
      <c r="V19" t="str">
        <f>IF(VLOOKUP($A19,overview!$B$3:$AJ$152,COLUMN(),FALSE) = "","",VLOOKUP($A19,overview!$B$3:$AJ$152,COLUMN(V19),FALSE))</f>
        <v/>
      </c>
      <c r="W19" t="str">
        <f>IF(VLOOKUP($A19,overview!$B$3:$AJ$152,COLUMN(),FALSE) = "","",VLOOKUP($A19,overview!$B$3:$AJ$152,COLUMN(W19),FALSE))</f>
        <v/>
      </c>
      <c r="X19" t="str">
        <f>IF(VLOOKUP($A19,overview!$B$3:$AJ$152,COLUMN(),FALSE) = "","",VLOOKUP($A19,overview!$B$3:$AJ$152,COLUMN(X19),FALSE))</f>
        <v/>
      </c>
      <c r="Y19" t="str">
        <f>IF(VLOOKUP($A19,overview!$B$3:$AJ$152,COLUMN(),FALSE) = "","",VLOOKUP($A19,overview!$B$3:$AJ$152,COLUMN(Y19),FALSE))</f>
        <v/>
      </c>
      <c r="Z19" t="str">
        <f>IF(VLOOKUP($A19,overview!$B$3:$AJ$152,COLUMN(),FALSE) = "","",VLOOKUP($A19,overview!$B$3:$AJ$152,COLUMN(Z19),FALSE))</f>
        <v/>
      </c>
      <c r="AA19" t="str">
        <f>IF(VLOOKUP($A19,overview!$B$3:$AJ$152,COLUMN(),FALSE) = "","",VLOOKUP($A19,overview!$B$3:$AJ$152,COLUMN(AA19),FALSE))</f>
        <v/>
      </c>
      <c r="AB19" t="str">
        <f>IF(VLOOKUP($A19,overview!$B$3:$AJ$152,COLUMN(),FALSE) = "","",VLOOKUP($A19,overview!$B$3:$AJ$152,COLUMN(AB19),FALSE))</f>
        <v/>
      </c>
      <c r="AC19" t="str">
        <f>IF(VLOOKUP($A19,overview!$B$3:$AJ$152,COLUMN(),FALSE) = "","",VLOOKUP($A19,overview!$B$3:$AJ$152,COLUMN(AC19),FALSE))</f>
        <v/>
      </c>
      <c r="AD19" t="str">
        <f>IF(VLOOKUP($A19,overview!$B$3:$AJ$152,COLUMN(),FALSE) = "","",VLOOKUP($A19,overview!$B$3:$AJ$152,COLUMN(AD19),FALSE))</f>
        <v/>
      </c>
      <c r="AE19" t="str">
        <f>IF(VLOOKUP($A19,overview!$B$3:$AJ$152,COLUMN(),FALSE) = "","",VLOOKUP($A19,overview!$B$3:$AJ$152,COLUMN(AE19),FALSE))</f>
        <v/>
      </c>
      <c r="AF19" t="str">
        <f>IF(VLOOKUP($A19,overview!$B$3:$AJ$152,COLUMN(),FALSE) = "","",VLOOKUP($A19,overview!$B$3:$AJ$152,COLUMN(AF19),FALSE))</f>
        <v/>
      </c>
      <c r="AG19" t="str">
        <f>IF(VLOOKUP($A19,overview!$B$3:$AJ$152,COLUMN(),FALSE) = "","",VLOOKUP($A19,overview!$B$3:$AJ$152,COLUMN(AG19),FALSE))</f>
        <v/>
      </c>
      <c r="AH19" t="str">
        <f>IF(VLOOKUP($A19,overview!$B$3:$AJ$152,COLUMN(),FALSE) = "","",VLOOKUP($A19,overview!$B$3:$AJ$152,COLUMN(AH19),FALSE))</f>
        <v/>
      </c>
      <c r="AI19" t="str">
        <f>IF(VLOOKUP($A19,overview!$B$3:$AJ$152,COLUMN(),FALSE) = "","",VLOOKUP($A19,overview!$B$3:$AJ$152,COLUMN(AI19),FALSE))</f>
        <v>kWh</v>
      </c>
    </row>
    <row r="20" spans="1:35" x14ac:dyDescent="0.2">
      <c r="A20" s="2" t="s">
        <v>134</v>
      </c>
      <c r="B20">
        <f>IF(VLOOKUP($A20,overview!$B$3:$AJ$152,COLUMN(),FALSE) = "","",VLOOKUP($A20,overview!$B$3:$AJ$152,COLUMN(B20),FALSE))</f>
        <v>324.19166666666672</v>
      </c>
      <c r="C20" t="str">
        <f>IF(VLOOKUP($A20,overview!$B$3:$AJ$152,COLUMN(),FALSE) = "","",VLOOKUP($A20,overview!$B$3:$AJ$152,COLUMN(C20),FALSE))</f>
        <v/>
      </c>
      <c r="D20" t="str">
        <f>IF(VLOOKUP($A20,overview!$B$3:$AJ$152,COLUMN(),FALSE) = "","",VLOOKUP($A20,overview!$B$3:$AJ$152,COLUMN(D20),FALSE))</f>
        <v/>
      </c>
      <c r="E20">
        <f>IF(VLOOKUP($A20,overview!$B$3:$AJ$152,COLUMN(),FALSE) = "","",VLOOKUP($A20,overview!$B$3:$AJ$152,COLUMN(E20),FALSE))</f>
        <v>290.35160571527422</v>
      </c>
      <c r="F20">
        <f>IF(VLOOKUP($A20,overview!$B$3:$AJ$152,COLUMN(),FALSE) = "","",VLOOKUP($A20,overview!$B$3:$AJ$152,COLUMN(F20),FALSE))</f>
        <v>271.29468187930621</v>
      </c>
      <c r="G20">
        <f>IF(VLOOKUP($A20,overview!$B$3:$AJ$152,COLUMN(),FALSE) = "","",VLOOKUP($A20,overview!$B$3:$AJ$152,COLUMN(G20),FALSE))</f>
        <v>257.58846323226618</v>
      </c>
      <c r="H20">
        <f>IF(VLOOKUP($A20,overview!$B$3:$AJ$152,COLUMN(),FALSE) = "","",VLOOKUP($A20,overview!$B$3:$AJ$152,COLUMN(H20),FALSE))</f>
        <v>246.6228092186557</v>
      </c>
      <c r="I20">
        <f>IF(VLOOKUP($A20,overview!$B$3:$AJ$152,COLUMN(),FALSE) = "","",VLOOKUP($A20,overview!$B$3:$AJ$152,COLUMN(I20),FALSE))</f>
        <v>237.3247671476235</v>
      </c>
      <c r="J20">
        <f>IF(VLOOKUP($A20,overview!$B$3:$AJ$152,COLUMN(),FALSE) = "","",VLOOKUP($A20,overview!$B$3:$AJ$152,COLUMN(J20),FALSE))</f>
        <v>229.15495216040941</v>
      </c>
      <c r="K20">
        <f>IF(VLOOKUP($A20,overview!$B$3:$AJ$152,COLUMN(),FALSE) = "","",VLOOKUP($A20,overview!$B$3:$AJ$152,COLUMN(K20),FALSE))</f>
        <v>221.80592126167861</v>
      </c>
      <c r="L20">
        <f>IF(VLOOKUP($A20,overview!$B$3:$AJ$152,COLUMN(),FALSE) = "","",VLOOKUP($A20,overview!$B$3:$AJ$152,COLUMN(L20),FALSE))</f>
        <v>215.08649939663371</v>
      </c>
      <c r="M20">
        <f>IF(VLOOKUP($A20,overview!$B$3:$AJ$152,COLUMN(),FALSE) = "","",VLOOKUP($A20,overview!$B$3:$AJ$152,COLUMN(M20),FALSE))</f>
        <v>208.8698970106885</v>
      </c>
      <c r="N20">
        <f>IF(VLOOKUP($A20,overview!$B$3:$AJ$152,COLUMN(),FALSE) = "","",VLOOKUP($A20,overview!$B$3:$AJ$152,COLUMN(N20),FALSE))</f>
        <v>203.06771729648489</v>
      </c>
      <c r="O20">
        <f>IF(VLOOKUP($A20,overview!$B$3:$AJ$152,COLUMN(),FALSE) = "","",VLOOKUP($A20,overview!$B$3:$AJ$152,COLUMN(O20),FALSE))</f>
        <v>197.61580885514761</v>
      </c>
      <c r="P20">
        <f>IF(VLOOKUP($A20,overview!$B$3:$AJ$152,COLUMN(),FALSE) = "","",VLOOKUP($A20,overview!$B$3:$AJ$152,COLUMN(P20),FALSE))</f>
        <v>192.46605135358371</v>
      </c>
      <c r="Q20">
        <f>IF(VLOOKUP($A20,overview!$B$3:$AJ$152,COLUMN(),FALSE) = "","",VLOOKUP($A20,overview!$B$3:$AJ$152,COLUMN(Q20),FALSE))</f>
        <v>187.5813316387985</v>
      </c>
      <c r="R20">
        <f>IF(VLOOKUP($A20,overview!$B$3:$AJ$152,COLUMN(),FALSE) = "","",VLOOKUP($A20,overview!$B$3:$AJ$152,COLUMN(R20),FALSE))</f>
        <v>182.93233690369399</v>
      </c>
      <c r="S20">
        <f>IF(VLOOKUP($A20,overview!$B$3:$AJ$152,COLUMN(),FALSE) = "","",VLOOKUP($A20,overview!$B$3:$AJ$152,COLUMN(S20),FALSE))</f>
        <v>178.4954330005578</v>
      </c>
      <c r="T20">
        <f>IF(VLOOKUP($A20,overview!$B$3:$AJ$152,COLUMN(),FALSE) = "","",VLOOKUP($A20,overview!$B$3:$AJ$152,COLUMN(T20),FALSE))</f>
        <v>174.25121720199621</v>
      </c>
      <c r="U20">
        <f>IF(VLOOKUP($A20,overview!$B$3:$AJ$152,COLUMN(),FALSE) = "","",VLOOKUP($A20,overview!$B$3:$AJ$152,COLUMN(U20),FALSE))</f>
        <v>170.18350468230821</v>
      </c>
      <c r="V20">
        <f>IF(VLOOKUP($A20,overview!$B$3:$AJ$152,COLUMN(),FALSE) = "","",VLOOKUP($A20,overview!$B$3:$AJ$152,COLUMN(V20),FALSE))</f>
        <v>166.27860225292801</v>
      </c>
      <c r="W20">
        <f>IF(VLOOKUP($A20,overview!$B$3:$AJ$152,COLUMN(),FALSE) = "","",VLOOKUP($A20,overview!$B$3:$AJ$152,COLUMN(W20),FALSE))</f>
        <v>162.52477730603809</v>
      </c>
      <c r="X20">
        <f>IF(VLOOKUP($A20,overview!$B$3:$AJ$152,COLUMN(),FALSE) = "","",VLOOKUP($A20,overview!$B$3:$AJ$152,COLUMN(X20),FALSE))</f>
        <v>158.91186245824829</v>
      </c>
      <c r="Y20">
        <f>IF(VLOOKUP($A20,overview!$B$3:$AJ$152,COLUMN(),FALSE) = "","",VLOOKUP($A20,overview!$B$3:$AJ$152,COLUMN(Y20),FALSE))</f>
        <v>155.430956447097</v>
      </c>
      <c r="Z20">
        <f>IF(VLOOKUP($A20,overview!$B$3:$AJ$152,COLUMN(),FALSE) = "","",VLOOKUP($A20,overview!$B$3:$AJ$152,COLUMN(Z20),FALSE))</f>
        <v>152.07419454225581</v>
      </c>
      <c r="AA20">
        <f>IF(VLOOKUP($A20,overview!$B$3:$AJ$152,COLUMN(),FALSE) = "","",VLOOKUP($A20,overview!$B$3:$AJ$152,COLUMN(AA20),FALSE))</f>
        <v>148.8345699824626</v>
      </c>
      <c r="AB20">
        <f>IF(VLOOKUP($A20,overview!$B$3:$AJ$152,COLUMN(),FALSE) = "","",VLOOKUP($A20,overview!$B$3:$AJ$152,COLUMN(AB20),FALSE))</f>
        <v>145.70579342127391</v>
      </c>
      <c r="AC20">
        <f>IF(VLOOKUP($A20,overview!$B$3:$AJ$152,COLUMN(),FALSE) = "","",VLOOKUP($A20,overview!$B$3:$AJ$152,COLUMN(AC20),FALSE))</f>
        <v>142.68218106662709</v>
      </c>
      <c r="AD20">
        <f>IF(VLOOKUP($A20,overview!$B$3:$AJ$152,COLUMN(),FALSE) = "","",VLOOKUP($A20,overview!$B$3:$AJ$152,COLUMN(AD20),FALSE))</f>
        <v>139.75856474861629</v>
      </c>
      <c r="AE20">
        <f>IF(VLOOKUP($A20,overview!$B$3:$AJ$152,COLUMN(),FALSE) = "","",VLOOKUP($A20,overview!$B$3:$AJ$152,COLUMN(AE20),FALSE))</f>
        <v>136.9302189343768</v>
      </c>
      <c r="AF20">
        <f>IF(VLOOKUP($A20,overview!$B$3:$AJ$152,COLUMN(),FALSE) = "","",VLOOKUP($A20,overview!$B$3:$AJ$152,COLUMN(AF20),FALSE))</f>
        <v>134.19280097677961</v>
      </c>
      <c r="AG20">
        <f>IF(VLOOKUP($A20,overview!$B$3:$AJ$152,COLUMN(),FALSE) = "","",VLOOKUP($A20,overview!$B$3:$AJ$152,COLUMN(AG20),FALSE))</f>
        <v>131.5423017967625</v>
      </c>
      <c r="AH20">
        <f>IF(VLOOKUP($A20,overview!$B$3:$AJ$152,COLUMN(),FALSE) = "","",VLOOKUP($A20,overview!$B$3:$AJ$152,COLUMN(AH20),FALSE))</f>
        <v>128.97500486514991</v>
      </c>
      <c r="AI20" t="str">
        <f>IF(VLOOKUP($A20,overview!$B$3:$AJ$152,COLUMN(),FALSE) = "","",VLOOKUP($A20,overview!$B$3:$AJ$152,COLUMN(AI20),FALSE))</f>
        <v>[EUR/kWh]</v>
      </c>
    </row>
    <row r="21" spans="1:35" x14ac:dyDescent="0.2">
      <c r="A21" s="2" t="s">
        <v>135</v>
      </c>
      <c r="B21">
        <f>IF(VLOOKUP($A21,overview!$B$3:$AJ$152,COLUMN(),FALSE) = "","",VLOOKUP($A21,overview!$B$3:$AJ$152,COLUMN(B21),FALSE))</f>
        <v>2.5000000000000001E-2</v>
      </c>
      <c r="C21">
        <f>IF(VLOOKUP($A21,overview!$B$3:$AJ$152,COLUMN(),FALSE) = "","",VLOOKUP($A21,overview!$B$3:$AJ$152,COLUMN(C21),FALSE))</f>
        <v>1.4999999999999999E-2</v>
      </c>
      <c r="D21">
        <f>IF(VLOOKUP($A21,overview!$B$3:$AJ$152,COLUMN(),FALSE) = "","",VLOOKUP($A21,overview!$B$3:$AJ$152,COLUMN(D21),FALSE))</f>
        <v>2.5000000000000001E-2</v>
      </c>
      <c r="E21" t="str">
        <f>IF(VLOOKUP($A21,overview!$B$3:$AJ$152,COLUMN(),FALSE) = "","",VLOOKUP($A21,overview!$B$3:$AJ$152,COLUMN(E21),FALSE))</f>
        <v/>
      </c>
      <c r="F21" t="str">
        <f>IF(VLOOKUP($A21,overview!$B$3:$AJ$152,COLUMN(),FALSE) = "","",VLOOKUP($A21,overview!$B$3:$AJ$152,COLUMN(F21),FALSE))</f>
        <v/>
      </c>
      <c r="G21" t="str">
        <f>IF(VLOOKUP($A21,overview!$B$3:$AJ$152,COLUMN(),FALSE) = "","",VLOOKUP($A21,overview!$B$3:$AJ$152,COLUMN(G21),FALSE))</f>
        <v/>
      </c>
      <c r="H21" t="str">
        <f>IF(VLOOKUP($A21,overview!$B$3:$AJ$152,COLUMN(),FALSE) = "","",VLOOKUP($A21,overview!$B$3:$AJ$152,COLUMN(H21),FALSE))</f>
        <v/>
      </c>
      <c r="I21" t="str">
        <f>IF(VLOOKUP($A21,overview!$B$3:$AJ$152,COLUMN(),FALSE) = "","",VLOOKUP($A21,overview!$B$3:$AJ$152,COLUMN(I21),FALSE))</f>
        <v/>
      </c>
      <c r="J21" t="str">
        <f>IF(VLOOKUP($A21,overview!$B$3:$AJ$152,COLUMN(),FALSE) = "","",VLOOKUP($A21,overview!$B$3:$AJ$152,COLUMN(J21),FALSE))</f>
        <v/>
      </c>
      <c r="K21" t="str">
        <f>IF(VLOOKUP($A21,overview!$B$3:$AJ$152,COLUMN(),FALSE) = "","",VLOOKUP($A21,overview!$B$3:$AJ$152,COLUMN(K21),FALSE))</f>
        <v/>
      </c>
      <c r="L21" t="str">
        <f>IF(VLOOKUP($A21,overview!$B$3:$AJ$152,COLUMN(),FALSE) = "","",VLOOKUP($A21,overview!$B$3:$AJ$152,COLUMN(L21),FALSE))</f>
        <v/>
      </c>
      <c r="M21" t="str">
        <f>IF(VLOOKUP($A21,overview!$B$3:$AJ$152,COLUMN(),FALSE) = "","",VLOOKUP($A21,overview!$B$3:$AJ$152,COLUMN(M21),FALSE))</f>
        <v/>
      </c>
      <c r="N21" t="str">
        <f>IF(VLOOKUP($A21,overview!$B$3:$AJ$152,COLUMN(),FALSE) = "","",VLOOKUP($A21,overview!$B$3:$AJ$152,COLUMN(N21),FALSE))</f>
        <v/>
      </c>
      <c r="O21" t="str">
        <f>IF(VLOOKUP($A21,overview!$B$3:$AJ$152,COLUMN(),FALSE) = "","",VLOOKUP($A21,overview!$B$3:$AJ$152,COLUMN(O21),FALSE))</f>
        <v/>
      </c>
      <c r="P21" t="str">
        <f>IF(VLOOKUP($A21,overview!$B$3:$AJ$152,COLUMN(),FALSE) = "","",VLOOKUP($A21,overview!$B$3:$AJ$152,COLUMN(P21),FALSE))</f>
        <v/>
      </c>
      <c r="Q21" t="str">
        <f>IF(VLOOKUP($A21,overview!$B$3:$AJ$152,COLUMN(),FALSE) = "","",VLOOKUP($A21,overview!$B$3:$AJ$152,COLUMN(Q21),FALSE))</f>
        <v/>
      </c>
      <c r="R21" t="str">
        <f>IF(VLOOKUP($A21,overview!$B$3:$AJ$152,COLUMN(),FALSE) = "","",VLOOKUP($A21,overview!$B$3:$AJ$152,COLUMN(R21),FALSE))</f>
        <v/>
      </c>
      <c r="S21" t="str">
        <f>IF(VLOOKUP($A21,overview!$B$3:$AJ$152,COLUMN(),FALSE) = "","",VLOOKUP($A21,overview!$B$3:$AJ$152,COLUMN(S21),FALSE))</f>
        <v/>
      </c>
      <c r="T21" t="str">
        <f>IF(VLOOKUP($A21,overview!$B$3:$AJ$152,COLUMN(),FALSE) = "","",VLOOKUP($A21,overview!$B$3:$AJ$152,COLUMN(T21),FALSE))</f>
        <v/>
      </c>
      <c r="U21" t="str">
        <f>IF(VLOOKUP($A21,overview!$B$3:$AJ$152,COLUMN(),FALSE) = "","",VLOOKUP($A21,overview!$B$3:$AJ$152,COLUMN(U21),FALSE))</f>
        <v/>
      </c>
      <c r="V21" t="str">
        <f>IF(VLOOKUP($A21,overview!$B$3:$AJ$152,COLUMN(),FALSE) = "","",VLOOKUP($A21,overview!$B$3:$AJ$152,COLUMN(V21),FALSE))</f>
        <v/>
      </c>
      <c r="W21" t="str">
        <f>IF(VLOOKUP($A21,overview!$B$3:$AJ$152,COLUMN(),FALSE) = "","",VLOOKUP($A21,overview!$B$3:$AJ$152,COLUMN(W21),FALSE))</f>
        <v/>
      </c>
      <c r="X21" t="str">
        <f>IF(VLOOKUP($A21,overview!$B$3:$AJ$152,COLUMN(),FALSE) = "","",VLOOKUP($A21,overview!$B$3:$AJ$152,COLUMN(X21),FALSE))</f>
        <v/>
      </c>
      <c r="Y21" t="str">
        <f>IF(VLOOKUP($A21,overview!$B$3:$AJ$152,COLUMN(),FALSE) = "","",VLOOKUP($A21,overview!$B$3:$AJ$152,COLUMN(Y21),FALSE))</f>
        <v/>
      </c>
      <c r="Z21" t="str">
        <f>IF(VLOOKUP($A21,overview!$B$3:$AJ$152,COLUMN(),FALSE) = "","",VLOOKUP($A21,overview!$B$3:$AJ$152,COLUMN(Z21),FALSE))</f>
        <v/>
      </c>
      <c r="AA21" t="str">
        <f>IF(VLOOKUP($A21,overview!$B$3:$AJ$152,COLUMN(),FALSE) = "","",VLOOKUP($A21,overview!$B$3:$AJ$152,COLUMN(AA21),FALSE))</f>
        <v/>
      </c>
      <c r="AB21" t="str">
        <f>IF(VLOOKUP($A21,overview!$B$3:$AJ$152,COLUMN(),FALSE) = "","",VLOOKUP($A21,overview!$B$3:$AJ$152,COLUMN(AB21),FALSE))</f>
        <v/>
      </c>
      <c r="AC21" t="str">
        <f>IF(VLOOKUP($A21,overview!$B$3:$AJ$152,COLUMN(),FALSE) = "","",VLOOKUP($A21,overview!$B$3:$AJ$152,COLUMN(AC21),FALSE))</f>
        <v/>
      </c>
      <c r="AD21" t="str">
        <f>IF(VLOOKUP($A21,overview!$B$3:$AJ$152,COLUMN(),FALSE) = "","",VLOOKUP($A21,overview!$B$3:$AJ$152,COLUMN(AD21),FALSE))</f>
        <v/>
      </c>
      <c r="AE21" t="str">
        <f>IF(VLOOKUP($A21,overview!$B$3:$AJ$152,COLUMN(),FALSE) = "","",VLOOKUP($A21,overview!$B$3:$AJ$152,COLUMN(AE21),FALSE))</f>
        <v/>
      </c>
      <c r="AF21" t="str">
        <f>IF(VLOOKUP($A21,overview!$B$3:$AJ$152,COLUMN(),FALSE) = "","",VLOOKUP($A21,overview!$B$3:$AJ$152,COLUMN(AF21),FALSE))</f>
        <v/>
      </c>
      <c r="AG21" t="str">
        <f>IF(VLOOKUP($A21,overview!$B$3:$AJ$152,COLUMN(),FALSE) = "","",VLOOKUP($A21,overview!$B$3:$AJ$152,COLUMN(AG21),FALSE))</f>
        <v/>
      </c>
      <c r="AH21" t="str">
        <f>IF(VLOOKUP($A21,overview!$B$3:$AJ$152,COLUMN(),FALSE) = "","",VLOOKUP($A21,overview!$B$3:$AJ$152,COLUMN(AH21),FALSE))</f>
        <v/>
      </c>
      <c r="AI21" t="str">
        <f>IF(VLOOKUP($A21,overview!$B$3:$AJ$152,COLUMN(),FALSE) = "","",VLOOKUP($A21,overview!$B$3:$AJ$152,COLUMN(AI21),FALSE))</f>
        <v>Fraction of CAPEX p.a.</v>
      </c>
    </row>
    <row r="22" spans="1:35" x14ac:dyDescent="0.2">
      <c r="A22" s="2" t="s">
        <v>136</v>
      </c>
      <c r="B22">
        <f>IF(VLOOKUP($A22,overview!$B$3:$AJ$152,COLUMN(),FALSE) = "","",VLOOKUP($A22,overview!$B$3:$AJ$152,COLUMN(B22),FALSE))</f>
        <v>15</v>
      </c>
      <c r="C22">
        <f>IF(VLOOKUP($A22,overview!$B$3:$AJ$152,COLUMN(),FALSE) = "","",VLOOKUP($A22,overview!$B$3:$AJ$152,COLUMN(C22),FALSE))</f>
        <v>10</v>
      </c>
      <c r="D22">
        <f>IF(VLOOKUP($A22,overview!$B$3:$AJ$152,COLUMN(),FALSE) = "","",VLOOKUP($A22,overview!$B$3:$AJ$152,COLUMN(D22),FALSE))</f>
        <v>20</v>
      </c>
      <c r="E22" t="str">
        <f>IF(VLOOKUP($A22,overview!$B$3:$AJ$152,COLUMN(),FALSE) = "","",VLOOKUP($A22,overview!$B$3:$AJ$152,COLUMN(E22),FALSE))</f>
        <v/>
      </c>
      <c r="F22" t="str">
        <f>IF(VLOOKUP($A22,overview!$B$3:$AJ$152,COLUMN(),FALSE) = "","",VLOOKUP($A22,overview!$B$3:$AJ$152,COLUMN(F22),FALSE))</f>
        <v/>
      </c>
      <c r="G22" t="str">
        <f>IF(VLOOKUP($A22,overview!$B$3:$AJ$152,COLUMN(),FALSE) = "","",VLOOKUP($A22,overview!$B$3:$AJ$152,COLUMN(G22),FALSE))</f>
        <v/>
      </c>
      <c r="H22" t="str">
        <f>IF(VLOOKUP($A22,overview!$B$3:$AJ$152,COLUMN(),FALSE) = "","",VLOOKUP($A22,overview!$B$3:$AJ$152,COLUMN(H22),FALSE))</f>
        <v/>
      </c>
      <c r="I22" t="str">
        <f>IF(VLOOKUP($A22,overview!$B$3:$AJ$152,COLUMN(),FALSE) = "","",VLOOKUP($A22,overview!$B$3:$AJ$152,COLUMN(I22),FALSE))</f>
        <v/>
      </c>
      <c r="J22" t="str">
        <f>IF(VLOOKUP($A22,overview!$B$3:$AJ$152,COLUMN(),FALSE) = "","",VLOOKUP($A22,overview!$B$3:$AJ$152,COLUMN(J22),FALSE))</f>
        <v/>
      </c>
      <c r="K22" t="str">
        <f>IF(VLOOKUP($A22,overview!$B$3:$AJ$152,COLUMN(),FALSE) = "","",VLOOKUP($A22,overview!$B$3:$AJ$152,COLUMN(K22),FALSE))</f>
        <v/>
      </c>
      <c r="L22" t="str">
        <f>IF(VLOOKUP($A22,overview!$B$3:$AJ$152,COLUMN(),FALSE) = "","",VLOOKUP($A22,overview!$B$3:$AJ$152,COLUMN(L22),FALSE))</f>
        <v/>
      </c>
      <c r="M22" t="str">
        <f>IF(VLOOKUP($A22,overview!$B$3:$AJ$152,COLUMN(),FALSE) = "","",VLOOKUP($A22,overview!$B$3:$AJ$152,COLUMN(M22),FALSE))</f>
        <v/>
      </c>
      <c r="N22" t="str">
        <f>IF(VLOOKUP($A22,overview!$B$3:$AJ$152,COLUMN(),FALSE) = "","",VLOOKUP($A22,overview!$B$3:$AJ$152,COLUMN(N22),FALSE))</f>
        <v/>
      </c>
      <c r="O22" t="str">
        <f>IF(VLOOKUP($A22,overview!$B$3:$AJ$152,COLUMN(),FALSE) = "","",VLOOKUP($A22,overview!$B$3:$AJ$152,COLUMN(O22),FALSE))</f>
        <v/>
      </c>
      <c r="P22" t="str">
        <f>IF(VLOOKUP($A22,overview!$B$3:$AJ$152,COLUMN(),FALSE) = "","",VLOOKUP($A22,overview!$B$3:$AJ$152,COLUMN(P22),FALSE))</f>
        <v/>
      </c>
      <c r="Q22" t="str">
        <f>IF(VLOOKUP($A22,overview!$B$3:$AJ$152,COLUMN(),FALSE) = "","",VLOOKUP($A22,overview!$B$3:$AJ$152,COLUMN(Q22),FALSE))</f>
        <v/>
      </c>
      <c r="R22" t="str">
        <f>IF(VLOOKUP($A22,overview!$B$3:$AJ$152,COLUMN(),FALSE) = "","",VLOOKUP($A22,overview!$B$3:$AJ$152,COLUMN(R22),FALSE))</f>
        <v/>
      </c>
      <c r="S22" t="str">
        <f>IF(VLOOKUP($A22,overview!$B$3:$AJ$152,COLUMN(),FALSE) = "","",VLOOKUP($A22,overview!$B$3:$AJ$152,COLUMN(S22),FALSE))</f>
        <v/>
      </c>
      <c r="T22" t="str">
        <f>IF(VLOOKUP($A22,overview!$B$3:$AJ$152,COLUMN(),FALSE) = "","",VLOOKUP($A22,overview!$B$3:$AJ$152,COLUMN(T22),FALSE))</f>
        <v/>
      </c>
      <c r="U22" t="str">
        <f>IF(VLOOKUP($A22,overview!$B$3:$AJ$152,COLUMN(),FALSE) = "","",VLOOKUP($A22,overview!$B$3:$AJ$152,COLUMN(U22),FALSE))</f>
        <v/>
      </c>
      <c r="V22" t="str">
        <f>IF(VLOOKUP($A22,overview!$B$3:$AJ$152,COLUMN(),FALSE) = "","",VLOOKUP($A22,overview!$B$3:$AJ$152,COLUMN(V22),FALSE))</f>
        <v/>
      </c>
      <c r="W22" t="str">
        <f>IF(VLOOKUP($A22,overview!$B$3:$AJ$152,COLUMN(),FALSE) = "","",VLOOKUP($A22,overview!$B$3:$AJ$152,COLUMN(W22),FALSE))</f>
        <v/>
      </c>
      <c r="X22" t="str">
        <f>IF(VLOOKUP($A22,overview!$B$3:$AJ$152,COLUMN(),FALSE) = "","",VLOOKUP($A22,overview!$B$3:$AJ$152,COLUMN(X22),FALSE))</f>
        <v/>
      </c>
      <c r="Y22" t="str">
        <f>IF(VLOOKUP($A22,overview!$B$3:$AJ$152,COLUMN(),FALSE) = "","",VLOOKUP($A22,overview!$B$3:$AJ$152,COLUMN(Y22),FALSE))</f>
        <v/>
      </c>
      <c r="Z22" t="str">
        <f>IF(VLOOKUP($A22,overview!$B$3:$AJ$152,COLUMN(),FALSE) = "","",VLOOKUP($A22,overview!$B$3:$AJ$152,COLUMN(Z22),FALSE))</f>
        <v/>
      </c>
      <c r="AA22" t="str">
        <f>IF(VLOOKUP($A22,overview!$B$3:$AJ$152,COLUMN(),FALSE) = "","",VLOOKUP($A22,overview!$B$3:$AJ$152,COLUMN(AA22),FALSE))</f>
        <v/>
      </c>
      <c r="AB22" t="str">
        <f>IF(VLOOKUP($A22,overview!$B$3:$AJ$152,COLUMN(),FALSE) = "","",VLOOKUP($A22,overview!$B$3:$AJ$152,COLUMN(AB22),FALSE))</f>
        <v/>
      </c>
      <c r="AC22" t="str">
        <f>IF(VLOOKUP($A22,overview!$B$3:$AJ$152,COLUMN(),FALSE) = "","",VLOOKUP($A22,overview!$B$3:$AJ$152,COLUMN(AC22),FALSE))</f>
        <v/>
      </c>
      <c r="AD22" t="str">
        <f>IF(VLOOKUP($A22,overview!$B$3:$AJ$152,COLUMN(),FALSE) = "","",VLOOKUP($A22,overview!$B$3:$AJ$152,COLUMN(AD22),FALSE))</f>
        <v/>
      </c>
      <c r="AE22" t="str">
        <f>IF(VLOOKUP($A22,overview!$B$3:$AJ$152,COLUMN(),FALSE) = "","",VLOOKUP($A22,overview!$B$3:$AJ$152,COLUMN(AE22),FALSE))</f>
        <v/>
      </c>
      <c r="AF22" t="str">
        <f>IF(VLOOKUP($A22,overview!$B$3:$AJ$152,COLUMN(),FALSE) = "","",VLOOKUP($A22,overview!$B$3:$AJ$152,COLUMN(AF22),FALSE))</f>
        <v/>
      </c>
      <c r="AG22" t="str">
        <f>IF(VLOOKUP($A22,overview!$B$3:$AJ$152,COLUMN(),FALSE) = "","",VLOOKUP($A22,overview!$B$3:$AJ$152,COLUMN(AG22),FALSE))</f>
        <v/>
      </c>
      <c r="AH22" t="str">
        <f>IF(VLOOKUP($A22,overview!$B$3:$AJ$152,COLUMN(),FALSE) = "","",VLOOKUP($A22,overview!$B$3:$AJ$152,COLUMN(AH22),FALSE))</f>
        <v/>
      </c>
      <c r="AI22" t="str">
        <f>IF(VLOOKUP($A22,overview!$B$3:$AJ$152,COLUMN(),FALSE) = "","",VLOOKUP($A22,overview!$B$3:$AJ$152,COLUMN(AI22),FALSE))</f>
        <v>years</v>
      </c>
    </row>
    <row r="23" spans="1:35" x14ac:dyDescent="0.2">
      <c r="A23" s="2" t="s">
        <v>128</v>
      </c>
      <c r="B23">
        <f>IF(VLOOKUP($A23,overview!$B$3:$AJ$152,COLUMN(),FALSE) = "","",VLOOKUP($A23,overview!$B$3:$AJ$152,COLUMN(B23),FALSE))</f>
        <v>0.92500000000000004</v>
      </c>
      <c r="C23">
        <f>IF(VLOOKUP($A23,overview!$B$3:$AJ$152,COLUMN(),FALSE) = "","",VLOOKUP($A23,overview!$B$3:$AJ$152,COLUMN(C23),FALSE))</f>
        <v>0.95</v>
      </c>
      <c r="D23">
        <f>IF(VLOOKUP($A23,overview!$B$3:$AJ$152,COLUMN(),FALSE) = "","",VLOOKUP($A23,overview!$B$3:$AJ$152,COLUMN(D23),FALSE))</f>
        <v>0.97499999999999998</v>
      </c>
      <c r="E23" t="str">
        <f>IF(VLOOKUP($A23,overview!$B$3:$AJ$152,COLUMN(),FALSE) = "","",VLOOKUP($A23,overview!$B$3:$AJ$152,COLUMN(E23),FALSE))</f>
        <v/>
      </c>
      <c r="F23" t="str">
        <f>IF(VLOOKUP($A23,overview!$B$3:$AJ$152,COLUMN(),FALSE) = "","",VLOOKUP($A23,overview!$B$3:$AJ$152,COLUMN(F23),FALSE))</f>
        <v/>
      </c>
      <c r="G23" t="str">
        <f>IF(VLOOKUP($A23,overview!$B$3:$AJ$152,COLUMN(),FALSE) = "","",VLOOKUP($A23,overview!$B$3:$AJ$152,COLUMN(G23),FALSE))</f>
        <v/>
      </c>
      <c r="H23" t="str">
        <f>IF(VLOOKUP($A23,overview!$B$3:$AJ$152,COLUMN(),FALSE) = "","",VLOOKUP($A23,overview!$B$3:$AJ$152,COLUMN(H23),FALSE))</f>
        <v/>
      </c>
      <c r="I23" t="str">
        <f>IF(VLOOKUP($A23,overview!$B$3:$AJ$152,COLUMN(),FALSE) = "","",VLOOKUP($A23,overview!$B$3:$AJ$152,COLUMN(I23),FALSE))</f>
        <v/>
      </c>
      <c r="J23" t="str">
        <f>IF(VLOOKUP($A23,overview!$B$3:$AJ$152,COLUMN(),FALSE) = "","",VLOOKUP($A23,overview!$B$3:$AJ$152,COLUMN(J23),FALSE))</f>
        <v/>
      </c>
      <c r="K23" t="str">
        <f>IF(VLOOKUP($A23,overview!$B$3:$AJ$152,COLUMN(),FALSE) = "","",VLOOKUP($A23,overview!$B$3:$AJ$152,COLUMN(K23),FALSE))</f>
        <v/>
      </c>
      <c r="L23" t="str">
        <f>IF(VLOOKUP($A23,overview!$B$3:$AJ$152,COLUMN(),FALSE) = "","",VLOOKUP($A23,overview!$B$3:$AJ$152,COLUMN(L23),FALSE))</f>
        <v/>
      </c>
      <c r="M23" t="str">
        <f>IF(VLOOKUP($A23,overview!$B$3:$AJ$152,COLUMN(),FALSE) = "","",VLOOKUP($A23,overview!$B$3:$AJ$152,COLUMN(M23),FALSE))</f>
        <v/>
      </c>
      <c r="N23" t="str">
        <f>IF(VLOOKUP($A23,overview!$B$3:$AJ$152,COLUMN(),FALSE) = "","",VLOOKUP($A23,overview!$B$3:$AJ$152,COLUMN(N23),FALSE))</f>
        <v/>
      </c>
      <c r="O23" t="str">
        <f>IF(VLOOKUP($A23,overview!$B$3:$AJ$152,COLUMN(),FALSE) = "","",VLOOKUP($A23,overview!$B$3:$AJ$152,COLUMN(O23),FALSE))</f>
        <v/>
      </c>
      <c r="P23" t="str">
        <f>IF(VLOOKUP($A23,overview!$B$3:$AJ$152,COLUMN(),FALSE) = "","",VLOOKUP($A23,overview!$B$3:$AJ$152,COLUMN(P23),FALSE))</f>
        <v/>
      </c>
      <c r="Q23" t="str">
        <f>IF(VLOOKUP($A23,overview!$B$3:$AJ$152,COLUMN(),FALSE) = "","",VLOOKUP($A23,overview!$B$3:$AJ$152,COLUMN(Q23),FALSE))</f>
        <v/>
      </c>
      <c r="R23" t="str">
        <f>IF(VLOOKUP($A23,overview!$B$3:$AJ$152,COLUMN(),FALSE) = "","",VLOOKUP($A23,overview!$B$3:$AJ$152,COLUMN(R23),FALSE))</f>
        <v/>
      </c>
      <c r="S23" t="str">
        <f>IF(VLOOKUP($A23,overview!$B$3:$AJ$152,COLUMN(),FALSE) = "","",VLOOKUP($A23,overview!$B$3:$AJ$152,COLUMN(S23),FALSE))</f>
        <v/>
      </c>
      <c r="T23" t="str">
        <f>IF(VLOOKUP($A23,overview!$B$3:$AJ$152,COLUMN(),FALSE) = "","",VLOOKUP($A23,overview!$B$3:$AJ$152,COLUMN(T23),FALSE))</f>
        <v/>
      </c>
      <c r="U23" t="str">
        <f>IF(VLOOKUP($A23,overview!$B$3:$AJ$152,COLUMN(),FALSE) = "","",VLOOKUP($A23,overview!$B$3:$AJ$152,COLUMN(U23),FALSE))</f>
        <v/>
      </c>
      <c r="V23" t="str">
        <f>IF(VLOOKUP($A23,overview!$B$3:$AJ$152,COLUMN(),FALSE) = "","",VLOOKUP($A23,overview!$B$3:$AJ$152,COLUMN(V23),FALSE))</f>
        <v/>
      </c>
      <c r="W23" t="str">
        <f>IF(VLOOKUP($A23,overview!$B$3:$AJ$152,COLUMN(),FALSE) = "","",VLOOKUP($A23,overview!$B$3:$AJ$152,COLUMN(W23),FALSE))</f>
        <v/>
      </c>
      <c r="X23" t="str">
        <f>IF(VLOOKUP($A23,overview!$B$3:$AJ$152,COLUMN(),FALSE) = "","",VLOOKUP($A23,overview!$B$3:$AJ$152,COLUMN(X23),FALSE))</f>
        <v/>
      </c>
      <c r="Y23" t="str">
        <f>IF(VLOOKUP($A23,overview!$B$3:$AJ$152,COLUMN(),FALSE) = "","",VLOOKUP($A23,overview!$B$3:$AJ$152,COLUMN(Y23),FALSE))</f>
        <v/>
      </c>
      <c r="Z23" t="str">
        <f>IF(VLOOKUP($A23,overview!$B$3:$AJ$152,COLUMN(),FALSE) = "","",VLOOKUP($A23,overview!$B$3:$AJ$152,COLUMN(Z23),FALSE))</f>
        <v/>
      </c>
      <c r="AA23" t="str">
        <f>IF(VLOOKUP($A23,overview!$B$3:$AJ$152,COLUMN(),FALSE) = "","",VLOOKUP($A23,overview!$B$3:$AJ$152,COLUMN(AA23),FALSE))</f>
        <v/>
      </c>
      <c r="AB23" t="str">
        <f>IF(VLOOKUP($A23,overview!$B$3:$AJ$152,COLUMN(),FALSE) = "","",VLOOKUP($A23,overview!$B$3:$AJ$152,COLUMN(AB23),FALSE))</f>
        <v/>
      </c>
      <c r="AC23" t="str">
        <f>IF(VLOOKUP($A23,overview!$B$3:$AJ$152,COLUMN(),FALSE) = "","",VLOOKUP($A23,overview!$B$3:$AJ$152,COLUMN(AC23),FALSE))</f>
        <v/>
      </c>
      <c r="AD23" t="str">
        <f>IF(VLOOKUP($A23,overview!$B$3:$AJ$152,COLUMN(),FALSE) = "","",VLOOKUP($A23,overview!$B$3:$AJ$152,COLUMN(AD23),FALSE))</f>
        <v/>
      </c>
      <c r="AE23" t="str">
        <f>IF(VLOOKUP($A23,overview!$B$3:$AJ$152,COLUMN(),FALSE) = "","",VLOOKUP($A23,overview!$B$3:$AJ$152,COLUMN(AE23),FALSE))</f>
        <v/>
      </c>
      <c r="AF23" t="str">
        <f>IF(VLOOKUP($A23,overview!$B$3:$AJ$152,COLUMN(),FALSE) = "","",VLOOKUP($A23,overview!$B$3:$AJ$152,COLUMN(AF23),FALSE))</f>
        <v/>
      </c>
      <c r="AG23" t="str">
        <f>IF(VLOOKUP($A23,overview!$B$3:$AJ$152,COLUMN(),FALSE) = "","",VLOOKUP($A23,overview!$B$3:$AJ$152,COLUMN(AG23),FALSE))</f>
        <v/>
      </c>
      <c r="AH23" t="str">
        <f>IF(VLOOKUP($A23,overview!$B$3:$AJ$152,COLUMN(),FALSE) = "","",VLOOKUP($A23,overview!$B$3:$AJ$152,COLUMN(AH23),FALSE))</f>
        <v/>
      </c>
      <c r="AI23" t="str">
        <f>IF(VLOOKUP($A23,overview!$B$3:$AJ$152,COLUMN(),FALSE) = "","",VLOOKUP($A23,overview!$B$3:$AJ$152,COLUMN(AI23),FALSE))</f>
        <v/>
      </c>
    </row>
    <row r="24" spans="1:35" x14ac:dyDescent="0.2">
      <c r="A24" s="2" t="s">
        <v>129</v>
      </c>
      <c r="B24">
        <f>IF(VLOOKUP($A24,overview!$B$3:$AJ$152,COLUMN(),FALSE) = "","",VLOOKUP($A24,overview!$B$3:$AJ$152,COLUMN(B24),FALSE))</f>
        <v>0.5</v>
      </c>
      <c r="C24">
        <f>IF(VLOOKUP($A24,overview!$B$3:$AJ$152,COLUMN(),FALSE) = "","",VLOOKUP($A24,overview!$B$3:$AJ$152,COLUMN(C24),FALSE))</f>
        <v>0.2</v>
      </c>
      <c r="D24">
        <f>IF(VLOOKUP($A24,overview!$B$3:$AJ$152,COLUMN(),FALSE) = "","",VLOOKUP($A24,overview!$B$3:$AJ$152,COLUMN(D24),FALSE))</f>
        <v>1</v>
      </c>
      <c r="E24" t="str">
        <f>IF(VLOOKUP($A24,overview!$B$3:$AJ$152,COLUMN(),FALSE) = "","",VLOOKUP($A24,overview!$B$3:$AJ$152,COLUMN(E24),FALSE))</f>
        <v/>
      </c>
      <c r="F24" t="str">
        <f>IF(VLOOKUP($A24,overview!$B$3:$AJ$152,COLUMN(),FALSE) = "","",VLOOKUP($A24,overview!$B$3:$AJ$152,COLUMN(F24),FALSE))</f>
        <v/>
      </c>
      <c r="G24" t="str">
        <f>IF(VLOOKUP($A24,overview!$B$3:$AJ$152,COLUMN(),FALSE) = "","",VLOOKUP($A24,overview!$B$3:$AJ$152,COLUMN(G24),FALSE))</f>
        <v/>
      </c>
      <c r="H24" t="str">
        <f>IF(VLOOKUP($A24,overview!$B$3:$AJ$152,COLUMN(),FALSE) = "","",VLOOKUP($A24,overview!$B$3:$AJ$152,COLUMN(H24),FALSE))</f>
        <v/>
      </c>
      <c r="I24" t="str">
        <f>IF(VLOOKUP($A24,overview!$B$3:$AJ$152,COLUMN(),FALSE) = "","",VLOOKUP($A24,overview!$B$3:$AJ$152,COLUMN(I24),FALSE))</f>
        <v/>
      </c>
      <c r="J24" t="str">
        <f>IF(VLOOKUP($A24,overview!$B$3:$AJ$152,COLUMN(),FALSE) = "","",VLOOKUP($A24,overview!$B$3:$AJ$152,COLUMN(J24),FALSE))</f>
        <v/>
      </c>
      <c r="K24" t="str">
        <f>IF(VLOOKUP($A24,overview!$B$3:$AJ$152,COLUMN(),FALSE) = "","",VLOOKUP($A24,overview!$B$3:$AJ$152,COLUMN(K24),FALSE))</f>
        <v/>
      </c>
      <c r="L24" t="str">
        <f>IF(VLOOKUP($A24,overview!$B$3:$AJ$152,COLUMN(),FALSE) = "","",VLOOKUP($A24,overview!$B$3:$AJ$152,COLUMN(L24),FALSE))</f>
        <v/>
      </c>
      <c r="M24" t="str">
        <f>IF(VLOOKUP($A24,overview!$B$3:$AJ$152,COLUMN(),FALSE) = "","",VLOOKUP($A24,overview!$B$3:$AJ$152,COLUMN(M24),FALSE))</f>
        <v/>
      </c>
      <c r="N24" t="str">
        <f>IF(VLOOKUP($A24,overview!$B$3:$AJ$152,COLUMN(),FALSE) = "","",VLOOKUP($A24,overview!$B$3:$AJ$152,COLUMN(N24),FALSE))</f>
        <v/>
      </c>
      <c r="O24" t="str">
        <f>IF(VLOOKUP($A24,overview!$B$3:$AJ$152,COLUMN(),FALSE) = "","",VLOOKUP($A24,overview!$B$3:$AJ$152,COLUMN(O24),FALSE))</f>
        <v/>
      </c>
      <c r="P24" t="str">
        <f>IF(VLOOKUP($A24,overview!$B$3:$AJ$152,COLUMN(),FALSE) = "","",VLOOKUP($A24,overview!$B$3:$AJ$152,COLUMN(P24),FALSE))</f>
        <v/>
      </c>
      <c r="Q24" t="str">
        <f>IF(VLOOKUP($A24,overview!$B$3:$AJ$152,COLUMN(),FALSE) = "","",VLOOKUP($A24,overview!$B$3:$AJ$152,COLUMN(Q24),FALSE))</f>
        <v/>
      </c>
      <c r="R24" t="str">
        <f>IF(VLOOKUP($A24,overview!$B$3:$AJ$152,COLUMN(),FALSE) = "","",VLOOKUP($A24,overview!$B$3:$AJ$152,COLUMN(R24),FALSE))</f>
        <v/>
      </c>
      <c r="S24" t="str">
        <f>IF(VLOOKUP($A24,overview!$B$3:$AJ$152,COLUMN(),FALSE) = "","",VLOOKUP($A24,overview!$B$3:$AJ$152,COLUMN(S24),FALSE))</f>
        <v/>
      </c>
      <c r="T24" t="str">
        <f>IF(VLOOKUP($A24,overview!$B$3:$AJ$152,COLUMN(),FALSE) = "","",VLOOKUP($A24,overview!$B$3:$AJ$152,COLUMN(T24),FALSE))</f>
        <v/>
      </c>
      <c r="U24" t="str">
        <f>IF(VLOOKUP($A24,overview!$B$3:$AJ$152,COLUMN(),FALSE) = "","",VLOOKUP($A24,overview!$B$3:$AJ$152,COLUMN(U24),FALSE))</f>
        <v/>
      </c>
      <c r="V24" t="str">
        <f>IF(VLOOKUP($A24,overview!$B$3:$AJ$152,COLUMN(),FALSE) = "","",VLOOKUP($A24,overview!$B$3:$AJ$152,COLUMN(V24),FALSE))</f>
        <v/>
      </c>
      <c r="W24" t="str">
        <f>IF(VLOOKUP($A24,overview!$B$3:$AJ$152,COLUMN(),FALSE) = "","",VLOOKUP($A24,overview!$B$3:$AJ$152,COLUMN(W24),FALSE))</f>
        <v/>
      </c>
      <c r="X24" t="str">
        <f>IF(VLOOKUP($A24,overview!$B$3:$AJ$152,COLUMN(),FALSE) = "","",VLOOKUP($A24,overview!$B$3:$AJ$152,COLUMN(X24),FALSE))</f>
        <v/>
      </c>
      <c r="Y24" t="str">
        <f>IF(VLOOKUP($A24,overview!$B$3:$AJ$152,COLUMN(),FALSE) = "","",VLOOKUP($A24,overview!$B$3:$AJ$152,COLUMN(Y24),FALSE))</f>
        <v/>
      </c>
      <c r="Z24" t="str">
        <f>IF(VLOOKUP($A24,overview!$B$3:$AJ$152,COLUMN(),FALSE) = "","",VLOOKUP($A24,overview!$B$3:$AJ$152,COLUMN(Z24),FALSE))</f>
        <v/>
      </c>
      <c r="AA24" t="str">
        <f>IF(VLOOKUP($A24,overview!$B$3:$AJ$152,COLUMN(),FALSE) = "","",VLOOKUP($A24,overview!$B$3:$AJ$152,COLUMN(AA24),FALSE))</f>
        <v/>
      </c>
      <c r="AB24" t="str">
        <f>IF(VLOOKUP($A24,overview!$B$3:$AJ$152,COLUMN(),FALSE) = "","",VLOOKUP($A24,overview!$B$3:$AJ$152,COLUMN(AB24),FALSE))</f>
        <v/>
      </c>
      <c r="AC24" t="str">
        <f>IF(VLOOKUP($A24,overview!$B$3:$AJ$152,COLUMN(),FALSE) = "","",VLOOKUP($A24,overview!$B$3:$AJ$152,COLUMN(AC24),FALSE))</f>
        <v/>
      </c>
      <c r="AD24" t="str">
        <f>IF(VLOOKUP($A24,overview!$B$3:$AJ$152,COLUMN(),FALSE) = "","",VLOOKUP($A24,overview!$B$3:$AJ$152,COLUMN(AD24),FALSE))</f>
        <v/>
      </c>
      <c r="AE24" t="str">
        <f>IF(VLOOKUP($A24,overview!$B$3:$AJ$152,COLUMN(),FALSE) = "","",VLOOKUP($A24,overview!$B$3:$AJ$152,COLUMN(AE24),FALSE))</f>
        <v/>
      </c>
      <c r="AF24" t="str">
        <f>IF(VLOOKUP($A24,overview!$B$3:$AJ$152,COLUMN(),FALSE) = "","",VLOOKUP($A24,overview!$B$3:$AJ$152,COLUMN(AF24),FALSE))</f>
        <v/>
      </c>
      <c r="AG24" t="str">
        <f>IF(VLOOKUP($A24,overview!$B$3:$AJ$152,COLUMN(),FALSE) = "","",VLOOKUP($A24,overview!$B$3:$AJ$152,COLUMN(AG24),FALSE))</f>
        <v/>
      </c>
      <c r="AH24" t="str">
        <f>IF(VLOOKUP($A24,overview!$B$3:$AJ$152,COLUMN(),FALSE) = "","",VLOOKUP($A24,overview!$B$3:$AJ$152,COLUMN(AH24),FALSE))</f>
        <v/>
      </c>
      <c r="AI24" t="str">
        <f>IF(VLOOKUP($A24,overview!$B$3:$AJ$152,COLUMN(),FALSE) = "","",VLOOKUP($A24,overview!$B$3:$AJ$152,COLUMN(AI24),FALSE))</f>
        <v>1/hours</v>
      </c>
    </row>
    <row r="25" spans="1:35" x14ac:dyDescent="0.2">
      <c r="A25" s="2" t="s">
        <v>427</v>
      </c>
      <c r="B25">
        <f>IF(VLOOKUP($A25,overview!$B$3:$AJ$152,COLUMN(),FALSE) = "","",VLOOKUP($A25,overview!$B$3:$AJ$152,COLUMN(B25),FALSE))</f>
        <v>100000</v>
      </c>
      <c r="C25" t="str">
        <f>IF(VLOOKUP($A25,overview!$B$3:$AJ$152,COLUMN(),FALSE) = "","",VLOOKUP($A25,overview!$B$3:$AJ$152,COLUMN(C25),FALSE))</f>
        <v/>
      </c>
      <c r="D25" t="str">
        <f>IF(VLOOKUP($A25,overview!$B$3:$AJ$152,COLUMN(),FALSE) = "","",VLOOKUP($A25,overview!$B$3:$AJ$152,COLUMN(D25),FALSE))</f>
        <v/>
      </c>
      <c r="E25" t="str">
        <f>IF(VLOOKUP($A25,overview!$B$3:$AJ$152,COLUMN(),FALSE) = "","",VLOOKUP($A25,overview!$B$3:$AJ$152,COLUMN(E25),FALSE))</f>
        <v/>
      </c>
      <c r="F25" t="str">
        <f>IF(VLOOKUP($A25,overview!$B$3:$AJ$152,COLUMN(),FALSE) = "","",VLOOKUP($A25,overview!$B$3:$AJ$152,COLUMN(F25),FALSE))</f>
        <v/>
      </c>
      <c r="G25" t="str">
        <f>IF(VLOOKUP($A25,overview!$B$3:$AJ$152,COLUMN(),FALSE) = "","",VLOOKUP($A25,overview!$B$3:$AJ$152,COLUMN(G25),FALSE))</f>
        <v/>
      </c>
      <c r="H25" t="str">
        <f>IF(VLOOKUP($A25,overview!$B$3:$AJ$152,COLUMN(),FALSE) = "","",VLOOKUP($A25,overview!$B$3:$AJ$152,COLUMN(H25),FALSE))</f>
        <v/>
      </c>
      <c r="I25" t="str">
        <f>IF(VLOOKUP($A25,overview!$B$3:$AJ$152,COLUMN(),FALSE) = "","",VLOOKUP($A25,overview!$B$3:$AJ$152,COLUMN(I25),FALSE))</f>
        <v/>
      </c>
      <c r="J25" t="str">
        <f>IF(VLOOKUP($A25,overview!$B$3:$AJ$152,COLUMN(),FALSE) = "","",VLOOKUP($A25,overview!$B$3:$AJ$152,COLUMN(J25),FALSE))</f>
        <v/>
      </c>
      <c r="K25" t="str">
        <f>IF(VLOOKUP($A25,overview!$B$3:$AJ$152,COLUMN(),FALSE) = "","",VLOOKUP($A25,overview!$B$3:$AJ$152,COLUMN(K25),FALSE))</f>
        <v/>
      </c>
      <c r="L25" t="str">
        <f>IF(VLOOKUP($A25,overview!$B$3:$AJ$152,COLUMN(),FALSE) = "","",VLOOKUP($A25,overview!$B$3:$AJ$152,COLUMN(L25),FALSE))</f>
        <v/>
      </c>
      <c r="M25" t="str">
        <f>IF(VLOOKUP($A25,overview!$B$3:$AJ$152,COLUMN(),FALSE) = "","",VLOOKUP($A25,overview!$B$3:$AJ$152,COLUMN(M25),FALSE))</f>
        <v/>
      </c>
      <c r="N25" t="str">
        <f>IF(VLOOKUP($A25,overview!$B$3:$AJ$152,COLUMN(),FALSE) = "","",VLOOKUP($A25,overview!$B$3:$AJ$152,COLUMN(N25),FALSE))</f>
        <v/>
      </c>
      <c r="O25" t="str">
        <f>IF(VLOOKUP($A25,overview!$B$3:$AJ$152,COLUMN(),FALSE) = "","",VLOOKUP($A25,overview!$B$3:$AJ$152,COLUMN(O25),FALSE))</f>
        <v/>
      </c>
      <c r="P25" t="str">
        <f>IF(VLOOKUP($A25,overview!$B$3:$AJ$152,COLUMN(),FALSE) = "","",VLOOKUP($A25,overview!$B$3:$AJ$152,COLUMN(P25),FALSE))</f>
        <v/>
      </c>
      <c r="Q25" t="str">
        <f>IF(VLOOKUP($A25,overview!$B$3:$AJ$152,COLUMN(),FALSE) = "","",VLOOKUP($A25,overview!$B$3:$AJ$152,COLUMN(Q25),FALSE))</f>
        <v/>
      </c>
      <c r="R25" t="str">
        <f>IF(VLOOKUP($A25,overview!$B$3:$AJ$152,COLUMN(),FALSE) = "","",VLOOKUP($A25,overview!$B$3:$AJ$152,COLUMN(R25),FALSE))</f>
        <v/>
      </c>
      <c r="S25" t="str">
        <f>IF(VLOOKUP($A25,overview!$B$3:$AJ$152,COLUMN(),FALSE) = "","",VLOOKUP($A25,overview!$B$3:$AJ$152,COLUMN(S25),FALSE))</f>
        <v/>
      </c>
      <c r="T25" t="str">
        <f>IF(VLOOKUP($A25,overview!$B$3:$AJ$152,COLUMN(),FALSE) = "","",VLOOKUP($A25,overview!$B$3:$AJ$152,COLUMN(T25),FALSE))</f>
        <v/>
      </c>
      <c r="U25" t="str">
        <f>IF(VLOOKUP($A25,overview!$B$3:$AJ$152,COLUMN(),FALSE) = "","",VLOOKUP($A25,overview!$B$3:$AJ$152,COLUMN(U25),FALSE))</f>
        <v/>
      </c>
      <c r="V25" t="str">
        <f>IF(VLOOKUP($A25,overview!$B$3:$AJ$152,COLUMN(),FALSE) = "","",VLOOKUP($A25,overview!$B$3:$AJ$152,COLUMN(V25),FALSE))</f>
        <v/>
      </c>
      <c r="W25" t="str">
        <f>IF(VLOOKUP($A25,overview!$B$3:$AJ$152,COLUMN(),FALSE) = "","",VLOOKUP($A25,overview!$B$3:$AJ$152,COLUMN(W25),FALSE))</f>
        <v/>
      </c>
      <c r="X25" t="str">
        <f>IF(VLOOKUP($A25,overview!$B$3:$AJ$152,COLUMN(),FALSE) = "","",VLOOKUP($A25,overview!$B$3:$AJ$152,COLUMN(X25),FALSE))</f>
        <v/>
      </c>
      <c r="Y25" t="str">
        <f>IF(VLOOKUP($A25,overview!$B$3:$AJ$152,COLUMN(),FALSE) = "","",VLOOKUP($A25,overview!$B$3:$AJ$152,COLUMN(Y25),FALSE))</f>
        <v/>
      </c>
      <c r="Z25" t="str">
        <f>IF(VLOOKUP($A25,overview!$B$3:$AJ$152,COLUMN(),FALSE) = "","",VLOOKUP($A25,overview!$B$3:$AJ$152,COLUMN(Z25),FALSE))</f>
        <v/>
      </c>
      <c r="AA25" t="str">
        <f>IF(VLOOKUP($A25,overview!$B$3:$AJ$152,COLUMN(),FALSE) = "","",VLOOKUP($A25,overview!$B$3:$AJ$152,COLUMN(AA25),FALSE))</f>
        <v/>
      </c>
      <c r="AB25" t="str">
        <f>IF(VLOOKUP($A25,overview!$B$3:$AJ$152,COLUMN(),FALSE) = "","",VLOOKUP($A25,overview!$B$3:$AJ$152,COLUMN(AB25),FALSE))</f>
        <v/>
      </c>
      <c r="AC25" t="str">
        <f>IF(VLOOKUP($A25,overview!$B$3:$AJ$152,COLUMN(),FALSE) = "","",VLOOKUP($A25,overview!$B$3:$AJ$152,COLUMN(AC25),FALSE))</f>
        <v/>
      </c>
      <c r="AD25" t="str">
        <f>IF(VLOOKUP($A25,overview!$B$3:$AJ$152,COLUMN(),FALSE) = "","",VLOOKUP($A25,overview!$B$3:$AJ$152,COLUMN(AD25),FALSE))</f>
        <v/>
      </c>
      <c r="AE25" t="str">
        <f>IF(VLOOKUP($A25,overview!$B$3:$AJ$152,COLUMN(),FALSE) = "","",VLOOKUP($A25,overview!$B$3:$AJ$152,COLUMN(AE25),FALSE))</f>
        <v/>
      </c>
      <c r="AF25" t="str">
        <f>IF(VLOOKUP($A25,overview!$B$3:$AJ$152,COLUMN(),FALSE) = "","",VLOOKUP($A25,overview!$B$3:$AJ$152,COLUMN(AF25),FALSE))</f>
        <v/>
      </c>
      <c r="AG25" t="str">
        <f>IF(VLOOKUP($A25,overview!$B$3:$AJ$152,COLUMN(),FALSE) = "","",VLOOKUP($A25,overview!$B$3:$AJ$152,COLUMN(AG25),FALSE))</f>
        <v/>
      </c>
      <c r="AH25" t="str">
        <f>IF(VLOOKUP($A25,overview!$B$3:$AJ$152,COLUMN(),FALSE) = "","",VLOOKUP($A25,overview!$B$3:$AJ$152,COLUMN(AH25),FALSE))</f>
        <v/>
      </c>
      <c r="AI25" t="str">
        <f>IF(VLOOKUP($A25,overview!$B$3:$AJ$152,COLUMN(),FALSE) = "","",VLOOKUP($A25,overview!$B$3:$AJ$152,COLUMN(AI25),FALSE))</f>
        <v>kW</v>
      </c>
    </row>
    <row r="26" spans="1:35" x14ac:dyDescent="0.2">
      <c r="A26" s="2" t="s">
        <v>434</v>
      </c>
      <c r="B26">
        <f>IF(VLOOKUP($A26,overview!$B$3:$AJ$152,COLUMN(),FALSE) = "","",VLOOKUP($A26,overview!$B$3:$AJ$152,COLUMN(B26),FALSE))</f>
        <v>0</v>
      </c>
      <c r="C26" t="str">
        <f>IF(VLOOKUP($A26,overview!$B$3:$AJ$152,COLUMN(),FALSE) = "","",VLOOKUP($A26,overview!$B$3:$AJ$152,COLUMN(C26),FALSE))</f>
        <v/>
      </c>
      <c r="D26" t="str">
        <f>IF(VLOOKUP($A26,overview!$B$3:$AJ$152,COLUMN(),FALSE) = "","",VLOOKUP($A26,overview!$B$3:$AJ$152,COLUMN(D26),FALSE))</f>
        <v/>
      </c>
      <c r="E26" t="str">
        <f>IF(VLOOKUP($A26,overview!$B$3:$AJ$152,COLUMN(),FALSE) = "","",VLOOKUP($A26,overview!$B$3:$AJ$152,COLUMN(E26),FALSE))</f>
        <v/>
      </c>
      <c r="F26" t="str">
        <f>IF(VLOOKUP($A26,overview!$B$3:$AJ$152,COLUMN(),FALSE) = "","",VLOOKUP($A26,overview!$B$3:$AJ$152,COLUMN(F26),FALSE))</f>
        <v/>
      </c>
      <c r="G26" t="str">
        <f>IF(VLOOKUP($A26,overview!$B$3:$AJ$152,COLUMN(),FALSE) = "","",VLOOKUP($A26,overview!$B$3:$AJ$152,COLUMN(G26),FALSE))</f>
        <v/>
      </c>
      <c r="H26" t="str">
        <f>IF(VLOOKUP($A26,overview!$B$3:$AJ$152,COLUMN(),FALSE) = "","",VLOOKUP($A26,overview!$B$3:$AJ$152,COLUMN(H26),FALSE))</f>
        <v/>
      </c>
      <c r="I26" t="str">
        <f>IF(VLOOKUP($A26,overview!$B$3:$AJ$152,COLUMN(),FALSE) = "","",VLOOKUP($A26,overview!$B$3:$AJ$152,COLUMN(I26),FALSE))</f>
        <v/>
      </c>
      <c r="J26" t="str">
        <f>IF(VLOOKUP($A26,overview!$B$3:$AJ$152,COLUMN(),FALSE) = "","",VLOOKUP($A26,overview!$B$3:$AJ$152,COLUMN(J26),FALSE))</f>
        <v/>
      </c>
      <c r="K26" t="str">
        <f>IF(VLOOKUP($A26,overview!$B$3:$AJ$152,COLUMN(),FALSE) = "","",VLOOKUP($A26,overview!$B$3:$AJ$152,COLUMN(K26),FALSE))</f>
        <v/>
      </c>
      <c r="L26" t="str">
        <f>IF(VLOOKUP($A26,overview!$B$3:$AJ$152,COLUMN(),FALSE) = "","",VLOOKUP($A26,overview!$B$3:$AJ$152,COLUMN(L26),FALSE))</f>
        <v/>
      </c>
      <c r="M26" t="str">
        <f>IF(VLOOKUP($A26,overview!$B$3:$AJ$152,COLUMN(),FALSE) = "","",VLOOKUP($A26,overview!$B$3:$AJ$152,COLUMN(M26),FALSE))</f>
        <v/>
      </c>
      <c r="N26" t="str">
        <f>IF(VLOOKUP($A26,overview!$B$3:$AJ$152,COLUMN(),FALSE) = "","",VLOOKUP($A26,overview!$B$3:$AJ$152,COLUMN(N26),FALSE))</f>
        <v/>
      </c>
      <c r="O26" t="str">
        <f>IF(VLOOKUP($A26,overview!$B$3:$AJ$152,COLUMN(),FALSE) = "","",VLOOKUP($A26,overview!$B$3:$AJ$152,COLUMN(O26),FALSE))</f>
        <v/>
      </c>
      <c r="P26" t="str">
        <f>IF(VLOOKUP($A26,overview!$B$3:$AJ$152,COLUMN(),FALSE) = "","",VLOOKUP($A26,overview!$B$3:$AJ$152,COLUMN(P26),FALSE))</f>
        <v/>
      </c>
      <c r="Q26" t="str">
        <f>IF(VLOOKUP($A26,overview!$B$3:$AJ$152,COLUMN(),FALSE) = "","",VLOOKUP($A26,overview!$B$3:$AJ$152,COLUMN(Q26),FALSE))</f>
        <v/>
      </c>
      <c r="R26" t="str">
        <f>IF(VLOOKUP($A26,overview!$B$3:$AJ$152,COLUMN(),FALSE) = "","",VLOOKUP($A26,overview!$B$3:$AJ$152,COLUMN(R26),FALSE))</f>
        <v/>
      </c>
      <c r="S26" t="str">
        <f>IF(VLOOKUP($A26,overview!$B$3:$AJ$152,COLUMN(),FALSE) = "","",VLOOKUP($A26,overview!$B$3:$AJ$152,COLUMN(S26),FALSE))</f>
        <v/>
      </c>
      <c r="T26" t="str">
        <f>IF(VLOOKUP($A26,overview!$B$3:$AJ$152,COLUMN(),FALSE) = "","",VLOOKUP($A26,overview!$B$3:$AJ$152,COLUMN(T26),FALSE))</f>
        <v/>
      </c>
      <c r="U26" t="str">
        <f>IF(VLOOKUP($A26,overview!$B$3:$AJ$152,COLUMN(),FALSE) = "","",VLOOKUP($A26,overview!$B$3:$AJ$152,COLUMN(U26),FALSE))</f>
        <v/>
      </c>
      <c r="V26" t="str">
        <f>IF(VLOOKUP($A26,overview!$B$3:$AJ$152,COLUMN(),FALSE) = "","",VLOOKUP($A26,overview!$B$3:$AJ$152,COLUMN(V26),FALSE))</f>
        <v/>
      </c>
      <c r="W26" t="str">
        <f>IF(VLOOKUP($A26,overview!$B$3:$AJ$152,COLUMN(),FALSE) = "","",VLOOKUP($A26,overview!$B$3:$AJ$152,COLUMN(W26),FALSE))</f>
        <v/>
      </c>
      <c r="X26" t="str">
        <f>IF(VLOOKUP($A26,overview!$B$3:$AJ$152,COLUMN(),FALSE) = "","",VLOOKUP($A26,overview!$B$3:$AJ$152,COLUMN(X26),FALSE))</f>
        <v/>
      </c>
      <c r="Y26" t="str">
        <f>IF(VLOOKUP($A26,overview!$B$3:$AJ$152,COLUMN(),FALSE) = "","",VLOOKUP($A26,overview!$B$3:$AJ$152,COLUMN(Y26),FALSE))</f>
        <v/>
      </c>
      <c r="Z26" t="str">
        <f>IF(VLOOKUP($A26,overview!$B$3:$AJ$152,COLUMN(),FALSE) = "","",VLOOKUP($A26,overview!$B$3:$AJ$152,COLUMN(Z26),FALSE))</f>
        <v/>
      </c>
      <c r="AA26" t="str">
        <f>IF(VLOOKUP($A26,overview!$B$3:$AJ$152,COLUMN(),FALSE) = "","",VLOOKUP($A26,overview!$B$3:$AJ$152,COLUMN(AA26),FALSE))</f>
        <v/>
      </c>
      <c r="AB26" t="str">
        <f>IF(VLOOKUP($A26,overview!$B$3:$AJ$152,COLUMN(),FALSE) = "","",VLOOKUP($A26,overview!$B$3:$AJ$152,COLUMN(AB26),FALSE))</f>
        <v/>
      </c>
      <c r="AC26" t="str">
        <f>IF(VLOOKUP($A26,overview!$B$3:$AJ$152,COLUMN(),FALSE) = "","",VLOOKUP($A26,overview!$B$3:$AJ$152,COLUMN(AC26),FALSE))</f>
        <v/>
      </c>
      <c r="AD26" t="str">
        <f>IF(VLOOKUP($A26,overview!$B$3:$AJ$152,COLUMN(),FALSE) = "","",VLOOKUP($A26,overview!$B$3:$AJ$152,COLUMN(AD26),FALSE))</f>
        <v/>
      </c>
      <c r="AE26" t="str">
        <f>IF(VLOOKUP($A26,overview!$B$3:$AJ$152,COLUMN(),FALSE) = "","",VLOOKUP($A26,overview!$B$3:$AJ$152,COLUMN(AE26),FALSE))</f>
        <v/>
      </c>
      <c r="AF26" t="str">
        <f>IF(VLOOKUP($A26,overview!$B$3:$AJ$152,COLUMN(),FALSE) = "","",VLOOKUP($A26,overview!$B$3:$AJ$152,COLUMN(AF26),FALSE))</f>
        <v/>
      </c>
      <c r="AG26" t="str">
        <f>IF(VLOOKUP($A26,overview!$B$3:$AJ$152,COLUMN(),FALSE) = "","",VLOOKUP($A26,overview!$B$3:$AJ$152,COLUMN(AG26),FALSE))</f>
        <v/>
      </c>
      <c r="AH26" t="str">
        <f>IF(VLOOKUP($A26,overview!$B$3:$AJ$152,COLUMN(),FALSE) = "","",VLOOKUP($A26,overview!$B$3:$AJ$152,COLUMN(AH26),FALSE))</f>
        <v/>
      </c>
      <c r="AI26" t="str">
        <f>IF(VLOOKUP($A26,overview!$B$3:$AJ$152,COLUMN(),FALSE) = "","",VLOOKUP($A26,overview!$B$3:$AJ$152,COLUMN(AI26),FALSE))</f>
        <v>kW</v>
      </c>
    </row>
    <row r="27" spans="1:35" x14ac:dyDescent="0.2">
      <c r="A27" s="2" t="s">
        <v>137</v>
      </c>
      <c r="B27">
        <f>IF(VLOOKUP($A27,overview!$B$3:$AJ$152,COLUMN(),FALSE) = "","",VLOOKUP($A27,overview!$B$3:$AJ$152,COLUMN(B27),FALSE))</f>
        <v>1083.7270000000001</v>
      </c>
      <c r="C27" t="str">
        <f>IF(VLOOKUP($A27,overview!$B$3:$AJ$152,COLUMN(),FALSE) = "","",VLOOKUP($A27,overview!$B$3:$AJ$152,COLUMN(C27),FALSE))</f>
        <v/>
      </c>
      <c r="D27" t="str">
        <f>IF(VLOOKUP($A27,overview!$B$3:$AJ$152,COLUMN(),FALSE) = "","",VLOOKUP($A27,overview!$B$3:$AJ$152,COLUMN(D27),FALSE))</f>
        <v/>
      </c>
      <c r="E27">
        <f>IF(VLOOKUP($A27,overview!$B$3:$AJ$152,COLUMN(),FALSE) = "","",VLOOKUP($A27,overview!$B$3:$AJ$152,COLUMN(E27),FALSE))</f>
        <v>950.16125690000001</v>
      </c>
      <c r="F27">
        <f>IF(VLOOKUP($A27,overview!$B$3:$AJ$152,COLUMN(),FALSE) = "","",VLOOKUP($A27,overview!$B$3:$AJ$152,COLUMN(F27),FALSE))</f>
        <v>876.74557010000001</v>
      </c>
      <c r="G27">
        <f>IF(VLOOKUP($A27,overview!$B$3:$AJ$152,COLUMN(),FALSE) = "","",VLOOKUP($A27,overview!$B$3:$AJ$152,COLUMN(G27),FALSE))</f>
        <v>824.56687929999998</v>
      </c>
      <c r="H27">
        <f>IF(VLOOKUP($A27,overview!$B$3:$AJ$152,COLUMN(),FALSE) = "","",VLOOKUP($A27,overview!$B$3:$AJ$152,COLUMN(H27),FALSE))</f>
        <v>783.12443159999998</v>
      </c>
      <c r="I27">
        <f>IF(VLOOKUP($A27,overview!$B$3:$AJ$152,COLUMN(),FALSE) = "","",VLOOKUP($A27,overview!$B$3:$AJ$152,COLUMN(I27),FALSE))</f>
        <v>748.16926530000001</v>
      </c>
      <c r="J27">
        <f>IF(VLOOKUP($A27,overview!$B$3:$AJ$152,COLUMN(),FALSE) = "","",VLOOKUP($A27,overview!$B$3:$AJ$152,COLUMN(J27),FALSE))</f>
        <v>717.58918830000005</v>
      </c>
      <c r="K27">
        <f>IF(VLOOKUP($A27,overview!$B$3:$AJ$152,COLUMN(),FALSE) = "","",VLOOKUP($A27,overview!$B$3:$AJ$152,COLUMN(K27),FALSE))</f>
        <v>690.19007750000003</v>
      </c>
      <c r="L27">
        <f>IF(VLOOKUP($A27,overview!$B$3:$AJ$152,COLUMN(),FALSE) = "","",VLOOKUP($A27,overview!$B$3:$AJ$152,COLUMN(L27),FALSE))</f>
        <v>665.23372500000005</v>
      </c>
      <c r="M27">
        <f>IF(VLOOKUP($A27,overview!$B$3:$AJ$152,COLUMN(),FALSE) = "","",VLOOKUP($A27,overview!$B$3:$AJ$152,COLUMN(M27),FALSE))</f>
        <v>642.23244539999996</v>
      </c>
      <c r="N27">
        <f>IF(VLOOKUP($A27,overview!$B$3:$AJ$152,COLUMN(),FALSE) = "","",VLOOKUP($A27,overview!$B$3:$AJ$152,COLUMN(N27),FALSE))</f>
        <v>620.84699999999998</v>
      </c>
      <c r="O27">
        <f>IF(VLOOKUP($A27,overview!$B$3:$AJ$152,COLUMN(),FALSE) = "","",VLOOKUP($A27,overview!$B$3:$AJ$152,COLUMN(O27),FALSE))</f>
        <v>600.83130000000006</v>
      </c>
      <c r="P27">
        <f>IF(VLOOKUP($A27,overview!$B$3:$AJ$152,COLUMN(),FALSE) = "","",VLOOKUP($A27,overview!$B$3:$AJ$152,COLUMN(P27),FALSE))</f>
        <v>582.00059999999996</v>
      </c>
      <c r="Q27">
        <f>IF(VLOOKUP($A27,overview!$B$3:$AJ$152,COLUMN(),FALSE) = "","",VLOOKUP($A27,overview!$B$3:$AJ$152,COLUMN(Q27),FALSE))</f>
        <v>564.2124</v>
      </c>
      <c r="R27">
        <f>IF(VLOOKUP($A27,overview!$B$3:$AJ$152,COLUMN(),FALSE) = "","",VLOOKUP($A27,overview!$B$3:$AJ$152,COLUMN(R27),FALSE))</f>
        <v>547.35350000000005</v>
      </c>
      <c r="S27">
        <f>IF(VLOOKUP($A27,overview!$B$3:$AJ$152,COLUMN(),FALSE) = "","",VLOOKUP($A27,overview!$B$3:$AJ$152,COLUMN(S27),FALSE))</f>
        <v>531.33249999999998</v>
      </c>
      <c r="T27">
        <f>IF(VLOOKUP($A27,overview!$B$3:$AJ$152,COLUMN(),FALSE) = "","",VLOOKUP($A27,overview!$B$3:$AJ$152,COLUMN(T27),FALSE))</f>
        <v>516.07389999999998</v>
      </c>
      <c r="U27">
        <f>IF(VLOOKUP($A27,overview!$B$3:$AJ$152,COLUMN(),FALSE) = "","",VLOOKUP($A27,overview!$B$3:$AJ$152,COLUMN(U27),FALSE))</f>
        <v>501.5145</v>
      </c>
      <c r="V27">
        <f>IF(VLOOKUP($A27,overview!$B$3:$AJ$152,COLUMN(),FALSE) = "","",VLOOKUP($A27,overview!$B$3:$AJ$152,COLUMN(V27),FALSE))</f>
        <v>487.60050000000001</v>
      </c>
      <c r="W27">
        <f>IF(VLOOKUP($A27,overview!$B$3:$AJ$152,COLUMN(),FALSE) = "","",VLOOKUP($A27,overview!$B$3:$AJ$152,COLUMN(W27),FALSE))</f>
        <v>474.28550000000001</v>
      </c>
      <c r="X27">
        <f>IF(VLOOKUP($A27,overview!$B$3:$AJ$152,COLUMN(),FALSE) = "","",VLOOKUP($A27,overview!$B$3:$AJ$152,COLUMN(X27),FALSE))</f>
        <v>461.52910000000003</v>
      </c>
      <c r="Y27">
        <f>IF(VLOOKUP($A27,overview!$B$3:$AJ$152,COLUMN(),FALSE) = "","",VLOOKUP($A27,overview!$B$3:$AJ$152,COLUMN(Y27),FALSE))</f>
        <v>449.29579999999999</v>
      </c>
      <c r="Z27">
        <f>IF(VLOOKUP($A27,overview!$B$3:$AJ$152,COLUMN(),FALSE) = "","",VLOOKUP($A27,overview!$B$3:$AJ$152,COLUMN(Z27),FALSE))</f>
        <v>437.5539</v>
      </c>
      <c r="AA27">
        <f>IF(VLOOKUP($A27,overview!$B$3:$AJ$152,COLUMN(),FALSE) = "","",VLOOKUP($A27,overview!$B$3:$AJ$152,COLUMN(AA27),FALSE))</f>
        <v>426.27510000000001</v>
      </c>
      <c r="AB27">
        <f>IF(VLOOKUP($A27,overview!$B$3:$AJ$152,COLUMN(),FALSE) = "","",VLOOKUP($A27,overview!$B$3:$AJ$152,COLUMN(AB27),FALSE))</f>
        <v>415.43380000000002</v>
      </c>
      <c r="AC27">
        <f>IF(VLOOKUP($A27,overview!$B$3:$AJ$152,COLUMN(),FALSE) = "","",VLOOKUP($A27,overview!$B$3:$AJ$152,COLUMN(AC27),FALSE))</f>
        <v>405.00670000000002</v>
      </c>
      <c r="AD27">
        <f>IF(VLOOKUP($A27,overview!$B$3:$AJ$152,COLUMN(),FALSE) = "","",VLOOKUP($A27,overview!$B$3:$AJ$152,COLUMN(AD27),FALSE))</f>
        <v>394.97280000000001</v>
      </c>
      <c r="AE27">
        <f>IF(VLOOKUP($A27,overview!$B$3:$AJ$152,COLUMN(),FALSE) = "","",VLOOKUP($A27,overview!$B$3:$AJ$152,COLUMN(AE27),FALSE))</f>
        <v>385.3125</v>
      </c>
      <c r="AF27">
        <f>IF(VLOOKUP($A27,overview!$B$3:$AJ$152,COLUMN(),FALSE) = "","",VLOOKUP($A27,overview!$B$3:$AJ$152,COLUMN(AF27),FALSE))</f>
        <v>376.00779999999997</v>
      </c>
      <c r="AG27">
        <f>IF(VLOOKUP($A27,overview!$B$3:$AJ$152,COLUMN(),FALSE) = "","",VLOOKUP($A27,overview!$B$3:$AJ$152,COLUMN(AG27),FALSE))</f>
        <v>367.04219999999998</v>
      </c>
      <c r="AH27">
        <f>IF(VLOOKUP($A27,overview!$B$3:$AJ$152,COLUMN(),FALSE) = "","",VLOOKUP($A27,overview!$B$3:$AJ$152,COLUMN(AH27),FALSE))</f>
        <v>358.4</v>
      </c>
      <c r="AI27" t="str">
        <f>IF(VLOOKUP($A27,overview!$B$3:$AJ$152,COLUMN(),FALSE) = "","",VLOOKUP($A27,overview!$B$3:$AJ$152,COLUMN(AI27),FALSE))</f>
        <v>[EUR/kWel]</v>
      </c>
    </row>
    <row r="28" spans="1:35" x14ac:dyDescent="0.2">
      <c r="A28" s="2" t="s">
        <v>138</v>
      </c>
      <c r="B28">
        <f>IF(VLOOKUP($A28,overview!$B$3:$AJ$152,COLUMN(),FALSE) = "","",VLOOKUP($A28,overview!$B$3:$AJ$152,COLUMN(B28),FALSE))</f>
        <v>2.5000000000000001E-2</v>
      </c>
      <c r="C28">
        <f>IF(VLOOKUP($A28,overview!$B$3:$AJ$152,COLUMN(),FALSE) = "","",VLOOKUP($A28,overview!$B$3:$AJ$152,COLUMN(C28),FALSE))</f>
        <v>0.02</v>
      </c>
      <c r="D28">
        <f>IF(VLOOKUP($A28,overview!$B$3:$AJ$152,COLUMN(),FALSE) = "","",VLOOKUP($A28,overview!$B$3:$AJ$152,COLUMN(D28),FALSE))</f>
        <v>0.03</v>
      </c>
      <c r="E28" t="str">
        <f>IF(VLOOKUP($A28,overview!$B$3:$AJ$152,COLUMN(),FALSE) = "","",VLOOKUP($A28,overview!$B$3:$AJ$152,COLUMN(E28),FALSE))</f>
        <v/>
      </c>
      <c r="F28" t="str">
        <f>IF(VLOOKUP($A28,overview!$B$3:$AJ$152,COLUMN(),FALSE) = "","",VLOOKUP($A28,overview!$B$3:$AJ$152,COLUMN(F28),FALSE))</f>
        <v/>
      </c>
      <c r="G28" t="str">
        <f>IF(VLOOKUP($A28,overview!$B$3:$AJ$152,COLUMN(),FALSE) = "","",VLOOKUP($A28,overview!$B$3:$AJ$152,COLUMN(G28),FALSE))</f>
        <v/>
      </c>
      <c r="H28" t="str">
        <f>IF(VLOOKUP($A28,overview!$B$3:$AJ$152,COLUMN(),FALSE) = "","",VLOOKUP($A28,overview!$B$3:$AJ$152,COLUMN(H28),FALSE))</f>
        <v/>
      </c>
      <c r="I28" t="str">
        <f>IF(VLOOKUP($A28,overview!$B$3:$AJ$152,COLUMN(),FALSE) = "","",VLOOKUP($A28,overview!$B$3:$AJ$152,COLUMN(I28),FALSE))</f>
        <v/>
      </c>
      <c r="J28" t="str">
        <f>IF(VLOOKUP($A28,overview!$B$3:$AJ$152,COLUMN(),FALSE) = "","",VLOOKUP($A28,overview!$B$3:$AJ$152,COLUMN(J28),FALSE))</f>
        <v/>
      </c>
      <c r="K28" t="str">
        <f>IF(VLOOKUP($A28,overview!$B$3:$AJ$152,COLUMN(),FALSE) = "","",VLOOKUP($A28,overview!$B$3:$AJ$152,COLUMN(K28),FALSE))</f>
        <v/>
      </c>
      <c r="L28" t="str">
        <f>IF(VLOOKUP($A28,overview!$B$3:$AJ$152,COLUMN(),FALSE) = "","",VLOOKUP($A28,overview!$B$3:$AJ$152,COLUMN(L28),FALSE))</f>
        <v/>
      </c>
      <c r="M28" t="str">
        <f>IF(VLOOKUP($A28,overview!$B$3:$AJ$152,COLUMN(),FALSE) = "","",VLOOKUP($A28,overview!$B$3:$AJ$152,COLUMN(M28),FALSE))</f>
        <v/>
      </c>
      <c r="N28" t="str">
        <f>IF(VLOOKUP($A28,overview!$B$3:$AJ$152,COLUMN(),FALSE) = "","",VLOOKUP($A28,overview!$B$3:$AJ$152,COLUMN(N28),FALSE))</f>
        <v/>
      </c>
      <c r="O28" t="str">
        <f>IF(VLOOKUP($A28,overview!$B$3:$AJ$152,COLUMN(),FALSE) = "","",VLOOKUP($A28,overview!$B$3:$AJ$152,COLUMN(O28),FALSE))</f>
        <v/>
      </c>
      <c r="P28" t="str">
        <f>IF(VLOOKUP($A28,overview!$B$3:$AJ$152,COLUMN(),FALSE) = "","",VLOOKUP($A28,overview!$B$3:$AJ$152,COLUMN(P28),FALSE))</f>
        <v/>
      </c>
      <c r="Q28" t="str">
        <f>IF(VLOOKUP($A28,overview!$B$3:$AJ$152,COLUMN(),FALSE) = "","",VLOOKUP($A28,overview!$B$3:$AJ$152,COLUMN(Q28),FALSE))</f>
        <v/>
      </c>
      <c r="R28" t="str">
        <f>IF(VLOOKUP($A28,overview!$B$3:$AJ$152,COLUMN(),FALSE) = "","",VLOOKUP($A28,overview!$B$3:$AJ$152,COLUMN(R28),FALSE))</f>
        <v/>
      </c>
      <c r="S28" t="str">
        <f>IF(VLOOKUP($A28,overview!$B$3:$AJ$152,COLUMN(),FALSE) = "","",VLOOKUP($A28,overview!$B$3:$AJ$152,COLUMN(S28),FALSE))</f>
        <v/>
      </c>
      <c r="T28" t="str">
        <f>IF(VLOOKUP($A28,overview!$B$3:$AJ$152,COLUMN(),FALSE) = "","",VLOOKUP($A28,overview!$B$3:$AJ$152,COLUMN(T28),FALSE))</f>
        <v/>
      </c>
      <c r="U28" t="str">
        <f>IF(VLOOKUP($A28,overview!$B$3:$AJ$152,COLUMN(),FALSE) = "","",VLOOKUP($A28,overview!$B$3:$AJ$152,COLUMN(U28),FALSE))</f>
        <v/>
      </c>
      <c r="V28" t="str">
        <f>IF(VLOOKUP($A28,overview!$B$3:$AJ$152,COLUMN(),FALSE) = "","",VLOOKUP($A28,overview!$B$3:$AJ$152,COLUMN(V28),FALSE))</f>
        <v/>
      </c>
      <c r="W28" t="str">
        <f>IF(VLOOKUP($A28,overview!$B$3:$AJ$152,COLUMN(),FALSE) = "","",VLOOKUP($A28,overview!$B$3:$AJ$152,COLUMN(W28),FALSE))</f>
        <v/>
      </c>
      <c r="X28" t="str">
        <f>IF(VLOOKUP($A28,overview!$B$3:$AJ$152,COLUMN(),FALSE) = "","",VLOOKUP($A28,overview!$B$3:$AJ$152,COLUMN(X28),FALSE))</f>
        <v/>
      </c>
      <c r="Y28" t="str">
        <f>IF(VLOOKUP($A28,overview!$B$3:$AJ$152,COLUMN(),FALSE) = "","",VLOOKUP($A28,overview!$B$3:$AJ$152,COLUMN(Y28),FALSE))</f>
        <v/>
      </c>
      <c r="Z28" t="str">
        <f>IF(VLOOKUP($A28,overview!$B$3:$AJ$152,COLUMN(),FALSE) = "","",VLOOKUP($A28,overview!$B$3:$AJ$152,COLUMN(Z28),FALSE))</f>
        <v/>
      </c>
      <c r="AA28" t="str">
        <f>IF(VLOOKUP($A28,overview!$B$3:$AJ$152,COLUMN(),FALSE) = "","",VLOOKUP($A28,overview!$B$3:$AJ$152,COLUMN(AA28),FALSE))</f>
        <v/>
      </c>
      <c r="AB28" t="str">
        <f>IF(VLOOKUP($A28,overview!$B$3:$AJ$152,COLUMN(),FALSE) = "","",VLOOKUP($A28,overview!$B$3:$AJ$152,COLUMN(AB28),FALSE))</f>
        <v/>
      </c>
      <c r="AC28" t="str">
        <f>IF(VLOOKUP($A28,overview!$B$3:$AJ$152,COLUMN(),FALSE) = "","",VLOOKUP($A28,overview!$B$3:$AJ$152,COLUMN(AC28),FALSE))</f>
        <v/>
      </c>
      <c r="AD28" t="str">
        <f>IF(VLOOKUP($A28,overview!$B$3:$AJ$152,COLUMN(),FALSE) = "","",VLOOKUP($A28,overview!$B$3:$AJ$152,COLUMN(AD28),FALSE))</f>
        <v/>
      </c>
      <c r="AE28" t="str">
        <f>IF(VLOOKUP($A28,overview!$B$3:$AJ$152,COLUMN(),FALSE) = "","",VLOOKUP($A28,overview!$B$3:$AJ$152,COLUMN(AE28),FALSE))</f>
        <v/>
      </c>
      <c r="AF28" t="str">
        <f>IF(VLOOKUP($A28,overview!$B$3:$AJ$152,COLUMN(),FALSE) = "","",VLOOKUP($A28,overview!$B$3:$AJ$152,COLUMN(AF28),FALSE))</f>
        <v/>
      </c>
      <c r="AG28" t="str">
        <f>IF(VLOOKUP($A28,overview!$B$3:$AJ$152,COLUMN(),FALSE) = "","",VLOOKUP($A28,overview!$B$3:$AJ$152,COLUMN(AG28),FALSE))</f>
        <v/>
      </c>
      <c r="AH28" t="str">
        <f>IF(VLOOKUP($A28,overview!$B$3:$AJ$152,COLUMN(),FALSE) = "","",VLOOKUP($A28,overview!$B$3:$AJ$152,COLUMN(AH28),FALSE))</f>
        <v/>
      </c>
      <c r="AI28" t="str">
        <f>IF(VLOOKUP($A28,overview!$B$3:$AJ$152,COLUMN(),FALSE) = "","",VLOOKUP($A28,overview!$B$3:$AJ$152,COLUMN(AI28),FALSE))</f>
        <v>Fraction of CAPEX p.a.</v>
      </c>
    </row>
    <row r="29" spans="1:35" x14ac:dyDescent="0.2">
      <c r="A29" s="2" t="s">
        <v>139</v>
      </c>
      <c r="B29">
        <f>IF(VLOOKUP($A29,overview!$B$3:$AJ$152,COLUMN(),FALSE) = "","",VLOOKUP($A29,overview!$B$3:$AJ$152,COLUMN(B29),FALSE))</f>
        <v>30</v>
      </c>
      <c r="C29">
        <f>IF(VLOOKUP($A29,overview!$B$3:$AJ$152,COLUMN(),FALSE) = "","",VLOOKUP($A29,overview!$B$3:$AJ$152,COLUMN(C29),FALSE))</f>
        <v>25</v>
      </c>
      <c r="D29">
        <f>IF(VLOOKUP($A29,overview!$B$3:$AJ$152,COLUMN(),FALSE) = "","",VLOOKUP($A29,overview!$B$3:$AJ$152,COLUMN(D29),FALSE))</f>
        <v>35</v>
      </c>
      <c r="E29" t="str">
        <f>IF(VLOOKUP($A29,overview!$B$3:$AJ$152,COLUMN(),FALSE) = "","",VLOOKUP($A29,overview!$B$3:$AJ$152,COLUMN(E29),FALSE))</f>
        <v/>
      </c>
      <c r="F29" t="str">
        <f>IF(VLOOKUP($A29,overview!$B$3:$AJ$152,COLUMN(),FALSE) = "","",VLOOKUP($A29,overview!$B$3:$AJ$152,COLUMN(F29),FALSE))</f>
        <v/>
      </c>
      <c r="G29" t="str">
        <f>IF(VLOOKUP($A29,overview!$B$3:$AJ$152,COLUMN(),FALSE) = "","",VLOOKUP($A29,overview!$B$3:$AJ$152,COLUMN(G29),FALSE))</f>
        <v/>
      </c>
      <c r="H29" t="str">
        <f>IF(VLOOKUP($A29,overview!$B$3:$AJ$152,COLUMN(),FALSE) = "","",VLOOKUP($A29,overview!$B$3:$AJ$152,COLUMN(H29),FALSE))</f>
        <v/>
      </c>
      <c r="I29" t="str">
        <f>IF(VLOOKUP($A29,overview!$B$3:$AJ$152,COLUMN(),FALSE) = "","",VLOOKUP($A29,overview!$B$3:$AJ$152,COLUMN(I29),FALSE))</f>
        <v/>
      </c>
      <c r="J29" t="str">
        <f>IF(VLOOKUP($A29,overview!$B$3:$AJ$152,COLUMN(),FALSE) = "","",VLOOKUP($A29,overview!$B$3:$AJ$152,COLUMN(J29),FALSE))</f>
        <v/>
      </c>
      <c r="K29" t="str">
        <f>IF(VLOOKUP($A29,overview!$B$3:$AJ$152,COLUMN(),FALSE) = "","",VLOOKUP($A29,overview!$B$3:$AJ$152,COLUMN(K29),FALSE))</f>
        <v/>
      </c>
      <c r="L29" t="str">
        <f>IF(VLOOKUP($A29,overview!$B$3:$AJ$152,COLUMN(),FALSE) = "","",VLOOKUP($A29,overview!$B$3:$AJ$152,COLUMN(L29),FALSE))</f>
        <v/>
      </c>
      <c r="M29" t="str">
        <f>IF(VLOOKUP($A29,overview!$B$3:$AJ$152,COLUMN(),FALSE) = "","",VLOOKUP($A29,overview!$B$3:$AJ$152,COLUMN(M29),FALSE))</f>
        <v/>
      </c>
      <c r="N29" t="str">
        <f>IF(VLOOKUP($A29,overview!$B$3:$AJ$152,COLUMN(),FALSE) = "","",VLOOKUP($A29,overview!$B$3:$AJ$152,COLUMN(N29),FALSE))</f>
        <v/>
      </c>
      <c r="O29" t="str">
        <f>IF(VLOOKUP($A29,overview!$B$3:$AJ$152,COLUMN(),FALSE) = "","",VLOOKUP($A29,overview!$B$3:$AJ$152,COLUMN(O29),FALSE))</f>
        <v/>
      </c>
      <c r="P29" t="str">
        <f>IF(VLOOKUP($A29,overview!$B$3:$AJ$152,COLUMN(),FALSE) = "","",VLOOKUP($A29,overview!$B$3:$AJ$152,COLUMN(P29),FALSE))</f>
        <v/>
      </c>
      <c r="Q29" t="str">
        <f>IF(VLOOKUP($A29,overview!$B$3:$AJ$152,COLUMN(),FALSE) = "","",VLOOKUP($A29,overview!$B$3:$AJ$152,COLUMN(Q29),FALSE))</f>
        <v/>
      </c>
      <c r="R29" t="str">
        <f>IF(VLOOKUP($A29,overview!$B$3:$AJ$152,COLUMN(),FALSE) = "","",VLOOKUP($A29,overview!$B$3:$AJ$152,COLUMN(R29),FALSE))</f>
        <v/>
      </c>
      <c r="S29" t="str">
        <f>IF(VLOOKUP($A29,overview!$B$3:$AJ$152,COLUMN(),FALSE) = "","",VLOOKUP($A29,overview!$B$3:$AJ$152,COLUMN(S29),FALSE))</f>
        <v/>
      </c>
      <c r="T29" t="str">
        <f>IF(VLOOKUP($A29,overview!$B$3:$AJ$152,COLUMN(),FALSE) = "","",VLOOKUP($A29,overview!$B$3:$AJ$152,COLUMN(T29),FALSE))</f>
        <v/>
      </c>
      <c r="U29" t="str">
        <f>IF(VLOOKUP($A29,overview!$B$3:$AJ$152,COLUMN(),FALSE) = "","",VLOOKUP($A29,overview!$B$3:$AJ$152,COLUMN(U29),FALSE))</f>
        <v/>
      </c>
      <c r="V29" t="str">
        <f>IF(VLOOKUP($A29,overview!$B$3:$AJ$152,COLUMN(),FALSE) = "","",VLOOKUP($A29,overview!$B$3:$AJ$152,COLUMN(V29),FALSE))</f>
        <v/>
      </c>
      <c r="W29" t="str">
        <f>IF(VLOOKUP($A29,overview!$B$3:$AJ$152,COLUMN(),FALSE) = "","",VLOOKUP($A29,overview!$B$3:$AJ$152,COLUMN(W29),FALSE))</f>
        <v/>
      </c>
      <c r="X29" t="str">
        <f>IF(VLOOKUP($A29,overview!$B$3:$AJ$152,COLUMN(),FALSE) = "","",VLOOKUP($A29,overview!$B$3:$AJ$152,COLUMN(X29),FALSE))</f>
        <v/>
      </c>
      <c r="Y29" t="str">
        <f>IF(VLOOKUP($A29,overview!$B$3:$AJ$152,COLUMN(),FALSE) = "","",VLOOKUP($A29,overview!$B$3:$AJ$152,COLUMN(Y29),FALSE))</f>
        <v/>
      </c>
      <c r="Z29" t="str">
        <f>IF(VLOOKUP($A29,overview!$B$3:$AJ$152,COLUMN(),FALSE) = "","",VLOOKUP($A29,overview!$B$3:$AJ$152,COLUMN(Z29),FALSE))</f>
        <v/>
      </c>
      <c r="AA29" t="str">
        <f>IF(VLOOKUP($A29,overview!$B$3:$AJ$152,COLUMN(),FALSE) = "","",VLOOKUP($A29,overview!$B$3:$AJ$152,COLUMN(AA29),FALSE))</f>
        <v/>
      </c>
      <c r="AB29" t="str">
        <f>IF(VLOOKUP($A29,overview!$B$3:$AJ$152,COLUMN(),FALSE) = "","",VLOOKUP($A29,overview!$B$3:$AJ$152,COLUMN(AB29),FALSE))</f>
        <v/>
      </c>
      <c r="AC29" t="str">
        <f>IF(VLOOKUP($A29,overview!$B$3:$AJ$152,COLUMN(),FALSE) = "","",VLOOKUP($A29,overview!$B$3:$AJ$152,COLUMN(AC29),FALSE))</f>
        <v/>
      </c>
      <c r="AD29" t="str">
        <f>IF(VLOOKUP($A29,overview!$B$3:$AJ$152,COLUMN(),FALSE) = "","",VLOOKUP($A29,overview!$B$3:$AJ$152,COLUMN(AD29),FALSE))</f>
        <v/>
      </c>
      <c r="AE29" t="str">
        <f>IF(VLOOKUP($A29,overview!$B$3:$AJ$152,COLUMN(),FALSE) = "","",VLOOKUP($A29,overview!$B$3:$AJ$152,COLUMN(AE29),FALSE))</f>
        <v/>
      </c>
      <c r="AF29" t="str">
        <f>IF(VLOOKUP($A29,overview!$B$3:$AJ$152,COLUMN(),FALSE) = "","",VLOOKUP($A29,overview!$B$3:$AJ$152,COLUMN(AF29),FALSE))</f>
        <v/>
      </c>
      <c r="AG29" t="str">
        <f>IF(VLOOKUP($A29,overview!$B$3:$AJ$152,COLUMN(),FALSE) = "","",VLOOKUP($A29,overview!$B$3:$AJ$152,COLUMN(AG29),FALSE))</f>
        <v/>
      </c>
      <c r="AH29" t="str">
        <f>IF(VLOOKUP($A29,overview!$B$3:$AJ$152,COLUMN(),FALSE) = "","",VLOOKUP($A29,overview!$B$3:$AJ$152,COLUMN(AH29),FALSE))</f>
        <v/>
      </c>
      <c r="AI29" t="str">
        <f>IF(VLOOKUP($A29,overview!$B$3:$AJ$152,COLUMN(),FALSE) = "","",VLOOKUP($A29,overview!$B$3:$AJ$152,COLUMN(AI29),FALSE))</f>
        <v>years</v>
      </c>
    </row>
    <row r="30" spans="1:35" x14ac:dyDescent="0.2">
      <c r="A30" s="2" t="s">
        <v>44</v>
      </c>
      <c r="B30">
        <f>IF(VLOOKUP($A30,overview!$B$3:$AJ$152,COLUMN(),FALSE) = "","",VLOOKUP($A30,overview!$B$3:$AJ$152,COLUMN(B30),FALSE))</f>
        <v>0</v>
      </c>
      <c r="C30" t="str">
        <f>IF(VLOOKUP($A30,overview!$B$3:$AJ$152,COLUMN(),FALSE) = "","",VLOOKUP($A30,overview!$B$3:$AJ$152,COLUMN(C30),FALSE))</f>
        <v/>
      </c>
      <c r="D30" t="str">
        <f>IF(VLOOKUP($A30,overview!$B$3:$AJ$152,COLUMN(),FALSE) = "","",VLOOKUP($A30,overview!$B$3:$AJ$152,COLUMN(D30),FALSE))</f>
        <v/>
      </c>
      <c r="E30" t="str">
        <f>IF(VLOOKUP($A30,overview!$B$3:$AJ$152,COLUMN(),FALSE) = "","",VLOOKUP($A30,overview!$B$3:$AJ$152,COLUMN(E30),FALSE))</f>
        <v/>
      </c>
      <c r="F30" t="str">
        <f>IF(VLOOKUP($A30,overview!$B$3:$AJ$152,COLUMN(),FALSE) = "","",VLOOKUP($A30,overview!$B$3:$AJ$152,COLUMN(F30),FALSE))</f>
        <v/>
      </c>
      <c r="G30" t="str">
        <f>IF(VLOOKUP($A30,overview!$B$3:$AJ$152,COLUMN(),FALSE) = "","",VLOOKUP($A30,overview!$B$3:$AJ$152,COLUMN(G30),FALSE))</f>
        <v/>
      </c>
      <c r="H30" t="str">
        <f>IF(VLOOKUP($A30,overview!$B$3:$AJ$152,COLUMN(),FALSE) = "","",VLOOKUP($A30,overview!$B$3:$AJ$152,COLUMN(H30),FALSE))</f>
        <v/>
      </c>
      <c r="I30" t="str">
        <f>IF(VLOOKUP($A30,overview!$B$3:$AJ$152,COLUMN(),FALSE) = "","",VLOOKUP($A30,overview!$B$3:$AJ$152,COLUMN(I30),FALSE))</f>
        <v/>
      </c>
      <c r="J30" t="str">
        <f>IF(VLOOKUP($A30,overview!$B$3:$AJ$152,COLUMN(),FALSE) = "","",VLOOKUP($A30,overview!$B$3:$AJ$152,COLUMN(J30),FALSE))</f>
        <v/>
      </c>
      <c r="K30" t="str">
        <f>IF(VLOOKUP($A30,overview!$B$3:$AJ$152,COLUMN(),FALSE) = "","",VLOOKUP($A30,overview!$B$3:$AJ$152,COLUMN(K30),FALSE))</f>
        <v/>
      </c>
      <c r="L30" t="str">
        <f>IF(VLOOKUP($A30,overview!$B$3:$AJ$152,COLUMN(),FALSE) = "","",VLOOKUP($A30,overview!$B$3:$AJ$152,COLUMN(L30),FALSE))</f>
        <v/>
      </c>
      <c r="M30" t="str">
        <f>IF(VLOOKUP($A30,overview!$B$3:$AJ$152,COLUMN(),FALSE) = "","",VLOOKUP($A30,overview!$B$3:$AJ$152,COLUMN(M30),FALSE))</f>
        <v/>
      </c>
      <c r="N30" t="str">
        <f>IF(VLOOKUP($A30,overview!$B$3:$AJ$152,COLUMN(),FALSE) = "","",VLOOKUP($A30,overview!$B$3:$AJ$152,COLUMN(N30),FALSE))</f>
        <v/>
      </c>
      <c r="O30" t="str">
        <f>IF(VLOOKUP($A30,overview!$B$3:$AJ$152,COLUMN(),FALSE) = "","",VLOOKUP($A30,overview!$B$3:$AJ$152,COLUMN(O30),FALSE))</f>
        <v/>
      </c>
      <c r="P30" t="str">
        <f>IF(VLOOKUP($A30,overview!$B$3:$AJ$152,COLUMN(),FALSE) = "","",VLOOKUP($A30,overview!$B$3:$AJ$152,COLUMN(P30),FALSE))</f>
        <v/>
      </c>
      <c r="Q30" t="str">
        <f>IF(VLOOKUP($A30,overview!$B$3:$AJ$152,COLUMN(),FALSE) = "","",VLOOKUP($A30,overview!$B$3:$AJ$152,COLUMN(Q30),FALSE))</f>
        <v/>
      </c>
      <c r="R30" t="str">
        <f>IF(VLOOKUP($A30,overview!$B$3:$AJ$152,COLUMN(),FALSE) = "","",VLOOKUP($A30,overview!$B$3:$AJ$152,COLUMN(R30),FALSE))</f>
        <v/>
      </c>
      <c r="S30" t="str">
        <f>IF(VLOOKUP($A30,overview!$B$3:$AJ$152,COLUMN(),FALSE) = "","",VLOOKUP($A30,overview!$B$3:$AJ$152,COLUMN(S30),FALSE))</f>
        <v/>
      </c>
      <c r="T30" t="str">
        <f>IF(VLOOKUP($A30,overview!$B$3:$AJ$152,COLUMN(),FALSE) = "","",VLOOKUP($A30,overview!$B$3:$AJ$152,COLUMN(T30),FALSE))</f>
        <v/>
      </c>
      <c r="U30" t="str">
        <f>IF(VLOOKUP($A30,overview!$B$3:$AJ$152,COLUMN(),FALSE) = "","",VLOOKUP($A30,overview!$B$3:$AJ$152,COLUMN(U30),FALSE))</f>
        <v/>
      </c>
      <c r="V30" t="str">
        <f>IF(VLOOKUP($A30,overview!$B$3:$AJ$152,COLUMN(),FALSE) = "","",VLOOKUP($A30,overview!$B$3:$AJ$152,COLUMN(V30),FALSE))</f>
        <v/>
      </c>
      <c r="W30" t="str">
        <f>IF(VLOOKUP($A30,overview!$B$3:$AJ$152,COLUMN(),FALSE) = "","",VLOOKUP($A30,overview!$B$3:$AJ$152,COLUMN(W30),FALSE))</f>
        <v/>
      </c>
      <c r="X30" t="str">
        <f>IF(VLOOKUP($A30,overview!$B$3:$AJ$152,COLUMN(),FALSE) = "","",VLOOKUP($A30,overview!$B$3:$AJ$152,COLUMN(X30),FALSE))</f>
        <v/>
      </c>
      <c r="Y30" t="str">
        <f>IF(VLOOKUP($A30,overview!$B$3:$AJ$152,COLUMN(),FALSE) = "","",VLOOKUP($A30,overview!$B$3:$AJ$152,COLUMN(Y30),FALSE))</f>
        <v/>
      </c>
      <c r="Z30" t="str">
        <f>IF(VLOOKUP($A30,overview!$B$3:$AJ$152,COLUMN(),FALSE) = "","",VLOOKUP($A30,overview!$B$3:$AJ$152,COLUMN(Z30),FALSE))</f>
        <v/>
      </c>
      <c r="AA30" t="str">
        <f>IF(VLOOKUP($A30,overview!$B$3:$AJ$152,COLUMN(),FALSE) = "","",VLOOKUP($A30,overview!$B$3:$AJ$152,COLUMN(AA30),FALSE))</f>
        <v/>
      </c>
      <c r="AB30" t="str">
        <f>IF(VLOOKUP($A30,overview!$B$3:$AJ$152,COLUMN(),FALSE) = "","",VLOOKUP($A30,overview!$B$3:$AJ$152,COLUMN(AB30),FALSE))</f>
        <v/>
      </c>
      <c r="AC30" t="str">
        <f>IF(VLOOKUP($A30,overview!$B$3:$AJ$152,COLUMN(),FALSE) = "","",VLOOKUP($A30,overview!$B$3:$AJ$152,COLUMN(AC30),FALSE))</f>
        <v/>
      </c>
      <c r="AD30" t="str">
        <f>IF(VLOOKUP($A30,overview!$B$3:$AJ$152,COLUMN(),FALSE) = "","",VLOOKUP($A30,overview!$B$3:$AJ$152,COLUMN(AD30),FALSE))</f>
        <v/>
      </c>
      <c r="AE30" t="str">
        <f>IF(VLOOKUP($A30,overview!$B$3:$AJ$152,COLUMN(),FALSE) = "","",VLOOKUP($A30,overview!$B$3:$AJ$152,COLUMN(AE30),FALSE))</f>
        <v/>
      </c>
      <c r="AF30" t="str">
        <f>IF(VLOOKUP($A30,overview!$B$3:$AJ$152,COLUMN(),FALSE) = "","",VLOOKUP($A30,overview!$B$3:$AJ$152,COLUMN(AF30),FALSE))</f>
        <v/>
      </c>
      <c r="AG30" t="str">
        <f>IF(VLOOKUP($A30,overview!$B$3:$AJ$152,COLUMN(),FALSE) = "","",VLOOKUP($A30,overview!$B$3:$AJ$152,COLUMN(AG30),FALSE))</f>
        <v/>
      </c>
      <c r="AH30" t="str">
        <f>IF(VLOOKUP($A30,overview!$B$3:$AJ$152,COLUMN(),FALSE) = "","",VLOOKUP($A30,overview!$B$3:$AJ$152,COLUMN(AH30),FALSE))</f>
        <v/>
      </c>
      <c r="AI30" t="str">
        <f>IF(VLOOKUP($A30,overview!$B$3:$AJ$152,COLUMN(),FALSE) = "","",VLOOKUP($A30,overview!$B$3:$AJ$152,COLUMN(AI30),FALSE))</f>
        <v>Fraction of rated electricity input power</v>
      </c>
    </row>
    <row r="31" spans="1:35" x14ac:dyDescent="0.2">
      <c r="A31" s="2" t="s">
        <v>45</v>
      </c>
      <c r="B31">
        <f>IF(VLOOKUP($A31,overview!$B$3:$AJ$152,COLUMN(),FALSE) = "","",VLOOKUP($A31,overview!$B$3:$AJ$152,COLUMN(B31),FALSE))</f>
        <v>0.6</v>
      </c>
      <c r="C31" t="str">
        <f>IF(VLOOKUP($A31,overview!$B$3:$AJ$152,COLUMN(),FALSE) = "","",VLOOKUP($A31,overview!$B$3:$AJ$152,COLUMN(C31),FALSE))</f>
        <v/>
      </c>
      <c r="D31" t="str">
        <f>IF(VLOOKUP($A31,overview!$B$3:$AJ$152,COLUMN(),FALSE) = "","",VLOOKUP($A31,overview!$B$3:$AJ$152,COLUMN(D31),FALSE))</f>
        <v/>
      </c>
      <c r="E31">
        <f>IF(VLOOKUP($A31,overview!$B$3:$AJ$152,COLUMN(),FALSE) = "","",VLOOKUP($A31,overview!$B$3:$AJ$152,COLUMN(E31),FALSE))</f>
        <v>0.60299999999999998</v>
      </c>
      <c r="F31">
        <f>IF(VLOOKUP($A31,overview!$B$3:$AJ$152,COLUMN(),FALSE) = "","",VLOOKUP($A31,overview!$B$3:$AJ$152,COLUMN(F31),FALSE))</f>
        <v>0.60699999999999998</v>
      </c>
      <c r="G31">
        <f>IF(VLOOKUP($A31,overview!$B$3:$AJ$152,COLUMN(),FALSE) = "","",VLOOKUP($A31,overview!$B$3:$AJ$152,COLUMN(G31),FALSE))</f>
        <v>0.61</v>
      </c>
      <c r="H31">
        <f>IF(VLOOKUP($A31,overview!$B$3:$AJ$152,COLUMN(),FALSE) = "","",VLOOKUP($A31,overview!$B$3:$AJ$152,COLUMN(H31),FALSE))</f>
        <v>0.61299999999999999</v>
      </c>
      <c r="I31">
        <f>IF(VLOOKUP($A31,overview!$B$3:$AJ$152,COLUMN(),FALSE) = "","",VLOOKUP($A31,overview!$B$3:$AJ$152,COLUMN(I31),FALSE))</f>
        <v>0.61699999999999999</v>
      </c>
      <c r="J31">
        <f>IF(VLOOKUP($A31,overview!$B$3:$AJ$152,COLUMN(),FALSE) = "","",VLOOKUP($A31,overview!$B$3:$AJ$152,COLUMN(J31),FALSE))</f>
        <v>0.62</v>
      </c>
      <c r="K31">
        <f>IF(VLOOKUP($A31,overview!$B$3:$AJ$152,COLUMN(),FALSE) = "","",VLOOKUP($A31,overview!$B$3:$AJ$152,COLUMN(K31),FALSE))</f>
        <v>0.623</v>
      </c>
      <c r="L31">
        <f>IF(VLOOKUP($A31,overview!$B$3:$AJ$152,COLUMN(),FALSE) = "","",VLOOKUP($A31,overview!$B$3:$AJ$152,COLUMN(L31),FALSE))</f>
        <v>0.627</v>
      </c>
      <c r="M31">
        <f>IF(VLOOKUP($A31,overview!$B$3:$AJ$152,COLUMN(),FALSE) = "","",VLOOKUP($A31,overview!$B$3:$AJ$152,COLUMN(M31),FALSE))</f>
        <v>0.63</v>
      </c>
      <c r="N31">
        <f>IF(VLOOKUP($A31,overview!$B$3:$AJ$152,COLUMN(),FALSE) = "","",VLOOKUP($A31,overview!$B$3:$AJ$152,COLUMN(N31),FALSE))</f>
        <v>0.63300000000000001</v>
      </c>
      <c r="O31">
        <f>IF(VLOOKUP($A31,overview!$B$3:$AJ$152,COLUMN(),FALSE) = "","",VLOOKUP($A31,overview!$B$3:$AJ$152,COLUMN(O31),FALSE))</f>
        <v>0.63700000000000001</v>
      </c>
      <c r="P31">
        <f>IF(VLOOKUP($A31,overview!$B$3:$AJ$152,COLUMN(),FALSE) = "","",VLOOKUP($A31,overview!$B$3:$AJ$152,COLUMN(P31),FALSE))</f>
        <v>0.64</v>
      </c>
      <c r="Q31">
        <f>IF(VLOOKUP($A31,overview!$B$3:$AJ$152,COLUMN(),FALSE) = "","",VLOOKUP($A31,overview!$B$3:$AJ$152,COLUMN(Q31),FALSE))</f>
        <v>0.64300000000000002</v>
      </c>
      <c r="R31">
        <f>IF(VLOOKUP($A31,overview!$B$3:$AJ$152,COLUMN(),FALSE) = "","",VLOOKUP($A31,overview!$B$3:$AJ$152,COLUMN(R31),FALSE))</f>
        <v>0.64700000000000002</v>
      </c>
      <c r="S31">
        <f>IF(VLOOKUP($A31,overview!$B$3:$AJ$152,COLUMN(),FALSE) = "","",VLOOKUP($A31,overview!$B$3:$AJ$152,COLUMN(S31),FALSE))</f>
        <v>0.65</v>
      </c>
      <c r="T31">
        <f>IF(VLOOKUP($A31,overview!$B$3:$AJ$152,COLUMN(),FALSE) = "","",VLOOKUP($A31,overview!$B$3:$AJ$152,COLUMN(T31),FALSE))</f>
        <v>0.65300000000000002</v>
      </c>
      <c r="U31">
        <f>IF(VLOOKUP($A31,overview!$B$3:$AJ$152,COLUMN(),FALSE) = "","",VLOOKUP($A31,overview!$B$3:$AJ$152,COLUMN(U31),FALSE))</f>
        <v>0.65700000000000003</v>
      </c>
      <c r="V31">
        <f>IF(VLOOKUP($A31,overview!$B$3:$AJ$152,COLUMN(),FALSE) = "","",VLOOKUP($A31,overview!$B$3:$AJ$152,COLUMN(V31),FALSE))</f>
        <v>0.66</v>
      </c>
      <c r="W31">
        <f>IF(VLOOKUP($A31,overview!$B$3:$AJ$152,COLUMN(),FALSE) = "","",VLOOKUP($A31,overview!$B$3:$AJ$152,COLUMN(W31),FALSE))</f>
        <v>0.66300000000000003</v>
      </c>
      <c r="X31">
        <f>IF(VLOOKUP($A31,overview!$B$3:$AJ$152,COLUMN(),FALSE) = "","",VLOOKUP($A31,overview!$B$3:$AJ$152,COLUMN(X31),FALSE))</f>
        <v>0.66700000000000004</v>
      </c>
      <c r="Y31">
        <f>IF(VLOOKUP($A31,overview!$B$3:$AJ$152,COLUMN(),FALSE) = "","",VLOOKUP($A31,overview!$B$3:$AJ$152,COLUMN(Y31),FALSE))</f>
        <v>0.67</v>
      </c>
      <c r="Z31">
        <f>IF(VLOOKUP($A31,overview!$B$3:$AJ$152,COLUMN(),FALSE) = "","",VLOOKUP($A31,overview!$B$3:$AJ$152,COLUMN(Z31),FALSE))</f>
        <v>0.67300000000000004</v>
      </c>
      <c r="AA31">
        <f>IF(VLOOKUP($A31,overview!$B$3:$AJ$152,COLUMN(),FALSE) = "","",VLOOKUP($A31,overview!$B$3:$AJ$152,COLUMN(AA31),FALSE))</f>
        <v>0.67700000000000005</v>
      </c>
      <c r="AB31">
        <f>IF(VLOOKUP($A31,overview!$B$3:$AJ$152,COLUMN(),FALSE) = "","",VLOOKUP($A31,overview!$B$3:$AJ$152,COLUMN(AB31),FALSE))</f>
        <v>0.68</v>
      </c>
      <c r="AC31">
        <f>IF(VLOOKUP($A31,overview!$B$3:$AJ$152,COLUMN(),FALSE) = "","",VLOOKUP($A31,overview!$B$3:$AJ$152,COLUMN(AC31),FALSE))</f>
        <v>0.68300000000000005</v>
      </c>
      <c r="AD31">
        <f>IF(VLOOKUP($A31,overview!$B$3:$AJ$152,COLUMN(),FALSE) = "","",VLOOKUP($A31,overview!$B$3:$AJ$152,COLUMN(AD31),FALSE))</f>
        <v>0.68700000000000006</v>
      </c>
      <c r="AE31">
        <f>IF(VLOOKUP($A31,overview!$B$3:$AJ$152,COLUMN(),FALSE) = "","",VLOOKUP($A31,overview!$B$3:$AJ$152,COLUMN(AE31),FALSE))</f>
        <v>0.69</v>
      </c>
      <c r="AF31">
        <f>IF(VLOOKUP($A31,overview!$B$3:$AJ$152,COLUMN(),FALSE) = "","",VLOOKUP($A31,overview!$B$3:$AJ$152,COLUMN(AF31),FALSE))</f>
        <v>0.69299999999999995</v>
      </c>
      <c r="AG31">
        <f>IF(VLOOKUP($A31,overview!$B$3:$AJ$152,COLUMN(),FALSE) = "","",VLOOKUP($A31,overview!$B$3:$AJ$152,COLUMN(AG31),FALSE))</f>
        <v>0.69699999999999995</v>
      </c>
      <c r="AH31">
        <f>IF(VLOOKUP($A31,overview!$B$3:$AJ$152,COLUMN(),FALSE) = "","",VLOOKUP($A31,overview!$B$3:$AJ$152,COLUMN(AH31),FALSE))</f>
        <v>0.7</v>
      </c>
      <c r="AI31" t="str">
        <f>IF(VLOOKUP($A31,overview!$B$3:$AJ$152,COLUMN(),FALSE) = "","",VLOOKUP($A31,overview!$B$3:$AJ$152,COLUMN(AI31),FALSE))</f>
        <v>[kWh_H2/kWh_el] (LHV basis)</v>
      </c>
    </row>
    <row r="32" spans="1:35" x14ac:dyDescent="0.2">
      <c r="A32" s="2" t="s">
        <v>547</v>
      </c>
      <c r="B32">
        <f>IF(VLOOKUP($A32,overview!$B$3:$AJ$152,COLUMN(),FALSE) = "","",VLOOKUP($A32,overview!$B$3:$AJ$152,COLUMN(B32),FALSE))</f>
        <v>10</v>
      </c>
      <c r="C32" t="str">
        <f>IF(VLOOKUP($A32,overview!$B$3:$AJ$152,COLUMN(),FALSE) = "","",VLOOKUP($A32,overview!$B$3:$AJ$152,COLUMN(C32),FALSE))</f>
        <v/>
      </c>
      <c r="D32" t="str">
        <f>IF(VLOOKUP($A32,overview!$B$3:$AJ$152,COLUMN(),FALSE) = "","",VLOOKUP($A32,overview!$B$3:$AJ$152,COLUMN(D32),FALSE))</f>
        <v/>
      </c>
      <c r="E32" t="str">
        <f>IF(VLOOKUP($A32,overview!$B$3:$AJ$152,COLUMN(),FALSE) = "","",VLOOKUP($A32,overview!$B$3:$AJ$152,COLUMN(E32),FALSE))</f>
        <v/>
      </c>
      <c r="F32" t="str">
        <f>IF(VLOOKUP($A32,overview!$B$3:$AJ$152,COLUMN(),FALSE) = "","",VLOOKUP($A32,overview!$B$3:$AJ$152,COLUMN(F32),FALSE))</f>
        <v/>
      </c>
      <c r="G32" t="str">
        <f>IF(VLOOKUP($A32,overview!$B$3:$AJ$152,COLUMN(),FALSE) = "","",VLOOKUP($A32,overview!$B$3:$AJ$152,COLUMN(G32),FALSE))</f>
        <v/>
      </c>
      <c r="H32" t="str">
        <f>IF(VLOOKUP($A32,overview!$B$3:$AJ$152,COLUMN(),FALSE) = "","",VLOOKUP($A32,overview!$B$3:$AJ$152,COLUMN(H32),FALSE))</f>
        <v/>
      </c>
      <c r="I32" t="str">
        <f>IF(VLOOKUP($A32,overview!$B$3:$AJ$152,COLUMN(),FALSE) = "","",VLOOKUP($A32,overview!$B$3:$AJ$152,COLUMN(I32),FALSE))</f>
        <v/>
      </c>
      <c r="J32" t="str">
        <f>IF(VLOOKUP($A32,overview!$B$3:$AJ$152,COLUMN(),FALSE) = "","",VLOOKUP($A32,overview!$B$3:$AJ$152,COLUMN(J32),FALSE))</f>
        <v/>
      </c>
      <c r="K32" t="str">
        <f>IF(VLOOKUP($A32,overview!$B$3:$AJ$152,COLUMN(),FALSE) = "","",VLOOKUP($A32,overview!$B$3:$AJ$152,COLUMN(K32),FALSE))</f>
        <v/>
      </c>
      <c r="L32" t="str">
        <f>IF(VLOOKUP($A32,overview!$B$3:$AJ$152,COLUMN(),FALSE) = "","",VLOOKUP($A32,overview!$B$3:$AJ$152,COLUMN(L32),FALSE))</f>
        <v/>
      </c>
      <c r="M32" t="str">
        <f>IF(VLOOKUP($A32,overview!$B$3:$AJ$152,COLUMN(),FALSE) = "","",VLOOKUP($A32,overview!$B$3:$AJ$152,COLUMN(M32),FALSE))</f>
        <v/>
      </c>
      <c r="N32" t="str">
        <f>IF(VLOOKUP($A32,overview!$B$3:$AJ$152,COLUMN(),FALSE) = "","",VLOOKUP($A32,overview!$B$3:$AJ$152,COLUMN(N32),FALSE))</f>
        <v/>
      </c>
      <c r="O32" t="str">
        <f>IF(VLOOKUP($A32,overview!$B$3:$AJ$152,COLUMN(),FALSE) = "","",VLOOKUP($A32,overview!$B$3:$AJ$152,COLUMN(O32),FALSE))</f>
        <v/>
      </c>
      <c r="P32" t="str">
        <f>IF(VLOOKUP($A32,overview!$B$3:$AJ$152,COLUMN(),FALSE) = "","",VLOOKUP($A32,overview!$B$3:$AJ$152,COLUMN(P32),FALSE))</f>
        <v/>
      </c>
      <c r="Q32" t="str">
        <f>IF(VLOOKUP($A32,overview!$B$3:$AJ$152,COLUMN(),FALSE) = "","",VLOOKUP($A32,overview!$B$3:$AJ$152,COLUMN(Q32),FALSE))</f>
        <v/>
      </c>
      <c r="R32" t="str">
        <f>IF(VLOOKUP($A32,overview!$B$3:$AJ$152,COLUMN(),FALSE) = "","",VLOOKUP($A32,overview!$B$3:$AJ$152,COLUMN(R32),FALSE))</f>
        <v/>
      </c>
      <c r="S32" t="str">
        <f>IF(VLOOKUP($A32,overview!$B$3:$AJ$152,COLUMN(),FALSE) = "","",VLOOKUP($A32,overview!$B$3:$AJ$152,COLUMN(S32),FALSE))</f>
        <v/>
      </c>
      <c r="T32" t="str">
        <f>IF(VLOOKUP($A32,overview!$B$3:$AJ$152,COLUMN(),FALSE) = "","",VLOOKUP($A32,overview!$B$3:$AJ$152,COLUMN(T32),FALSE))</f>
        <v/>
      </c>
      <c r="U32" t="str">
        <f>IF(VLOOKUP($A32,overview!$B$3:$AJ$152,COLUMN(),FALSE) = "","",VLOOKUP($A32,overview!$B$3:$AJ$152,COLUMN(U32),FALSE))</f>
        <v/>
      </c>
      <c r="V32" t="str">
        <f>IF(VLOOKUP($A32,overview!$B$3:$AJ$152,COLUMN(),FALSE) = "","",VLOOKUP($A32,overview!$B$3:$AJ$152,COLUMN(V32),FALSE))</f>
        <v/>
      </c>
      <c r="W32" t="str">
        <f>IF(VLOOKUP($A32,overview!$B$3:$AJ$152,COLUMN(),FALSE) = "","",VLOOKUP($A32,overview!$B$3:$AJ$152,COLUMN(W32),FALSE))</f>
        <v/>
      </c>
      <c r="X32" t="str">
        <f>IF(VLOOKUP($A32,overview!$B$3:$AJ$152,COLUMN(),FALSE) = "","",VLOOKUP($A32,overview!$B$3:$AJ$152,COLUMN(X32),FALSE))</f>
        <v/>
      </c>
      <c r="Y32" t="str">
        <f>IF(VLOOKUP($A32,overview!$B$3:$AJ$152,COLUMN(),FALSE) = "","",VLOOKUP($A32,overview!$B$3:$AJ$152,COLUMN(Y32),FALSE))</f>
        <v/>
      </c>
      <c r="Z32" t="str">
        <f>IF(VLOOKUP($A32,overview!$B$3:$AJ$152,COLUMN(),FALSE) = "","",VLOOKUP($A32,overview!$B$3:$AJ$152,COLUMN(Z32),FALSE))</f>
        <v/>
      </c>
      <c r="AA32" t="str">
        <f>IF(VLOOKUP($A32,overview!$B$3:$AJ$152,COLUMN(),FALSE) = "","",VLOOKUP($A32,overview!$B$3:$AJ$152,COLUMN(AA32),FALSE))</f>
        <v/>
      </c>
      <c r="AB32" t="str">
        <f>IF(VLOOKUP($A32,overview!$B$3:$AJ$152,COLUMN(),FALSE) = "","",VLOOKUP($A32,overview!$B$3:$AJ$152,COLUMN(AB32),FALSE))</f>
        <v/>
      </c>
      <c r="AC32" t="str">
        <f>IF(VLOOKUP($A32,overview!$B$3:$AJ$152,COLUMN(),FALSE) = "","",VLOOKUP($A32,overview!$B$3:$AJ$152,COLUMN(AC32),FALSE))</f>
        <v/>
      </c>
      <c r="AD32" t="str">
        <f>IF(VLOOKUP($A32,overview!$B$3:$AJ$152,COLUMN(),FALSE) = "","",VLOOKUP($A32,overview!$B$3:$AJ$152,COLUMN(AD32),FALSE))</f>
        <v/>
      </c>
      <c r="AE32" t="str">
        <f>IF(VLOOKUP($A32,overview!$B$3:$AJ$152,COLUMN(),FALSE) = "","",VLOOKUP($A32,overview!$B$3:$AJ$152,COLUMN(AE32),FALSE))</f>
        <v/>
      </c>
      <c r="AF32" t="str">
        <f>IF(VLOOKUP($A32,overview!$B$3:$AJ$152,COLUMN(),FALSE) = "","",VLOOKUP($A32,overview!$B$3:$AJ$152,COLUMN(AF32),FALSE))</f>
        <v/>
      </c>
      <c r="AG32" t="str">
        <f>IF(VLOOKUP($A32,overview!$B$3:$AJ$152,COLUMN(),FALSE) = "","",VLOOKUP($A32,overview!$B$3:$AJ$152,COLUMN(AG32),FALSE))</f>
        <v/>
      </c>
      <c r="AH32" t="str">
        <f>IF(VLOOKUP($A32,overview!$B$3:$AJ$152,COLUMN(),FALSE) = "","",VLOOKUP($A32,overview!$B$3:$AJ$152,COLUMN(AH32),FALSE))</f>
        <v/>
      </c>
      <c r="AI32" t="str">
        <f>IF(VLOOKUP($A32,overview!$B$3:$AJ$152,COLUMN(),FALSE) = "","",VLOOKUP($A32,overview!$B$3:$AJ$152,COLUMN(AI32),FALSE))</f>
        <v/>
      </c>
    </row>
    <row r="33" spans="1:35" x14ac:dyDescent="0.2">
      <c r="A33" s="2" t="s">
        <v>548</v>
      </c>
      <c r="B33">
        <f>IF(VLOOKUP($A33,overview!$B$3:$AJ$152,COLUMN(),FALSE) = "","",VLOOKUP($A33,overview!$B$3:$AJ$152,COLUMN(B33),FALSE))</f>
        <v>0.33</v>
      </c>
      <c r="C33" t="str">
        <f>IF(VLOOKUP($A33,overview!$B$3:$AJ$152,COLUMN(),FALSE) = "","",VLOOKUP($A33,overview!$B$3:$AJ$152,COLUMN(C33),FALSE))</f>
        <v/>
      </c>
      <c r="D33" t="str">
        <f>IF(VLOOKUP($A33,overview!$B$3:$AJ$152,COLUMN(),FALSE) = "","",VLOOKUP($A33,overview!$B$3:$AJ$152,COLUMN(D33),FALSE))</f>
        <v/>
      </c>
      <c r="E33">
        <f>IF(VLOOKUP($A33,overview!$B$3:$AJ$152,COLUMN(),FALSE) = "","",VLOOKUP($A33,overview!$B$3:$AJ$152,COLUMN(E33),FALSE))</f>
        <v>0.32700000000000001</v>
      </c>
      <c r="F33">
        <f>IF(VLOOKUP($A33,overview!$B$3:$AJ$152,COLUMN(),FALSE) = "","",VLOOKUP($A33,overview!$B$3:$AJ$152,COLUMN(F33),FALSE))</f>
        <v>0.32500000000000001</v>
      </c>
      <c r="G33">
        <f>IF(VLOOKUP($A33,overview!$B$3:$AJ$152,COLUMN(),FALSE) = "","",VLOOKUP($A33,overview!$B$3:$AJ$152,COLUMN(G33),FALSE))</f>
        <v>0.32200000000000001</v>
      </c>
      <c r="H33">
        <f>IF(VLOOKUP($A33,overview!$B$3:$AJ$152,COLUMN(),FALSE) = "","",VLOOKUP($A33,overview!$B$3:$AJ$152,COLUMN(H33),FALSE))</f>
        <v>0.31900000000000001</v>
      </c>
      <c r="I33">
        <f>IF(VLOOKUP($A33,overview!$B$3:$AJ$152,COLUMN(),FALSE) = "","",VLOOKUP($A33,overview!$B$3:$AJ$152,COLUMN(I33),FALSE))</f>
        <v>0.317</v>
      </c>
      <c r="J33">
        <f>IF(VLOOKUP($A33,overview!$B$3:$AJ$152,COLUMN(),FALSE) = "","",VLOOKUP($A33,overview!$B$3:$AJ$152,COLUMN(J33),FALSE))</f>
        <v>0.314</v>
      </c>
      <c r="K33">
        <f>IF(VLOOKUP($A33,overview!$B$3:$AJ$152,COLUMN(),FALSE) = "","",VLOOKUP($A33,overview!$B$3:$AJ$152,COLUMN(K33),FALSE))</f>
        <v>0.311</v>
      </c>
      <c r="L33">
        <f>IF(VLOOKUP($A33,overview!$B$3:$AJ$152,COLUMN(),FALSE) = "","",VLOOKUP($A33,overview!$B$3:$AJ$152,COLUMN(L33),FALSE))</f>
        <v>0.309</v>
      </c>
      <c r="M33">
        <f>IF(VLOOKUP($A33,overview!$B$3:$AJ$152,COLUMN(),FALSE) = "","",VLOOKUP($A33,overview!$B$3:$AJ$152,COLUMN(M33),FALSE))</f>
        <v>0.30599999999999999</v>
      </c>
      <c r="N33">
        <f>IF(VLOOKUP($A33,overview!$B$3:$AJ$152,COLUMN(),FALSE) = "","",VLOOKUP($A33,overview!$B$3:$AJ$152,COLUMN(N33),FALSE))</f>
        <v>0.30299999999999999</v>
      </c>
      <c r="O33">
        <f>IF(VLOOKUP($A33,overview!$B$3:$AJ$152,COLUMN(),FALSE) = "","",VLOOKUP($A33,overview!$B$3:$AJ$152,COLUMN(O33),FALSE))</f>
        <v>0.30099999999999999</v>
      </c>
      <c r="P33">
        <f>IF(VLOOKUP($A33,overview!$B$3:$AJ$152,COLUMN(),FALSE) = "","",VLOOKUP($A33,overview!$B$3:$AJ$152,COLUMN(P33),FALSE))</f>
        <v>0.29799999999999999</v>
      </c>
      <c r="Q33">
        <f>IF(VLOOKUP($A33,overview!$B$3:$AJ$152,COLUMN(),FALSE) = "","",VLOOKUP($A33,overview!$B$3:$AJ$152,COLUMN(Q33),FALSE))</f>
        <v>0.29499999999999998</v>
      </c>
      <c r="R33">
        <f>IF(VLOOKUP($A33,overview!$B$3:$AJ$152,COLUMN(),FALSE) = "","",VLOOKUP($A33,overview!$B$3:$AJ$152,COLUMN(R33),FALSE))</f>
        <v>0.29299999999999998</v>
      </c>
      <c r="S33">
        <f>IF(VLOOKUP($A33,overview!$B$3:$AJ$152,COLUMN(),FALSE) = "","",VLOOKUP($A33,overview!$B$3:$AJ$152,COLUMN(S33),FALSE))</f>
        <v>0.28999999999999998</v>
      </c>
      <c r="T33">
        <f>IF(VLOOKUP($A33,overview!$B$3:$AJ$152,COLUMN(),FALSE) = "","",VLOOKUP($A33,overview!$B$3:$AJ$152,COLUMN(T33),FALSE))</f>
        <v>0.28699999999999998</v>
      </c>
      <c r="U33">
        <f>IF(VLOOKUP($A33,overview!$B$3:$AJ$152,COLUMN(),FALSE) = "","",VLOOKUP($A33,overview!$B$3:$AJ$152,COLUMN(U33),FALSE))</f>
        <v>0.28499999999999998</v>
      </c>
      <c r="V33">
        <f>IF(VLOOKUP($A33,overview!$B$3:$AJ$152,COLUMN(),FALSE) = "","",VLOOKUP($A33,overview!$B$3:$AJ$152,COLUMN(V33),FALSE))</f>
        <v>0.28199999999999997</v>
      </c>
      <c r="W33">
        <f>IF(VLOOKUP($A33,overview!$B$3:$AJ$152,COLUMN(),FALSE) = "","",VLOOKUP($A33,overview!$B$3:$AJ$152,COLUMN(W33),FALSE))</f>
        <v>0.27900000000000003</v>
      </c>
      <c r="X33">
        <f>IF(VLOOKUP($A33,overview!$B$3:$AJ$152,COLUMN(),FALSE) = "","",VLOOKUP($A33,overview!$B$3:$AJ$152,COLUMN(X33),FALSE))</f>
        <v>0.27700000000000002</v>
      </c>
      <c r="Y33">
        <f>IF(VLOOKUP($A33,overview!$B$3:$AJ$152,COLUMN(),FALSE) = "","",VLOOKUP($A33,overview!$B$3:$AJ$152,COLUMN(Y33),FALSE))</f>
        <v>0.27400000000000002</v>
      </c>
      <c r="Z33">
        <f>IF(VLOOKUP($A33,overview!$B$3:$AJ$152,COLUMN(),FALSE) = "","",VLOOKUP($A33,overview!$B$3:$AJ$152,COLUMN(Z33),FALSE))</f>
        <v>0.27100000000000002</v>
      </c>
      <c r="AA33">
        <f>IF(VLOOKUP($A33,overview!$B$3:$AJ$152,COLUMN(),FALSE) = "","",VLOOKUP($A33,overview!$B$3:$AJ$152,COLUMN(AA33),FALSE))</f>
        <v>0.26900000000000002</v>
      </c>
      <c r="AB33">
        <f>IF(VLOOKUP($A33,overview!$B$3:$AJ$152,COLUMN(),FALSE) = "","",VLOOKUP($A33,overview!$B$3:$AJ$152,COLUMN(AB33),FALSE))</f>
        <v>0.26600000000000001</v>
      </c>
      <c r="AC33">
        <f>IF(VLOOKUP($A33,overview!$B$3:$AJ$152,COLUMN(),FALSE) = "","",VLOOKUP($A33,overview!$B$3:$AJ$152,COLUMN(AC33),FALSE))</f>
        <v>0.26300000000000001</v>
      </c>
      <c r="AD33">
        <f>IF(VLOOKUP($A33,overview!$B$3:$AJ$152,COLUMN(),FALSE) = "","",VLOOKUP($A33,overview!$B$3:$AJ$152,COLUMN(AD33),FALSE))</f>
        <v>0.26100000000000001</v>
      </c>
      <c r="AE33">
        <f>IF(VLOOKUP($A33,overview!$B$3:$AJ$152,COLUMN(),FALSE) = "","",VLOOKUP($A33,overview!$B$3:$AJ$152,COLUMN(AE33),FALSE))</f>
        <v>0.25800000000000001</v>
      </c>
      <c r="AF33">
        <f>IF(VLOOKUP($A33,overview!$B$3:$AJ$152,COLUMN(),FALSE) = "","",VLOOKUP($A33,overview!$B$3:$AJ$152,COLUMN(AF33),FALSE))</f>
        <v>0.255</v>
      </c>
      <c r="AG33">
        <f>IF(VLOOKUP($A33,overview!$B$3:$AJ$152,COLUMN(),FALSE) = "","",VLOOKUP($A33,overview!$B$3:$AJ$152,COLUMN(AG33),FALSE))</f>
        <v>0.253</v>
      </c>
      <c r="AH33">
        <f>IF(VLOOKUP($A33,overview!$B$3:$AJ$152,COLUMN(),FALSE) = "","",VLOOKUP($A33,overview!$B$3:$AJ$152,COLUMN(AH33),FALSE))</f>
        <v>0.25</v>
      </c>
      <c r="AI33" t="str">
        <f>IF(VLOOKUP($A33,overview!$B$3:$AJ$152,COLUMN(),FALSE) = "","",VLOOKUP($A33,overview!$B$3:$AJ$152,COLUMN(AI33),FALSE))</f>
        <v>fraction of electrolyzer CAPEX</v>
      </c>
    </row>
    <row r="34" spans="1:35" x14ac:dyDescent="0.2">
      <c r="A34" s="2" t="s">
        <v>428</v>
      </c>
      <c r="B34">
        <f>IF(VLOOKUP($A34,overview!$B$3:$AJ$152,COLUMN(),FALSE) = "","",VLOOKUP($A34,overview!$B$3:$AJ$152,COLUMN(B34),FALSE))</f>
        <v>10000000</v>
      </c>
      <c r="C34" t="str">
        <f>IF(VLOOKUP($A34,overview!$B$3:$AJ$152,COLUMN(),FALSE) = "","",VLOOKUP($A34,overview!$B$3:$AJ$152,COLUMN(C34),FALSE))</f>
        <v/>
      </c>
      <c r="D34" t="str">
        <f>IF(VLOOKUP($A34,overview!$B$3:$AJ$152,COLUMN(),FALSE) = "","",VLOOKUP($A34,overview!$B$3:$AJ$152,COLUMN(D34),FALSE))</f>
        <v/>
      </c>
      <c r="E34" t="str">
        <f>IF(VLOOKUP($A34,overview!$B$3:$AJ$152,COLUMN(),FALSE) = "","",VLOOKUP($A34,overview!$B$3:$AJ$152,COLUMN(E34),FALSE))</f>
        <v/>
      </c>
      <c r="F34" t="str">
        <f>IF(VLOOKUP($A34,overview!$B$3:$AJ$152,COLUMN(),FALSE) = "","",VLOOKUP($A34,overview!$B$3:$AJ$152,COLUMN(F34),FALSE))</f>
        <v/>
      </c>
      <c r="G34" t="str">
        <f>IF(VLOOKUP($A34,overview!$B$3:$AJ$152,COLUMN(),FALSE) = "","",VLOOKUP($A34,overview!$B$3:$AJ$152,COLUMN(G34),FALSE))</f>
        <v/>
      </c>
      <c r="H34" t="str">
        <f>IF(VLOOKUP($A34,overview!$B$3:$AJ$152,COLUMN(),FALSE) = "","",VLOOKUP($A34,overview!$B$3:$AJ$152,COLUMN(H34),FALSE))</f>
        <v/>
      </c>
      <c r="I34" t="str">
        <f>IF(VLOOKUP($A34,overview!$B$3:$AJ$152,COLUMN(),FALSE) = "","",VLOOKUP($A34,overview!$B$3:$AJ$152,COLUMN(I34),FALSE))</f>
        <v/>
      </c>
      <c r="J34" t="str">
        <f>IF(VLOOKUP($A34,overview!$B$3:$AJ$152,COLUMN(),FALSE) = "","",VLOOKUP($A34,overview!$B$3:$AJ$152,COLUMN(J34),FALSE))</f>
        <v/>
      </c>
      <c r="K34" t="str">
        <f>IF(VLOOKUP($A34,overview!$B$3:$AJ$152,COLUMN(),FALSE) = "","",VLOOKUP($A34,overview!$B$3:$AJ$152,COLUMN(K34),FALSE))</f>
        <v/>
      </c>
      <c r="L34" t="str">
        <f>IF(VLOOKUP($A34,overview!$B$3:$AJ$152,COLUMN(),FALSE) = "","",VLOOKUP($A34,overview!$B$3:$AJ$152,COLUMN(L34),FALSE))</f>
        <v/>
      </c>
      <c r="M34" t="str">
        <f>IF(VLOOKUP($A34,overview!$B$3:$AJ$152,COLUMN(),FALSE) = "","",VLOOKUP($A34,overview!$B$3:$AJ$152,COLUMN(M34),FALSE))</f>
        <v/>
      </c>
      <c r="N34" t="str">
        <f>IF(VLOOKUP($A34,overview!$B$3:$AJ$152,COLUMN(),FALSE) = "","",VLOOKUP($A34,overview!$B$3:$AJ$152,COLUMN(N34),FALSE))</f>
        <v/>
      </c>
      <c r="O34" t="str">
        <f>IF(VLOOKUP($A34,overview!$B$3:$AJ$152,COLUMN(),FALSE) = "","",VLOOKUP($A34,overview!$B$3:$AJ$152,COLUMN(O34),FALSE))</f>
        <v/>
      </c>
      <c r="P34" t="str">
        <f>IF(VLOOKUP($A34,overview!$B$3:$AJ$152,COLUMN(),FALSE) = "","",VLOOKUP($A34,overview!$B$3:$AJ$152,COLUMN(P34),FALSE))</f>
        <v/>
      </c>
      <c r="Q34" t="str">
        <f>IF(VLOOKUP($A34,overview!$B$3:$AJ$152,COLUMN(),FALSE) = "","",VLOOKUP($A34,overview!$B$3:$AJ$152,COLUMN(Q34),FALSE))</f>
        <v/>
      </c>
      <c r="R34" t="str">
        <f>IF(VLOOKUP($A34,overview!$B$3:$AJ$152,COLUMN(),FALSE) = "","",VLOOKUP($A34,overview!$B$3:$AJ$152,COLUMN(R34),FALSE))</f>
        <v/>
      </c>
      <c r="S34" t="str">
        <f>IF(VLOOKUP($A34,overview!$B$3:$AJ$152,COLUMN(),FALSE) = "","",VLOOKUP($A34,overview!$B$3:$AJ$152,COLUMN(S34),FALSE))</f>
        <v/>
      </c>
      <c r="T34" t="str">
        <f>IF(VLOOKUP($A34,overview!$B$3:$AJ$152,COLUMN(),FALSE) = "","",VLOOKUP($A34,overview!$B$3:$AJ$152,COLUMN(T34),FALSE))</f>
        <v/>
      </c>
      <c r="U34" t="str">
        <f>IF(VLOOKUP($A34,overview!$B$3:$AJ$152,COLUMN(),FALSE) = "","",VLOOKUP($A34,overview!$B$3:$AJ$152,COLUMN(U34),FALSE))</f>
        <v/>
      </c>
      <c r="V34" t="str">
        <f>IF(VLOOKUP($A34,overview!$B$3:$AJ$152,COLUMN(),FALSE) = "","",VLOOKUP($A34,overview!$B$3:$AJ$152,COLUMN(V34),FALSE))</f>
        <v/>
      </c>
      <c r="W34" t="str">
        <f>IF(VLOOKUP($A34,overview!$B$3:$AJ$152,COLUMN(),FALSE) = "","",VLOOKUP($A34,overview!$B$3:$AJ$152,COLUMN(W34),FALSE))</f>
        <v/>
      </c>
      <c r="X34" t="str">
        <f>IF(VLOOKUP($A34,overview!$B$3:$AJ$152,COLUMN(),FALSE) = "","",VLOOKUP($A34,overview!$B$3:$AJ$152,COLUMN(X34),FALSE))</f>
        <v/>
      </c>
      <c r="Y34" t="str">
        <f>IF(VLOOKUP($A34,overview!$B$3:$AJ$152,COLUMN(),FALSE) = "","",VLOOKUP($A34,overview!$B$3:$AJ$152,COLUMN(Y34),FALSE))</f>
        <v/>
      </c>
      <c r="Z34" t="str">
        <f>IF(VLOOKUP($A34,overview!$B$3:$AJ$152,COLUMN(),FALSE) = "","",VLOOKUP($A34,overview!$B$3:$AJ$152,COLUMN(Z34),FALSE))</f>
        <v/>
      </c>
      <c r="AA34" t="str">
        <f>IF(VLOOKUP($A34,overview!$B$3:$AJ$152,COLUMN(),FALSE) = "","",VLOOKUP($A34,overview!$B$3:$AJ$152,COLUMN(AA34),FALSE))</f>
        <v/>
      </c>
      <c r="AB34" t="str">
        <f>IF(VLOOKUP($A34,overview!$B$3:$AJ$152,COLUMN(),FALSE) = "","",VLOOKUP($A34,overview!$B$3:$AJ$152,COLUMN(AB34),FALSE))</f>
        <v/>
      </c>
      <c r="AC34" t="str">
        <f>IF(VLOOKUP($A34,overview!$B$3:$AJ$152,COLUMN(),FALSE) = "","",VLOOKUP($A34,overview!$B$3:$AJ$152,COLUMN(AC34),FALSE))</f>
        <v/>
      </c>
      <c r="AD34" t="str">
        <f>IF(VLOOKUP($A34,overview!$B$3:$AJ$152,COLUMN(),FALSE) = "","",VLOOKUP($A34,overview!$B$3:$AJ$152,COLUMN(AD34),FALSE))</f>
        <v/>
      </c>
      <c r="AE34" t="str">
        <f>IF(VLOOKUP($A34,overview!$B$3:$AJ$152,COLUMN(),FALSE) = "","",VLOOKUP($A34,overview!$B$3:$AJ$152,COLUMN(AE34),FALSE))</f>
        <v/>
      </c>
      <c r="AF34" t="str">
        <f>IF(VLOOKUP($A34,overview!$B$3:$AJ$152,COLUMN(),FALSE) = "","",VLOOKUP($A34,overview!$B$3:$AJ$152,COLUMN(AF34),FALSE))</f>
        <v/>
      </c>
      <c r="AG34" t="str">
        <f>IF(VLOOKUP($A34,overview!$B$3:$AJ$152,COLUMN(),FALSE) = "","",VLOOKUP($A34,overview!$B$3:$AJ$152,COLUMN(AG34),FALSE))</f>
        <v/>
      </c>
      <c r="AH34" t="str">
        <f>IF(VLOOKUP($A34,overview!$B$3:$AJ$152,COLUMN(),FALSE) = "","",VLOOKUP($A34,overview!$B$3:$AJ$152,COLUMN(AH34),FALSE))</f>
        <v/>
      </c>
      <c r="AI34" t="str">
        <f>IF(VLOOKUP($A34,overview!$B$3:$AJ$152,COLUMN(),FALSE) = "","",VLOOKUP($A34,overview!$B$3:$AJ$152,COLUMN(AI34),FALSE))</f>
        <v>kWh</v>
      </c>
    </row>
    <row r="35" spans="1:35" x14ac:dyDescent="0.2">
      <c r="A35" s="2" t="s">
        <v>435</v>
      </c>
      <c r="B35">
        <f>IF(VLOOKUP($A35,overview!$B$3:$AJ$152,COLUMN(),FALSE) = "","",VLOOKUP($A35,overview!$B$3:$AJ$152,COLUMN(B35),FALSE))</f>
        <v>0</v>
      </c>
      <c r="C35" t="str">
        <f>IF(VLOOKUP($A35,overview!$B$3:$AJ$152,COLUMN(),FALSE) = "","",VLOOKUP($A35,overview!$B$3:$AJ$152,COLUMN(C35),FALSE))</f>
        <v/>
      </c>
      <c r="D35" t="str">
        <f>IF(VLOOKUP($A35,overview!$B$3:$AJ$152,COLUMN(),FALSE) = "","",VLOOKUP($A35,overview!$B$3:$AJ$152,COLUMN(D35),FALSE))</f>
        <v/>
      </c>
      <c r="E35" t="str">
        <f>IF(VLOOKUP($A35,overview!$B$3:$AJ$152,COLUMN(),FALSE) = "","",VLOOKUP($A35,overview!$B$3:$AJ$152,COLUMN(E35),FALSE))</f>
        <v/>
      </c>
      <c r="F35" t="str">
        <f>IF(VLOOKUP($A35,overview!$B$3:$AJ$152,COLUMN(),FALSE) = "","",VLOOKUP($A35,overview!$B$3:$AJ$152,COLUMN(F35),FALSE))</f>
        <v/>
      </c>
      <c r="G35" t="str">
        <f>IF(VLOOKUP($A35,overview!$B$3:$AJ$152,COLUMN(),FALSE) = "","",VLOOKUP($A35,overview!$B$3:$AJ$152,COLUMN(G35),FALSE))</f>
        <v/>
      </c>
      <c r="H35" t="str">
        <f>IF(VLOOKUP($A35,overview!$B$3:$AJ$152,COLUMN(),FALSE) = "","",VLOOKUP($A35,overview!$B$3:$AJ$152,COLUMN(H35),FALSE))</f>
        <v/>
      </c>
      <c r="I35" t="str">
        <f>IF(VLOOKUP($A35,overview!$B$3:$AJ$152,COLUMN(),FALSE) = "","",VLOOKUP($A35,overview!$B$3:$AJ$152,COLUMN(I35),FALSE))</f>
        <v/>
      </c>
      <c r="J35" t="str">
        <f>IF(VLOOKUP($A35,overview!$B$3:$AJ$152,COLUMN(),FALSE) = "","",VLOOKUP($A35,overview!$B$3:$AJ$152,COLUMN(J35),FALSE))</f>
        <v/>
      </c>
      <c r="K35" t="str">
        <f>IF(VLOOKUP($A35,overview!$B$3:$AJ$152,COLUMN(),FALSE) = "","",VLOOKUP($A35,overview!$B$3:$AJ$152,COLUMN(K35),FALSE))</f>
        <v/>
      </c>
      <c r="L35" t="str">
        <f>IF(VLOOKUP($A35,overview!$B$3:$AJ$152,COLUMN(),FALSE) = "","",VLOOKUP($A35,overview!$B$3:$AJ$152,COLUMN(L35),FALSE))</f>
        <v/>
      </c>
      <c r="M35" t="str">
        <f>IF(VLOOKUP($A35,overview!$B$3:$AJ$152,COLUMN(),FALSE) = "","",VLOOKUP($A35,overview!$B$3:$AJ$152,COLUMN(M35),FALSE))</f>
        <v/>
      </c>
      <c r="N35" t="str">
        <f>IF(VLOOKUP($A35,overview!$B$3:$AJ$152,COLUMN(),FALSE) = "","",VLOOKUP($A35,overview!$B$3:$AJ$152,COLUMN(N35),FALSE))</f>
        <v/>
      </c>
      <c r="O35" t="str">
        <f>IF(VLOOKUP($A35,overview!$B$3:$AJ$152,COLUMN(),FALSE) = "","",VLOOKUP($A35,overview!$B$3:$AJ$152,COLUMN(O35),FALSE))</f>
        <v/>
      </c>
      <c r="P35" t="str">
        <f>IF(VLOOKUP($A35,overview!$B$3:$AJ$152,COLUMN(),FALSE) = "","",VLOOKUP($A35,overview!$B$3:$AJ$152,COLUMN(P35),FALSE))</f>
        <v/>
      </c>
      <c r="Q35" t="str">
        <f>IF(VLOOKUP($A35,overview!$B$3:$AJ$152,COLUMN(),FALSE) = "","",VLOOKUP($A35,overview!$B$3:$AJ$152,COLUMN(Q35),FALSE))</f>
        <v/>
      </c>
      <c r="R35" t="str">
        <f>IF(VLOOKUP($A35,overview!$B$3:$AJ$152,COLUMN(),FALSE) = "","",VLOOKUP($A35,overview!$B$3:$AJ$152,COLUMN(R35),FALSE))</f>
        <v/>
      </c>
      <c r="S35" t="str">
        <f>IF(VLOOKUP($A35,overview!$B$3:$AJ$152,COLUMN(),FALSE) = "","",VLOOKUP($A35,overview!$B$3:$AJ$152,COLUMN(S35),FALSE))</f>
        <v/>
      </c>
      <c r="T35" t="str">
        <f>IF(VLOOKUP($A35,overview!$B$3:$AJ$152,COLUMN(),FALSE) = "","",VLOOKUP($A35,overview!$B$3:$AJ$152,COLUMN(T35),FALSE))</f>
        <v/>
      </c>
      <c r="U35" t="str">
        <f>IF(VLOOKUP($A35,overview!$B$3:$AJ$152,COLUMN(),FALSE) = "","",VLOOKUP($A35,overview!$B$3:$AJ$152,COLUMN(U35),FALSE))</f>
        <v/>
      </c>
      <c r="V35" t="str">
        <f>IF(VLOOKUP($A35,overview!$B$3:$AJ$152,COLUMN(),FALSE) = "","",VLOOKUP($A35,overview!$B$3:$AJ$152,COLUMN(V35),FALSE))</f>
        <v/>
      </c>
      <c r="W35" t="str">
        <f>IF(VLOOKUP($A35,overview!$B$3:$AJ$152,COLUMN(),FALSE) = "","",VLOOKUP($A35,overview!$B$3:$AJ$152,COLUMN(W35),FALSE))</f>
        <v/>
      </c>
      <c r="X35" t="str">
        <f>IF(VLOOKUP($A35,overview!$B$3:$AJ$152,COLUMN(),FALSE) = "","",VLOOKUP($A35,overview!$B$3:$AJ$152,COLUMN(X35),FALSE))</f>
        <v/>
      </c>
      <c r="Y35" t="str">
        <f>IF(VLOOKUP($A35,overview!$B$3:$AJ$152,COLUMN(),FALSE) = "","",VLOOKUP($A35,overview!$B$3:$AJ$152,COLUMN(Y35),FALSE))</f>
        <v/>
      </c>
      <c r="Z35" t="str">
        <f>IF(VLOOKUP($A35,overview!$B$3:$AJ$152,COLUMN(),FALSE) = "","",VLOOKUP($A35,overview!$B$3:$AJ$152,COLUMN(Z35),FALSE))</f>
        <v/>
      </c>
      <c r="AA35" t="str">
        <f>IF(VLOOKUP($A35,overview!$B$3:$AJ$152,COLUMN(),FALSE) = "","",VLOOKUP($A35,overview!$B$3:$AJ$152,COLUMN(AA35),FALSE))</f>
        <v/>
      </c>
      <c r="AB35" t="str">
        <f>IF(VLOOKUP($A35,overview!$B$3:$AJ$152,COLUMN(),FALSE) = "","",VLOOKUP($A35,overview!$B$3:$AJ$152,COLUMN(AB35),FALSE))</f>
        <v/>
      </c>
      <c r="AC35" t="str">
        <f>IF(VLOOKUP($A35,overview!$B$3:$AJ$152,COLUMN(),FALSE) = "","",VLOOKUP($A35,overview!$B$3:$AJ$152,COLUMN(AC35),FALSE))</f>
        <v/>
      </c>
      <c r="AD35" t="str">
        <f>IF(VLOOKUP($A35,overview!$B$3:$AJ$152,COLUMN(),FALSE) = "","",VLOOKUP($A35,overview!$B$3:$AJ$152,COLUMN(AD35),FALSE))</f>
        <v/>
      </c>
      <c r="AE35" t="str">
        <f>IF(VLOOKUP($A35,overview!$B$3:$AJ$152,COLUMN(),FALSE) = "","",VLOOKUP($A35,overview!$B$3:$AJ$152,COLUMN(AE35),FALSE))</f>
        <v/>
      </c>
      <c r="AF35" t="str">
        <f>IF(VLOOKUP($A35,overview!$B$3:$AJ$152,COLUMN(),FALSE) = "","",VLOOKUP($A35,overview!$B$3:$AJ$152,COLUMN(AF35),FALSE))</f>
        <v/>
      </c>
      <c r="AG35" t="str">
        <f>IF(VLOOKUP($A35,overview!$B$3:$AJ$152,COLUMN(),FALSE) = "","",VLOOKUP($A35,overview!$B$3:$AJ$152,COLUMN(AG35),FALSE))</f>
        <v/>
      </c>
      <c r="AH35" t="str">
        <f>IF(VLOOKUP($A35,overview!$B$3:$AJ$152,COLUMN(),FALSE) = "","",VLOOKUP($A35,overview!$B$3:$AJ$152,COLUMN(AH35),FALSE))</f>
        <v/>
      </c>
      <c r="AI35" t="str">
        <f>IF(VLOOKUP($A35,overview!$B$3:$AJ$152,COLUMN(),FALSE) = "","",VLOOKUP($A35,overview!$B$3:$AJ$152,COLUMN(AI35),FALSE))</f>
        <v>kWh</v>
      </c>
    </row>
    <row r="36" spans="1:35" x14ac:dyDescent="0.2">
      <c r="A36" s="2" t="s">
        <v>209</v>
      </c>
      <c r="B36">
        <f>IF(VLOOKUP($A36,overview!$B$3:$AJ$152,COLUMN(),FALSE) = "","",VLOOKUP($A36,overview!$B$3:$AJ$152,COLUMN(B36),FALSE))</f>
        <v>21.495668999999999</v>
      </c>
      <c r="C36" t="str">
        <f>IF(VLOOKUP($A36,overview!$B$3:$AJ$152,COLUMN(),FALSE) = "","",VLOOKUP($A36,overview!$B$3:$AJ$152,COLUMN(C36),FALSE))</f>
        <v/>
      </c>
      <c r="D36" t="str">
        <f>IF(VLOOKUP($A36,overview!$B$3:$AJ$152,COLUMN(),FALSE) = "","",VLOOKUP($A36,overview!$B$3:$AJ$152,COLUMN(D36),FALSE))</f>
        <v/>
      </c>
      <c r="E36">
        <f>IF(VLOOKUP($A36,overview!$B$3:$AJ$152,COLUMN(),FALSE) = "","",VLOOKUP($A36,overview!$B$3:$AJ$152,COLUMN(E36),FALSE))</f>
        <v>19.772965317761251</v>
      </c>
      <c r="F36">
        <f>IF(VLOOKUP($A36,overview!$B$3:$AJ$152,COLUMN(),FALSE) = "","",VLOOKUP($A36,overview!$B$3:$AJ$152,COLUMN(F36),FALSE))</f>
        <v>18.773033136795011</v>
      </c>
      <c r="G36">
        <f>IF(VLOOKUP($A36,overview!$B$3:$AJ$152,COLUMN(),FALSE) = "","",VLOOKUP($A36,overview!$B$3:$AJ$152,COLUMN(G36),FALSE))</f>
        <v>18.042857709098019</v>
      </c>
      <c r="H36">
        <f>IF(VLOOKUP($A36,overview!$B$3:$AJ$152,COLUMN(),FALSE) = "","",VLOOKUP($A36,overview!$B$3:$AJ$152,COLUMN(H36),FALSE))</f>
        <v>17.45313473587991</v>
      </c>
      <c r="I36">
        <f>IF(VLOOKUP($A36,overview!$B$3:$AJ$152,COLUMN(),FALSE) = "","",VLOOKUP($A36,overview!$B$3:$AJ$152,COLUMN(I36),FALSE))</f>
        <v>16.949655131065789</v>
      </c>
      <c r="J36">
        <f>IF(VLOOKUP($A36,overview!$B$3:$AJ$152,COLUMN(),FALSE) = "","",VLOOKUP($A36,overview!$B$3:$AJ$152,COLUMN(J36),FALSE))</f>
        <v>16.50477784513</v>
      </c>
      <c r="K36">
        <f>IF(VLOOKUP($A36,overview!$B$3:$AJ$152,COLUMN(),FALSE) = "","",VLOOKUP($A36,overview!$B$3:$AJ$152,COLUMN(K36),FALSE))</f>
        <v>16.102579378107539</v>
      </c>
      <c r="L36">
        <f>IF(VLOOKUP($A36,overview!$B$3:$AJ$152,COLUMN(),FALSE) = "","",VLOOKUP($A36,overview!$B$3:$AJ$152,COLUMN(L36),FALSE))</f>
        <v>15.73307911846053</v>
      </c>
      <c r="M36">
        <f>IF(VLOOKUP($A36,overview!$B$3:$AJ$152,COLUMN(),FALSE) = "","",VLOOKUP($A36,overview!$B$3:$AJ$152,COLUMN(M36),FALSE))</f>
        <v>15.389619722225939</v>
      </c>
      <c r="N36">
        <f>IF(VLOOKUP($A36,overview!$B$3:$AJ$152,COLUMN(),FALSE) = "","",VLOOKUP($A36,overview!$B$3:$AJ$152,COLUMN(N36),FALSE))</f>
        <v>15.06754198643331</v>
      </c>
      <c r="O36">
        <f>IF(VLOOKUP($A36,overview!$B$3:$AJ$152,COLUMN(),FALSE) = "","",VLOOKUP($A36,overview!$B$3:$AJ$152,COLUMN(O36),FALSE))</f>
        <v>14.763457530992239</v>
      </c>
      <c r="P36">
        <f>IF(VLOOKUP($A36,overview!$B$3:$AJ$152,COLUMN(),FALSE) = "","",VLOOKUP($A36,overview!$B$3:$AJ$152,COLUMN(P36),FALSE))</f>
        <v>14.47482335021334</v>
      </c>
      <c r="Q36">
        <f>IF(VLOOKUP($A36,overview!$B$3:$AJ$152,COLUMN(),FALSE) = "","",VLOOKUP($A36,overview!$B$3:$AJ$152,COLUMN(Q36),FALSE))</f>
        <v>14.199679874388011</v>
      </c>
      <c r="R36">
        <f>IF(VLOOKUP($A36,overview!$B$3:$AJ$152,COLUMN(),FALSE) = "","",VLOOKUP($A36,overview!$B$3:$AJ$152,COLUMN(R36),FALSE))</f>
        <v>13.93648276527408</v>
      </c>
      <c r="S36">
        <f>IF(VLOOKUP($A36,overview!$B$3:$AJ$152,COLUMN(),FALSE) = "","",VLOOKUP($A36,overview!$B$3:$AJ$152,COLUMN(S36),FALSE))</f>
        <v>13.68399102394897</v>
      </c>
      <c r="T36">
        <f>IF(VLOOKUP($A36,overview!$B$3:$AJ$152,COLUMN(),FALSE) = "","",VLOOKUP($A36,overview!$B$3:$AJ$152,COLUMN(T36),FALSE))</f>
        <v>13.44119029009765</v>
      </c>
      <c r="U36">
        <f>IF(VLOOKUP($A36,overview!$B$3:$AJ$152,COLUMN(),FALSE) = "","",VLOOKUP($A36,overview!$B$3:$AJ$152,COLUMN(U36),FALSE))</f>
        <v>13.207238886614061</v>
      </c>
      <c r="V36">
        <f>IF(VLOOKUP($A36,overview!$B$3:$AJ$152,COLUMN(),FALSE) = "","",VLOOKUP($A36,overview!$B$3:$AJ$152,COLUMN(V36),FALSE))</f>
        <v>12.981428999265789</v>
      </c>
      <c r="W36">
        <f>IF(VLOOKUP($A36,overview!$B$3:$AJ$152,COLUMN(),FALSE) = "","",VLOOKUP($A36,overview!$B$3:$AJ$152,COLUMN(W36),FALSE))</f>
        <v>12.76315818666602</v>
      </c>
      <c r="X36">
        <f>IF(VLOOKUP($A36,overview!$B$3:$AJ$152,COLUMN(),FALSE) = "","",VLOOKUP($A36,overview!$B$3:$AJ$152,COLUMN(X36),FALSE))</f>
        <v>12.551908100788751</v>
      </c>
      <c r="Y36">
        <f>IF(VLOOKUP($A36,overview!$B$3:$AJ$152,COLUMN(),FALSE) = "","",VLOOKUP($A36,overview!$B$3:$AJ$152,COLUMN(Y36),FALSE))</f>
        <v>12.34722834154217</v>
      </c>
      <c r="Z36">
        <f>IF(VLOOKUP($A36,overview!$B$3:$AJ$152,COLUMN(),FALSE) = "","",VLOOKUP($A36,overview!$B$3:$AJ$152,COLUMN(Z36),FALSE))</f>
        <v>12.148724032506079</v>
      </c>
      <c r="AA36">
        <f>IF(VLOOKUP($A36,overview!$B$3:$AJ$152,COLUMN(),FALSE) = "","",VLOOKUP($A36,overview!$B$3:$AJ$152,COLUMN(AA36),FALSE))</f>
        <v>11.956046137286339</v>
      </c>
      <c r="AB36">
        <f>IF(VLOOKUP($A36,overview!$B$3:$AJ$152,COLUMN(),FALSE) = "","",VLOOKUP($A36,overview!$B$3:$AJ$152,COLUMN(AB36),FALSE))</f>
        <v>11.768883823763881</v>
      </c>
      <c r="AC36">
        <f>IF(VLOOKUP($A36,overview!$B$3:$AJ$152,COLUMN(),FALSE) = "","",VLOOKUP($A36,overview!$B$3:$AJ$152,COLUMN(AC36),FALSE))</f>
        <v>11.586958378896091</v>
      </c>
      <c r="AD36">
        <f>IF(VLOOKUP($A36,overview!$B$3:$AJ$152,COLUMN(),FALSE) = "","",VLOOKUP($A36,overview!$B$3:$AJ$152,COLUMN(AD36),FALSE))</f>
        <v>11.410018311718179</v>
      </c>
      <c r="AE36">
        <f>IF(VLOOKUP($A36,overview!$B$3:$AJ$152,COLUMN(),FALSE) = "","",VLOOKUP($A36,overview!$B$3:$AJ$152,COLUMN(AE36),FALSE))</f>
        <v>11.23783537697321</v>
      </c>
      <c r="AF36">
        <f>IF(VLOOKUP($A36,overview!$B$3:$AJ$152,COLUMN(),FALSE) = "","",VLOOKUP($A36,overview!$B$3:$AJ$152,COLUMN(AF36),FALSE))</f>
        <v>11.070201319337301</v>
      </c>
      <c r="AG36">
        <f>IF(VLOOKUP($A36,overview!$B$3:$AJ$152,COLUMN(),FALSE) = "","",VLOOKUP($A36,overview!$B$3:$AJ$152,COLUMN(AG36),FALSE))</f>
        <v>10.906925186988101</v>
      </c>
      <c r="AH36">
        <f>IF(VLOOKUP($A36,overview!$B$3:$AJ$152,COLUMN(),FALSE) = "","",VLOOKUP($A36,overview!$B$3:$AJ$152,COLUMN(AH36),FALSE))</f>
        <v>10.74783109894277</v>
      </c>
      <c r="AI36" t="str">
        <f>IF(VLOOKUP($A36,overview!$B$3:$AJ$152,COLUMN(),FALSE) = "","",VLOOKUP($A36,overview!$B$3:$AJ$152,COLUMN(AI36),FALSE))</f>
        <v>[EUR/kWh_H2]</v>
      </c>
    </row>
    <row r="37" spans="1:35" x14ac:dyDescent="0.2">
      <c r="A37" s="2" t="s">
        <v>210</v>
      </c>
      <c r="B37">
        <f>IF(VLOOKUP($A37,overview!$B$3:$AJ$152,COLUMN(),FALSE) = "","",VLOOKUP($A37,overview!$B$3:$AJ$152,COLUMN(B37),FALSE))</f>
        <v>0.01</v>
      </c>
      <c r="C37">
        <f>IF(VLOOKUP($A37,overview!$B$3:$AJ$152,COLUMN(),FALSE) = "","",VLOOKUP($A37,overview!$B$3:$AJ$152,COLUMN(C37),FALSE))</f>
        <v>5.0000000000000001E-3</v>
      </c>
      <c r="D37">
        <f>IF(VLOOKUP($A37,overview!$B$3:$AJ$152,COLUMN(),FALSE) = "","",VLOOKUP($A37,overview!$B$3:$AJ$152,COLUMN(D37),FALSE))</f>
        <v>1.4999999999999999E-2</v>
      </c>
      <c r="E37" t="str">
        <f>IF(VLOOKUP($A37,overview!$B$3:$AJ$152,COLUMN(),FALSE) = "","",VLOOKUP($A37,overview!$B$3:$AJ$152,COLUMN(E37),FALSE))</f>
        <v/>
      </c>
      <c r="F37" t="str">
        <f>IF(VLOOKUP($A37,overview!$B$3:$AJ$152,COLUMN(),FALSE) = "","",VLOOKUP($A37,overview!$B$3:$AJ$152,COLUMN(F37),FALSE))</f>
        <v/>
      </c>
      <c r="G37" t="str">
        <f>IF(VLOOKUP($A37,overview!$B$3:$AJ$152,COLUMN(),FALSE) = "","",VLOOKUP($A37,overview!$B$3:$AJ$152,COLUMN(G37),FALSE))</f>
        <v/>
      </c>
      <c r="H37" t="str">
        <f>IF(VLOOKUP($A37,overview!$B$3:$AJ$152,COLUMN(),FALSE) = "","",VLOOKUP($A37,overview!$B$3:$AJ$152,COLUMN(H37),FALSE))</f>
        <v/>
      </c>
      <c r="I37" t="str">
        <f>IF(VLOOKUP($A37,overview!$B$3:$AJ$152,COLUMN(),FALSE) = "","",VLOOKUP($A37,overview!$B$3:$AJ$152,COLUMN(I37),FALSE))</f>
        <v/>
      </c>
      <c r="J37" t="str">
        <f>IF(VLOOKUP($A37,overview!$B$3:$AJ$152,COLUMN(),FALSE) = "","",VLOOKUP($A37,overview!$B$3:$AJ$152,COLUMN(J37),FALSE))</f>
        <v/>
      </c>
      <c r="K37" t="str">
        <f>IF(VLOOKUP($A37,overview!$B$3:$AJ$152,COLUMN(),FALSE) = "","",VLOOKUP($A37,overview!$B$3:$AJ$152,COLUMN(K37),FALSE))</f>
        <v/>
      </c>
      <c r="L37" t="str">
        <f>IF(VLOOKUP($A37,overview!$B$3:$AJ$152,COLUMN(),FALSE) = "","",VLOOKUP($A37,overview!$B$3:$AJ$152,COLUMN(L37),FALSE))</f>
        <v/>
      </c>
      <c r="M37" t="str">
        <f>IF(VLOOKUP($A37,overview!$B$3:$AJ$152,COLUMN(),FALSE) = "","",VLOOKUP($A37,overview!$B$3:$AJ$152,COLUMN(M37),FALSE))</f>
        <v/>
      </c>
      <c r="N37" t="str">
        <f>IF(VLOOKUP($A37,overview!$B$3:$AJ$152,COLUMN(),FALSE) = "","",VLOOKUP($A37,overview!$B$3:$AJ$152,COLUMN(N37),FALSE))</f>
        <v/>
      </c>
      <c r="O37" t="str">
        <f>IF(VLOOKUP($A37,overview!$B$3:$AJ$152,COLUMN(),FALSE) = "","",VLOOKUP($A37,overview!$B$3:$AJ$152,COLUMN(O37),FALSE))</f>
        <v/>
      </c>
      <c r="P37" t="str">
        <f>IF(VLOOKUP($A37,overview!$B$3:$AJ$152,COLUMN(),FALSE) = "","",VLOOKUP($A37,overview!$B$3:$AJ$152,COLUMN(P37),FALSE))</f>
        <v/>
      </c>
      <c r="Q37" t="str">
        <f>IF(VLOOKUP($A37,overview!$B$3:$AJ$152,COLUMN(),FALSE) = "","",VLOOKUP($A37,overview!$B$3:$AJ$152,COLUMN(Q37),FALSE))</f>
        <v/>
      </c>
      <c r="R37" t="str">
        <f>IF(VLOOKUP($A37,overview!$B$3:$AJ$152,COLUMN(),FALSE) = "","",VLOOKUP($A37,overview!$B$3:$AJ$152,COLUMN(R37),FALSE))</f>
        <v/>
      </c>
      <c r="S37" t="str">
        <f>IF(VLOOKUP($A37,overview!$B$3:$AJ$152,COLUMN(),FALSE) = "","",VLOOKUP($A37,overview!$B$3:$AJ$152,COLUMN(S37),FALSE))</f>
        <v/>
      </c>
      <c r="T37" t="str">
        <f>IF(VLOOKUP($A37,overview!$B$3:$AJ$152,COLUMN(),FALSE) = "","",VLOOKUP($A37,overview!$B$3:$AJ$152,COLUMN(T37),FALSE))</f>
        <v/>
      </c>
      <c r="U37" t="str">
        <f>IF(VLOOKUP($A37,overview!$B$3:$AJ$152,COLUMN(),FALSE) = "","",VLOOKUP($A37,overview!$B$3:$AJ$152,COLUMN(U37),FALSE))</f>
        <v/>
      </c>
      <c r="V37" t="str">
        <f>IF(VLOOKUP($A37,overview!$B$3:$AJ$152,COLUMN(),FALSE) = "","",VLOOKUP($A37,overview!$B$3:$AJ$152,COLUMN(V37),FALSE))</f>
        <v/>
      </c>
      <c r="W37" t="str">
        <f>IF(VLOOKUP($A37,overview!$B$3:$AJ$152,COLUMN(),FALSE) = "","",VLOOKUP($A37,overview!$B$3:$AJ$152,COLUMN(W37),FALSE))</f>
        <v/>
      </c>
      <c r="X37" t="str">
        <f>IF(VLOOKUP($A37,overview!$B$3:$AJ$152,COLUMN(),FALSE) = "","",VLOOKUP($A37,overview!$B$3:$AJ$152,COLUMN(X37),FALSE))</f>
        <v/>
      </c>
      <c r="Y37" t="str">
        <f>IF(VLOOKUP($A37,overview!$B$3:$AJ$152,COLUMN(),FALSE) = "","",VLOOKUP($A37,overview!$B$3:$AJ$152,COLUMN(Y37),FALSE))</f>
        <v/>
      </c>
      <c r="Z37" t="str">
        <f>IF(VLOOKUP($A37,overview!$B$3:$AJ$152,COLUMN(),FALSE) = "","",VLOOKUP($A37,overview!$B$3:$AJ$152,COLUMN(Z37),FALSE))</f>
        <v/>
      </c>
      <c r="AA37" t="str">
        <f>IF(VLOOKUP($A37,overview!$B$3:$AJ$152,COLUMN(),FALSE) = "","",VLOOKUP($A37,overview!$B$3:$AJ$152,COLUMN(AA37),FALSE))</f>
        <v/>
      </c>
      <c r="AB37" t="str">
        <f>IF(VLOOKUP($A37,overview!$B$3:$AJ$152,COLUMN(),FALSE) = "","",VLOOKUP($A37,overview!$B$3:$AJ$152,COLUMN(AB37),FALSE))</f>
        <v/>
      </c>
      <c r="AC37" t="str">
        <f>IF(VLOOKUP($A37,overview!$B$3:$AJ$152,COLUMN(),FALSE) = "","",VLOOKUP($A37,overview!$B$3:$AJ$152,COLUMN(AC37),FALSE))</f>
        <v/>
      </c>
      <c r="AD37" t="str">
        <f>IF(VLOOKUP($A37,overview!$B$3:$AJ$152,COLUMN(),FALSE) = "","",VLOOKUP($A37,overview!$B$3:$AJ$152,COLUMN(AD37),FALSE))</f>
        <v/>
      </c>
      <c r="AE37" t="str">
        <f>IF(VLOOKUP($A37,overview!$B$3:$AJ$152,COLUMN(),FALSE) = "","",VLOOKUP($A37,overview!$B$3:$AJ$152,COLUMN(AE37),FALSE))</f>
        <v/>
      </c>
      <c r="AF37" t="str">
        <f>IF(VLOOKUP($A37,overview!$B$3:$AJ$152,COLUMN(),FALSE) = "","",VLOOKUP($A37,overview!$B$3:$AJ$152,COLUMN(AF37),FALSE))</f>
        <v/>
      </c>
      <c r="AG37" t="str">
        <f>IF(VLOOKUP($A37,overview!$B$3:$AJ$152,COLUMN(),FALSE) = "","",VLOOKUP($A37,overview!$B$3:$AJ$152,COLUMN(AG37),FALSE))</f>
        <v/>
      </c>
      <c r="AH37" t="str">
        <f>IF(VLOOKUP($A37,overview!$B$3:$AJ$152,COLUMN(),FALSE) = "","",VLOOKUP($A37,overview!$B$3:$AJ$152,COLUMN(AH37),FALSE))</f>
        <v/>
      </c>
      <c r="AI37" t="str">
        <f>IF(VLOOKUP($A37,overview!$B$3:$AJ$152,COLUMN(),FALSE) = "","",VLOOKUP($A37,overview!$B$3:$AJ$152,COLUMN(AI37),FALSE))</f>
        <v>Fraction of CAPEX p.a.</v>
      </c>
    </row>
    <row r="38" spans="1:35" x14ac:dyDescent="0.2">
      <c r="A38" s="2" t="s">
        <v>429</v>
      </c>
      <c r="B38">
        <f>IF(VLOOKUP($A38,overview!$B$3:$AJ$152,COLUMN(),FALSE) = "","",VLOOKUP($A38,overview!$B$3:$AJ$152,COLUMN(B38),FALSE))</f>
        <v>100000</v>
      </c>
      <c r="C38" t="str">
        <f>IF(VLOOKUP($A38,overview!$B$3:$AJ$152,COLUMN(),FALSE) = "","",VLOOKUP($A38,overview!$B$3:$AJ$152,COLUMN(C38),FALSE))</f>
        <v/>
      </c>
      <c r="D38" t="str">
        <f>IF(VLOOKUP($A38,overview!$B$3:$AJ$152,COLUMN(),FALSE) = "","",VLOOKUP($A38,overview!$B$3:$AJ$152,COLUMN(D38),FALSE))</f>
        <v/>
      </c>
      <c r="E38" t="str">
        <f>IF(VLOOKUP($A38,overview!$B$3:$AJ$152,COLUMN(),FALSE) = "","",VLOOKUP($A38,overview!$B$3:$AJ$152,COLUMN(E38),FALSE))</f>
        <v/>
      </c>
      <c r="F38" t="str">
        <f>IF(VLOOKUP($A38,overview!$B$3:$AJ$152,COLUMN(),FALSE) = "","",VLOOKUP($A38,overview!$B$3:$AJ$152,COLUMN(F38),FALSE))</f>
        <v/>
      </c>
      <c r="G38" t="str">
        <f>IF(VLOOKUP($A38,overview!$B$3:$AJ$152,COLUMN(),FALSE) = "","",VLOOKUP($A38,overview!$B$3:$AJ$152,COLUMN(G38),FALSE))</f>
        <v/>
      </c>
      <c r="H38" t="str">
        <f>IF(VLOOKUP($A38,overview!$B$3:$AJ$152,COLUMN(),FALSE) = "","",VLOOKUP($A38,overview!$B$3:$AJ$152,COLUMN(H38),FALSE))</f>
        <v/>
      </c>
      <c r="I38" t="str">
        <f>IF(VLOOKUP($A38,overview!$B$3:$AJ$152,COLUMN(),FALSE) = "","",VLOOKUP($A38,overview!$B$3:$AJ$152,COLUMN(I38),FALSE))</f>
        <v/>
      </c>
      <c r="J38" t="str">
        <f>IF(VLOOKUP($A38,overview!$B$3:$AJ$152,COLUMN(),FALSE) = "","",VLOOKUP($A38,overview!$B$3:$AJ$152,COLUMN(J38),FALSE))</f>
        <v/>
      </c>
      <c r="K38" t="str">
        <f>IF(VLOOKUP($A38,overview!$B$3:$AJ$152,COLUMN(),FALSE) = "","",VLOOKUP($A38,overview!$B$3:$AJ$152,COLUMN(K38),FALSE))</f>
        <v/>
      </c>
      <c r="L38" t="str">
        <f>IF(VLOOKUP($A38,overview!$B$3:$AJ$152,COLUMN(),FALSE) = "","",VLOOKUP($A38,overview!$B$3:$AJ$152,COLUMN(L38),FALSE))</f>
        <v/>
      </c>
      <c r="M38" t="str">
        <f>IF(VLOOKUP($A38,overview!$B$3:$AJ$152,COLUMN(),FALSE) = "","",VLOOKUP($A38,overview!$B$3:$AJ$152,COLUMN(M38),FALSE))</f>
        <v/>
      </c>
      <c r="N38" t="str">
        <f>IF(VLOOKUP($A38,overview!$B$3:$AJ$152,COLUMN(),FALSE) = "","",VLOOKUP($A38,overview!$B$3:$AJ$152,COLUMN(N38),FALSE))</f>
        <v/>
      </c>
      <c r="O38" t="str">
        <f>IF(VLOOKUP($A38,overview!$B$3:$AJ$152,COLUMN(),FALSE) = "","",VLOOKUP($A38,overview!$B$3:$AJ$152,COLUMN(O38),FALSE))</f>
        <v/>
      </c>
      <c r="P38" t="str">
        <f>IF(VLOOKUP($A38,overview!$B$3:$AJ$152,COLUMN(),FALSE) = "","",VLOOKUP($A38,overview!$B$3:$AJ$152,COLUMN(P38),FALSE))</f>
        <v/>
      </c>
      <c r="Q38" t="str">
        <f>IF(VLOOKUP($A38,overview!$B$3:$AJ$152,COLUMN(),FALSE) = "","",VLOOKUP($A38,overview!$B$3:$AJ$152,COLUMN(Q38),FALSE))</f>
        <v/>
      </c>
      <c r="R38" t="str">
        <f>IF(VLOOKUP($A38,overview!$B$3:$AJ$152,COLUMN(),FALSE) = "","",VLOOKUP($A38,overview!$B$3:$AJ$152,COLUMN(R38),FALSE))</f>
        <v/>
      </c>
      <c r="S38" t="str">
        <f>IF(VLOOKUP($A38,overview!$B$3:$AJ$152,COLUMN(),FALSE) = "","",VLOOKUP($A38,overview!$B$3:$AJ$152,COLUMN(S38),FALSE))</f>
        <v/>
      </c>
      <c r="T38" t="str">
        <f>IF(VLOOKUP($A38,overview!$B$3:$AJ$152,COLUMN(),FALSE) = "","",VLOOKUP($A38,overview!$B$3:$AJ$152,COLUMN(T38),FALSE))</f>
        <v/>
      </c>
      <c r="U38" t="str">
        <f>IF(VLOOKUP($A38,overview!$B$3:$AJ$152,COLUMN(),FALSE) = "","",VLOOKUP($A38,overview!$B$3:$AJ$152,COLUMN(U38),FALSE))</f>
        <v/>
      </c>
      <c r="V38" t="str">
        <f>IF(VLOOKUP($A38,overview!$B$3:$AJ$152,COLUMN(),FALSE) = "","",VLOOKUP($A38,overview!$B$3:$AJ$152,COLUMN(V38),FALSE))</f>
        <v/>
      </c>
      <c r="W38" t="str">
        <f>IF(VLOOKUP($A38,overview!$B$3:$AJ$152,COLUMN(),FALSE) = "","",VLOOKUP($A38,overview!$B$3:$AJ$152,COLUMN(W38),FALSE))</f>
        <v/>
      </c>
      <c r="X38" t="str">
        <f>IF(VLOOKUP($A38,overview!$B$3:$AJ$152,COLUMN(),FALSE) = "","",VLOOKUP($A38,overview!$B$3:$AJ$152,COLUMN(X38),FALSE))</f>
        <v/>
      </c>
      <c r="Y38" t="str">
        <f>IF(VLOOKUP($A38,overview!$B$3:$AJ$152,COLUMN(),FALSE) = "","",VLOOKUP($A38,overview!$B$3:$AJ$152,COLUMN(Y38),FALSE))</f>
        <v/>
      </c>
      <c r="Z38" t="str">
        <f>IF(VLOOKUP($A38,overview!$B$3:$AJ$152,COLUMN(),FALSE) = "","",VLOOKUP($A38,overview!$B$3:$AJ$152,COLUMN(Z38),FALSE))</f>
        <v/>
      </c>
      <c r="AA38" t="str">
        <f>IF(VLOOKUP($A38,overview!$B$3:$AJ$152,COLUMN(),FALSE) = "","",VLOOKUP($A38,overview!$B$3:$AJ$152,COLUMN(AA38),FALSE))</f>
        <v/>
      </c>
      <c r="AB38" t="str">
        <f>IF(VLOOKUP($A38,overview!$B$3:$AJ$152,COLUMN(),FALSE) = "","",VLOOKUP($A38,overview!$B$3:$AJ$152,COLUMN(AB38),FALSE))</f>
        <v/>
      </c>
      <c r="AC38" t="str">
        <f>IF(VLOOKUP($A38,overview!$B$3:$AJ$152,COLUMN(),FALSE) = "","",VLOOKUP($A38,overview!$B$3:$AJ$152,COLUMN(AC38),FALSE))</f>
        <v/>
      </c>
      <c r="AD38" t="str">
        <f>IF(VLOOKUP($A38,overview!$B$3:$AJ$152,COLUMN(),FALSE) = "","",VLOOKUP($A38,overview!$B$3:$AJ$152,COLUMN(AD38),FALSE))</f>
        <v/>
      </c>
      <c r="AE38" t="str">
        <f>IF(VLOOKUP($A38,overview!$B$3:$AJ$152,COLUMN(),FALSE) = "","",VLOOKUP($A38,overview!$B$3:$AJ$152,COLUMN(AE38),FALSE))</f>
        <v/>
      </c>
      <c r="AF38" t="str">
        <f>IF(VLOOKUP($A38,overview!$B$3:$AJ$152,COLUMN(),FALSE) = "","",VLOOKUP($A38,overview!$B$3:$AJ$152,COLUMN(AF38),FALSE))</f>
        <v/>
      </c>
      <c r="AG38" t="str">
        <f>IF(VLOOKUP($A38,overview!$B$3:$AJ$152,COLUMN(),FALSE) = "","",VLOOKUP($A38,overview!$B$3:$AJ$152,COLUMN(AG38),FALSE))</f>
        <v/>
      </c>
      <c r="AH38" t="str">
        <f>IF(VLOOKUP($A38,overview!$B$3:$AJ$152,COLUMN(),FALSE) = "","",VLOOKUP($A38,overview!$B$3:$AJ$152,COLUMN(AH38),FALSE))</f>
        <v/>
      </c>
      <c r="AI38" t="str">
        <f>IF(VLOOKUP($A38,overview!$B$3:$AJ$152,COLUMN(),FALSE) = "","",VLOOKUP($A38,overview!$B$3:$AJ$152,COLUMN(AI38),FALSE))</f>
        <v>kgCO2/hr</v>
      </c>
    </row>
    <row r="39" spans="1:35" x14ac:dyDescent="0.2">
      <c r="A39" s="2" t="s">
        <v>436</v>
      </c>
      <c r="B39">
        <f>IF(VLOOKUP($A39,overview!$B$3:$AJ$152,COLUMN(),FALSE) = "","",VLOOKUP($A39,overview!$B$3:$AJ$152,COLUMN(B39),FALSE))</f>
        <v>0</v>
      </c>
      <c r="C39" t="str">
        <f>IF(VLOOKUP($A39,overview!$B$3:$AJ$152,COLUMN(),FALSE) = "","",VLOOKUP($A39,overview!$B$3:$AJ$152,COLUMN(C39),FALSE))</f>
        <v/>
      </c>
      <c r="D39" t="str">
        <f>IF(VLOOKUP($A39,overview!$B$3:$AJ$152,COLUMN(),FALSE) = "","",VLOOKUP($A39,overview!$B$3:$AJ$152,COLUMN(D39),FALSE))</f>
        <v/>
      </c>
      <c r="E39" t="str">
        <f>IF(VLOOKUP($A39,overview!$B$3:$AJ$152,COLUMN(),FALSE) = "","",VLOOKUP($A39,overview!$B$3:$AJ$152,COLUMN(E39),FALSE))</f>
        <v/>
      </c>
      <c r="F39" t="str">
        <f>IF(VLOOKUP($A39,overview!$B$3:$AJ$152,COLUMN(),FALSE) = "","",VLOOKUP($A39,overview!$B$3:$AJ$152,COLUMN(F39),FALSE))</f>
        <v/>
      </c>
      <c r="G39" t="str">
        <f>IF(VLOOKUP($A39,overview!$B$3:$AJ$152,COLUMN(),FALSE) = "","",VLOOKUP($A39,overview!$B$3:$AJ$152,COLUMN(G39),FALSE))</f>
        <v/>
      </c>
      <c r="H39" t="str">
        <f>IF(VLOOKUP($A39,overview!$B$3:$AJ$152,COLUMN(),FALSE) = "","",VLOOKUP($A39,overview!$B$3:$AJ$152,COLUMN(H39),FALSE))</f>
        <v/>
      </c>
      <c r="I39" t="str">
        <f>IF(VLOOKUP($A39,overview!$B$3:$AJ$152,COLUMN(),FALSE) = "","",VLOOKUP($A39,overview!$B$3:$AJ$152,COLUMN(I39),FALSE))</f>
        <v/>
      </c>
      <c r="J39" t="str">
        <f>IF(VLOOKUP($A39,overview!$B$3:$AJ$152,COLUMN(),FALSE) = "","",VLOOKUP($A39,overview!$B$3:$AJ$152,COLUMN(J39),FALSE))</f>
        <v/>
      </c>
      <c r="K39" t="str">
        <f>IF(VLOOKUP($A39,overview!$B$3:$AJ$152,COLUMN(),FALSE) = "","",VLOOKUP($A39,overview!$B$3:$AJ$152,COLUMN(K39),FALSE))</f>
        <v/>
      </c>
      <c r="L39" t="str">
        <f>IF(VLOOKUP($A39,overview!$B$3:$AJ$152,COLUMN(),FALSE) = "","",VLOOKUP($A39,overview!$B$3:$AJ$152,COLUMN(L39),FALSE))</f>
        <v/>
      </c>
      <c r="M39" t="str">
        <f>IF(VLOOKUP($A39,overview!$B$3:$AJ$152,COLUMN(),FALSE) = "","",VLOOKUP($A39,overview!$B$3:$AJ$152,COLUMN(M39),FALSE))</f>
        <v/>
      </c>
      <c r="N39" t="str">
        <f>IF(VLOOKUP($A39,overview!$B$3:$AJ$152,COLUMN(),FALSE) = "","",VLOOKUP($A39,overview!$B$3:$AJ$152,COLUMN(N39),FALSE))</f>
        <v/>
      </c>
      <c r="O39" t="str">
        <f>IF(VLOOKUP($A39,overview!$B$3:$AJ$152,COLUMN(),FALSE) = "","",VLOOKUP($A39,overview!$B$3:$AJ$152,COLUMN(O39),FALSE))</f>
        <v/>
      </c>
      <c r="P39" t="str">
        <f>IF(VLOOKUP($A39,overview!$B$3:$AJ$152,COLUMN(),FALSE) = "","",VLOOKUP($A39,overview!$B$3:$AJ$152,COLUMN(P39),FALSE))</f>
        <v/>
      </c>
      <c r="Q39" t="str">
        <f>IF(VLOOKUP($A39,overview!$B$3:$AJ$152,COLUMN(),FALSE) = "","",VLOOKUP($A39,overview!$B$3:$AJ$152,COLUMN(Q39),FALSE))</f>
        <v/>
      </c>
      <c r="R39" t="str">
        <f>IF(VLOOKUP($A39,overview!$B$3:$AJ$152,COLUMN(),FALSE) = "","",VLOOKUP($A39,overview!$B$3:$AJ$152,COLUMN(R39),FALSE))</f>
        <v/>
      </c>
      <c r="S39" t="str">
        <f>IF(VLOOKUP($A39,overview!$B$3:$AJ$152,COLUMN(),FALSE) = "","",VLOOKUP($A39,overview!$B$3:$AJ$152,COLUMN(S39),FALSE))</f>
        <v/>
      </c>
      <c r="T39" t="str">
        <f>IF(VLOOKUP($A39,overview!$B$3:$AJ$152,COLUMN(),FALSE) = "","",VLOOKUP($A39,overview!$B$3:$AJ$152,COLUMN(T39),FALSE))</f>
        <v/>
      </c>
      <c r="U39" t="str">
        <f>IF(VLOOKUP($A39,overview!$B$3:$AJ$152,COLUMN(),FALSE) = "","",VLOOKUP($A39,overview!$B$3:$AJ$152,COLUMN(U39),FALSE))</f>
        <v/>
      </c>
      <c r="V39" t="str">
        <f>IF(VLOOKUP($A39,overview!$B$3:$AJ$152,COLUMN(),FALSE) = "","",VLOOKUP($A39,overview!$B$3:$AJ$152,COLUMN(V39),FALSE))</f>
        <v/>
      </c>
      <c r="W39" t="str">
        <f>IF(VLOOKUP($A39,overview!$B$3:$AJ$152,COLUMN(),FALSE) = "","",VLOOKUP($A39,overview!$B$3:$AJ$152,COLUMN(W39),FALSE))</f>
        <v/>
      </c>
      <c r="X39" t="str">
        <f>IF(VLOOKUP($A39,overview!$B$3:$AJ$152,COLUMN(),FALSE) = "","",VLOOKUP($A39,overview!$B$3:$AJ$152,COLUMN(X39),FALSE))</f>
        <v/>
      </c>
      <c r="Y39" t="str">
        <f>IF(VLOOKUP($A39,overview!$B$3:$AJ$152,COLUMN(),FALSE) = "","",VLOOKUP($A39,overview!$B$3:$AJ$152,COLUMN(Y39),FALSE))</f>
        <v/>
      </c>
      <c r="Z39" t="str">
        <f>IF(VLOOKUP($A39,overview!$B$3:$AJ$152,COLUMN(),FALSE) = "","",VLOOKUP($A39,overview!$B$3:$AJ$152,COLUMN(Z39),FALSE))</f>
        <v/>
      </c>
      <c r="AA39" t="str">
        <f>IF(VLOOKUP($A39,overview!$B$3:$AJ$152,COLUMN(),FALSE) = "","",VLOOKUP($A39,overview!$B$3:$AJ$152,COLUMN(AA39),FALSE))</f>
        <v/>
      </c>
      <c r="AB39" t="str">
        <f>IF(VLOOKUP($A39,overview!$B$3:$AJ$152,COLUMN(),FALSE) = "","",VLOOKUP($A39,overview!$B$3:$AJ$152,COLUMN(AB39),FALSE))</f>
        <v/>
      </c>
      <c r="AC39" t="str">
        <f>IF(VLOOKUP($A39,overview!$B$3:$AJ$152,COLUMN(),FALSE) = "","",VLOOKUP($A39,overview!$B$3:$AJ$152,COLUMN(AC39),FALSE))</f>
        <v/>
      </c>
      <c r="AD39" t="str">
        <f>IF(VLOOKUP($A39,overview!$B$3:$AJ$152,COLUMN(),FALSE) = "","",VLOOKUP($A39,overview!$B$3:$AJ$152,COLUMN(AD39),FALSE))</f>
        <v/>
      </c>
      <c r="AE39" t="str">
        <f>IF(VLOOKUP($A39,overview!$B$3:$AJ$152,COLUMN(),FALSE) = "","",VLOOKUP($A39,overview!$B$3:$AJ$152,COLUMN(AE39),FALSE))</f>
        <v/>
      </c>
      <c r="AF39" t="str">
        <f>IF(VLOOKUP($A39,overview!$B$3:$AJ$152,COLUMN(),FALSE) = "","",VLOOKUP($A39,overview!$B$3:$AJ$152,COLUMN(AF39),FALSE))</f>
        <v/>
      </c>
      <c r="AG39" t="str">
        <f>IF(VLOOKUP($A39,overview!$B$3:$AJ$152,COLUMN(),FALSE) = "","",VLOOKUP($A39,overview!$B$3:$AJ$152,COLUMN(AG39),FALSE))</f>
        <v/>
      </c>
      <c r="AH39" t="str">
        <f>IF(VLOOKUP($A39,overview!$B$3:$AJ$152,COLUMN(),FALSE) = "","",VLOOKUP($A39,overview!$B$3:$AJ$152,COLUMN(AH39),FALSE))</f>
        <v/>
      </c>
      <c r="AI39" t="str">
        <f>IF(VLOOKUP($A39,overview!$B$3:$AJ$152,COLUMN(),FALSE) = "","",VLOOKUP($A39,overview!$B$3:$AJ$152,COLUMN(AI39),FALSE))</f>
        <v>kgCO2/hr</v>
      </c>
    </row>
    <row r="40" spans="1:35" x14ac:dyDescent="0.2">
      <c r="A40" s="2" t="s">
        <v>189</v>
      </c>
      <c r="B40">
        <f>IF(VLOOKUP($A40,overview!$B$3:$AJ$152,COLUMN(),FALSE) = "","",VLOOKUP($A40,overview!$B$3:$AJ$152,COLUMN(B40),FALSE))</f>
        <v>730</v>
      </c>
      <c r="C40" t="str">
        <f>IF(VLOOKUP($A40,overview!$B$3:$AJ$152,COLUMN(),FALSE) = "","",VLOOKUP($A40,overview!$B$3:$AJ$152,COLUMN(C40),FALSE))</f>
        <v/>
      </c>
      <c r="D40" t="str">
        <f>IF(VLOOKUP($A40,overview!$B$3:$AJ$152,COLUMN(),FALSE) = "","",VLOOKUP($A40,overview!$B$3:$AJ$152,COLUMN(D40),FALSE))</f>
        <v/>
      </c>
      <c r="E40">
        <f>IF(VLOOKUP($A40,overview!$B$3:$AJ$152,COLUMN(),FALSE) = "","",VLOOKUP($A40,overview!$B$3:$AJ$152,COLUMN(E40),FALSE))</f>
        <v>626.12362693232558</v>
      </c>
      <c r="F40">
        <f>IF(VLOOKUP($A40,overview!$B$3:$AJ$152,COLUMN(),FALSE) = "","",VLOOKUP($A40,overview!$B$3:$AJ$152,COLUMN(F40),FALSE))</f>
        <v>570.44369284945992</v>
      </c>
      <c r="G40">
        <f>IF(VLOOKUP($A40,overview!$B$3:$AJ$152,COLUMN(),FALSE) = "","",VLOOKUP($A40,overview!$B$3:$AJ$152,COLUMN(G40),FALSE))</f>
        <v>531.34406566364214</v>
      </c>
      <c r="H40">
        <f>IF(VLOOKUP($A40,overview!$B$3:$AJ$152,COLUMN(),FALSE) = "","",VLOOKUP($A40,overview!$B$3:$AJ$152,COLUMN(H40),FALSE))</f>
        <v>500.51480117005048</v>
      </c>
      <c r="I40">
        <f>IF(VLOOKUP($A40,overview!$B$3:$AJ$152,COLUMN(),FALSE) = "","",VLOOKUP($A40,overview!$B$3:$AJ$152,COLUMN(I40),FALSE))</f>
        <v>474.64804605141558</v>
      </c>
      <c r="J40">
        <f>IF(VLOOKUP($A40,overview!$B$3:$AJ$152,COLUMN(),FALSE) = "","",VLOOKUP($A40,overview!$B$3:$AJ$152,COLUMN(J40),FALSE))</f>
        <v>452.11815723621748</v>
      </c>
      <c r="K40">
        <f>IF(VLOOKUP($A40,overview!$B$3:$AJ$152,COLUMN(),FALSE) = "","",VLOOKUP($A40,overview!$B$3:$AJ$152,COLUMN(K40),FALSE))</f>
        <v>432.01351402056378</v>
      </c>
      <c r="L40">
        <f>IF(VLOOKUP($A40,overview!$B$3:$AJ$152,COLUMN(),FALSE) = "","",VLOOKUP($A40,overview!$B$3:$AJ$152,COLUMN(L40),FALSE))</f>
        <v>413.77365606546459</v>
      </c>
      <c r="M40">
        <f>IF(VLOOKUP($A40,overview!$B$3:$AJ$152,COLUMN(),FALSE) = "","",VLOOKUP($A40,overview!$B$3:$AJ$152,COLUMN(M40),FALSE))</f>
        <v>397.02955890623281</v>
      </c>
      <c r="N40">
        <f>IF(VLOOKUP($A40,overview!$B$3:$AJ$152,COLUMN(),FALSE) = "","",VLOOKUP($A40,overview!$B$3:$AJ$152,COLUMN(N40),FALSE))</f>
        <v>381.52487592776589</v>
      </c>
      <c r="O40">
        <f>IF(VLOOKUP($A40,overview!$B$3:$AJ$152,COLUMN(),FALSE) = "","",VLOOKUP($A40,overview!$B$3:$AJ$152,COLUMN(O40),FALSE))</f>
        <v>367.07365862815311</v>
      </c>
      <c r="P40">
        <f>IF(VLOOKUP($A40,overview!$B$3:$AJ$152,COLUMN(),FALSE) = "","",VLOOKUP($A40,overview!$B$3:$AJ$152,COLUMN(P40),FALSE))</f>
        <v>353.5361031918319</v>
      </c>
      <c r="Q40">
        <f>IF(VLOOKUP($A40,overview!$B$3:$AJ$152,COLUMN(),FALSE) = "","",VLOOKUP($A40,overview!$B$3:$AJ$152,COLUMN(Q40),FALSE))</f>
        <v>340.80387523607158</v>
      </c>
      <c r="R40">
        <f>IF(VLOOKUP($A40,overview!$B$3:$AJ$152,COLUMN(),FALSE) = "","",VLOOKUP($A40,overview!$B$3:$AJ$152,COLUMN(R40),FALSE))</f>
        <v>328.7908310691929</v>
      </c>
      <c r="S40">
        <f>IF(VLOOKUP($A40,overview!$B$3:$AJ$152,COLUMN(),FALSE) = "","",VLOOKUP($A40,overview!$B$3:$AJ$152,COLUMN(S40),FALSE))</f>
        <v>317.42693033814089</v>
      </c>
      <c r="T40">
        <f>IF(VLOOKUP($A40,overview!$B$3:$AJ$152,COLUMN(),FALSE) = "","",VLOOKUP($A40,overview!$B$3:$AJ$152,COLUMN(T40),FALSE))</f>
        <v>306.6541145173274</v>
      </c>
      <c r="U40">
        <f>IF(VLOOKUP($A40,overview!$B$3:$AJ$152,COLUMN(),FALSE) = "","",VLOOKUP($A40,overview!$B$3:$AJ$152,COLUMN(U40),FALSE))</f>
        <v>296.42343922240849</v>
      </c>
      <c r="V40">
        <f>IF(VLOOKUP($A40,overview!$B$3:$AJ$152,COLUMN(),FALSE) = "","",VLOOKUP($A40,overview!$B$3:$AJ$152,COLUMN(V40),FALSE))</f>
        <v>286.69303066741833</v>
      </c>
      <c r="W40">
        <f>IF(VLOOKUP($A40,overview!$B$3:$AJ$152,COLUMN(),FALSE) = "","",VLOOKUP($A40,overview!$B$3:$AJ$152,COLUMN(W40),FALSE))</f>
        <v>277.42659828489298</v>
      </c>
      <c r="X40">
        <f>IF(VLOOKUP($A40,overview!$B$3:$AJ$152,COLUMN(),FALSE) = "","",VLOOKUP($A40,overview!$B$3:$AJ$152,COLUMN(X40),FALSE))</f>
        <v>268.59233148824399</v>
      </c>
      <c r="Y40">
        <f>IF(VLOOKUP($A40,overview!$B$3:$AJ$152,COLUMN(),FALSE) = "","",VLOOKUP($A40,overview!$B$3:$AJ$152,COLUMN(Y40),FALSE))</f>
        <v>260.16206730488449</v>
      </c>
      <c r="Z40">
        <f>IF(VLOOKUP($A40,overview!$B$3:$AJ$152,COLUMN(),FALSE) = "","",VLOOKUP($A40,overview!$B$3:$AJ$152,COLUMN(Z40),FALSE))</f>
        <v>252.1106525828769</v>
      </c>
      <c r="AA40">
        <f>IF(VLOOKUP($A40,overview!$B$3:$AJ$152,COLUMN(),FALSE) = "","",VLOOKUP($A40,overview!$B$3:$AJ$152,COLUMN(AA40),FALSE))</f>
        <v>244.41544832358889</v>
      </c>
      <c r="AB40">
        <f>IF(VLOOKUP($A40,overview!$B$3:$AJ$152,COLUMN(),FALSE) = "","",VLOOKUP($A40,overview!$B$3:$AJ$152,COLUMN(AB40),FALSE))</f>
        <v>237.05593942032601</v>
      </c>
      <c r="AC40">
        <f>IF(VLOOKUP($A40,overview!$B$3:$AJ$152,COLUMN(),FALSE) = "","",VLOOKUP($A40,overview!$B$3:$AJ$152,COLUMN(AC40),FALSE))</f>
        <v>230.0134236631591</v>
      </c>
      <c r="AD40">
        <f>IF(VLOOKUP($A40,overview!$B$3:$AJ$152,COLUMN(),FALSE) = "","",VLOOKUP($A40,overview!$B$3:$AJ$152,COLUMN(AD40),FALSE))</f>
        <v>223.27076111774821</v>
      </c>
      <c r="AE40">
        <f>IF(VLOOKUP($A40,overview!$B$3:$AJ$152,COLUMN(),FALSE) = "","",VLOOKUP($A40,overview!$B$3:$AJ$152,COLUMN(AE40),FALSE))</f>
        <v>216.8121700332587</v>
      </c>
      <c r="AF40">
        <f>IF(VLOOKUP($A40,overview!$B$3:$AJ$152,COLUMN(),FALSE) = "","",VLOOKUP($A40,overview!$B$3:$AJ$152,COLUMN(AF40),FALSE))</f>
        <v>210.62305900299839</v>
      </c>
      <c r="AG40">
        <f>IF(VLOOKUP($A40,overview!$B$3:$AJ$152,COLUMN(),FALSE) = "","",VLOOKUP($A40,overview!$B$3:$AJ$152,COLUMN(AG40),FALSE))</f>
        <v>204.6898876597235</v>
      </c>
      <c r="AH40">
        <f>IF(VLOOKUP($A40,overview!$B$3:$AJ$152,COLUMN(),FALSE) = "","",VLOOKUP($A40,overview!$B$3:$AJ$152,COLUMN(AH40),FALSE))</f>
        <v>199.0000500453433</v>
      </c>
      <c r="AI40" t="str">
        <f>IF(VLOOKUP($A40,overview!$B$3:$AJ$152,COLUMN(),FALSE) = "","",VLOOKUP($A40,overview!$B$3:$AJ$152,COLUMN(AI40),FALSE))</f>
        <v>[EUR/ton*yr]</v>
      </c>
    </row>
    <row r="41" spans="1:35" x14ac:dyDescent="0.2">
      <c r="A41" s="2" t="s">
        <v>190</v>
      </c>
      <c r="B41">
        <f>IF(VLOOKUP($A41,overview!$B$3:$AJ$152,COLUMN(),FALSE) = "","",VLOOKUP($A41,overview!$B$3:$AJ$152,COLUMN(B41),FALSE))</f>
        <v>0.04</v>
      </c>
      <c r="C41">
        <f>IF(VLOOKUP($A41,overview!$B$3:$AJ$152,COLUMN(),FALSE) = "","",VLOOKUP($A41,overview!$B$3:$AJ$152,COLUMN(C41),FALSE))</f>
        <v>3.5000000000000003E-2</v>
      </c>
      <c r="D41">
        <f>IF(VLOOKUP($A41,overview!$B$3:$AJ$152,COLUMN(),FALSE) = "","",VLOOKUP($A41,overview!$B$3:$AJ$152,COLUMN(D41),FALSE))</f>
        <v>4.4999999999999998E-2</v>
      </c>
      <c r="E41" t="str">
        <f>IF(VLOOKUP($A41,overview!$B$3:$AJ$152,COLUMN(),FALSE) = "","",VLOOKUP($A41,overview!$B$3:$AJ$152,COLUMN(E41),FALSE))</f>
        <v/>
      </c>
      <c r="F41" t="str">
        <f>IF(VLOOKUP($A41,overview!$B$3:$AJ$152,COLUMN(),FALSE) = "","",VLOOKUP($A41,overview!$B$3:$AJ$152,COLUMN(F41),FALSE))</f>
        <v/>
      </c>
      <c r="G41" t="str">
        <f>IF(VLOOKUP($A41,overview!$B$3:$AJ$152,COLUMN(),FALSE) = "","",VLOOKUP($A41,overview!$B$3:$AJ$152,COLUMN(G41),FALSE))</f>
        <v/>
      </c>
      <c r="H41" t="str">
        <f>IF(VLOOKUP($A41,overview!$B$3:$AJ$152,COLUMN(),FALSE) = "","",VLOOKUP($A41,overview!$B$3:$AJ$152,COLUMN(H41),FALSE))</f>
        <v/>
      </c>
      <c r="I41" t="str">
        <f>IF(VLOOKUP($A41,overview!$B$3:$AJ$152,COLUMN(),FALSE) = "","",VLOOKUP($A41,overview!$B$3:$AJ$152,COLUMN(I41),FALSE))</f>
        <v/>
      </c>
      <c r="J41" t="str">
        <f>IF(VLOOKUP($A41,overview!$B$3:$AJ$152,COLUMN(),FALSE) = "","",VLOOKUP($A41,overview!$B$3:$AJ$152,COLUMN(J41),FALSE))</f>
        <v/>
      </c>
      <c r="K41" t="str">
        <f>IF(VLOOKUP($A41,overview!$B$3:$AJ$152,COLUMN(),FALSE) = "","",VLOOKUP($A41,overview!$B$3:$AJ$152,COLUMN(K41),FALSE))</f>
        <v/>
      </c>
      <c r="L41" t="str">
        <f>IF(VLOOKUP($A41,overview!$B$3:$AJ$152,COLUMN(),FALSE) = "","",VLOOKUP($A41,overview!$B$3:$AJ$152,COLUMN(L41),FALSE))</f>
        <v/>
      </c>
      <c r="M41" t="str">
        <f>IF(VLOOKUP($A41,overview!$B$3:$AJ$152,COLUMN(),FALSE) = "","",VLOOKUP($A41,overview!$B$3:$AJ$152,COLUMN(M41),FALSE))</f>
        <v/>
      </c>
      <c r="N41" t="str">
        <f>IF(VLOOKUP($A41,overview!$B$3:$AJ$152,COLUMN(),FALSE) = "","",VLOOKUP($A41,overview!$B$3:$AJ$152,COLUMN(N41),FALSE))</f>
        <v/>
      </c>
      <c r="O41" t="str">
        <f>IF(VLOOKUP($A41,overview!$B$3:$AJ$152,COLUMN(),FALSE) = "","",VLOOKUP($A41,overview!$B$3:$AJ$152,COLUMN(O41),FALSE))</f>
        <v/>
      </c>
      <c r="P41" t="str">
        <f>IF(VLOOKUP($A41,overview!$B$3:$AJ$152,COLUMN(),FALSE) = "","",VLOOKUP($A41,overview!$B$3:$AJ$152,COLUMN(P41),FALSE))</f>
        <v/>
      </c>
      <c r="Q41" t="str">
        <f>IF(VLOOKUP($A41,overview!$B$3:$AJ$152,COLUMN(),FALSE) = "","",VLOOKUP($A41,overview!$B$3:$AJ$152,COLUMN(Q41),FALSE))</f>
        <v/>
      </c>
      <c r="R41" t="str">
        <f>IF(VLOOKUP($A41,overview!$B$3:$AJ$152,COLUMN(),FALSE) = "","",VLOOKUP($A41,overview!$B$3:$AJ$152,COLUMN(R41),FALSE))</f>
        <v/>
      </c>
      <c r="S41" t="str">
        <f>IF(VLOOKUP($A41,overview!$B$3:$AJ$152,COLUMN(),FALSE) = "","",VLOOKUP($A41,overview!$B$3:$AJ$152,COLUMN(S41),FALSE))</f>
        <v/>
      </c>
      <c r="T41" t="str">
        <f>IF(VLOOKUP($A41,overview!$B$3:$AJ$152,COLUMN(),FALSE) = "","",VLOOKUP($A41,overview!$B$3:$AJ$152,COLUMN(T41),FALSE))</f>
        <v/>
      </c>
      <c r="U41" t="str">
        <f>IF(VLOOKUP($A41,overview!$B$3:$AJ$152,COLUMN(),FALSE) = "","",VLOOKUP($A41,overview!$B$3:$AJ$152,COLUMN(U41),FALSE))</f>
        <v/>
      </c>
      <c r="V41" t="str">
        <f>IF(VLOOKUP($A41,overview!$B$3:$AJ$152,COLUMN(),FALSE) = "","",VLOOKUP($A41,overview!$B$3:$AJ$152,COLUMN(V41),FALSE))</f>
        <v/>
      </c>
      <c r="W41" t="str">
        <f>IF(VLOOKUP($A41,overview!$B$3:$AJ$152,COLUMN(),FALSE) = "","",VLOOKUP($A41,overview!$B$3:$AJ$152,COLUMN(W41),FALSE))</f>
        <v/>
      </c>
      <c r="X41" t="str">
        <f>IF(VLOOKUP($A41,overview!$B$3:$AJ$152,COLUMN(),FALSE) = "","",VLOOKUP($A41,overview!$B$3:$AJ$152,COLUMN(X41),FALSE))</f>
        <v/>
      </c>
      <c r="Y41" t="str">
        <f>IF(VLOOKUP($A41,overview!$B$3:$AJ$152,COLUMN(),FALSE) = "","",VLOOKUP($A41,overview!$B$3:$AJ$152,COLUMN(Y41),FALSE))</f>
        <v/>
      </c>
      <c r="Z41" t="str">
        <f>IF(VLOOKUP($A41,overview!$B$3:$AJ$152,COLUMN(),FALSE) = "","",VLOOKUP($A41,overview!$B$3:$AJ$152,COLUMN(Z41),FALSE))</f>
        <v/>
      </c>
      <c r="AA41" t="str">
        <f>IF(VLOOKUP($A41,overview!$B$3:$AJ$152,COLUMN(),FALSE) = "","",VLOOKUP($A41,overview!$B$3:$AJ$152,COLUMN(AA41),FALSE))</f>
        <v/>
      </c>
      <c r="AB41" t="str">
        <f>IF(VLOOKUP($A41,overview!$B$3:$AJ$152,COLUMN(),FALSE) = "","",VLOOKUP($A41,overview!$B$3:$AJ$152,COLUMN(AB41),FALSE))</f>
        <v/>
      </c>
      <c r="AC41" t="str">
        <f>IF(VLOOKUP($A41,overview!$B$3:$AJ$152,COLUMN(),FALSE) = "","",VLOOKUP($A41,overview!$B$3:$AJ$152,COLUMN(AC41),FALSE))</f>
        <v/>
      </c>
      <c r="AD41" t="str">
        <f>IF(VLOOKUP($A41,overview!$B$3:$AJ$152,COLUMN(),FALSE) = "","",VLOOKUP($A41,overview!$B$3:$AJ$152,COLUMN(AD41),FALSE))</f>
        <v/>
      </c>
      <c r="AE41" t="str">
        <f>IF(VLOOKUP($A41,overview!$B$3:$AJ$152,COLUMN(),FALSE) = "","",VLOOKUP($A41,overview!$B$3:$AJ$152,COLUMN(AE41),FALSE))</f>
        <v/>
      </c>
      <c r="AF41" t="str">
        <f>IF(VLOOKUP($A41,overview!$B$3:$AJ$152,COLUMN(),FALSE) = "","",VLOOKUP($A41,overview!$B$3:$AJ$152,COLUMN(AF41),FALSE))</f>
        <v/>
      </c>
      <c r="AG41" t="str">
        <f>IF(VLOOKUP($A41,overview!$B$3:$AJ$152,COLUMN(),FALSE) = "","",VLOOKUP($A41,overview!$B$3:$AJ$152,COLUMN(AG41),FALSE))</f>
        <v/>
      </c>
      <c r="AH41" t="str">
        <f>IF(VLOOKUP($A41,overview!$B$3:$AJ$152,COLUMN(),FALSE) = "","",VLOOKUP($A41,overview!$B$3:$AJ$152,COLUMN(AH41),FALSE))</f>
        <v/>
      </c>
      <c r="AI41" t="str">
        <f>IF(VLOOKUP($A41,overview!$B$3:$AJ$152,COLUMN(),FALSE) = "","",VLOOKUP($A41,overview!$B$3:$AJ$152,COLUMN(AI41),FALSE))</f>
        <v>Fraction of CAPEX p.a.</v>
      </c>
    </row>
    <row r="42" spans="1:35" x14ac:dyDescent="0.2">
      <c r="A42" s="2" t="s">
        <v>191</v>
      </c>
      <c r="B42">
        <f>IF(VLOOKUP($A42,overview!$B$3:$AJ$152,COLUMN(),FALSE) = "","",VLOOKUP($A42,overview!$B$3:$AJ$152,COLUMN(B42),FALSE))</f>
        <v>1.6</v>
      </c>
      <c r="C42" t="str">
        <f>IF(VLOOKUP($A42,overview!$B$3:$AJ$152,COLUMN(),FALSE) = "","",VLOOKUP($A42,overview!$B$3:$AJ$152,COLUMN(C42),FALSE))</f>
        <v/>
      </c>
      <c r="D42" t="str">
        <f>IF(VLOOKUP($A42,overview!$B$3:$AJ$152,COLUMN(),FALSE) = "","",VLOOKUP($A42,overview!$B$3:$AJ$152,COLUMN(D42),FALSE))</f>
        <v/>
      </c>
      <c r="E42" t="str">
        <f>IF(VLOOKUP($A42,overview!$B$3:$AJ$152,COLUMN(),FALSE) = "","",VLOOKUP($A42,overview!$B$3:$AJ$152,COLUMN(E42),FALSE))</f>
        <v/>
      </c>
      <c r="F42" t="str">
        <f>IF(VLOOKUP($A42,overview!$B$3:$AJ$152,COLUMN(),FALSE) = "","",VLOOKUP($A42,overview!$B$3:$AJ$152,COLUMN(F42),FALSE))</f>
        <v/>
      </c>
      <c r="G42" t="str">
        <f>IF(VLOOKUP($A42,overview!$B$3:$AJ$152,COLUMN(),FALSE) = "","",VLOOKUP($A42,overview!$B$3:$AJ$152,COLUMN(G42),FALSE))</f>
        <v/>
      </c>
      <c r="H42" t="str">
        <f>IF(VLOOKUP($A42,overview!$B$3:$AJ$152,COLUMN(),FALSE) = "","",VLOOKUP($A42,overview!$B$3:$AJ$152,COLUMN(H42),FALSE))</f>
        <v/>
      </c>
      <c r="I42" t="str">
        <f>IF(VLOOKUP($A42,overview!$B$3:$AJ$152,COLUMN(),FALSE) = "","",VLOOKUP($A42,overview!$B$3:$AJ$152,COLUMN(I42),FALSE))</f>
        <v/>
      </c>
      <c r="J42" t="str">
        <f>IF(VLOOKUP($A42,overview!$B$3:$AJ$152,COLUMN(),FALSE) = "","",VLOOKUP($A42,overview!$B$3:$AJ$152,COLUMN(J42),FALSE))</f>
        <v/>
      </c>
      <c r="K42" t="str">
        <f>IF(VLOOKUP($A42,overview!$B$3:$AJ$152,COLUMN(),FALSE) = "","",VLOOKUP($A42,overview!$B$3:$AJ$152,COLUMN(K42),FALSE))</f>
        <v/>
      </c>
      <c r="L42" t="str">
        <f>IF(VLOOKUP($A42,overview!$B$3:$AJ$152,COLUMN(),FALSE) = "","",VLOOKUP($A42,overview!$B$3:$AJ$152,COLUMN(L42),FALSE))</f>
        <v/>
      </c>
      <c r="M42" t="str">
        <f>IF(VLOOKUP($A42,overview!$B$3:$AJ$152,COLUMN(),FALSE) = "","",VLOOKUP($A42,overview!$B$3:$AJ$152,COLUMN(M42),FALSE))</f>
        <v/>
      </c>
      <c r="N42" t="str">
        <f>IF(VLOOKUP($A42,overview!$B$3:$AJ$152,COLUMN(),FALSE) = "","",VLOOKUP($A42,overview!$B$3:$AJ$152,COLUMN(N42),FALSE))</f>
        <v/>
      </c>
      <c r="O42" t="str">
        <f>IF(VLOOKUP($A42,overview!$B$3:$AJ$152,COLUMN(),FALSE) = "","",VLOOKUP($A42,overview!$B$3:$AJ$152,COLUMN(O42),FALSE))</f>
        <v/>
      </c>
      <c r="P42" t="str">
        <f>IF(VLOOKUP($A42,overview!$B$3:$AJ$152,COLUMN(),FALSE) = "","",VLOOKUP($A42,overview!$B$3:$AJ$152,COLUMN(P42),FALSE))</f>
        <v/>
      </c>
      <c r="Q42" t="str">
        <f>IF(VLOOKUP($A42,overview!$B$3:$AJ$152,COLUMN(),FALSE) = "","",VLOOKUP($A42,overview!$B$3:$AJ$152,COLUMN(Q42),FALSE))</f>
        <v/>
      </c>
      <c r="R42" t="str">
        <f>IF(VLOOKUP($A42,overview!$B$3:$AJ$152,COLUMN(),FALSE) = "","",VLOOKUP($A42,overview!$B$3:$AJ$152,COLUMN(R42),FALSE))</f>
        <v/>
      </c>
      <c r="S42" t="str">
        <f>IF(VLOOKUP($A42,overview!$B$3:$AJ$152,COLUMN(),FALSE) = "","",VLOOKUP($A42,overview!$B$3:$AJ$152,COLUMN(S42),FALSE))</f>
        <v/>
      </c>
      <c r="T42" t="str">
        <f>IF(VLOOKUP($A42,overview!$B$3:$AJ$152,COLUMN(),FALSE) = "","",VLOOKUP($A42,overview!$B$3:$AJ$152,COLUMN(T42),FALSE))</f>
        <v/>
      </c>
      <c r="U42" t="str">
        <f>IF(VLOOKUP($A42,overview!$B$3:$AJ$152,COLUMN(),FALSE) = "","",VLOOKUP($A42,overview!$B$3:$AJ$152,COLUMN(U42),FALSE))</f>
        <v/>
      </c>
      <c r="V42" t="str">
        <f>IF(VLOOKUP($A42,overview!$B$3:$AJ$152,COLUMN(),FALSE) = "","",VLOOKUP($A42,overview!$B$3:$AJ$152,COLUMN(V42),FALSE))</f>
        <v/>
      </c>
      <c r="W42" t="str">
        <f>IF(VLOOKUP($A42,overview!$B$3:$AJ$152,COLUMN(),FALSE) = "","",VLOOKUP($A42,overview!$B$3:$AJ$152,COLUMN(W42),FALSE))</f>
        <v/>
      </c>
      <c r="X42" t="str">
        <f>IF(VLOOKUP($A42,overview!$B$3:$AJ$152,COLUMN(),FALSE) = "","",VLOOKUP($A42,overview!$B$3:$AJ$152,COLUMN(X42),FALSE))</f>
        <v/>
      </c>
      <c r="Y42" t="str">
        <f>IF(VLOOKUP($A42,overview!$B$3:$AJ$152,COLUMN(),FALSE) = "","",VLOOKUP($A42,overview!$B$3:$AJ$152,COLUMN(Y42),FALSE))</f>
        <v/>
      </c>
      <c r="Z42" t="str">
        <f>IF(VLOOKUP($A42,overview!$B$3:$AJ$152,COLUMN(),FALSE) = "","",VLOOKUP($A42,overview!$B$3:$AJ$152,COLUMN(Z42),FALSE))</f>
        <v/>
      </c>
      <c r="AA42" t="str">
        <f>IF(VLOOKUP($A42,overview!$B$3:$AJ$152,COLUMN(),FALSE) = "","",VLOOKUP($A42,overview!$B$3:$AJ$152,COLUMN(AA42),FALSE))</f>
        <v/>
      </c>
      <c r="AB42" t="str">
        <f>IF(VLOOKUP($A42,overview!$B$3:$AJ$152,COLUMN(),FALSE) = "","",VLOOKUP($A42,overview!$B$3:$AJ$152,COLUMN(AB42),FALSE))</f>
        <v/>
      </c>
      <c r="AC42" t="str">
        <f>IF(VLOOKUP($A42,overview!$B$3:$AJ$152,COLUMN(),FALSE) = "","",VLOOKUP($A42,overview!$B$3:$AJ$152,COLUMN(AC42),FALSE))</f>
        <v/>
      </c>
      <c r="AD42" t="str">
        <f>IF(VLOOKUP($A42,overview!$B$3:$AJ$152,COLUMN(),FALSE) = "","",VLOOKUP($A42,overview!$B$3:$AJ$152,COLUMN(AD42),FALSE))</f>
        <v/>
      </c>
      <c r="AE42" t="str">
        <f>IF(VLOOKUP($A42,overview!$B$3:$AJ$152,COLUMN(),FALSE) = "","",VLOOKUP($A42,overview!$B$3:$AJ$152,COLUMN(AE42),FALSE))</f>
        <v/>
      </c>
      <c r="AF42" t="str">
        <f>IF(VLOOKUP($A42,overview!$B$3:$AJ$152,COLUMN(),FALSE) = "","",VLOOKUP($A42,overview!$B$3:$AJ$152,COLUMN(AF42),FALSE))</f>
        <v/>
      </c>
      <c r="AG42" t="str">
        <f>IF(VLOOKUP($A42,overview!$B$3:$AJ$152,COLUMN(),FALSE) = "","",VLOOKUP($A42,overview!$B$3:$AJ$152,COLUMN(AG42),FALSE))</f>
        <v/>
      </c>
      <c r="AH42" t="str">
        <f>IF(VLOOKUP($A42,overview!$B$3:$AJ$152,COLUMN(),FALSE) = "","",VLOOKUP($A42,overview!$B$3:$AJ$152,COLUMN(AH42),FALSE))</f>
        <v/>
      </c>
      <c r="AI42" t="str">
        <f>IF(VLOOKUP($A42,overview!$B$3:$AJ$152,COLUMN(),FALSE) = "","",VLOOKUP($A42,overview!$B$3:$AJ$152,COLUMN(AI42),FALSE))</f>
        <v>kWhel/kgCO2</v>
      </c>
    </row>
    <row r="43" spans="1:35" x14ac:dyDescent="0.2">
      <c r="A43" s="2" t="s">
        <v>456</v>
      </c>
      <c r="B43">
        <f>IF(VLOOKUP($A43,overview!$B$3:$AJ$152,COLUMN(),FALSE) = "","",VLOOKUP($A43,overview!$B$3:$AJ$152,COLUMN(B43),FALSE))</f>
        <v>0.4</v>
      </c>
      <c r="C43" t="str">
        <f>IF(VLOOKUP($A43,overview!$B$3:$AJ$152,COLUMN(),FALSE) = "","",VLOOKUP($A43,overview!$B$3:$AJ$152,COLUMN(C43),FALSE))</f>
        <v/>
      </c>
      <c r="D43" t="str">
        <f>IF(VLOOKUP($A43,overview!$B$3:$AJ$152,COLUMN(),FALSE) = "","",VLOOKUP($A43,overview!$B$3:$AJ$152,COLUMN(D43),FALSE))</f>
        <v/>
      </c>
      <c r="E43" t="str">
        <f>IF(VLOOKUP($A43,overview!$B$3:$AJ$152,COLUMN(),FALSE) = "","",VLOOKUP($A43,overview!$B$3:$AJ$152,COLUMN(E43),FALSE))</f>
        <v/>
      </c>
      <c r="F43" t="str">
        <f>IF(VLOOKUP($A43,overview!$B$3:$AJ$152,COLUMN(),FALSE) = "","",VLOOKUP($A43,overview!$B$3:$AJ$152,COLUMN(F43),FALSE))</f>
        <v/>
      </c>
      <c r="G43" t="str">
        <f>IF(VLOOKUP($A43,overview!$B$3:$AJ$152,COLUMN(),FALSE) = "","",VLOOKUP($A43,overview!$B$3:$AJ$152,COLUMN(G43),FALSE))</f>
        <v/>
      </c>
      <c r="H43" t="str">
        <f>IF(VLOOKUP($A43,overview!$B$3:$AJ$152,COLUMN(),FALSE) = "","",VLOOKUP($A43,overview!$B$3:$AJ$152,COLUMN(H43),FALSE))</f>
        <v/>
      </c>
      <c r="I43" t="str">
        <f>IF(VLOOKUP($A43,overview!$B$3:$AJ$152,COLUMN(),FALSE) = "","",VLOOKUP($A43,overview!$B$3:$AJ$152,COLUMN(I43),FALSE))</f>
        <v/>
      </c>
      <c r="J43" t="str">
        <f>IF(VLOOKUP($A43,overview!$B$3:$AJ$152,COLUMN(),FALSE) = "","",VLOOKUP($A43,overview!$B$3:$AJ$152,COLUMN(J43),FALSE))</f>
        <v/>
      </c>
      <c r="K43" t="str">
        <f>IF(VLOOKUP($A43,overview!$B$3:$AJ$152,COLUMN(),FALSE) = "","",VLOOKUP($A43,overview!$B$3:$AJ$152,COLUMN(K43),FALSE))</f>
        <v/>
      </c>
      <c r="L43" t="str">
        <f>IF(VLOOKUP($A43,overview!$B$3:$AJ$152,COLUMN(),FALSE) = "","",VLOOKUP($A43,overview!$B$3:$AJ$152,COLUMN(L43),FALSE))</f>
        <v/>
      </c>
      <c r="M43" t="str">
        <f>IF(VLOOKUP($A43,overview!$B$3:$AJ$152,COLUMN(),FALSE) = "","",VLOOKUP($A43,overview!$B$3:$AJ$152,COLUMN(M43),FALSE))</f>
        <v/>
      </c>
      <c r="N43" t="str">
        <f>IF(VLOOKUP($A43,overview!$B$3:$AJ$152,COLUMN(),FALSE) = "","",VLOOKUP($A43,overview!$B$3:$AJ$152,COLUMN(N43),FALSE))</f>
        <v/>
      </c>
      <c r="O43" t="str">
        <f>IF(VLOOKUP($A43,overview!$B$3:$AJ$152,COLUMN(),FALSE) = "","",VLOOKUP($A43,overview!$B$3:$AJ$152,COLUMN(O43),FALSE))</f>
        <v/>
      </c>
      <c r="P43" t="str">
        <f>IF(VLOOKUP($A43,overview!$B$3:$AJ$152,COLUMN(),FALSE) = "","",VLOOKUP($A43,overview!$B$3:$AJ$152,COLUMN(P43),FALSE))</f>
        <v/>
      </c>
      <c r="Q43" t="str">
        <f>IF(VLOOKUP($A43,overview!$B$3:$AJ$152,COLUMN(),FALSE) = "","",VLOOKUP($A43,overview!$B$3:$AJ$152,COLUMN(Q43),FALSE))</f>
        <v/>
      </c>
      <c r="R43" t="str">
        <f>IF(VLOOKUP($A43,overview!$B$3:$AJ$152,COLUMN(),FALSE) = "","",VLOOKUP($A43,overview!$B$3:$AJ$152,COLUMN(R43),FALSE))</f>
        <v/>
      </c>
      <c r="S43" t="str">
        <f>IF(VLOOKUP($A43,overview!$B$3:$AJ$152,COLUMN(),FALSE) = "","",VLOOKUP($A43,overview!$B$3:$AJ$152,COLUMN(S43),FALSE))</f>
        <v/>
      </c>
      <c r="T43" t="str">
        <f>IF(VLOOKUP($A43,overview!$B$3:$AJ$152,COLUMN(),FALSE) = "","",VLOOKUP($A43,overview!$B$3:$AJ$152,COLUMN(T43),FALSE))</f>
        <v/>
      </c>
      <c r="U43" t="str">
        <f>IF(VLOOKUP($A43,overview!$B$3:$AJ$152,COLUMN(),FALSE) = "","",VLOOKUP($A43,overview!$B$3:$AJ$152,COLUMN(U43),FALSE))</f>
        <v/>
      </c>
      <c r="V43" t="str">
        <f>IF(VLOOKUP($A43,overview!$B$3:$AJ$152,COLUMN(),FALSE) = "","",VLOOKUP($A43,overview!$B$3:$AJ$152,COLUMN(V43),FALSE))</f>
        <v/>
      </c>
      <c r="W43" t="str">
        <f>IF(VLOOKUP($A43,overview!$B$3:$AJ$152,COLUMN(),FALSE) = "","",VLOOKUP($A43,overview!$B$3:$AJ$152,COLUMN(W43),FALSE))</f>
        <v/>
      </c>
      <c r="X43" t="str">
        <f>IF(VLOOKUP($A43,overview!$B$3:$AJ$152,COLUMN(),FALSE) = "","",VLOOKUP($A43,overview!$B$3:$AJ$152,COLUMN(X43),FALSE))</f>
        <v/>
      </c>
      <c r="Y43" t="str">
        <f>IF(VLOOKUP($A43,overview!$B$3:$AJ$152,COLUMN(),FALSE) = "","",VLOOKUP($A43,overview!$B$3:$AJ$152,COLUMN(Y43),FALSE))</f>
        <v/>
      </c>
      <c r="Z43" t="str">
        <f>IF(VLOOKUP($A43,overview!$B$3:$AJ$152,COLUMN(),FALSE) = "","",VLOOKUP($A43,overview!$B$3:$AJ$152,COLUMN(Z43),FALSE))</f>
        <v/>
      </c>
      <c r="AA43" t="str">
        <f>IF(VLOOKUP($A43,overview!$B$3:$AJ$152,COLUMN(),FALSE) = "","",VLOOKUP($A43,overview!$B$3:$AJ$152,COLUMN(AA43),FALSE))</f>
        <v/>
      </c>
      <c r="AB43" t="str">
        <f>IF(VLOOKUP($A43,overview!$B$3:$AJ$152,COLUMN(),FALSE) = "","",VLOOKUP($A43,overview!$B$3:$AJ$152,COLUMN(AB43),FALSE))</f>
        <v/>
      </c>
      <c r="AC43" t="str">
        <f>IF(VLOOKUP($A43,overview!$B$3:$AJ$152,COLUMN(),FALSE) = "","",VLOOKUP($A43,overview!$B$3:$AJ$152,COLUMN(AC43),FALSE))</f>
        <v/>
      </c>
      <c r="AD43" t="str">
        <f>IF(VLOOKUP($A43,overview!$B$3:$AJ$152,COLUMN(),FALSE) = "","",VLOOKUP($A43,overview!$B$3:$AJ$152,COLUMN(AD43),FALSE))</f>
        <v/>
      </c>
      <c r="AE43" t="str">
        <f>IF(VLOOKUP($A43,overview!$B$3:$AJ$152,COLUMN(),FALSE) = "","",VLOOKUP($A43,overview!$B$3:$AJ$152,COLUMN(AE43),FALSE))</f>
        <v/>
      </c>
      <c r="AF43" t="str">
        <f>IF(VLOOKUP($A43,overview!$B$3:$AJ$152,COLUMN(),FALSE) = "","",VLOOKUP($A43,overview!$B$3:$AJ$152,COLUMN(AF43),FALSE))</f>
        <v/>
      </c>
      <c r="AG43" t="str">
        <f>IF(VLOOKUP($A43,overview!$B$3:$AJ$152,COLUMN(),FALSE) = "","",VLOOKUP($A43,overview!$B$3:$AJ$152,COLUMN(AG43),FALSE))</f>
        <v/>
      </c>
      <c r="AH43" t="str">
        <f>IF(VLOOKUP($A43,overview!$B$3:$AJ$152,COLUMN(),FALSE) = "","",VLOOKUP($A43,overview!$B$3:$AJ$152,COLUMN(AH43),FALSE))</f>
        <v/>
      </c>
      <c r="AI43" t="str">
        <f>IF(VLOOKUP($A43,overview!$B$3:$AJ$152,COLUMN(),FALSE) = "","",VLOOKUP($A43,overview!$B$3:$AJ$152,COLUMN(AI43),FALSE))</f>
        <v>kWh/kgCO2</v>
      </c>
    </row>
    <row r="44" spans="1:35" x14ac:dyDescent="0.2">
      <c r="A44" s="2" t="s">
        <v>198</v>
      </c>
      <c r="B44">
        <f>IF(VLOOKUP($A44,overview!$B$3:$AJ$152,COLUMN(),FALSE) = "","",VLOOKUP($A44,overview!$B$3:$AJ$152,COLUMN(B44),FALSE))</f>
        <v>12</v>
      </c>
      <c r="C44" t="str">
        <f>IF(VLOOKUP($A44,overview!$B$3:$AJ$152,COLUMN(),FALSE) = "","",VLOOKUP($A44,overview!$B$3:$AJ$152,COLUMN(C44),FALSE))</f>
        <v/>
      </c>
      <c r="D44" t="str">
        <f>IF(VLOOKUP($A44,overview!$B$3:$AJ$152,COLUMN(),FALSE) = "","",VLOOKUP($A44,overview!$B$3:$AJ$152,COLUMN(D44),FALSE))</f>
        <v/>
      </c>
      <c r="E44">
        <f>IF(VLOOKUP($A44,overview!$B$3:$AJ$152,COLUMN(),FALSE) = "","",VLOOKUP($A44,overview!$B$3:$AJ$152,COLUMN(E44),FALSE))</f>
        <v>12</v>
      </c>
      <c r="F44">
        <f>IF(VLOOKUP($A44,overview!$B$3:$AJ$152,COLUMN(),FALSE) = "","",VLOOKUP($A44,overview!$B$3:$AJ$152,COLUMN(F44),FALSE))</f>
        <v>13</v>
      </c>
      <c r="G44">
        <f>IF(VLOOKUP($A44,overview!$B$3:$AJ$152,COLUMN(),FALSE) = "","",VLOOKUP($A44,overview!$B$3:$AJ$152,COLUMN(G44),FALSE))</f>
        <v>13</v>
      </c>
      <c r="H44">
        <f>IF(VLOOKUP($A44,overview!$B$3:$AJ$152,COLUMN(),FALSE) = "","",VLOOKUP($A44,overview!$B$3:$AJ$152,COLUMN(H44),FALSE))</f>
        <v>13</v>
      </c>
      <c r="I44">
        <f>IF(VLOOKUP($A44,overview!$B$3:$AJ$152,COLUMN(),FALSE) = "","",VLOOKUP($A44,overview!$B$3:$AJ$152,COLUMN(I44),FALSE))</f>
        <v>13</v>
      </c>
      <c r="J44">
        <f>IF(VLOOKUP($A44,overview!$B$3:$AJ$152,COLUMN(),FALSE) = "","",VLOOKUP($A44,overview!$B$3:$AJ$152,COLUMN(J44),FALSE))</f>
        <v>14</v>
      </c>
      <c r="K44">
        <f>IF(VLOOKUP($A44,overview!$B$3:$AJ$152,COLUMN(),FALSE) = "","",VLOOKUP($A44,overview!$B$3:$AJ$152,COLUMN(K44),FALSE))</f>
        <v>14</v>
      </c>
      <c r="L44">
        <f>IF(VLOOKUP($A44,overview!$B$3:$AJ$152,COLUMN(),FALSE) = "","",VLOOKUP($A44,overview!$B$3:$AJ$152,COLUMN(L44),FALSE))</f>
        <v>14</v>
      </c>
      <c r="M44">
        <f>IF(VLOOKUP($A44,overview!$B$3:$AJ$152,COLUMN(),FALSE) = "","",VLOOKUP($A44,overview!$B$3:$AJ$152,COLUMN(M44),FALSE))</f>
        <v>14</v>
      </c>
      <c r="N44">
        <f>IF(VLOOKUP($A44,overview!$B$3:$AJ$152,COLUMN(),FALSE) = "","",VLOOKUP($A44,overview!$B$3:$AJ$152,COLUMN(N44),FALSE))</f>
        <v>15</v>
      </c>
      <c r="O44">
        <f>IF(VLOOKUP($A44,overview!$B$3:$AJ$152,COLUMN(),FALSE) = "","",VLOOKUP($A44,overview!$B$3:$AJ$152,COLUMN(O44),FALSE))</f>
        <v>15</v>
      </c>
      <c r="P44">
        <f>IF(VLOOKUP($A44,overview!$B$3:$AJ$152,COLUMN(),FALSE) = "","",VLOOKUP($A44,overview!$B$3:$AJ$152,COLUMN(P44),FALSE))</f>
        <v>15</v>
      </c>
      <c r="Q44">
        <f>IF(VLOOKUP($A44,overview!$B$3:$AJ$152,COLUMN(),FALSE) = "","",VLOOKUP($A44,overview!$B$3:$AJ$152,COLUMN(Q44),FALSE))</f>
        <v>15</v>
      </c>
      <c r="R44">
        <f>IF(VLOOKUP($A44,overview!$B$3:$AJ$152,COLUMN(),FALSE) = "","",VLOOKUP($A44,overview!$B$3:$AJ$152,COLUMN(R44),FALSE))</f>
        <v>16</v>
      </c>
      <c r="S44">
        <f>IF(VLOOKUP($A44,overview!$B$3:$AJ$152,COLUMN(),FALSE) = "","",VLOOKUP($A44,overview!$B$3:$AJ$152,COLUMN(S44),FALSE))</f>
        <v>16</v>
      </c>
      <c r="T44">
        <f>IF(VLOOKUP($A44,overview!$B$3:$AJ$152,COLUMN(),FALSE) = "","",VLOOKUP($A44,overview!$B$3:$AJ$152,COLUMN(T44),FALSE))</f>
        <v>16</v>
      </c>
      <c r="U44">
        <f>IF(VLOOKUP($A44,overview!$B$3:$AJ$152,COLUMN(),FALSE) = "","",VLOOKUP($A44,overview!$B$3:$AJ$152,COLUMN(U44),FALSE))</f>
        <v>17</v>
      </c>
      <c r="V44">
        <f>IF(VLOOKUP($A44,overview!$B$3:$AJ$152,COLUMN(),FALSE) = "","",VLOOKUP($A44,overview!$B$3:$AJ$152,COLUMN(V44),FALSE))</f>
        <v>17</v>
      </c>
      <c r="W44">
        <f>IF(VLOOKUP($A44,overview!$B$3:$AJ$152,COLUMN(),FALSE) = "","",VLOOKUP($A44,overview!$B$3:$AJ$152,COLUMN(W44),FALSE))</f>
        <v>17</v>
      </c>
      <c r="X44">
        <f>IF(VLOOKUP($A44,overview!$B$3:$AJ$152,COLUMN(),FALSE) = "","",VLOOKUP($A44,overview!$B$3:$AJ$152,COLUMN(X44),FALSE))</f>
        <v>17</v>
      </c>
      <c r="Y44">
        <f>IF(VLOOKUP($A44,overview!$B$3:$AJ$152,COLUMN(),FALSE) = "","",VLOOKUP($A44,overview!$B$3:$AJ$152,COLUMN(Y44),FALSE))</f>
        <v>18</v>
      </c>
      <c r="Z44">
        <f>IF(VLOOKUP($A44,overview!$B$3:$AJ$152,COLUMN(),FALSE) = "","",VLOOKUP($A44,overview!$B$3:$AJ$152,COLUMN(Z44),FALSE))</f>
        <v>18</v>
      </c>
      <c r="AA44">
        <f>IF(VLOOKUP($A44,overview!$B$3:$AJ$152,COLUMN(),FALSE) = "","",VLOOKUP($A44,overview!$B$3:$AJ$152,COLUMN(AA44),FALSE))</f>
        <v>18</v>
      </c>
      <c r="AB44">
        <f>IF(VLOOKUP($A44,overview!$B$3:$AJ$152,COLUMN(),FALSE) = "","",VLOOKUP($A44,overview!$B$3:$AJ$152,COLUMN(AB44),FALSE))</f>
        <v>18</v>
      </c>
      <c r="AC44">
        <f>IF(VLOOKUP($A44,overview!$B$3:$AJ$152,COLUMN(),FALSE) = "","",VLOOKUP($A44,overview!$B$3:$AJ$152,COLUMN(AC44),FALSE))</f>
        <v>19</v>
      </c>
      <c r="AD44">
        <f>IF(VLOOKUP($A44,overview!$B$3:$AJ$152,COLUMN(),FALSE) = "","",VLOOKUP($A44,overview!$B$3:$AJ$152,COLUMN(AD44),FALSE))</f>
        <v>19</v>
      </c>
      <c r="AE44">
        <f>IF(VLOOKUP($A44,overview!$B$3:$AJ$152,COLUMN(),FALSE) = "","",VLOOKUP($A44,overview!$B$3:$AJ$152,COLUMN(AE44),FALSE))</f>
        <v>19</v>
      </c>
      <c r="AF44">
        <f>IF(VLOOKUP($A44,overview!$B$3:$AJ$152,COLUMN(),FALSE) = "","",VLOOKUP($A44,overview!$B$3:$AJ$152,COLUMN(AF44),FALSE))</f>
        <v>19</v>
      </c>
      <c r="AG44">
        <f>IF(VLOOKUP($A44,overview!$B$3:$AJ$152,COLUMN(),FALSE) = "","",VLOOKUP($A44,overview!$B$3:$AJ$152,COLUMN(AG44),FALSE))</f>
        <v>20</v>
      </c>
      <c r="AH44">
        <f>IF(VLOOKUP($A44,overview!$B$3:$AJ$152,COLUMN(),FALSE) = "","",VLOOKUP($A44,overview!$B$3:$AJ$152,COLUMN(AH44),FALSE))</f>
        <v>20</v>
      </c>
      <c r="AI44" t="str">
        <f>IF(VLOOKUP($A44,overview!$B$3:$AJ$152,COLUMN(),FALSE) = "","",VLOOKUP($A44,overview!$B$3:$AJ$152,COLUMN(AI44),FALSE))</f>
        <v>years</v>
      </c>
    </row>
    <row r="45" spans="1:35" x14ac:dyDescent="0.2">
      <c r="A45" s="2" t="s">
        <v>460</v>
      </c>
      <c r="B45">
        <f>IF(VLOOKUP($A45,overview!$B$3:$AJ$152,COLUMN(),FALSE) = "","",VLOOKUP($A45,overview!$B$3:$AJ$152,COLUMN(B45),FALSE))</f>
        <v>1000000</v>
      </c>
      <c r="C45" t="str">
        <f>IF(VLOOKUP($A45,overview!$B$3:$AJ$152,COLUMN(),FALSE) = "","",VLOOKUP($A45,overview!$B$3:$AJ$152,COLUMN(C45),FALSE))</f>
        <v/>
      </c>
      <c r="D45" t="str">
        <f>IF(VLOOKUP($A45,overview!$B$3:$AJ$152,COLUMN(),FALSE) = "","",VLOOKUP($A45,overview!$B$3:$AJ$152,COLUMN(D45),FALSE))</f>
        <v/>
      </c>
      <c r="E45" t="str">
        <f>IF(VLOOKUP($A45,overview!$B$3:$AJ$152,COLUMN(),FALSE) = "","",VLOOKUP($A45,overview!$B$3:$AJ$152,COLUMN(E45),FALSE))</f>
        <v/>
      </c>
      <c r="F45" t="str">
        <f>IF(VLOOKUP($A45,overview!$B$3:$AJ$152,COLUMN(),FALSE) = "","",VLOOKUP($A45,overview!$B$3:$AJ$152,COLUMN(F45),FALSE))</f>
        <v/>
      </c>
      <c r="G45" t="str">
        <f>IF(VLOOKUP($A45,overview!$B$3:$AJ$152,COLUMN(),FALSE) = "","",VLOOKUP($A45,overview!$B$3:$AJ$152,COLUMN(G45),FALSE))</f>
        <v/>
      </c>
      <c r="H45" t="str">
        <f>IF(VLOOKUP($A45,overview!$B$3:$AJ$152,COLUMN(),FALSE) = "","",VLOOKUP($A45,overview!$B$3:$AJ$152,COLUMN(H45),FALSE))</f>
        <v/>
      </c>
      <c r="I45" t="str">
        <f>IF(VLOOKUP($A45,overview!$B$3:$AJ$152,COLUMN(),FALSE) = "","",VLOOKUP($A45,overview!$B$3:$AJ$152,COLUMN(I45),FALSE))</f>
        <v/>
      </c>
      <c r="J45" t="str">
        <f>IF(VLOOKUP($A45,overview!$B$3:$AJ$152,COLUMN(),FALSE) = "","",VLOOKUP($A45,overview!$B$3:$AJ$152,COLUMN(J45),FALSE))</f>
        <v/>
      </c>
      <c r="K45" t="str">
        <f>IF(VLOOKUP($A45,overview!$B$3:$AJ$152,COLUMN(),FALSE) = "","",VLOOKUP($A45,overview!$B$3:$AJ$152,COLUMN(K45),FALSE))</f>
        <v/>
      </c>
      <c r="L45" t="str">
        <f>IF(VLOOKUP($A45,overview!$B$3:$AJ$152,COLUMN(),FALSE) = "","",VLOOKUP($A45,overview!$B$3:$AJ$152,COLUMN(L45),FALSE))</f>
        <v/>
      </c>
      <c r="M45" t="str">
        <f>IF(VLOOKUP($A45,overview!$B$3:$AJ$152,COLUMN(),FALSE) = "","",VLOOKUP($A45,overview!$B$3:$AJ$152,COLUMN(M45),FALSE))</f>
        <v/>
      </c>
      <c r="N45" t="str">
        <f>IF(VLOOKUP($A45,overview!$B$3:$AJ$152,COLUMN(),FALSE) = "","",VLOOKUP($A45,overview!$B$3:$AJ$152,COLUMN(N45),FALSE))</f>
        <v/>
      </c>
      <c r="O45" t="str">
        <f>IF(VLOOKUP($A45,overview!$B$3:$AJ$152,COLUMN(),FALSE) = "","",VLOOKUP($A45,overview!$B$3:$AJ$152,COLUMN(O45),FALSE))</f>
        <v/>
      </c>
      <c r="P45" t="str">
        <f>IF(VLOOKUP($A45,overview!$B$3:$AJ$152,COLUMN(),FALSE) = "","",VLOOKUP($A45,overview!$B$3:$AJ$152,COLUMN(P45),FALSE))</f>
        <v/>
      </c>
      <c r="Q45" t="str">
        <f>IF(VLOOKUP($A45,overview!$B$3:$AJ$152,COLUMN(),FALSE) = "","",VLOOKUP($A45,overview!$B$3:$AJ$152,COLUMN(Q45),FALSE))</f>
        <v/>
      </c>
      <c r="R45" t="str">
        <f>IF(VLOOKUP($A45,overview!$B$3:$AJ$152,COLUMN(),FALSE) = "","",VLOOKUP($A45,overview!$B$3:$AJ$152,COLUMN(R45),FALSE))</f>
        <v/>
      </c>
      <c r="S45" t="str">
        <f>IF(VLOOKUP($A45,overview!$B$3:$AJ$152,COLUMN(),FALSE) = "","",VLOOKUP($A45,overview!$B$3:$AJ$152,COLUMN(S45),FALSE))</f>
        <v/>
      </c>
      <c r="T45" t="str">
        <f>IF(VLOOKUP($A45,overview!$B$3:$AJ$152,COLUMN(),FALSE) = "","",VLOOKUP($A45,overview!$B$3:$AJ$152,COLUMN(T45),FALSE))</f>
        <v/>
      </c>
      <c r="U45" t="str">
        <f>IF(VLOOKUP($A45,overview!$B$3:$AJ$152,COLUMN(),FALSE) = "","",VLOOKUP($A45,overview!$B$3:$AJ$152,COLUMN(U45),FALSE))</f>
        <v/>
      </c>
      <c r="V45" t="str">
        <f>IF(VLOOKUP($A45,overview!$B$3:$AJ$152,COLUMN(),FALSE) = "","",VLOOKUP($A45,overview!$B$3:$AJ$152,COLUMN(V45),FALSE))</f>
        <v/>
      </c>
      <c r="W45" t="str">
        <f>IF(VLOOKUP($A45,overview!$B$3:$AJ$152,COLUMN(),FALSE) = "","",VLOOKUP($A45,overview!$B$3:$AJ$152,COLUMN(W45),FALSE))</f>
        <v/>
      </c>
      <c r="X45" t="str">
        <f>IF(VLOOKUP($A45,overview!$B$3:$AJ$152,COLUMN(),FALSE) = "","",VLOOKUP($A45,overview!$B$3:$AJ$152,COLUMN(X45),FALSE))</f>
        <v/>
      </c>
      <c r="Y45" t="str">
        <f>IF(VLOOKUP($A45,overview!$B$3:$AJ$152,COLUMN(),FALSE) = "","",VLOOKUP($A45,overview!$B$3:$AJ$152,COLUMN(Y45),FALSE))</f>
        <v/>
      </c>
      <c r="Z45" t="str">
        <f>IF(VLOOKUP($A45,overview!$B$3:$AJ$152,COLUMN(),FALSE) = "","",VLOOKUP($A45,overview!$B$3:$AJ$152,COLUMN(Z45),FALSE))</f>
        <v/>
      </c>
      <c r="AA45" t="str">
        <f>IF(VLOOKUP($A45,overview!$B$3:$AJ$152,COLUMN(),FALSE) = "","",VLOOKUP($A45,overview!$B$3:$AJ$152,COLUMN(AA45),FALSE))</f>
        <v/>
      </c>
      <c r="AB45" t="str">
        <f>IF(VLOOKUP($A45,overview!$B$3:$AJ$152,COLUMN(),FALSE) = "","",VLOOKUP($A45,overview!$B$3:$AJ$152,COLUMN(AB45),FALSE))</f>
        <v/>
      </c>
      <c r="AC45" t="str">
        <f>IF(VLOOKUP($A45,overview!$B$3:$AJ$152,COLUMN(),FALSE) = "","",VLOOKUP($A45,overview!$B$3:$AJ$152,COLUMN(AC45),FALSE))</f>
        <v/>
      </c>
      <c r="AD45" t="str">
        <f>IF(VLOOKUP($A45,overview!$B$3:$AJ$152,COLUMN(),FALSE) = "","",VLOOKUP($A45,overview!$B$3:$AJ$152,COLUMN(AD45),FALSE))</f>
        <v/>
      </c>
      <c r="AE45" t="str">
        <f>IF(VLOOKUP($A45,overview!$B$3:$AJ$152,COLUMN(),FALSE) = "","",VLOOKUP($A45,overview!$B$3:$AJ$152,COLUMN(AE45),FALSE))</f>
        <v/>
      </c>
      <c r="AF45" t="str">
        <f>IF(VLOOKUP($A45,overview!$B$3:$AJ$152,COLUMN(),FALSE) = "","",VLOOKUP($A45,overview!$B$3:$AJ$152,COLUMN(AF45),FALSE))</f>
        <v/>
      </c>
      <c r="AG45" t="str">
        <f>IF(VLOOKUP($A45,overview!$B$3:$AJ$152,COLUMN(),FALSE) = "","",VLOOKUP($A45,overview!$B$3:$AJ$152,COLUMN(AG45),FALSE))</f>
        <v/>
      </c>
      <c r="AH45" t="str">
        <f>IF(VLOOKUP($A45,overview!$B$3:$AJ$152,COLUMN(),FALSE) = "","",VLOOKUP($A45,overview!$B$3:$AJ$152,COLUMN(AH45),FALSE))</f>
        <v/>
      </c>
      <c r="AI45" t="str">
        <f>IF(VLOOKUP($A45,overview!$B$3:$AJ$152,COLUMN(),FALSE) = "","",VLOOKUP($A45,overview!$B$3:$AJ$152,COLUMN(AI45),FALSE))</f>
        <v>kW</v>
      </c>
    </row>
    <row r="46" spans="1:35" x14ac:dyDescent="0.2">
      <c r="A46" s="2" t="s">
        <v>461</v>
      </c>
      <c r="B46">
        <f>IF(VLOOKUP($A46,overview!$B$3:$AJ$152,COLUMN(),FALSE) = "","",VLOOKUP($A46,overview!$B$3:$AJ$152,COLUMN(B46),FALSE))</f>
        <v>0</v>
      </c>
      <c r="C46" t="str">
        <f>IF(VLOOKUP($A46,overview!$B$3:$AJ$152,COLUMN(),FALSE) = "","",VLOOKUP($A46,overview!$B$3:$AJ$152,COLUMN(C46),FALSE))</f>
        <v/>
      </c>
      <c r="D46" t="str">
        <f>IF(VLOOKUP($A46,overview!$B$3:$AJ$152,COLUMN(),FALSE) = "","",VLOOKUP($A46,overview!$B$3:$AJ$152,COLUMN(D46),FALSE))</f>
        <v/>
      </c>
      <c r="E46" t="str">
        <f>IF(VLOOKUP($A46,overview!$B$3:$AJ$152,COLUMN(),FALSE) = "","",VLOOKUP($A46,overview!$B$3:$AJ$152,COLUMN(E46),FALSE))</f>
        <v/>
      </c>
      <c r="F46" t="str">
        <f>IF(VLOOKUP($A46,overview!$B$3:$AJ$152,COLUMN(),FALSE) = "","",VLOOKUP($A46,overview!$B$3:$AJ$152,COLUMN(F46),FALSE))</f>
        <v/>
      </c>
      <c r="G46" t="str">
        <f>IF(VLOOKUP($A46,overview!$B$3:$AJ$152,COLUMN(),FALSE) = "","",VLOOKUP($A46,overview!$B$3:$AJ$152,COLUMN(G46),FALSE))</f>
        <v/>
      </c>
      <c r="H46" t="str">
        <f>IF(VLOOKUP($A46,overview!$B$3:$AJ$152,COLUMN(),FALSE) = "","",VLOOKUP($A46,overview!$B$3:$AJ$152,COLUMN(H46),FALSE))</f>
        <v/>
      </c>
      <c r="I46" t="str">
        <f>IF(VLOOKUP($A46,overview!$B$3:$AJ$152,COLUMN(),FALSE) = "","",VLOOKUP($A46,overview!$B$3:$AJ$152,COLUMN(I46),FALSE))</f>
        <v/>
      </c>
      <c r="J46" t="str">
        <f>IF(VLOOKUP($A46,overview!$B$3:$AJ$152,COLUMN(),FALSE) = "","",VLOOKUP($A46,overview!$B$3:$AJ$152,COLUMN(J46),FALSE))</f>
        <v/>
      </c>
      <c r="K46" t="str">
        <f>IF(VLOOKUP($A46,overview!$B$3:$AJ$152,COLUMN(),FALSE) = "","",VLOOKUP($A46,overview!$B$3:$AJ$152,COLUMN(K46),FALSE))</f>
        <v/>
      </c>
      <c r="L46" t="str">
        <f>IF(VLOOKUP($A46,overview!$B$3:$AJ$152,COLUMN(),FALSE) = "","",VLOOKUP($A46,overview!$B$3:$AJ$152,COLUMN(L46),FALSE))</f>
        <v/>
      </c>
      <c r="M46" t="str">
        <f>IF(VLOOKUP($A46,overview!$B$3:$AJ$152,COLUMN(),FALSE) = "","",VLOOKUP($A46,overview!$B$3:$AJ$152,COLUMN(M46),FALSE))</f>
        <v/>
      </c>
      <c r="N46" t="str">
        <f>IF(VLOOKUP($A46,overview!$B$3:$AJ$152,COLUMN(),FALSE) = "","",VLOOKUP($A46,overview!$B$3:$AJ$152,COLUMN(N46),FALSE))</f>
        <v/>
      </c>
      <c r="O46" t="str">
        <f>IF(VLOOKUP($A46,overview!$B$3:$AJ$152,COLUMN(),FALSE) = "","",VLOOKUP($A46,overview!$B$3:$AJ$152,COLUMN(O46),FALSE))</f>
        <v/>
      </c>
      <c r="P46" t="str">
        <f>IF(VLOOKUP($A46,overview!$B$3:$AJ$152,COLUMN(),FALSE) = "","",VLOOKUP($A46,overview!$B$3:$AJ$152,COLUMN(P46),FALSE))</f>
        <v/>
      </c>
      <c r="Q46" t="str">
        <f>IF(VLOOKUP($A46,overview!$B$3:$AJ$152,COLUMN(),FALSE) = "","",VLOOKUP($A46,overview!$B$3:$AJ$152,COLUMN(Q46),FALSE))</f>
        <v/>
      </c>
      <c r="R46" t="str">
        <f>IF(VLOOKUP($A46,overview!$B$3:$AJ$152,COLUMN(),FALSE) = "","",VLOOKUP($A46,overview!$B$3:$AJ$152,COLUMN(R46),FALSE))</f>
        <v/>
      </c>
      <c r="S46" t="str">
        <f>IF(VLOOKUP($A46,overview!$B$3:$AJ$152,COLUMN(),FALSE) = "","",VLOOKUP($A46,overview!$B$3:$AJ$152,COLUMN(S46),FALSE))</f>
        <v/>
      </c>
      <c r="T46" t="str">
        <f>IF(VLOOKUP($A46,overview!$B$3:$AJ$152,COLUMN(),FALSE) = "","",VLOOKUP($A46,overview!$B$3:$AJ$152,COLUMN(T46),FALSE))</f>
        <v/>
      </c>
      <c r="U46" t="str">
        <f>IF(VLOOKUP($A46,overview!$B$3:$AJ$152,COLUMN(),FALSE) = "","",VLOOKUP($A46,overview!$B$3:$AJ$152,COLUMN(U46),FALSE))</f>
        <v/>
      </c>
      <c r="V46" t="str">
        <f>IF(VLOOKUP($A46,overview!$B$3:$AJ$152,COLUMN(),FALSE) = "","",VLOOKUP($A46,overview!$B$3:$AJ$152,COLUMN(V46),FALSE))</f>
        <v/>
      </c>
      <c r="W46" t="str">
        <f>IF(VLOOKUP($A46,overview!$B$3:$AJ$152,COLUMN(),FALSE) = "","",VLOOKUP($A46,overview!$B$3:$AJ$152,COLUMN(W46),FALSE))</f>
        <v/>
      </c>
      <c r="X46" t="str">
        <f>IF(VLOOKUP($A46,overview!$B$3:$AJ$152,COLUMN(),FALSE) = "","",VLOOKUP($A46,overview!$B$3:$AJ$152,COLUMN(X46),FALSE))</f>
        <v/>
      </c>
      <c r="Y46" t="str">
        <f>IF(VLOOKUP($A46,overview!$B$3:$AJ$152,COLUMN(),FALSE) = "","",VLOOKUP($A46,overview!$B$3:$AJ$152,COLUMN(Y46),FALSE))</f>
        <v/>
      </c>
      <c r="Z46" t="str">
        <f>IF(VLOOKUP($A46,overview!$B$3:$AJ$152,COLUMN(),FALSE) = "","",VLOOKUP($A46,overview!$B$3:$AJ$152,COLUMN(Z46),FALSE))</f>
        <v/>
      </c>
      <c r="AA46" t="str">
        <f>IF(VLOOKUP($A46,overview!$B$3:$AJ$152,COLUMN(),FALSE) = "","",VLOOKUP($A46,overview!$B$3:$AJ$152,COLUMN(AA46),FALSE))</f>
        <v/>
      </c>
      <c r="AB46" t="str">
        <f>IF(VLOOKUP($A46,overview!$B$3:$AJ$152,COLUMN(),FALSE) = "","",VLOOKUP($A46,overview!$B$3:$AJ$152,COLUMN(AB46),FALSE))</f>
        <v/>
      </c>
      <c r="AC46" t="str">
        <f>IF(VLOOKUP($A46,overview!$B$3:$AJ$152,COLUMN(),FALSE) = "","",VLOOKUP($A46,overview!$B$3:$AJ$152,COLUMN(AC46),FALSE))</f>
        <v/>
      </c>
      <c r="AD46" t="str">
        <f>IF(VLOOKUP($A46,overview!$B$3:$AJ$152,COLUMN(),FALSE) = "","",VLOOKUP($A46,overview!$B$3:$AJ$152,COLUMN(AD46),FALSE))</f>
        <v/>
      </c>
      <c r="AE46" t="str">
        <f>IF(VLOOKUP($A46,overview!$B$3:$AJ$152,COLUMN(),FALSE) = "","",VLOOKUP($A46,overview!$B$3:$AJ$152,COLUMN(AE46),FALSE))</f>
        <v/>
      </c>
      <c r="AF46" t="str">
        <f>IF(VLOOKUP($A46,overview!$B$3:$AJ$152,COLUMN(),FALSE) = "","",VLOOKUP($A46,overview!$B$3:$AJ$152,COLUMN(AF46),FALSE))</f>
        <v/>
      </c>
      <c r="AG46" t="str">
        <f>IF(VLOOKUP($A46,overview!$B$3:$AJ$152,COLUMN(),FALSE) = "","",VLOOKUP($A46,overview!$B$3:$AJ$152,COLUMN(AG46),FALSE))</f>
        <v/>
      </c>
      <c r="AH46" t="str">
        <f>IF(VLOOKUP($A46,overview!$B$3:$AJ$152,COLUMN(),FALSE) = "","",VLOOKUP($A46,overview!$B$3:$AJ$152,COLUMN(AH46),FALSE))</f>
        <v/>
      </c>
      <c r="AI46" t="str">
        <f>IF(VLOOKUP($A46,overview!$B$3:$AJ$152,COLUMN(),FALSE) = "","",VLOOKUP($A46,overview!$B$3:$AJ$152,COLUMN(AI46),FALSE))</f>
        <v>kW</v>
      </c>
    </row>
    <row r="47" spans="1:35" x14ac:dyDescent="0.2">
      <c r="A47" s="2" t="s">
        <v>462</v>
      </c>
      <c r="B47">
        <f>IF(VLOOKUP($A47,overview!$B$3:$AJ$152,COLUMN(),FALSE) = "","",VLOOKUP($A47,overview!$B$3:$AJ$152,COLUMN(B47),FALSE))</f>
        <v>100</v>
      </c>
      <c r="C47" t="str">
        <f>IF(VLOOKUP($A47,overview!$B$3:$AJ$152,COLUMN(),FALSE) = "","",VLOOKUP($A47,overview!$B$3:$AJ$152,COLUMN(C47),FALSE))</f>
        <v/>
      </c>
      <c r="D47" t="str">
        <f>IF(VLOOKUP($A47,overview!$B$3:$AJ$152,COLUMN(),FALSE) = "","",VLOOKUP($A47,overview!$B$3:$AJ$152,COLUMN(D47),FALSE))</f>
        <v/>
      </c>
      <c r="E47" t="str">
        <f>IF(VLOOKUP($A47,overview!$B$3:$AJ$152,COLUMN(),FALSE) = "","",VLOOKUP($A47,overview!$B$3:$AJ$152,COLUMN(E47),FALSE))</f>
        <v/>
      </c>
      <c r="F47" t="str">
        <f>IF(VLOOKUP($A47,overview!$B$3:$AJ$152,COLUMN(),FALSE) = "","",VLOOKUP($A47,overview!$B$3:$AJ$152,COLUMN(F47),FALSE))</f>
        <v/>
      </c>
      <c r="G47" t="str">
        <f>IF(VLOOKUP($A47,overview!$B$3:$AJ$152,COLUMN(),FALSE) = "","",VLOOKUP($A47,overview!$B$3:$AJ$152,COLUMN(G47),FALSE))</f>
        <v/>
      </c>
      <c r="H47" t="str">
        <f>IF(VLOOKUP($A47,overview!$B$3:$AJ$152,COLUMN(),FALSE) = "","",VLOOKUP($A47,overview!$B$3:$AJ$152,COLUMN(H47),FALSE))</f>
        <v/>
      </c>
      <c r="I47" t="str">
        <f>IF(VLOOKUP($A47,overview!$B$3:$AJ$152,COLUMN(),FALSE) = "","",VLOOKUP($A47,overview!$B$3:$AJ$152,COLUMN(I47),FALSE))</f>
        <v/>
      </c>
      <c r="J47" t="str">
        <f>IF(VLOOKUP($A47,overview!$B$3:$AJ$152,COLUMN(),FALSE) = "","",VLOOKUP($A47,overview!$B$3:$AJ$152,COLUMN(J47),FALSE))</f>
        <v/>
      </c>
      <c r="K47" t="str">
        <f>IF(VLOOKUP($A47,overview!$B$3:$AJ$152,COLUMN(),FALSE) = "","",VLOOKUP($A47,overview!$B$3:$AJ$152,COLUMN(K47),FALSE))</f>
        <v/>
      </c>
      <c r="L47" t="str">
        <f>IF(VLOOKUP($A47,overview!$B$3:$AJ$152,COLUMN(),FALSE) = "","",VLOOKUP($A47,overview!$B$3:$AJ$152,COLUMN(L47),FALSE))</f>
        <v/>
      </c>
      <c r="M47" t="str">
        <f>IF(VLOOKUP($A47,overview!$B$3:$AJ$152,COLUMN(),FALSE) = "","",VLOOKUP($A47,overview!$B$3:$AJ$152,COLUMN(M47),FALSE))</f>
        <v/>
      </c>
      <c r="N47" t="str">
        <f>IF(VLOOKUP($A47,overview!$B$3:$AJ$152,COLUMN(),FALSE) = "","",VLOOKUP($A47,overview!$B$3:$AJ$152,COLUMN(N47),FALSE))</f>
        <v/>
      </c>
      <c r="O47" t="str">
        <f>IF(VLOOKUP($A47,overview!$B$3:$AJ$152,COLUMN(),FALSE) = "","",VLOOKUP($A47,overview!$B$3:$AJ$152,COLUMN(O47),FALSE))</f>
        <v/>
      </c>
      <c r="P47" t="str">
        <f>IF(VLOOKUP($A47,overview!$B$3:$AJ$152,COLUMN(),FALSE) = "","",VLOOKUP($A47,overview!$B$3:$AJ$152,COLUMN(P47),FALSE))</f>
        <v/>
      </c>
      <c r="Q47" t="str">
        <f>IF(VLOOKUP($A47,overview!$B$3:$AJ$152,COLUMN(),FALSE) = "","",VLOOKUP($A47,overview!$B$3:$AJ$152,COLUMN(Q47),FALSE))</f>
        <v/>
      </c>
      <c r="R47" t="str">
        <f>IF(VLOOKUP($A47,overview!$B$3:$AJ$152,COLUMN(),FALSE) = "","",VLOOKUP($A47,overview!$B$3:$AJ$152,COLUMN(R47),FALSE))</f>
        <v/>
      </c>
      <c r="S47" t="str">
        <f>IF(VLOOKUP($A47,overview!$B$3:$AJ$152,COLUMN(),FALSE) = "","",VLOOKUP($A47,overview!$B$3:$AJ$152,COLUMN(S47),FALSE))</f>
        <v/>
      </c>
      <c r="T47" t="str">
        <f>IF(VLOOKUP($A47,overview!$B$3:$AJ$152,COLUMN(),FALSE) = "","",VLOOKUP($A47,overview!$B$3:$AJ$152,COLUMN(T47),FALSE))</f>
        <v/>
      </c>
      <c r="U47" t="str">
        <f>IF(VLOOKUP($A47,overview!$B$3:$AJ$152,COLUMN(),FALSE) = "","",VLOOKUP($A47,overview!$B$3:$AJ$152,COLUMN(U47),FALSE))</f>
        <v/>
      </c>
      <c r="V47" t="str">
        <f>IF(VLOOKUP($A47,overview!$B$3:$AJ$152,COLUMN(),FALSE) = "","",VLOOKUP($A47,overview!$B$3:$AJ$152,COLUMN(V47),FALSE))</f>
        <v/>
      </c>
      <c r="W47" t="str">
        <f>IF(VLOOKUP($A47,overview!$B$3:$AJ$152,COLUMN(),FALSE) = "","",VLOOKUP($A47,overview!$B$3:$AJ$152,COLUMN(W47),FALSE))</f>
        <v/>
      </c>
      <c r="X47" t="str">
        <f>IF(VLOOKUP($A47,overview!$B$3:$AJ$152,COLUMN(),FALSE) = "","",VLOOKUP($A47,overview!$B$3:$AJ$152,COLUMN(X47),FALSE))</f>
        <v/>
      </c>
      <c r="Y47" t="str">
        <f>IF(VLOOKUP($A47,overview!$B$3:$AJ$152,COLUMN(),FALSE) = "","",VLOOKUP($A47,overview!$B$3:$AJ$152,COLUMN(Y47),FALSE))</f>
        <v/>
      </c>
      <c r="Z47" t="str">
        <f>IF(VLOOKUP($A47,overview!$B$3:$AJ$152,COLUMN(),FALSE) = "","",VLOOKUP($A47,overview!$B$3:$AJ$152,COLUMN(Z47),FALSE))</f>
        <v/>
      </c>
      <c r="AA47" t="str">
        <f>IF(VLOOKUP($A47,overview!$B$3:$AJ$152,COLUMN(),FALSE) = "","",VLOOKUP($A47,overview!$B$3:$AJ$152,COLUMN(AA47),FALSE))</f>
        <v/>
      </c>
      <c r="AB47" t="str">
        <f>IF(VLOOKUP($A47,overview!$B$3:$AJ$152,COLUMN(),FALSE) = "","",VLOOKUP($A47,overview!$B$3:$AJ$152,COLUMN(AB47),FALSE))</f>
        <v/>
      </c>
      <c r="AC47" t="str">
        <f>IF(VLOOKUP($A47,overview!$B$3:$AJ$152,COLUMN(),FALSE) = "","",VLOOKUP($A47,overview!$B$3:$AJ$152,COLUMN(AC47),FALSE))</f>
        <v/>
      </c>
      <c r="AD47" t="str">
        <f>IF(VLOOKUP($A47,overview!$B$3:$AJ$152,COLUMN(),FALSE) = "","",VLOOKUP($A47,overview!$B$3:$AJ$152,COLUMN(AD47),FALSE))</f>
        <v/>
      </c>
      <c r="AE47" t="str">
        <f>IF(VLOOKUP($A47,overview!$B$3:$AJ$152,COLUMN(),FALSE) = "","",VLOOKUP($A47,overview!$B$3:$AJ$152,COLUMN(AE47),FALSE))</f>
        <v/>
      </c>
      <c r="AF47" t="str">
        <f>IF(VLOOKUP($A47,overview!$B$3:$AJ$152,COLUMN(),FALSE) = "","",VLOOKUP($A47,overview!$B$3:$AJ$152,COLUMN(AF47),FALSE))</f>
        <v/>
      </c>
      <c r="AG47" t="str">
        <f>IF(VLOOKUP($A47,overview!$B$3:$AJ$152,COLUMN(),FALSE) = "","",VLOOKUP($A47,overview!$B$3:$AJ$152,COLUMN(AG47),FALSE))</f>
        <v/>
      </c>
      <c r="AH47" t="str">
        <f>IF(VLOOKUP($A47,overview!$B$3:$AJ$152,COLUMN(),FALSE) = "","",VLOOKUP($A47,overview!$B$3:$AJ$152,COLUMN(AH47),FALSE))</f>
        <v/>
      </c>
      <c r="AI47" t="str">
        <f>IF(VLOOKUP($A47,overview!$B$3:$AJ$152,COLUMN(),FALSE) = "","",VLOOKUP($A47,overview!$B$3:$AJ$152,COLUMN(AI47),FALSE))</f>
        <v>[EUR/kW_el]</v>
      </c>
    </row>
    <row r="48" spans="1:35" x14ac:dyDescent="0.2">
      <c r="A48" s="2" t="s">
        <v>463</v>
      </c>
      <c r="B48">
        <f>IF(VLOOKUP($A48,overview!$B$3:$AJ$152,COLUMN(),FALSE) = "","",VLOOKUP($A48,overview!$B$3:$AJ$152,COLUMN(B48),FALSE))</f>
        <v>0</v>
      </c>
      <c r="C48" t="str">
        <f>IF(VLOOKUP($A48,overview!$B$3:$AJ$152,COLUMN(),FALSE) = "","",VLOOKUP($A48,overview!$B$3:$AJ$152,COLUMN(C48),FALSE))</f>
        <v/>
      </c>
      <c r="D48" t="str">
        <f>IF(VLOOKUP($A48,overview!$B$3:$AJ$152,COLUMN(),FALSE) = "","",VLOOKUP($A48,overview!$B$3:$AJ$152,COLUMN(D48),FALSE))</f>
        <v/>
      </c>
      <c r="E48" t="str">
        <f>IF(VLOOKUP($A48,overview!$B$3:$AJ$152,COLUMN(),FALSE) = "","",VLOOKUP($A48,overview!$B$3:$AJ$152,COLUMN(E48),FALSE))</f>
        <v/>
      </c>
      <c r="F48" t="str">
        <f>IF(VLOOKUP($A48,overview!$B$3:$AJ$152,COLUMN(),FALSE) = "","",VLOOKUP($A48,overview!$B$3:$AJ$152,COLUMN(F48),FALSE))</f>
        <v/>
      </c>
      <c r="G48" t="str">
        <f>IF(VLOOKUP($A48,overview!$B$3:$AJ$152,COLUMN(),FALSE) = "","",VLOOKUP($A48,overview!$B$3:$AJ$152,COLUMN(G48),FALSE))</f>
        <v/>
      </c>
      <c r="H48" t="str">
        <f>IF(VLOOKUP($A48,overview!$B$3:$AJ$152,COLUMN(),FALSE) = "","",VLOOKUP($A48,overview!$B$3:$AJ$152,COLUMN(H48),FALSE))</f>
        <v/>
      </c>
      <c r="I48" t="str">
        <f>IF(VLOOKUP($A48,overview!$B$3:$AJ$152,COLUMN(),FALSE) = "","",VLOOKUP($A48,overview!$B$3:$AJ$152,COLUMN(I48),FALSE))</f>
        <v/>
      </c>
      <c r="J48" t="str">
        <f>IF(VLOOKUP($A48,overview!$B$3:$AJ$152,COLUMN(),FALSE) = "","",VLOOKUP($A48,overview!$B$3:$AJ$152,COLUMN(J48),FALSE))</f>
        <v/>
      </c>
      <c r="K48" t="str">
        <f>IF(VLOOKUP($A48,overview!$B$3:$AJ$152,COLUMN(),FALSE) = "","",VLOOKUP($A48,overview!$B$3:$AJ$152,COLUMN(K48),FALSE))</f>
        <v/>
      </c>
      <c r="L48" t="str">
        <f>IF(VLOOKUP($A48,overview!$B$3:$AJ$152,COLUMN(),FALSE) = "","",VLOOKUP($A48,overview!$B$3:$AJ$152,COLUMN(L48),FALSE))</f>
        <v/>
      </c>
      <c r="M48" t="str">
        <f>IF(VLOOKUP($A48,overview!$B$3:$AJ$152,COLUMN(),FALSE) = "","",VLOOKUP($A48,overview!$B$3:$AJ$152,COLUMN(M48),FALSE))</f>
        <v/>
      </c>
      <c r="N48" t="str">
        <f>IF(VLOOKUP($A48,overview!$B$3:$AJ$152,COLUMN(),FALSE) = "","",VLOOKUP($A48,overview!$B$3:$AJ$152,COLUMN(N48),FALSE))</f>
        <v/>
      </c>
      <c r="O48" t="str">
        <f>IF(VLOOKUP($A48,overview!$B$3:$AJ$152,COLUMN(),FALSE) = "","",VLOOKUP($A48,overview!$B$3:$AJ$152,COLUMN(O48),FALSE))</f>
        <v/>
      </c>
      <c r="P48" t="str">
        <f>IF(VLOOKUP($A48,overview!$B$3:$AJ$152,COLUMN(),FALSE) = "","",VLOOKUP($A48,overview!$B$3:$AJ$152,COLUMN(P48),FALSE))</f>
        <v/>
      </c>
      <c r="Q48" t="str">
        <f>IF(VLOOKUP($A48,overview!$B$3:$AJ$152,COLUMN(),FALSE) = "","",VLOOKUP($A48,overview!$B$3:$AJ$152,COLUMN(Q48),FALSE))</f>
        <v/>
      </c>
      <c r="R48" t="str">
        <f>IF(VLOOKUP($A48,overview!$B$3:$AJ$152,COLUMN(),FALSE) = "","",VLOOKUP($A48,overview!$B$3:$AJ$152,COLUMN(R48),FALSE))</f>
        <v/>
      </c>
      <c r="S48" t="str">
        <f>IF(VLOOKUP($A48,overview!$B$3:$AJ$152,COLUMN(),FALSE) = "","",VLOOKUP($A48,overview!$B$3:$AJ$152,COLUMN(S48),FALSE))</f>
        <v/>
      </c>
      <c r="T48" t="str">
        <f>IF(VLOOKUP($A48,overview!$B$3:$AJ$152,COLUMN(),FALSE) = "","",VLOOKUP($A48,overview!$B$3:$AJ$152,COLUMN(T48),FALSE))</f>
        <v/>
      </c>
      <c r="U48" t="str">
        <f>IF(VLOOKUP($A48,overview!$B$3:$AJ$152,COLUMN(),FALSE) = "","",VLOOKUP($A48,overview!$B$3:$AJ$152,COLUMN(U48),FALSE))</f>
        <v/>
      </c>
      <c r="V48" t="str">
        <f>IF(VLOOKUP($A48,overview!$B$3:$AJ$152,COLUMN(),FALSE) = "","",VLOOKUP($A48,overview!$B$3:$AJ$152,COLUMN(V48),FALSE))</f>
        <v/>
      </c>
      <c r="W48" t="str">
        <f>IF(VLOOKUP($A48,overview!$B$3:$AJ$152,COLUMN(),FALSE) = "","",VLOOKUP($A48,overview!$B$3:$AJ$152,COLUMN(W48),FALSE))</f>
        <v/>
      </c>
      <c r="X48" t="str">
        <f>IF(VLOOKUP($A48,overview!$B$3:$AJ$152,COLUMN(),FALSE) = "","",VLOOKUP($A48,overview!$B$3:$AJ$152,COLUMN(X48),FALSE))</f>
        <v/>
      </c>
      <c r="Y48" t="str">
        <f>IF(VLOOKUP($A48,overview!$B$3:$AJ$152,COLUMN(),FALSE) = "","",VLOOKUP($A48,overview!$B$3:$AJ$152,COLUMN(Y48),FALSE))</f>
        <v/>
      </c>
      <c r="Z48" t="str">
        <f>IF(VLOOKUP($A48,overview!$B$3:$AJ$152,COLUMN(),FALSE) = "","",VLOOKUP($A48,overview!$B$3:$AJ$152,COLUMN(Z48),FALSE))</f>
        <v/>
      </c>
      <c r="AA48" t="str">
        <f>IF(VLOOKUP($A48,overview!$B$3:$AJ$152,COLUMN(),FALSE) = "","",VLOOKUP($A48,overview!$B$3:$AJ$152,COLUMN(AA48),FALSE))</f>
        <v/>
      </c>
      <c r="AB48" t="str">
        <f>IF(VLOOKUP($A48,overview!$B$3:$AJ$152,COLUMN(),FALSE) = "","",VLOOKUP($A48,overview!$B$3:$AJ$152,COLUMN(AB48),FALSE))</f>
        <v/>
      </c>
      <c r="AC48" t="str">
        <f>IF(VLOOKUP($A48,overview!$B$3:$AJ$152,COLUMN(),FALSE) = "","",VLOOKUP($A48,overview!$B$3:$AJ$152,COLUMN(AC48),FALSE))</f>
        <v/>
      </c>
      <c r="AD48" t="str">
        <f>IF(VLOOKUP($A48,overview!$B$3:$AJ$152,COLUMN(),FALSE) = "","",VLOOKUP($A48,overview!$B$3:$AJ$152,COLUMN(AD48),FALSE))</f>
        <v/>
      </c>
      <c r="AE48" t="str">
        <f>IF(VLOOKUP($A48,overview!$B$3:$AJ$152,COLUMN(),FALSE) = "","",VLOOKUP($A48,overview!$B$3:$AJ$152,COLUMN(AE48),FALSE))</f>
        <v/>
      </c>
      <c r="AF48" t="str">
        <f>IF(VLOOKUP($A48,overview!$B$3:$AJ$152,COLUMN(),FALSE) = "","",VLOOKUP($A48,overview!$B$3:$AJ$152,COLUMN(AF48),FALSE))</f>
        <v/>
      </c>
      <c r="AG48" t="str">
        <f>IF(VLOOKUP($A48,overview!$B$3:$AJ$152,COLUMN(),FALSE) = "","",VLOOKUP($A48,overview!$B$3:$AJ$152,COLUMN(AG48),FALSE))</f>
        <v/>
      </c>
      <c r="AH48" t="str">
        <f>IF(VLOOKUP($A48,overview!$B$3:$AJ$152,COLUMN(),FALSE) = "","",VLOOKUP($A48,overview!$B$3:$AJ$152,COLUMN(AH48),FALSE))</f>
        <v/>
      </c>
      <c r="AI48" t="str">
        <f>IF(VLOOKUP($A48,overview!$B$3:$AJ$152,COLUMN(),FALSE) = "","",VLOOKUP($A48,overview!$B$3:$AJ$152,COLUMN(AI48),FALSE))</f>
        <v>Fraction of CAPEX p.a.</v>
      </c>
    </row>
    <row r="49" spans="1:35" x14ac:dyDescent="0.2">
      <c r="A49" s="2" t="s">
        <v>464</v>
      </c>
      <c r="B49">
        <f>IF(VLOOKUP($A49,overview!$B$3:$AJ$152,COLUMN(),FALSE) = "","",VLOOKUP($A49,overview!$B$3:$AJ$152,COLUMN(B49),FALSE))</f>
        <v>1</v>
      </c>
      <c r="C49" t="str">
        <f>IF(VLOOKUP($A49,overview!$B$3:$AJ$152,COLUMN(),FALSE) = "","",VLOOKUP($A49,overview!$B$3:$AJ$152,COLUMN(C49),FALSE))</f>
        <v/>
      </c>
      <c r="D49" t="str">
        <f>IF(VLOOKUP($A49,overview!$B$3:$AJ$152,COLUMN(),FALSE) = "","",VLOOKUP($A49,overview!$B$3:$AJ$152,COLUMN(D49),FALSE))</f>
        <v/>
      </c>
      <c r="E49" t="str">
        <f>IF(VLOOKUP($A49,overview!$B$3:$AJ$152,COLUMN(),FALSE) = "","",VLOOKUP($A49,overview!$B$3:$AJ$152,COLUMN(E49),FALSE))</f>
        <v/>
      </c>
      <c r="F49" t="str">
        <f>IF(VLOOKUP($A49,overview!$B$3:$AJ$152,COLUMN(),FALSE) = "","",VLOOKUP($A49,overview!$B$3:$AJ$152,COLUMN(F49),FALSE))</f>
        <v/>
      </c>
      <c r="G49" t="str">
        <f>IF(VLOOKUP($A49,overview!$B$3:$AJ$152,COLUMN(),FALSE) = "","",VLOOKUP($A49,overview!$B$3:$AJ$152,COLUMN(G49),FALSE))</f>
        <v/>
      </c>
      <c r="H49" t="str">
        <f>IF(VLOOKUP($A49,overview!$B$3:$AJ$152,COLUMN(),FALSE) = "","",VLOOKUP($A49,overview!$B$3:$AJ$152,COLUMN(H49),FALSE))</f>
        <v/>
      </c>
      <c r="I49" t="str">
        <f>IF(VLOOKUP($A49,overview!$B$3:$AJ$152,COLUMN(),FALSE) = "","",VLOOKUP($A49,overview!$B$3:$AJ$152,COLUMN(I49),FALSE))</f>
        <v/>
      </c>
      <c r="J49" t="str">
        <f>IF(VLOOKUP($A49,overview!$B$3:$AJ$152,COLUMN(),FALSE) = "","",VLOOKUP($A49,overview!$B$3:$AJ$152,COLUMN(J49),FALSE))</f>
        <v/>
      </c>
      <c r="K49" t="str">
        <f>IF(VLOOKUP($A49,overview!$B$3:$AJ$152,COLUMN(),FALSE) = "","",VLOOKUP($A49,overview!$B$3:$AJ$152,COLUMN(K49),FALSE))</f>
        <v/>
      </c>
      <c r="L49" t="str">
        <f>IF(VLOOKUP($A49,overview!$B$3:$AJ$152,COLUMN(),FALSE) = "","",VLOOKUP($A49,overview!$B$3:$AJ$152,COLUMN(L49),FALSE))</f>
        <v/>
      </c>
      <c r="M49" t="str">
        <f>IF(VLOOKUP($A49,overview!$B$3:$AJ$152,COLUMN(),FALSE) = "","",VLOOKUP($A49,overview!$B$3:$AJ$152,COLUMN(M49),FALSE))</f>
        <v/>
      </c>
      <c r="N49" t="str">
        <f>IF(VLOOKUP($A49,overview!$B$3:$AJ$152,COLUMN(),FALSE) = "","",VLOOKUP($A49,overview!$B$3:$AJ$152,COLUMN(N49),FALSE))</f>
        <v/>
      </c>
      <c r="O49" t="str">
        <f>IF(VLOOKUP($A49,overview!$B$3:$AJ$152,COLUMN(),FALSE) = "","",VLOOKUP($A49,overview!$B$3:$AJ$152,COLUMN(O49),FALSE))</f>
        <v/>
      </c>
      <c r="P49" t="str">
        <f>IF(VLOOKUP($A49,overview!$B$3:$AJ$152,COLUMN(),FALSE) = "","",VLOOKUP($A49,overview!$B$3:$AJ$152,COLUMN(P49),FALSE))</f>
        <v/>
      </c>
      <c r="Q49" t="str">
        <f>IF(VLOOKUP($A49,overview!$B$3:$AJ$152,COLUMN(),FALSE) = "","",VLOOKUP($A49,overview!$B$3:$AJ$152,COLUMN(Q49),FALSE))</f>
        <v/>
      </c>
      <c r="R49" t="str">
        <f>IF(VLOOKUP($A49,overview!$B$3:$AJ$152,COLUMN(),FALSE) = "","",VLOOKUP($A49,overview!$B$3:$AJ$152,COLUMN(R49),FALSE))</f>
        <v/>
      </c>
      <c r="S49" t="str">
        <f>IF(VLOOKUP($A49,overview!$B$3:$AJ$152,COLUMN(),FALSE) = "","",VLOOKUP($A49,overview!$B$3:$AJ$152,COLUMN(S49),FALSE))</f>
        <v/>
      </c>
      <c r="T49" t="str">
        <f>IF(VLOOKUP($A49,overview!$B$3:$AJ$152,COLUMN(),FALSE) = "","",VLOOKUP($A49,overview!$B$3:$AJ$152,COLUMN(T49),FALSE))</f>
        <v/>
      </c>
      <c r="U49" t="str">
        <f>IF(VLOOKUP($A49,overview!$B$3:$AJ$152,COLUMN(),FALSE) = "","",VLOOKUP($A49,overview!$B$3:$AJ$152,COLUMN(U49),FALSE))</f>
        <v/>
      </c>
      <c r="V49" t="str">
        <f>IF(VLOOKUP($A49,overview!$B$3:$AJ$152,COLUMN(),FALSE) = "","",VLOOKUP($A49,overview!$B$3:$AJ$152,COLUMN(V49),FALSE))</f>
        <v/>
      </c>
      <c r="W49" t="str">
        <f>IF(VLOOKUP($A49,overview!$B$3:$AJ$152,COLUMN(),FALSE) = "","",VLOOKUP($A49,overview!$B$3:$AJ$152,COLUMN(W49),FALSE))</f>
        <v/>
      </c>
      <c r="X49" t="str">
        <f>IF(VLOOKUP($A49,overview!$B$3:$AJ$152,COLUMN(),FALSE) = "","",VLOOKUP($A49,overview!$B$3:$AJ$152,COLUMN(X49),FALSE))</f>
        <v/>
      </c>
      <c r="Y49" t="str">
        <f>IF(VLOOKUP($A49,overview!$B$3:$AJ$152,COLUMN(),FALSE) = "","",VLOOKUP($A49,overview!$B$3:$AJ$152,COLUMN(Y49),FALSE))</f>
        <v/>
      </c>
      <c r="Z49" t="str">
        <f>IF(VLOOKUP($A49,overview!$B$3:$AJ$152,COLUMN(),FALSE) = "","",VLOOKUP($A49,overview!$B$3:$AJ$152,COLUMN(Z49),FALSE))</f>
        <v/>
      </c>
      <c r="AA49" t="str">
        <f>IF(VLOOKUP($A49,overview!$B$3:$AJ$152,COLUMN(),FALSE) = "","",VLOOKUP($A49,overview!$B$3:$AJ$152,COLUMN(AA49),FALSE))</f>
        <v/>
      </c>
      <c r="AB49" t="str">
        <f>IF(VLOOKUP($A49,overview!$B$3:$AJ$152,COLUMN(),FALSE) = "","",VLOOKUP($A49,overview!$B$3:$AJ$152,COLUMN(AB49),FALSE))</f>
        <v/>
      </c>
      <c r="AC49" t="str">
        <f>IF(VLOOKUP($A49,overview!$B$3:$AJ$152,COLUMN(),FALSE) = "","",VLOOKUP($A49,overview!$B$3:$AJ$152,COLUMN(AC49),FALSE))</f>
        <v/>
      </c>
      <c r="AD49" t="str">
        <f>IF(VLOOKUP($A49,overview!$B$3:$AJ$152,COLUMN(),FALSE) = "","",VLOOKUP($A49,overview!$B$3:$AJ$152,COLUMN(AD49),FALSE))</f>
        <v/>
      </c>
      <c r="AE49" t="str">
        <f>IF(VLOOKUP($A49,overview!$B$3:$AJ$152,COLUMN(),FALSE) = "","",VLOOKUP($A49,overview!$B$3:$AJ$152,COLUMN(AE49),FALSE))</f>
        <v/>
      </c>
      <c r="AF49" t="str">
        <f>IF(VLOOKUP($A49,overview!$B$3:$AJ$152,COLUMN(),FALSE) = "","",VLOOKUP($A49,overview!$B$3:$AJ$152,COLUMN(AF49),FALSE))</f>
        <v/>
      </c>
      <c r="AG49" t="str">
        <f>IF(VLOOKUP($A49,overview!$B$3:$AJ$152,COLUMN(),FALSE) = "","",VLOOKUP($A49,overview!$B$3:$AJ$152,COLUMN(AG49),FALSE))</f>
        <v/>
      </c>
      <c r="AH49" t="str">
        <f>IF(VLOOKUP($A49,overview!$B$3:$AJ$152,COLUMN(),FALSE) = "","",VLOOKUP($A49,overview!$B$3:$AJ$152,COLUMN(AH49),FALSE))</f>
        <v/>
      </c>
      <c r="AI49" t="str">
        <f>IF(VLOOKUP($A49,overview!$B$3:$AJ$152,COLUMN(),FALSE) = "","",VLOOKUP($A49,overview!$B$3:$AJ$152,COLUMN(AI49),FALSE))</f>
        <v>kWth/kWel</v>
      </c>
    </row>
    <row r="50" spans="1:35" x14ac:dyDescent="0.2">
      <c r="A50" s="2" t="s">
        <v>465</v>
      </c>
      <c r="B50">
        <f>IF(VLOOKUP($A50,overview!$B$3:$AJ$152,COLUMN(),FALSE) = "","",VLOOKUP($A50,overview!$B$3:$AJ$152,COLUMN(B50),FALSE))</f>
        <v>20</v>
      </c>
      <c r="C50" t="str">
        <f>IF(VLOOKUP($A50,overview!$B$3:$AJ$152,COLUMN(),FALSE) = "","",VLOOKUP($A50,overview!$B$3:$AJ$152,COLUMN(C50),FALSE))</f>
        <v/>
      </c>
      <c r="D50" t="str">
        <f>IF(VLOOKUP($A50,overview!$B$3:$AJ$152,COLUMN(),FALSE) = "","",VLOOKUP($A50,overview!$B$3:$AJ$152,COLUMN(D50),FALSE))</f>
        <v/>
      </c>
      <c r="E50" t="str">
        <f>IF(VLOOKUP($A50,overview!$B$3:$AJ$152,COLUMN(),FALSE) = "","",VLOOKUP($A50,overview!$B$3:$AJ$152,COLUMN(E50),FALSE))</f>
        <v/>
      </c>
      <c r="F50" t="str">
        <f>IF(VLOOKUP($A50,overview!$B$3:$AJ$152,COLUMN(),FALSE) = "","",VLOOKUP($A50,overview!$B$3:$AJ$152,COLUMN(F50),FALSE))</f>
        <v/>
      </c>
      <c r="G50" t="str">
        <f>IF(VLOOKUP($A50,overview!$B$3:$AJ$152,COLUMN(),FALSE) = "","",VLOOKUP($A50,overview!$B$3:$AJ$152,COLUMN(G50),FALSE))</f>
        <v/>
      </c>
      <c r="H50" t="str">
        <f>IF(VLOOKUP($A50,overview!$B$3:$AJ$152,COLUMN(),FALSE) = "","",VLOOKUP($A50,overview!$B$3:$AJ$152,COLUMN(H50),FALSE))</f>
        <v/>
      </c>
      <c r="I50" t="str">
        <f>IF(VLOOKUP($A50,overview!$B$3:$AJ$152,COLUMN(),FALSE) = "","",VLOOKUP($A50,overview!$B$3:$AJ$152,COLUMN(I50),FALSE))</f>
        <v/>
      </c>
      <c r="J50" t="str">
        <f>IF(VLOOKUP($A50,overview!$B$3:$AJ$152,COLUMN(),FALSE) = "","",VLOOKUP($A50,overview!$B$3:$AJ$152,COLUMN(J50),FALSE))</f>
        <v/>
      </c>
      <c r="K50" t="str">
        <f>IF(VLOOKUP($A50,overview!$B$3:$AJ$152,COLUMN(),FALSE) = "","",VLOOKUP($A50,overview!$B$3:$AJ$152,COLUMN(K50),FALSE))</f>
        <v/>
      </c>
      <c r="L50" t="str">
        <f>IF(VLOOKUP($A50,overview!$B$3:$AJ$152,COLUMN(),FALSE) = "","",VLOOKUP($A50,overview!$B$3:$AJ$152,COLUMN(L50),FALSE))</f>
        <v/>
      </c>
      <c r="M50" t="str">
        <f>IF(VLOOKUP($A50,overview!$B$3:$AJ$152,COLUMN(),FALSE) = "","",VLOOKUP($A50,overview!$B$3:$AJ$152,COLUMN(M50),FALSE))</f>
        <v/>
      </c>
      <c r="N50" t="str">
        <f>IF(VLOOKUP($A50,overview!$B$3:$AJ$152,COLUMN(),FALSE) = "","",VLOOKUP($A50,overview!$B$3:$AJ$152,COLUMN(N50),FALSE))</f>
        <v/>
      </c>
      <c r="O50" t="str">
        <f>IF(VLOOKUP($A50,overview!$B$3:$AJ$152,COLUMN(),FALSE) = "","",VLOOKUP($A50,overview!$B$3:$AJ$152,COLUMN(O50),FALSE))</f>
        <v/>
      </c>
      <c r="P50" t="str">
        <f>IF(VLOOKUP($A50,overview!$B$3:$AJ$152,COLUMN(),FALSE) = "","",VLOOKUP($A50,overview!$B$3:$AJ$152,COLUMN(P50),FALSE))</f>
        <v/>
      </c>
      <c r="Q50" t="str">
        <f>IF(VLOOKUP($A50,overview!$B$3:$AJ$152,COLUMN(),FALSE) = "","",VLOOKUP($A50,overview!$B$3:$AJ$152,COLUMN(Q50),FALSE))</f>
        <v/>
      </c>
      <c r="R50" t="str">
        <f>IF(VLOOKUP($A50,overview!$B$3:$AJ$152,COLUMN(),FALSE) = "","",VLOOKUP($A50,overview!$B$3:$AJ$152,COLUMN(R50),FALSE))</f>
        <v/>
      </c>
      <c r="S50" t="str">
        <f>IF(VLOOKUP($A50,overview!$B$3:$AJ$152,COLUMN(),FALSE) = "","",VLOOKUP($A50,overview!$B$3:$AJ$152,COLUMN(S50),FALSE))</f>
        <v/>
      </c>
      <c r="T50" t="str">
        <f>IF(VLOOKUP($A50,overview!$B$3:$AJ$152,COLUMN(),FALSE) = "","",VLOOKUP($A50,overview!$B$3:$AJ$152,COLUMN(T50),FALSE))</f>
        <v/>
      </c>
      <c r="U50" t="str">
        <f>IF(VLOOKUP($A50,overview!$B$3:$AJ$152,COLUMN(),FALSE) = "","",VLOOKUP($A50,overview!$B$3:$AJ$152,COLUMN(U50),FALSE))</f>
        <v/>
      </c>
      <c r="V50" t="str">
        <f>IF(VLOOKUP($A50,overview!$B$3:$AJ$152,COLUMN(),FALSE) = "","",VLOOKUP($A50,overview!$B$3:$AJ$152,COLUMN(V50),FALSE))</f>
        <v/>
      </c>
      <c r="W50" t="str">
        <f>IF(VLOOKUP($A50,overview!$B$3:$AJ$152,COLUMN(),FALSE) = "","",VLOOKUP($A50,overview!$B$3:$AJ$152,COLUMN(W50),FALSE))</f>
        <v/>
      </c>
      <c r="X50" t="str">
        <f>IF(VLOOKUP($A50,overview!$B$3:$AJ$152,COLUMN(),FALSE) = "","",VLOOKUP($A50,overview!$B$3:$AJ$152,COLUMN(X50),FALSE))</f>
        <v/>
      </c>
      <c r="Y50" t="str">
        <f>IF(VLOOKUP($A50,overview!$B$3:$AJ$152,COLUMN(),FALSE) = "","",VLOOKUP($A50,overview!$B$3:$AJ$152,COLUMN(Y50),FALSE))</f>
        <v/>
      </c>
      <c r="Z50" t="str">
        <f>IF(VLOOKUP($A50,overview!$B$3:$AJ$152,COLUMN(),FALSE) = "","",VLOOKUP($A50,overview!$B$3:$AJ$152,COLUMN(Z50),FALSE))</f>
        <v/>
      </c>
      <c r="AA50" t="str">
        <f>IF(VLOOKUP($A50,overview!$B$3:$AJ$152,COLUMN(),FALSE) = "","",VLOOKUP($A50,overview!$B$3:$AJ$152,COLUMN(AA50),FALSE))</f>
        <v/>
      </c>
      <c r="AB50" t="str">
        <f>IF(VLOOKUP($A50,overview!$B$3:$AJ$152,COLUMN(),FALSE) = "","",VLOOKUP($A50,overview!$B$3:$AJ$152,COLUMN(AB50),FALSE))</f>
        <v/>
      </c>
      <c r="AC50" t="str">
        <f>IF(VLOOKUP($A50,overview!$B$3:$AJ$152,COLUMN(),FALSE) = "","",VLOOKUP($A50,overview!$B$3:$AJ$152,COLUMN(AC50),FALSE))</f>
        <v/>
      </c>
      <c r="AD50" t="str">
        <f>IF(VLOOKUP($A50,overview!$B$3:$AJ$152,COLUMN(),FALSE) = "","",VLOOKUP($A50,overview!$B$3:$AJ$152,COLUMN(AD50),FALSE))</f>
        <v/>
      </c>
      <c r="AE50" t="str">
        <f>IF(VLOOKUP($A50,overview!$B$3:$AJ$152,COLUMN(),FALSE) = "","",VLOOKUP($A50,overview!$B$3:$AJ$152,COLUMN(AE50),FALSE))</f>
        <v/>
      </c>
      <c r="AF50" t="str">
        <f>IF(VLOOKUP($A50,overview!$B$3:$AJ$152,COLUMN(),FALSE) = "","",VLOOKUP($A50,overview!$B$3:$AJ$152,COLUMN(AF50),FALSE))</f>
        <v/>
      </c>
      <c r="AG50" t="str">
        <f>IF(VLOOKUP($A50,overview!$B$3:$AJ$152,COLUMN(),FALSE) = "","",VLOOKUP($A50,overview!$B$3:$AJ$152,COLUMN(AG50),FALSE))</f>
        <v/>
      </c>
      <c r="AH50" t="str">
        <f>IF(VLOOKUP($A50,overview!$B$3:$AJ$152,COLUMN(),FALSE) = "","",VLOOKUP($A50,overview!$B$3:$AJ$152,COLUMN(AH50),FALSE))</f>
        <v/>
      </c>
      <c r="AI50" t="str">
        <f>IF(VLOOKUP($A50,overview!$B$3:$AJ$152,COLUMN(),FALSE) = "","",VLOOKUP($A50,overview!$B$3:$AJ$152,COLUMN(AI50),FALSE))</f>
        <v>years</v>
      </c>
    </row>
    <row r="51" spans="1:35" x14ac:dyDescent="0.2">
      <c r="A51" s="2" t="s">
        <v>430</v>
      </c>
      <c r="B51">
        <f>IF(VLOOKUP($A51,overview!$B$3:$AJ$152,COLUMN(),FALSE) = "","",VLOOKUP($A51,overview!$B$3:$AJ$152,COLUMN(B51),FALSE))</f>
        <v>10000000</v>
      </c>
      <c r="C51" t="str">
        <f>IF(VLOOKUP($A51,overview!$B$3:$AJ$152,COLUMN(),FALSE) = "","",VLOOKUP($A51,overview!$B$3:$AJ$152,COLUMN(C51),FALSE))</f>
        <v/>
      </c>
      <c r="D51" t="str">
        <f>IF(VLOOKUP($A51,overview!$B$3:$AJ$152,COLUMN(),FALSE) = "","",VLOOKUP($A51,overview!$B$3:$AJ$152,COLUMN(D51),FALSE))</f>
        <v/>
      </c>
      <c r="E51" t="str">
        <f>IF(VLOOKUP($A51,overview!$B$3:$AJ$152,COLUMN(),FALSE) = "","",VLOOKUP($A51,overview!$B$3:$AJ$152,COLUMN(E51),FALSE))</f>
        <v/>
      </c>
      <c r="F51" t="str">
        <f>IF(VLOOKUP($A51,overview!$B$3:$AJ$152,COLUMN(),FALSE) = "","",VLOOKUP($A51,overview!$B$3:$AJ$152,COLUMN(F51),FALSE))</f>
        <v/>
      </c>
      <c r="G51" t="str">
        <f>IF(VLOOKUP($A51,overview!$B$3:$AJ$152,COLUMN(),FALSE) = "","",VLOOKUP($A51,overview!$B$3:$AJ$152,COLUMN(G51),FALSE))</f>
        <v/>
      </c>
      <c r="H51" t="str">
        <f>IF(VLOOKUP($A51,overview!$B$3:$AJ$152,COLUMN(),FALSE) = "","",VLOOKUP($A51,overview!$B$3:$AJ$152,COLUMN(H51),FALSE))</f>
        <v/>
      </c>
      <c r="I51" t="str">
        <f>IF(VLOOKUP($A51,overview!$B$3:$AJ$152,COLUMN(),FALSE) = "","",VLOOKUP($A51,overview!$B$3:$AJ$152,COLUMN(I51),FALSE))</f>
        <v/>
      </c>
      <c r="J51" t="str">
        <f>IF(VLOOKUP($A51,overview!$B$3:$AJ$152,COLUMN(),FALSE) = "","",VLOOKUP($A51,overview!$B$3:$AJ$152,COLUMN(J51),FALSE))</f>
        <v/>
      </c>
      <c r="K51" t="str">
        <f>IF(VLOOKUP($A51,overview!$B$3:$AJ$152,COLUMN(),FALSE) = "","",VLOOKUP($A51,overview!$B$3:$AJ$152,COLUMN(K51),FALSE))</f>
        <v/>
      </c>
      <c r="L51" t="str">
        <f>IF(VLOOKUP($A51,overview!$B$3:$AJ$152,COLUMN(),FALSE) = "","",VLOOKUP($A51,overview!$B$3:$AJ$152,COLUMN(L51),FALSE))</f>
        <v/>
      </c>
      <c r="M51" t="str">
        <f>IF(VLOOKUP($A51,overview!$B$3:$AJ$152,COLUMN(),FALSE) = "","",VLOOKUP($A51,overview!$B$3:$AJ$152,COLUMN(M51),FALSE))</f>
        <v/>
      </c>
      <c r="N51" t="str">
        <f>IF(VLOOKUP($A51,overview!$B$3:$AJ$152,COLUMN(),FALSE) = "","",VLOOKUP($A51,overview!$B$3:$AJ$152,COLUMN(N51),FALSE))</f>
        <v/>
      </c>
      <c r="O51" t="str">
        <f>IF(VLOOKUP($A51,overview!$B$3:$AJ$152,COLUMN(),FALSE) = "","",VLOOKUP($A51,overview!$B$3:$AJ$152,COLUMN(O51),FALSE))</f>
        <v/>
      </c>
      <c r="P51" t="str">
        <f>IF(VLOOKUP($A51,overview!$B$3:$AJ$152,COLUMN(),FALSE) = "","",VLOOKUP($A51,overview!$B$3:$AJ$152,COLUMN(P51),FALSE))</f>
        <v/>
      </c>
      <c r="Q51" t="str">
        <f>IF(VLOOKUP($A51,overview!$B$3:$AJ$152,COLUMN(),FALSE) = "","",VLOOKUP($A51,overview!$B$3:$AJ$152,COLUMN(Q51),FALSE))</f>
        <v/>
      </c>
      <c r="R51" t="str">
        <f>IF(VLOOKUP($A51,overview!$B$3:$AJ$152,COLUMN(),FALSE) = "","",VLOOKUP($A51,overview!$B$3:$AJ$152,COLUMN(R51),FALSE))</f>
        <v/>
      </c>
      <c r="S51" t="str">
        <f>IF(VLOOKUP($A51,overview!$B$3:$AJ$152,COLUMN(),FALSE) = "","",VLOOKUP($A51,overview!$B$3:$AJ$152,COLUMN(S51),FALSE))</f>
        <v/>
      </c>
      <c r="T51" t="str">
        <f>IF(VLOOKUP($A51,overview!$B$3:$AJ$152,COLUMN(),FALSE) = "","",VLOOKUP($A51,overview!$B$3:$AJ$152,COLUMN(T51),FALSE))</f>
        <v/>
      </c>
      <c r="U51" t="str">
        <f>IF(VLOOKUP($A51,overview!$B$3:$AJ$152,COLUMN(),FALSE) = "","",VLOOKUP($A51,overview!$B$3:$AJ$152,COLUMN(U51),FALSE))</f>
        <v/>
      </c>
      <c r="V51" t="str">
        <f>IF(VLOOKUP($A51,overview!$B$3:$AJ$152,COLUMN(),FALSE) = "","",VLOOKUP($A51,overview!$B$3:$AJ$152,COLUMN(V51),FALSE))</f>
        <v/>
      </c>
      <c r="W51" t="str">
        <f>IF(VLOOKUP($A51,overview!$B$3:$AJ$152,COLUMN(),FALSE) = "","",VLOOKUP($A51,overview!$B$3:$AJ$152,COLUMN(W51),FALSE))</f>
        <v/>
      </c>
      <c r="X51" t="str">
        <f>IF(VLOOKUP($A51,overview!$B$3:$AJ$152,COLUMN(),FALSE) = "","",VLOOKUP($A51,overview!$B$3:$AJ$152,COLUMN(X51),FALSE))</f>
        <v/>
      </c>
      <c r="Y51" t="str">
        <f>IF(VLOOKUP($A51,overview!$B$3:$AJ$152,COLUMN(),FALSE) = "","",VLOOKUP($A51,overview!$B$3:$AJ$152,COLUMN(Y51),FALSE))</f>
        <v/>
      </c>
      <c r="Z51" t="str">
        <f>IF(VLOOKUP($A51,overview!$B$3:$AJ$152,COLUMN(),FALSE) = "","",VLOOKUP($A51,overview!$B$3:$AJ$152,COLUMN(Z51),FALSE))</f>
        <v/>
      </c>
      <c r="AA51" t="str">
        <f>IF(VLOOKUP($A51,overview!$B$3:$AJ$152,COLUMN(),FALSE) = "","",VLOOKUP($A51,overview!$B$3:$AJ$152,COLUMN(AA51),FALSE))</f>
        <v/>
      </c>
      <c r="AB51" t="str">
        <f>IF(VLOOKUP($A51,overview!$B$3:$AJ$152,COLUMN(),FALSE) = "","",VLOOKUP($A51,overview!$B$3:$AJ$152,COLUMN(AB51),FALSE))</f>
        <v/>
      </c>
      <c r="AC51" t="str">
        <f>IF(VLOOKUP($A51,overview!$B$3:$AJ$152,COLUMN(),FALSE) = "","",VLOOKUP($A51,overview!$B$3:$AJ$152,COLUMN(AC51),FALSE))</f>
        <v/>
      </c>
      <c r="AD51" t="str">
        <f>IF(VLOOKUP($A51,overview!$B$3:$AJ$152,COLUMN(),FALSE) = "","",VLOOKUP($A51,overview!$B$3:$AJ$152,COLUMN(AD51),FALSE))</f>
        <v/>
      </c>
      <c r="AE51" t="str">
        <f>IF(VLOOKUP($A51,overview!$B$3:$AJ$152,COLUMN(),FALSE) = "","",VLOOKUP($A51,overview!$B$3:$AJ$152,COLUMN(AE51),FALSE))</f>
        <v/>
      </c>
      <c r="AF51" t="str">
        <f>IF(VLOOKUP($A51,overview!$B$3:$AJ$152,COLUMN(),FALSE) = "","",VLOOKUP($A51,overview!$B$3:$AJ$152,COLUMN(AF51),FALSE))</f>
        <v/>
      </c>
      <c r="AG51" t="str">
        <f>IF(VLOOKUP($A51,overview!$B$3:$AJ$152,COLUMN(),FALSE) = "","",VLOOKUP($A51,overview!$B$3:$AJ$152,COLUMN(AG51),FALSE))</f>
        <v/>
      </c>
      <c r="AH51" t="str">
        <f>IF(VLOOKUP($A51,overview!$B$3:$AJ$152,COLUMN(),FALSE) = "","",VLOOKUP($A51,overview!$B$3:$AJ$152,COLUMN(AH51),FALSE))</f>
        <v/>
      </c>
      <c r="AI51" t="str">
        <f>IF(VLOOKUP($A51,overview!$B$3:$AJ$152,COLUMN(),FALSE) = "","",VLOOKUP($A51,overview!$B$3:$AJ$152,COLUMN(AI51),FALSE))</f>
        <v>kgCO2</v>
      </c>
    </row>
    <row r="52" spans="1:35" x14ac:dyDescent="0.2">
      <c r="A52" s="2" t="s">
        <v>437</v>
      </c>
      <c r="B52">
        <f>IF(VLOOKUP($A52,overview!$B$3:$AJ$152,COLUMN(),FALSE) = "","",VLOOKUP($A52,overview!$B$3:$AJ$152,COLUMN(B52),FALSE))</f>
        <v>0</v>
      </c>
      <c r="C52" t="str">
        <f>IF(VLOOKUP($A52,overview!$B$3:$AJ$152,COLUMN(),FALSE) = "","",VLOOKUP($A52,overview!$B$3:$AJ$152,COLUMN(C52),FALSE))</f>
        <v/>
      </c>
      <c r="D52" t="str">
        <f>IF(VLOOKUP($A52,overview!$B$3:$AJ$152,COLUMN(),FALSE) = "","",VLOOKUP($A52,overview!$B$3:$AJ$152,COLUMN(D52),FALSE))</f>
        <v/>
      </c>
      <c r="E52" t="str">
        <f>IF(VLOOKUP($A52,overview!$B$3:$AJ$152,COLUMN(),FALSE) = "","",VLOOKUP($A52,overview!$B$3:$AJ$152,COLUMN(E52),FALSE))</f>
        <v/>
      </c>
      <c r="F52" t="str">
        <f>IF(VLOOKUP($A52,overview!$B$3:$AJ$152,COLUMN(),FALSE) = "","",VLOOKUP($A52,overview!$B$3:$AJ$152,COLUMN(F52),FALSE))</f>
        <v/>
      </c>
      <c r="G52" t="str">
        <f>IF(VLOOKUP($A52,overview!$B$3:$AJ$152,COLUMN(),FALSE) = "","",VLOOKUP($A52,overview!$B$3:$AJ$152,COLUMN(G52),FALSE))</f>
        <v/>
      </c>
      <c r="H52" t="str">
        <f>IF(VLOOKUP($A52,overview!$B$3:$AJ$152,COLUMN(),FALSE) = "","",VLOOKUP($A52,overview!$B$3:$AJ$152,COLUMN(H52),FALSE))</f>
        <v/>
      </c>
      <c r="I52" t="str">
        <f>IF(VLOOKUP($A52,overview!$B$3:$AJ$152,COLUMN(),FALSE) = "","",VLOOKUP($A52,overview!$B$3:$AJ$152,COLUMN(I52),FALSE))</f>
        <v/>
      </c>
      <c r="J52" t="str">
        <f>IF(VLOOKUP($A52,overview!$B$3:$AJ$152,COLUMN(),FALSE) = "","",VLOOKUP($A52,overview!$B$3:$AJ$152,COLUMN(J52),FALSE))</f>
        <v/>
      </c>
      <c r="K52" t="str">
        <f>IF(VLOOKUP($A52,overview!$B$3:$AJ$152,COLUMN(),FALSE) = "","",VLOOKUP($A52,overview!$B$3:$AJ$152,COLUMN(K52),FALSE))</f>
        <v/>
      </c>
      <c r="L52" t="str">
        <f>IF(VLOOKUP($A52,overview!$B$3:$AJ$152,COLUMN(),FALSE) = "","",VLOOKUP($A52,overview!$B$3:$AJ$152,COLUMN(L52),FALSE))</f>
        <v/>
      </c>
      <c r="M52" t="str">
        <f>IF(VLOOKUP($A52,overview!$B$3:$AJ$152,COLUMN(),FALSE) = "","",VLOOKUP($A52,overview!$B$3:$AJ$152,COLUMN(M52),FALSE))</f>
        <v/>
      </c>
      <c r="N52" t="str">
        <f>IF(VLOOKUP($A52,overview!$B$3:$AJ$152,COLUMN(),FALSE) = "","",VLOOKUP($A52,overview!$B$3:$AJ$152,COLUMN(N52),FALSE))</f>
        <v/>
      </c>
      <c r="O52" t="str">
        <f>IF(VLOOKUP($A52,overview!$B$3:$AJ$152,COLUMN(),FALSE) = "","",VLOOKUP($A52,overview!$B$3:$AJ$152,COLUMN(O52),FALSE))</f>
        <v/>
      </c>
      <c r="P52" t="str">
        <f>IF(VLOOKUP($A52,overview!$B$3:$AJ$152,COLUMN(),FALSE) = "","",VLOOKUP($A52,overview!$B$3:$AJ$152,COLUMN(P52),FALSE))</f>
        <v/>
      </c>
      <c r="Q52" t="str">
        <f>IF(VLOOKUP($A52,overview!$B$3:$AJ$152,COLUMN(),FALSE) = "","",VLOOKUP($A52,overview!$B$3:$AJ$152,COLUMN(Q52),FALSE))</f>
        <v/>
      </c>
      <c r="R52" t="str">
        <f>IF(VLOOKUP($A52,overview!$B$3:$AJ$152,COLUMN(),FALSE) = "","",VLOOKUP($A52,overview!$B$3:$AJ$152,COLUMN(R52),FALSE))</f>
        <v/>
      </c>
      <c r="S52" t="str">
        <f>IF(VLOOKUP($A52,overview!$B$3:$AJ$152,COLUMN(),FALSE) = "","",VLOOKUP($A52,overview!$B$3:$AJ$152,COLUMN(S52),FALSE))</f>
        <v/>
      </c>
      <c r="T52" t="str">
        <f>IF(VLOOKUP($A52,overview!$B$3:$AJ$152,COLUMN(),FALSE) = "","",VLOOKUP($A52,overview!$B$3:$AJ$152,COLUMN(T52),FALSE))</f>
        <v/>
      </c>
      <c r="U52" t="str">
        <f>IF(VLOOKUP($A52,overview!$B$3:$AJ$152,COLUMN(),FALSE) = "","",VLOOKUP($A52,overview!$B$3:$AJ$152,COLUMN(U52),FALSE))</f>
        <v/>
      </c>
      <c r="V52" t="str">
        <f>IF(VLOOKUP($A52,overview!$B$3:$AJ$152,COLUMN(),FALSE) = "","",VLOOKUP($A52,overview!$B$3:$AJ$152,COLUMN(V52),FALSE))</f>
        <v/>
      </c>
      <c r="W52" t="str">
        <f>IF(VLOOKUP($A52,overview!$B$3:$AJ$152,COLUMN(),FALSE) = "","",VLOOKUP($A52,overview!$B$3:$AJ$152,COLUMN(W52),FALSE))</f>
        <v/>
      </c>
      <c r="X52" t="str">
        <f>IF(VLOOKUP($A52,overview!$B$3:$AJ$152,COLUMN(),FALSE) = "","",VLOOKUP($A52,overview!$B$3:$AJ$152,COLUMN(X52),FALSE))</f>
        <v/>
      </c>
      <c r="Y52" t="str">
        <f>IF(VLOOKUP($A52,overview!$B$3:$AJ$152,COLUMN(),FALSE) = "","",VLOOKUP($A52,overview!$B$3:$AJ$152,COLUMN(Y52),FALSE))</f>
        <v/>
      </c>
      <c r="Z52" t="str">
        <f>IF(VLOOKUP($A52,overview!$B$3:$AJ$152,COLUMN(),FALSE) = "","",VLOOKUP($A52,overview!$B$3:$AJ$152,COLUMN(Z52),FALSE))</f>
        <v/>
      </c>
      <c r="AA52" t="str">
        <f>IF(VLOOKUP($A52,overview!$B$3:$AJ$152,COLUMN(),FALSE) = "","",VLOOKUP($A52,overview!$B$3:$AJ$152,COLUMN(AA52),FALSE))</f>
        <v/>
      </c>
      <c r="AB52" t="str">
        <f>IF(VLOOKUP($A52,overview!$B$3:$AJ$152,COLUMN(),FALSE) = "","",VLOOKUP($A52,overview!$B$3:$AJ$152,COLUMN(AB52),FALSE))</f>
        <v/>
      </c>
      <c r="AC52" t="str">
        <f>IF(VLOOKUP($A52,overview!$B$3:$AJ$152,COLUMN(),FALSE) = "","",VLOOKUP($A52,overview!$B$3:$AJ$152,COLUMN(AC52),FALSE))</f>
        <v/>
      </c>
      <c r="AD52" t="str">
        <f>IF(VLOOKUP($A52,overview!$B$3:$AJ$152,COLUMN(),FALSE) = "","",VLOOKUP($A52,overview!$B$3:$AJ$152,COLUMN(AD52),FALSE))</f>
        <v/>
      </c>
      <c r="AE52" t="str">
        <f>IF(VLOOKUP($A52,overview!$B$3:$AJ$152,COLUMN(),FALSE) = "","",VLOOKUP($A52,overview!$B$3:$AJ$152,COLUMN(AE52),FALSE))</f>
        <v/>
      </c>
      <c r="AF52" t="str">
        <f>IF(VLOOKUP($A52,overview!$B$3:$AJ$152,COLUMN(),FALSE) = "","",VLOOKUP($A52,overview!$B$3:$AJ$152,COLUMN(AF52),FALSE))</f>
        <v/>
      </c>
      <c r="AG52" t="str">
        <f>IF(VLOOKUP($A52,overview!$B$3:$AJ$152,COLUMN(),FALSE) = "","",VLOOKUP($A52,overview!$B$3:$AJ$152,COLUMN(AG52),FALSE))</f>
        <v/>
      </c>
      <c r="AH52" t="str">
        <f>IF(VLOOKUP($A52,overview!$B$3:$AJ$152,COLUMN(),FALSE) = "","",VLOOKUP($A52,overview!$B$3:$AJ$152,COLUMN(AH52),FALSE))</f>
        <v/>
      </c>
      <c r="AI52" t="str">
        <f>IF(VLOOKUP($A52,overview!$B$3:$AJ$152,COLUMN(),FALSE) = "","",VLOOKUP($A52,overview!$B$3:$AJ$152,COLUMN(AI52),FALSE))</f>
        <v>kgCO2</v>
      </c>
    </row>
    <row r="53" spans="1:35" x14ac:dyDescent="0.2">
      <c r="A53" s="2" t="s">
        <v>207</v>
      </c>
      <c r="B53">
        <f>IF(VLOOKUP($A53,overview!$B$3:$AJ$152,COLUMN(),FALSE) = "","",VLOOKUP($A53,overview!$B$3:$AJ$152,COLUMN(B53),FALSE))</f>
        <v>1500</v>
      </c>
      <c r="C53" t="str">
        <f>IF(VLOOKUP($A53,overview!$B$3:$AJ$152,COLUMN(),FALSE) = "","",VLOOKUP($A53,overview!$B$3:$AJ$152,COLUMN(C53),FALSE))</f>
        <v/>
      </c>
      <c r="D53" t="str">
        <f>IF(VLOOKUP($A53,overview!$B$3:$AJ$152,COLUMN(),FALSE) = "","",VLOOKUP($A53,overview!$B$3:$AJ$152,COLUMN(D53),FALSE))</f>
        <v/>
      </c>
      <c r="E53">
        <f>IF(VLOOKUP($A53,overview!$B$3:$AJ$152,COLUMN(),FALSE) = "","",VLOOKUP($A53,overview!$B$3:$AJ$152,COLUMN(E53),FALSE))</f>
        <v>1475</v>
      </c>
      <c r="F53">
        <f>IF(VLOOKUP($A53,overview!$B$3:$AJ$152,COLUMN(),FALSE) = "","",VLOOKUP($A53,overview!$B$3:$AJ$152,COLUMN(F53),FALSE))</f>
        <v>1450</v>
      </c>
      <c r="G53">
        <f>IF(VLOOKUP($A53,overview!$B$3:$AJ$152,COLUMN(),FALSE) = "","",VLOOKUP($A53,overview!$B$3:$AJ$152,COLUMN(G53),FALSE))</f>
        <v>1425</v>
      </c>
      <c r="H53">
        <f>IF(VLOOKUP($A53,overview!$B$3:$AJ$152,COLUMN(),FALSE) = "","",VLOOKUP($A53,overview!$B$3:$AJ$152,COLUMN(H53),FALSE))</f>
        <v>1400</v>
      </c>
      <c r="I53">
        <f>IF(VLOOKUP($A53,overview!$B$3:$AJ$152,COLUMN(),FALSE) = "","",VLOOKUP($A53,overview!$B$3:$AJ$152,COLUMN(I53),FALSE))</f>
        <v>1375</v>
      </c>
      <c r="J53">
        <f>IF(VLOOKUP($A53,overview!$B$3:$AJ$152,COLUMN(),FALSE) = "","",VLOOKUP($A53,overview!$B$3:$AJ$152,COLUMN(J53),FALSE))</f>
        <v>1350</v>
      </c>
      <c r="K53">
        <f>IF(VLOOKUP($A53,overview!$B$3:$AJ$152,COLUMN(),FALSE) = "","",VLOOKUP($A53,overview!$B$3:$AJ$152,COLUMN(K53),FALSE))</f>
        <v>1325</v>
      </c>
      <c r="L53">
        <f>IF(VLOOKUP($A53,overview!$B$3:$AJ$152,COLUMN(),FALSE) = "","",VLOOKUP($A53,overview!$B$3:$AJ$152,COLUMN(L53),FALSE))</f>
        <v>1300</v>
      </c>
      <c r="M53">
        <f>IF(VLOOKUP($A53,overview!$B$3:$AJ$152,COLUMN(),FALSE) = "","",VLOOKUP($A53,overview!$B$3:$AJ$152,COLUMN(M53),FALSE))</f>
        <v>1275</v>
      </c>
      <c r="N53">
        <f>IF(VLOOKUP($A53,overview!$B$3:$AJ$152,COLUMN(),FALSE) = "","",VLOOKUP($A53,overview!$B$3:$AJ$152,COLUMN(N53),FALSE))</f>
        <v>1250</v>
      </c>
      <c r="O53">
        <f>IF(VLOOKUP($A53,overview!$B$3:$AJ$152,COLUMN(),FALSE) = "","",VLOOKUP($A53,overview!$B$3:$AJ$152,COLUMN(O53),FALSE))</f>
        <v>1225</v>
      </c>
      <c r="P53">
        <f>IF(VLOOKUP($A53,overview!$B$3:$AJ$152,COLUMN(),FALSE) = "","",VLOOKUP($A53,overview!$B$3:$AJ$152,COLUMN(P53),FALSE))</f>
        <v>1200</v>
      </c>
      <c r="Q53">
        <f>IF(VLOOKUP($A53,overview!$B$3:$AJ$152,COLUMN(),FALSE) = "","",VLOOKUP($A53,overview!$B$3:$AJ$152,COLUMN(Q53),FALSE))</f>
        <v>1175</v>
      </c>
      <c r="R53">
        <f>IF(VLOOKUP($A53,overview!$B$3:$AJ$152,COLUMN(),FALSE) = "","",VLOOKUP($A53,overview!$B$3:$AJ$152,COLUMN(R53),FALSE))</f>
        <v>1150</v>
      </c>
      <c r="S53">
        <f>IF(VLOOKUP($A53,overview!$B$3:$AJ$152,COLUMN(),FALSE) = "","",VLOOKUP($A53,overview!$B$3:$AJ$152,COLUMN(S53),FALSE))</f>
        <v>1125</v>
      </c>
      <c r="T53">
        <f>IF(VLOOKUP($A53,overview!$B$3:$AJ$152,COLUMN(),FALSE) = "","",VLOOKUP($A53,overview!$B$3:$AJ$152,COLUMN(T53),FALSE))</f>
        <v>1100</v>
      </c>
      <c r="U53">
        <f>IF(VLOOKUP($A53,overview!$B$3:$AJ$152,COLUMN(),FALSE) = "","",VLOOKUP($A53,overview!$B$3:$AJ$152,COLUMN(U53),FALSE))</f>
        <v>1075</v>
      </c>
      <c r="V53">
        <f>IF(VLOOKUP($A53,overview!$B$3:$AJ$152,COLUMN(),FALSE) = "","",VLOOKUP($A53,overview!$B$3:$AJ$152,COLUMN(V53),FALSE))</f>
        <v>1050</v>
      </c>
      <c r="W53">
        <f>IF(VLOOKUP($A53,overview!$B$3:$AJ$152,COLUMN(),FALSE) = "","",VLOOKUP($A53,overview!$B$3:$AJ$152,COLUMN(W53),FALSE))</f>
        <v>1025</v>
      </c>
      <c r="X53">
        <f>IF(VLOOKUP($A53,overview!$B$3:$AJ$152,COLUMN(),FALSE) = "","",VLOOKUP($A53,overview!$B$3:$AJ$152,COLUMN(X53),FALSE))</f>
        <v>1000</v>
      </c>
      <c r="Y53">
        <f>IF(VLOOKUP($A53,overview!$B$3:$AJ$152,COLUMN(),FALSE) = "","",VLOOKUP($A53,overview!$B$3:$AJ$152,COLUMN(Y53),FALSE))</f>
        <v>975</v>
      </c>
      <c r="Z53">
        <f>IF(VLOOKUP($A53,overview!$B$3:$AJ$152,COLUMN(),FALSE) = "","",VLOOKUP($A53,overview!$B$3:$AJ$152,COLUMN(Z53),FALSE))</f>
        <v>950</v>
      </c>
      <c r="AA53">
        <f>IF(VLOOKUP($A53,overview!$B$3:$AJ$152,COLUMN(),FALSE) = "","",VLOOKUP($A53,overview!$B$3:$AJ$152,COLUMN(AA53),FALSE))</f>
        <v>925</v>
      </c>
      <c r="AB53">
        <f>IF(VLOOKUP($A53,overview!$B$3:$AJ$152,COLUMN(),FALSE) = "","",VLOOKUP($A53,overview!$B$3:$AJ$152,COLUMN(AB53),FALSE))</f>
        <v>901</v>
      </c>
      <c r="AC53">
        <f>IF(VLOOKUP($A53,overview!$B$3:$AJ$152,COLUMN(),FALSE) = "","",VLOOKUP($A53,overview!$B$3:$AJ$152,COLUMN(AC53),FALSE))</f>
        <v>876</v>
      </c>
      <c r="AD53">
        <f>IF(VLOOKUP($A53,overview!$B$3:$AJ$152,COLUMN(),FALSE) = "","",VLOOKUP($A53,overview!$B$3:$AJ$152,COLUMN(AD53),FALSE))</f>
        <v>851</v>
      </c>
      <c r="AE53">
        <f>IF(VLOOKUP($A53,overview!$B$3:$AJ$152,COLUMN(),FALSE) = "","",VLOOKUP($A53,overview!$B$3:$AJ$152,COLUMN(AE53),FALSE))</f>
        <v>826</v>
      </c>
      <c r="AF53">
        <f>IF(VLOOKUP($A53,overview!$B$3:$AJ$152,COLUMN(),FALSE) = "","",VLOOKUP($A53,overview!$B$3:$AJ$152,COLUMN(AF53),FALSE))</f>
        <v>801</v>
      </c>
      <c r="AG53">
        <f>IF(VLOOKUP($A53,overview!$B$3:$AJ$152,COLUMN(),FALSE) = "","",VLOOKUP($A53,overview!$B$3:$AJ$152,COLUMN(AG53),FALSE))</f>
        <v>776</v>
      </c>
      <c r="AH53">
        <f>IF(VLOOKUP($A53,overview!$B$3:$AJ$152,COLUMN(),FALSE) = "","",VLOOKUP($A53,overview!$B$3:$AJ$152,COLUMN(AH53),FALSE))</f>
        <v>750</v>
      </c>
      <c r="AI53" t="str">
        <f>IF(VLOOKUP($A53,overview!$B$3:$AJ$152,COLUMN(),FALSE) = "","",VLOOKUP($A53,overview!$B$3:$AJ$152,COLUMN(AI53),FALSE))</f>
        <v>EUR/t</v>
      </c>
    </row>
    <row r="54" spans="1:35" x14ac:dyDescent="0.2">
      <c r="A54" s="2" t="s">
        <v>208</v>
      </c>
      <c r="B54">
        <f>IF(VLOOKUP($A54,overview!$B$3:$AJ$152,COLUMN(),FALSE) = "","",VLOOKUP($A54,overview!$B$3:$AJ$152,COLUMN(B54),FALSE))</f>
        <v>2.5000000000000001E-2</v>
      </c>
      <c r="C54">
        <f>IF(VLOOKUP($A54,overview!$B$3:$AJ$152,COLUMN(),FALSE) = "","",VLOOKUP($A54,overview!$B$3:$AJ$152,COLUMN(C54),FALSE))</f>
        <v>0.02</v>
      </c>
      <c r="D54">
        <f>IF(VLOOKUP($A54,overview!$B$3:$AJ$152,COLUMN(),FALSE) = "","",VLOOKUP($A54,overview!$B$3:$AJ$152,COLUMN(D54),FALSE))</f>
        <v>0.03</v>
      </c>
      <c r="E54" t="str">
        <f>IF(VLOOKUP($A54,overview!$B$3:$AJ$152,COLUMN(),FALSE) = "","",VLOOKUP($A54,overview!$B$3:$AJ$152,COLUMN(E54),FALSE))</f>
        <v/>
      </c>
      <c r="F54" t="str">
        <f>IF(VLOOKUP($A54,overview!$B$3:$AJ$152,COLUMN(),FALSE) = "","",VLOOKUP($A54,overview!$B$3:$AJ$152,COLUMN(F54),FALSE))</f>
        <v/>
      </c>
      <c r="G54" t="str">
        <f>IF(VLOOKUP($A54,overview!$B$3:$AJ$152,COLUMN(),FALSE) = "","",VLOOKUP($A54,overview!$B$3:$AJ$152,COLUMN(G54),FALSE))</f>
        <v/>
      </c>
      <c r="H54" t="str">
        <f>IF(VLOOKUP($A54,overview!$B$3:$AJ$152,COLUMN(),FALSE) = "","",VLOOKUP($A54,overview!$B$3:$AJ$152,COLUMN(H54),FALSE))</f>
        <v/>
      </c>
      <c r="I54" t="str">
        <f>IF(VLOOKUP($A54,overview!$B$3:$AJ$152,COLUMN(),FALSE) = "","",VLOOKUP($A54,overview!$B$3:$AJ$152,COLUMN(I54),FALSE))</f>
        <v/>
      </c>
      <c r="J54" t="str">
        <f>IF(VLOOKUP($A54,overview!$B$3:$AJ$152,COLUMN(),FALSE) = "","",VLOOKUP($A54,overview!$B$3:$AJ$152,COLUMN(J54),FALSE))</f>
        <v/>
      </c>
      <c r="K54" t="str">
        <f>IF(VLOOKUP($A54,overview!$B$3:$AJ$152,COLUMN(),FALSE) = "","",VLOOKUP($A54,overview!$B$3:$AJ$152,COLUMN(K54),FALSE))</f>
        <v/>
      </c>
      <c r="L54" t="str">
        <f>IF(VLOOKUP($A54,overview!$B$3:$AJ$152,COLUMN(),FALSE) = "","",VLOOKUP($A54,overview!$B$3:$AJ$152,COLUMN(L54),FALSE))</f>
        <v/>
      </c>
      <c r="M54" t="str">
        <f>IF(VLOOKUP($A54,overview!$B$3:$AJ$152,COLUMN(),FALSE) = "","",VLOOKUP($A54,overview!$B$3:$AJ$152,COLUMN(M54),FALSE))</f>
        <v/>
      </c>
      <c r="N54" t="str">
        <f>IF(VLOOKUP($A54,overview!$B$3:$AJ$152,COLUMN(),FALSE) = "","",VLOOKUP($A54,overview!$B$3:$AJ$152,COLUMN(N54),FALSE))</f>
        <v/>
      </c>
      <c r="O54" t="str">
        <f>IF(VLOOKUP($A54,overview!$B$3:$AJ$152,COLUMN(),FALSE) = "","",VLOOKUP($A54,overview!$B$3:$AJ$152,COLUMN(O54),FALSE))</f>
        <v/>
      </c>
      <c r="P54" t="str">
        <f>IF(VLOOKUP($A54,overview!$B$3:$AJ$152,COLUMN(),FALSE) = "","",VLOOKUP($A54,overview!$B$3:$AJ$152,COLUMN(P54),FALSE))</f>
        <v/>
      </c>
      <c r="Q54" t="str">
        <f>IF(VLOOKUP($A54,overview!$B$3:$AJ$152,COLUMN(),FALSE) = "","",VLOOKUP($A54,overview!$B$3:$AJ$152,COLUMN(Q54),FALSE))</f>
        <v/>
      </c>
      <c r="R54" t="str">
        <f>IF(VLOOKUP($A54,overview!$B$3:$AJ$152,COLUMN(),FALSE) = "","",VLOOKUP($A54,overview!$B$3:$AJ$152,COLUMN(R54),FALSE))</f>
        <v/>
      </c>
      <c r="S54" t="str">
        <f>IF(VLOOKUP($A54,overview!$B$3:$AJ$152,COLUMN(),FALSE) = "","",VLOOKUP($A54,overview!$B$3:$AJ$152,COLUMN(S54),FALSE))</f>
        <v/>
      </c>
      <c r="T54" t="str">
        <f>IF(VLOOKUP($A54,overview!$B$3:$AJ$152,COLUMN(),FALSE) = "","",VLOOKUP($A54,overview!$B$3:$AJ$152,COLUMN(T54),FALSE))</f>
        <v/>
      </c>
      <c r="U54" t="str">
        <f>IF(VLOOKUP($A54,overview!$B$3:$AJ$152,COLUMN(),FALSE) = "","",VLOOKUP($A54,overview!$B$3:$AJ$152,COLUMN(U54),FALSE))</f>
        <v/>
      </c>
      <c r="V54" t="str">
        <f>IF(VLOOKUP($A54,overview!$B$3:$AJ$152,COLUMN(),FALSE) = "","",VLOOKUP($A54,overview!$B$3:$AJ$152,COLUMN(V54),FALSE))</f>
        <v/>
      </c>
      <c r="W54" t="str">
        <f>IF(VLOOKUP($A54,overview!$B$3:$AJ$152,COLUMN(),FALSE) = "","",VLOOKUP($A54,overview!$B$3:$AJ$152,COLUMN(W54),FALSE))</f>
        <v/>
      </c>
      <c r="X54" t="str">
        <f>IF(VLOOKUP($A54,overview!$B$3:$AJ$152,COLUMN(),FALSE) = "","",VLOOKUP($A54,overview!$B$3:$AJ$152,COLUMN(X54),FALSE))</f>
        <v/>
      </c>
      <c r="Y54" t="str">
        <f>IF(VLOOKUP($A54,overview!$B$3:$AJ$152,COLUMN(),FALSE) = "","",VLOOKUP($A54,overview!$B$3:$AJ$152,COLUMN(Y54),FALSE))</f>
        <v/>
      </c>
      <c r="Z54" t="str">
        <f>IF(VLOOKUP($A54,overview!$B$3:$AJ$152,COLUMN(),FALSE) = "","",VLOOKUP($A54,overview!$B$3:$AJ$152,COLUMN(Z54),FALSE))</f>
        <v/>
      </c>
      <c r="AA54" t="str">
        <f>IF(VLOOKUP($A54,overview!$B$3:$AJ$152,COLUMN(),FALSE) = "","",VLOOKUP($A54,overview!$B$3:$AJ$152,COLUMN(AA54),FALSE))</f>
        <v/>
      </c>
      <c r="AB54" t="str">
        <f>IF(VLOOKUP($A54,overview!$B$3:$AJ$152,COLUMN(),FALSE) = "","",VLOOKUP($A54,overview!$B$3:$AJ$152,COLUMN(AB54),FALSE))</f>
        <v/>
      </c>
      <c r="AC54" t="str">
        <f>IF(VLOOKUP($A54,overview!$B$3:$AJ$152,COLUMN(),FALSE) = "","",VLOOKUP($A54,overview!$B$3:$AJ$152,COLUMN(AC54),FALSE))</f>
        <v/>
      </c>
      <c r="AD54" t="str">
        <f>IF(VLOOKUP($A54,overview!$B$3:$AJ$152,COLUMN(),FALSE) = "","",VLOOKUP($A54,overview!$B$3:$AJ$152,COLUMN(AD54),FALSE))</f>
        <v/>
      </c>
      <c r="AE54" t="str">
        <f>IF(VLOOKUP($A54,overview!$B$3:$AJ$152,COLUMN(),FALSE) = "","",VLOOKUP($A54,overview!$B$3:$AJ$152,COLUMN(AE54),FALSE))</f>
        <v/>
      </c>
      <c r="AF54" t="str">
        <f>IF(VLOOKUP($A54,overview!$B$3:$AJ$152,COLUMN(),FALSE) = "","",VLOOKUP($A54,overview!$B$3:$AJ$152,COLUMN(AF54),FALSE))</f>
        <v/>
      </c>
      <c r="AG54" t="str">
        <f>IF(VLOOKUP($A54,overview!$B$3:$AJ$152,COLUMN(),FALSE) = "","",VLOOKUP($A54,overview!$B$3:$AJ$152,COLUMN(AG54),FALSE))</f>
        <v/>
      </c>
      <c r="AH54" t="str">
        <f>IF(VLOOKUP($A54,overview!$B$3:$AJ$152,COLUMN(),FALSE) = "","",VLOOKUP($A54,overview!$B$3:$AJ$152,COLUMN(AH54),FALSE))</f>
        <v/>
      </c>
      <c r="AI54" t="str">
        <f>IF(VLOOKUP($A54,overview!$B$3:$AJ$152,COLUMN(),FALSE) = "","",VLOOKUP($A54,overview!$B$3:$AJ$152,COLUMN(AI54),FALSE))</f>
        <v>Fraction of CAPEX p.a.</v>
      </c>
    </row>
    <row r="55" spans="1:35" x14ac:dyDescent="0.2">
      <c r="A55" s="2" t="s">
        <v>431</v>
      </c>
      <c r="B55">
        <f>IF(VLOOKUP($A55,overview!$B$3:$AJ$152,COLUMN(),FALSE) = "","",VLOOKUP($A55,overview!$B$3:$AJ$152,COLUMN(B55),FALSE))</f>
        <v>100000</v>
      </c>
      <c r="C55" t="str">
        <f>IF(VLOOKUP($A55,overview!$B$3:$AJ$152,COLUMN(),FALSE) = "","",VLOOKUP($A55,overview!$B$3:$AJ$152,COLUMN(C55),FALSE))</f>
        <v/>
      </c>
      <c r="D55" t="str">
        <f>IF(VLOOKUP($A55,overview!$B$3:$AJ$152,COLUMN(),FALSE) = "","",VLOOKUP($A55,overview!$B$3:$AJ$152,COLUMN(D55),FALSE))</f>
        <v/>
      </c>
      <c r="E55" t="str">
        <f>IF(VLOOKUP($A55,overview!$B$3:$AJ$152,COLUMN(),FALSE) = "","",VLOOKUP($A55,overview!$B$3:$AJ$152,COLUMN(E55),FALSE))</f>
        <v/>
      </c>
      <c r="F55" t="str">
        <f>IF(VLOOKUP($A55,overview!$B$3:$AJ$152,COLUMN(),FALSE) = "","",VLOOKUP($A55,overview!$B$3:$AJ$152,COLUMN(F55),FALSE))</f>
        <v/>
      </c>
      <c r="G55" t="str">
        <f>IF(VLOOKUP($A55,overview!$B$3:$AJ$152,COLUMN(),FALSE) = "","",VLOOKUP($A55,overview!$B$3:$AJ$152,COLUMN(G55),FALSE))</f>
        <v/>
      </c>
      <c r="H55" t="str">
        <f>IF(VLOOKUP($A55,overview!$B$3:$AJ$152,COLUMN(),FALSE) = "","",VLOOKUP($A55,overview!$B$3:$AJ$152,COLUMN(H55),FALSE))</f>
        <v/>
      </c>
      <c r="I55" t="str">
        <f>IF(VLOOKUP($A55,overview!$B$3:$AJ$152,COLUMN(),FALSE) = "","",VLOOKUP($A55,overview!$B$3:$AJ$152,COLUMN(I55),FALSE))</f>
        <v/>
      </c>
      <c r="J55" t="str">
        <f>IF(VLOOKUP($A55,overview!$B$3:$AJ$152,COLUMN(),FALSE) = "","",VLOOKUP($A55,overview!$B$3:$AJ$152,COLUMN(J55),FALSE))</f>
        <v/>
      </c>
      <c r="K55" t="str">
        <f>IF(VLOOKUP($A55,overview!$B$3:$AJ$152,COLUMN(),FALSE) = "","",VLOOKUP($A55,overview!$B$3:$AJ$152,COLUMN(K55),FALSE))</f>
        <v/>
      </c>
      <c r="L55" t="str">
        <f>IF(VLOOKUP($A55,overview!$B$3:$AJ$152,COLUMN(),FALSE) = "","",VLOOKUP($A55,overview!$B$3:$AJ$152,COLUMN(L55),FALSE))</f>
        <v/>
      </c>
      <c r="M55" t="str">
        <f>IF(VLOOKUP($A55,overview!$B$3:$AJ$152,COLUMN(),FALSE) = "","",VLOOKUP($A55,overview!$B$3:$AJ$152,COLUMN(M55),FALSE))</f>
        <v/>
      </c>
      <c r="N55" t="str">
        <f>IF(VLOOKUP($A55,overview!$B$3:$AJ$152,COLUMN(),FALSE) = "","",VLOOKUP($A55,overview!$B$3:$AJ$152,COLUMN(N55),FALSE))</f>
        <v/>
      </c>
      <c r="O55" t="str">
        <f>IF(VLOOKUP($A55,overview!$B$3:$AJ$152,COLUMN(),FALSE) = "","",VLOOKUP($A55,overview!$B$3:$AJ$152,COLUMN(O55),FALSE))</f>
        <v/>
      </c>
      <c r="P55" t="str">
        <f>IF(VLOOKUP($A55,overview!$B$3:$AJ$152,COLUMN(),FALSE) = "","",VLOOKUP($A55,overview!$B$3:$AJ$152,COLUMN(P55),FALSE))</f>
        <v/>
      </c>
      <c r="Q55" t="str">
        <f>IF(VLOOKUP($A55,overview!$B$3:$AJ$152,COLUMN(),FALSE) = "","",VLOOKUP($A55,overview!$B$3:$AJ$152,COLUMN(Q55),FALSE))</f>
        <v/>
      </c>
      <c r="R55" t="str">
        <f>IF(VLOOKUP($A55,overview!$B$3:$AJ$152,COLUMN(),FALSE) = "","",VLOOKUP($A55,overview!$B$3:$AJ$152,COLUMN(R55),FALSE))</f>
        <v/>
      </c>
      <c r="S55" t="str">
        <f>IF(VLOOKUP($A55,overview!$B$3:$AJ$152,COLUMN(),FALSE) = "","",VLOOKUP($A55,overview!$B$3:$AJ$152,COLUMN(S55),FALSE))</f>
        <v/>
      </c>
      <c r="T55" t="str">
        <f>IF(VLOOKUP($A55,overview!$B$3:$AJ$152,COLUMN(),FALSE) = "","",VLOOKUP($A55,overview!$B$3:$AJ$152,COLUMN(T55),FALSE))</f>
        <v/>
      </c>
      <c r="U55" t="str">
        <f>IF(VLOOKUP($A55,overview!$B$3:$AJ$152,COLUMN(),FALSE) = "","",VLOOKUP($A55,overview!$B$3:$AJ$152,COLUMN(U55),FALSE))</f>
        <v/>
      </c>
      <c r="V55" t="str">
        <f>IF(VLOOKUP($A55,overview!$B$3:$AJ$152,COLUMN(),FALSE) = "","",VLOOKUP($A55,overview!$B$3:$AJ$152,COLUMN(V55),FALSE))</f>
        <v/>
      </c>
      <c r="W55" t="str">
        <f>IF(VLOOKUP($A55,overview!$B$3:$AJ$152,COLUMN(),FALSE) = "","",VLOOKUP($A55,overview!$B$3:$AJ$152,COLUMN(W55),FALSE))</f>
        <v/>
      </c>
      <c r="X55" t="str">
        <f>IF(VLOOKUP($A55,overview!$B$3:$AJ$152,COLUMN(),FALSE) = "","",VLOOKUP($A55,overview!$B$3:$AJ$152,COLUMN(X55),FALSE))</f>
        <v/>
      </c>
      <c r="Y55" t="str">
        <f>IF(VLOOKUP($A55,overview!$B$3:$AJ$152,COLUMN(),FALSE) = "","",VLOOKUP($A55,overview!$B$3:$AJ$152,COLUMN(Y55),FALSE))</f>
        <v/>
      </c>
      <c r="Z55" t="str">
        <f>IF(VLOOKUP($A55,overview!$B$3:$AJ$152,COLUMN(),FALSE) = "","",VLOOKUP($A55,overview!$B$3:$AJ$152,COLUMN(Z55),FALSE))</f>
        <v/>
      </c>
      <c r="AA55" t="str">
        <f>IF(VLOOKUP($A55,overview!$B$3:$AJ$152,COLUMN(),FALSE) = "","",VLOOKUP($A55,overview!$B$3:$AJ$152,COLUMN(AA55),FALSE))</f>
        <v/>
      </c>
      <c r="AB55" t="str">
        <f>IF(VLOOKUP($A55,overview!$B$3:$AJ$152,COLUMN(),FALSE) = "","",VLOOKUP($A55,overview!$B$3:$AJ$152,COLUMN(AB55),FALSE))</f>
        <v/>
      </c>
      <c r="AC55" t="str">
        <f>IF(VLOOKUP($A55,overview!$B$3:$AJ$152,COLUMN(),FALSE) = "","",VLOOKUP($A55,overview!$B$3:$AJ$152,COLUMN(AC55),FALSE))</f>
        <v/>
      </c>
      <c r="AD55" t="str">
        <f>IF(VLOOKUP($A55,overview!$B$3:$AJ$152,COLUMN(),FALSE) = "","",VLOOKUP($A55,overview!$B$3:$AJ$152,COLUMN(AD55),FALSE))</f>
        <v/>
      </c>
      <c r="AE55" t="str">
        <f>IF(VLOOKUP($A55,overview!$B$3:$AJ$152,COLUMN(),FALSE) = "","",VLOOKUP($A55,overview!$B$3:$AJ$152,COLUMN(AE55),FALSE))</f>
        <v/>
      </c>
      <c r="AF55" t="str">
        <f>IF(VLOOKUP($A55,overview!$B$3:$AJ$152,COLUMN(),FALSE) = "","",VLOOKUP($A55,overview!$B$3:$AJ$152,COLUMN(AF55),FALSE))</f>
        <v/>
      </c>
      <c r="AG55" t="str">
        <f>IF(VLOOKUP($A55,overview!$B$3:$AJ$152,COLUMN(),FALSE) = "","",VLOOKUP($A55,overview!$B$3:$AJ$152,COLUMN(AG55),FALSE))</f>
        <v/>
      </c>
      <c r="AH55" t="str">
        <f>IF(VLOOKUP($A55,overview!$B$3:$AJ$152,COLUMN(),FALSE) = "","",VLOOKUP($A55,overview!$B$3:$AJ$152,COLUMN(AH55),FALSE))</f>
        <v/>
      </c>
      <c r="AI55" t="str">
        <f>IF(VLOOKUP($A55,overview!$B$3:$AJ$152,COLUMN(),FALSE) = "","",VLOOKUP($A55,overview!$B$3:$AJ$152,COLUMN(AI55),FALSE))</f>
        <v>kW jet fuel output</v>
      </c>
    </row>
    <row r="56" spans="1:35" x14ac:dyDescent="0.2">
      <c r="A56" s="2" t="s">
        <v>438</v>
      </c>
      <c r="B56">
        <f>IF(VLOOKUP($A56,overview!$B$3:$AJ$152,COLUMN(),FALSE) = "","",VLOOKUP($A56,overview!$B$3:$AJ$152,COLUMN(B56),FALSE))</f>
        <v>0</v>
      </c>
      <c r="C56" t="str">
        <f>IF(VLOOKUP($A56,overview!$B$3:$AJ$152,COLUMN(),FALSE) = "","",VLOOKUP($A56,overview!$B$3:$AJ$152,COLUMN(C56),FALSE))</f>
        <v/>
      </c>
      <c r="D56" t="str">
        <f>IF(VLOOKUP($A56,overview!$B$3:$AJ$152,COLUMN(),FALSE) = "","",VLOOKUP($A56,overview!$B$3:$AJ$152,COLUMN(D56),FALSE))</f>
        <v/>
      </c>
      <c r="E56" t="str">
        <f>IF(VLOOKUP($A56,overview!$B$3:$AJ$152,COLUMN(),FALSE) = "","",VLOOKUP($A56,overview!$B$3:$AJ$152,COLUMN(E56),FALSE))</f>
        <v/>
      </c>
      <c r="F56" t="str">
        <f>IF(VLOOKUP($A56,overview!$B$3:$AJ$152,COLUMN(),FALSE) = "","",VLOOKUP($A56,overview!$B$3:$AJ$152,COLUMN(F56),FALSE))</f>
        <v/>
      </c>
      <c r="G56" t="str">
        <f>IF(VLOOKUP($A56,overview!$B$3:$AJ$152,COLUMN(),FALSE) = "","",VLOOKUP($A56,overview!$B$3:$AJ$152,COLUMN(G56),FALSE))</f>
        <v/>
      </c>
      <c r="H56" t="str">
        <f>IF(VLOOKUP($A56,overview!$B$3:$AJ$152,COLUMN(),FALSE) = "","",VLOOKUP($A56,overview!$B$3:$AJ$152,COLUMN(H56),FALSE))</f>
        <v/>
      </c>
      <c r="I56" t="str">
        <f>IF(VLOOKUP($A56,overview!$B$3:$AJ$152,COLUMN(),FALSE) = "","",VLOOKUP($A56,overview!$B$3:$AJ$152,COLUMN(I56),FALSE))</f>
        <v/>
      </c>
      <c r="J56" t="str">
        <f>IF(VLOOKUP($A56,overview!$B$3:$AJ$152,COLUMN(),FALSE) = "","",VLOOKUP($A56,overview!$B$3:$AJ$152,COLUMN(J56),FALSE))</f>
        <v/>
      </c>
      <c r="K56" t="str">
        <f>IF(VLOOKUP($A56,overview!$B$3:$AJ$152,COLUMN(),FALSE) = "","",VLOOKUP($A56,overview!$B$3:$AJ$152,COLUMN(K56),FALSE))</f>
        <v/>
      </c>
      <c r="L56" t="str">
        <f>IF(VLOOKUP($A56,overview!$B$3:$AJ$152,COLUMN(),FALSE) = "","",VLOOKUP($A56,overview!$B$3:$AJ$152,COLUMN(L56),FALSE))</f>
        <v/>
      </c>
      <c r="M56" t="str">
        <f>IF(VLOOKUP($A56,overview!$B$3:$AJ$152,COLUMN(),FALSE) = "","",VLOOKUP($A56,overview!$B$3:$AJ$152,COLUMN(M56),FALSE))</f>
        <v/>
      </c>
      <c r="N56" t="str">
        <f>IF(VLOOKUP($A56,overview!$B$3:$AJ$152,COLUMN(),FALSE) = "","",VLOOKUP($A56,overview!$B$3:$AJ$152,COLUMN(N56),FALSE))</f>
        <v/>
      </c>
      <c r="O56" t="str">
        <f>IF(VLOOKUP($A56,overview!$B$3:$AJ$152,COLUMN(),FALSE) = "","",VLOOKUP($A56,overview!$B$3:$AJ$152,COLUMN(O56),FALSE))</f>
        <v/>
      </c>
      <c r="P56" t="str">
        <f>IF(VLOOKUP($A56,overview!$B$3:$AJ$152,COLUMN(),FALSE) = "","",VLOOKUP($A56,overview!$B$3:$AJ$152,COLUMN(P56),FALSE))</f>
        <v/>
      </c>
      <c r="Q56" t="str">
        <f>IF(VLOOKUP($A56,overview!$B$3:$AJ$152,COLUMN(),FALSE) = "","",VLOOKUP($A56,overview!$B$3:$AJ$152,COLUMN(Q56),FALSE))</f>
        <v/>
      </c>
      <c r="R56" t="str">
        <f>IF(VLOOKUP($A56,overview!$B$3:$AJ$152,COLUMN(),FALSE) = "","",VLOOKUP($A56,overview!$B$3:$AJ$152,COLUMN(R56),FALSE))</f>
        <v/>
      </c>
      <c r="S56" t="str">
        <f>IF(VLOOKUP($A56,overview!$B$3:$AJ$152,COLUMN(),FALSE) = "","",VLOOKUP($A56,overview!$B$3:$AJ$152,COLUMN(S56),FALSE))</f>
        <v/>
      </c>
      <c r="T56" t="str">
        <f>IF(VLOOKUP($A56,overview!$B$3:$AJ$152,COLUMN(),FALSE) = "","",VLOOKUP($A56,overview!$B$3:$AJ$152,COLUMN(T56),FALSE))</f>
        <v/>
      </c>
      <c r="U56" t="str">
        <f>IF(VLOOKUP($A56,overview!$B$3:$AJ$152,COLUMN(),FALSE) = "","",VLOOKUP($A56,overview!$B$3:$AJ$152,COLUMN(U56),FALSE))</f>
        <v/>
      </c>
      <c r="V56" t="str">
        <f>IF(VLOOKUP($A56,overview!$B$3:$AJ$152,COLUMN(),FALSE) = "","",VLOOKUP($A56,overview!$B$3:$AJ$152,COLUMN(V56),FALSE))</f>
        <v/>
      </c>
      <c r="W56" t="str">
        <f>IF(VLOOKUP($A56,overview!$B$3:$AJ$152,COLUMN(),FALSE) = "","",VLOOKUP($A56,overview!$B$3:$AJ$152,COLUMN(W56),FALSE))</f>
        <v/>
      </c>
      <c r="X56" t="str">
        <f>IF(VLOOKUP($A56,overview!$B$3:$AJ$152,COLUMN(),FALSE) = "","",VLOOKUP($A56,overview!$B$3:$AJ$152,COLUMN(X56),FALSE))</f>
        <v/>
      </c>
      <c r="Y56" t="str">
        <f>IF(VLOOKUP($A56,overview!$B$3:$AJ$152,COLUMN(),FALSE) = "","",VLOOKUP($A56,overview!$B$3:$AJ$152,COLUMN(Y56),FALSE))</f>
        <v/>
      </c>
      <c r="Z56" t="str">
        <f>IF(VLOOKUP($A56,overview!$B$3:$AJ$152,COLUMN(),FALSE) = "","",VLOOKUP($A56,overview!$B$3:$AJ$152,COLUMN(Z56),FALSE))</f>
        <v/>
      </c>
      <c r="AA56" t="str">
        <f>IF(VLOOKUP($A56,overview!$B$3:$AJ$152,COLUMN(),FALSE) = "","",VLOOKUP($A56,overview!$B$3:$AJ$152,COLUMN(AA56),FALSE))</f>
        <v/>
      </c>
      <c r="AB56" t="str">
        <f>IF(VLOOKUP($A56,overview!$B$3:$AJ$152,COLUMN(),FALSE) = "","",VLOOKUP($A56,overview!$B$3:$AJ$152,COLUMN(AB56),FALSE))</f>
        <v/>
      </c>
      <c r="AC56" t="str">
        <f>IF(VLOOKUP($A56,overview!$B$3:$AJ$152,COLUMN(),FALSE) = "","",VLOOKUP($A56,overview!$B$3:$AJ$152,COLUMN(AC56),FALSE))</f>
        <v/>
      </c>
      <c r="AD56" t="str">
        <f>IF(VLOOKUP($A56,overview!$B$3:$AJ$152,COLUMN(),FALSE) = "","",VLOOKUP($A56,overview!$B$3:$AJ$152,COLUMN(AD56),FALSE))</f>
        <v/>
      </c>
      <c r="AE56" t="str">
        <f>IF(VLOOKUP($A56,overview!$B$3:$AJ$152,COLUMN(),FALSE) = "","",VLOOKUP($A56,overview!$B$3:$AJ$152,COLUMN(AE56),FALSE))</f>
        <v/>
      </c>
      <c r="AF56" t="str">
        <f>IF(VLOOKUP($A56,overview!$B$3:$AJ$152,COLUMN(),FALSE) = "","",VLOOKUP($A56,overview!$B$3:$AJ$152,COLUMN(AF56),FALSE))</f>
        <v/>
      </c>
      <c r="AG56" t="str">
        <f>IF(VLOOKUP($A56,overview!$B$3:$AJ$152,COLUMN(),FALSE) = "","",VLOOKUP($A56,overview!$B$3:$AJ$152,COLUMN(AG56),FALSE))</f>
        <v/>
      </c>
      <c r="AH56" t="str">
        <f>IF(VLOOKUP($A56,overview!$B$3:$AJ$152,COLUMN(),FALSE) = "","",VLOOKUP($A56,overview!$B$3:$AJ$152,COLUMN(AH56),FALSE))</f>
        <v/>
      </c>
      <c r="AI56" t="str">
        <f>IF(VLOOKUP($A56,overview!$B$3:$AJ$152,COLUMN(),FALSE) = "","",VLOOKUP($A56,overview!$B$3:$AJ$152,COLUMN(AI56),FALSE))</f>
        <v>kW jet fuel output</v>
      </c>
    </row>
    <row r="57" spans="1:35" x14ac:dyDescent="0.2">
      <c r="A57" t="s">
        <v>140</v>
      </c>
      <c r="B57">
        <f>IF(VLOOKUP($A57,overview!$B$3:$AJ$152,COLUMN(),FALSE) = "","",VLOOKUP($A57,overview!$B$3:$AJ$152,COLUMN(B57),FALSE))</f>
        <v>799</v>
      </c>
      <c r="C57" t="str">
        <f>IF(VLOOKUP($A57,overview!$B$3:$AJ$152,COLUMN(),FALSE) = "","",VLOOKUP($A57,overview!$B$3:$AJ$152,COLUMN(C57),FALSE))</f>
        <v/>
      </c>
      <c r="D57" t="str">
        <f>IF(VLOOKUP($A57,overview!$B$3:$AJ$152,COLUMN(),FALSE) = "","",VLOOKUP($A57,overview!$B$3:$AJ$152,COLUMN(D57),FALSE))</f>
        <v/>
      </c>
      <c r="E57">
        <f>IF(VLOOKUP($A57,overview!$B$3:$AJ$152,COLUMN(),FALSE) = "","",VLOOKUP($A57,overview!$B$3:$AJ$152,COLUMN(E57),FALSE))</f>
        <v>745.87355730923559</v>
      </c>
      <c r="F57">
        <f>IF(VLOOKUP($A57,overview!$B$3:$AJ$152,COLUMN(),FALSE) = "","",VLOOKUP($A57,overview!$B$3:$AJ$152,COLUMN(F57),FALSE))</f>
        <v>714.52019991744601</v>
      </c>
      <c r="G57">
        <f>IF(VLOOKUP($A57,overview!$B$3:$AJ$152,COLUMN(),FALSE) = "","",VLOOKUP($A57,overview!$B$3:$AJ$152,COLUMN(G57),FALSE))</f>
        <v>691.42997148645998</v>
      </c>
      <c r="H57">
        <f>IF(VLOOKUP($A57,overview!$B$3:$AJ$152,COLUMN(),FALSE) = "","",VLOOKUP($A57,overview!$B$3:$AJ$152,COLUMN(H57),FALSE))</f>
        <v>672.68117692128908</v>
      </c>
      <c r="I57">
        <f>IF(VLOOKUP($A57,overview!$B$3:$AJ$152,COLUMN(),FALSE) = "","",VLOOKUP($A57,overview!$B$3:$AJ$152,COLUMN(I57),FALSE))</f>
        <v>656.61186781632227</v>
      </c>
      <c r="J57">
        <f>IF(VLOOKUP($A57,overview!$B$3:$AJ$152,COLUMN(),FALSE) = "","",VLOOKUP($A57,overview!$B$3:$AJ$152,COLUMN(J57),FALSE))</f>
        <v>642.36791495500881</v>
      </c>
      <c r="K57">
        <f>IF(VLOOKUP($A57,overview!$B$3:$AJ$152,COLUMN(),FALSE) = "","",VLOOKUP($A57,overview!$B$3:$AJ$152,COLUMN(K57),FALSE))</f>
        <v>629.45429505375057</v>
      </c>
      <c r="L57">
        <f>IF(VLOOKUP($A57,overview!$B$3:$AJ$152,COLUMN(),FALSE) = "","",VLOOKUP($A57,overview!$B$3:$AJ$152,COLUMN(L57),FALSE))</f>
        <v>617.55928681013597</v>
      </c>
      <c r="M57">
        <f>IF(VLOOKUP($A57,overview!$B$3:$AJ$152,COLUMN(),FALSE) = "","",VLOOKUP($A57,overview!$B$3:$AJ$152,COLUMN(M57),FALSE))</f>
        <v>606.47422496808986</v>
      </c>
      <c r="N57">
        <f>IF(VLOOKUP($A57,overview!$B$3:$AJ$152,COLUMN(),FALSE) = "","",VLOOKUP($A57,overview!$B$3:$AJ$152,COLUMN(N57),FALSE))</f>
        <v>596.05269430011754</v>
      </c>
      <c r="O57">
        <f>IF(VLOOKUP($A57,overview!$B$3:$AJ$152,COLUMN(),FALSE) = "","",VLOOKUP($A57,overview!$B$3:$AJ$152,COLUMN(O57),FALSE))</f>
        <v>586.18802968129626</v>
      </c>
      <c r="P57">
        <f>IF(VLOOKUP($A57,overview!$B$3:$AJ$152,COLUMN(),FALSE) = "","",VLOOKUP($A57,overview!$B$3:$AJ$152,COLUMN(P57),FALSE))</f>
        <v>576.80010105025553</v>
      </c>
      <c r="Q57">
        <f>IF(VLOOKUP($A57,overview!$B$3:$AJ$152,COLUMN(),FALSE) = "","",VLOOKUP($A57,overview!$B$3:$AJ$152,COLUMN(Q57),FALSE))</f>
        <v>567.82714748374917</v>
      </c>
      <c r="R57">
        <f>IF(VLOOKUP($A57,overview!$B$3:$AJ$152,COLUMN(),FALSE) = "","",VLOOKUP($A57,overview!$B$3:$AJ$152,COLUMN(R57),FALSE))</f>
        <v>559.22051605497757</v>
      </c>
      <c r="S57">
        <f>IF(VLOOKUP($A57,overview!$B$3:$AJ$152,COLUMN(),FALSE) = "","",VLOOKUP($A57,overview!$B$3:$AJ$152,COLUMN(S57),FALSE))</f>
        <v>550.94115146891863</v>
      </c>
      <c r="T57">
        <f>IF(VLOOKUP($A57,overview!$B$3:$AJ$152,COLUMN(),FALSE) = "","",VLOOKUP($A57,overview!$B$3:$AJ$152,COLUMN(T57),FALSE))</f>
        <v>542.95718308525613</v>
      </c>
      <c r="U57">
        <f>IF(VLOOKUP($A57,overview!$B$3:$AJ$152,COLUMN(),FALSE) = "","",VLOOKUP($A57,overview!$B$3:$AJ$152,COLUMN(U57),FALSE))</f>
        <v>535.24222317804652</v>
      </c>
      <c r="V57">
        <f>IF(VLOOKUP($A57,overview!$B$3:$AJ$152,COLUMN(),FALSE) = "","",VLOOKUP($A57,overview!$B$3:$AJ$152,COLUMN(V57),FALSE))</f>
        <v>527.77413967997438</v>
      </c>
      <c r="W57">
        <f>IF(VLOOKUP($A57,overview!$B$3:$AJ$152,COLUMN(),FALSE) = "","",VLOOKUP($A57,overview!$B$3:$AJ$152,COLUMN(W57),FALSE))</f>
        <v>520.53415356030905</v>
      </c>
      <c r="X57">
        <f>IF(VLOOKUP($A57,overview!$B$3:$AJ$152,COLUMN(),FALSE) = "","",VLOOKUP($A57,overview!$B$3:$AJ$152,COLUMN(X57),FALSE))</f>
        <v>513.50616330756634</v>
      </c>
      <c r="Y57">
        <f>IF(VLOOKUP($A57,overview!$B$3:$AJ$152,COLUMN(),FALSE) = "","",VLOOKUP($A57,overview!$B$3:$AJ$152,COLUMN(Y57),FALSE))</f>
        <v>506.67623145832772</v>
      </c>
      <c r="Z57">
        <f>IF(VLOOKUP($A57,overview!$B$3:$AJ$152,COLUMN(),FALSE) = "","",VLOOKUP($A57,overview!$B$3:$AJ$152,COLUMN(Z57),FALSE))</f>
        <v>500.03218881187388</v>
      </c>
      <c r="AA57">
        <f>IF(VLOOKUP($A57,overview!$B$3:$AJ$152,COLUMN(),FALSE) = "","",VLOOKUP($A57,overview!$B$3:$AJ$152,COLUMN(AA57),FALSE))</f>
        <v>493.56332548345461</v>
      </c>
      <c r="AB57">
        <f>IF(VLOOKUP($A57,overview!$B$3:$AJ$152,COLUMN(),FALSE) = "","",VLOOKUP($A57,overview!$B$3:$AJ$152,COLUMN(AB57),FALSE))</f>
        <v>487.26014696264713</v>
      </c>
      <c r="AC57">
        <f>IF(VLOOKUP($A57,overview!$B$3:$AJ$152,COLUMN(),FALSE) = "","",VLOOKUP($A57,overview!$B$3:$AJ$152,COLUMN(AC57),FALSE))</f>
        <v>481.11417947317858</v>
      </c>
      <c r="AD57">
        <f>IF(VLOOKUP($A57,overview!$B$3:$AJ$152,COLUMN(),FALSE) = "","",VLOOKUP($A57,overview!$B$3:$AJ$152,COLUMN(AD57),FALSE))</f>
        <v>475.11781317331952</v>
      </c>
      <c r="AE57">
        <f>IF(VLOOKUP($A57,overview!$B$3:$AJ$152,COLUMN(),FALSE) = "","",VLOOKUP($A57,overview!$B$3:$AJ$152,COLUMN(AE57),FALSE))</f>
        <v>469.26417471994591</v>
      </c>
      <c r="AF57">
        <f>IF(VLOOKUP($A57,overview!$B$3:$AJ$152,COLUMN(),FALSE) = "","",VLOOKUP($A57,overview!$B$3:$AJ$152,COLUMN(AF57),FALSE))</f>
        <v>463.5470228490957</v>
      </c>
      <c r="AG57">
        <f>IF(VLOOKUP($A57,overview!$B$3:$AJ$152,COLUMN(),FALSE) = "","",VLOOKUP($A57,overview!$B$3:$AJ$152,COLUMN(AG57),FALSE))</f>
        <v>457.96066216650979</v>
      </c>
      <c r="AH57">
        <f>IF(VLOOKUP($A57,overview!$B$3:$AJ$152,COLUMN(),FALSE) = "","",VLOOKUP($A57,overview!$B$3:$AJ$152,COLUMN(AH57),FALSE))</f>
        <v>452.49987147014122</v>
      </c>
      <c r="AI57" t="str">
        <f>IF(VLOOKUP($A57,overview!$B$3:$AJ$152,COLUMN(),FALSE) = "","",VLOOKUP($A57,overview!$B$3:$AJ$152,COLUMN(AI57),FALSE))</f>
        <v>[EUR/kW fuel output]</v>
      </c>
    </row>
    <row r="58" spans="1:35" x14ac:dyDescent="0.2">
      <c r="A58" s="2" t="s">
        <v>141</v>
      </c>
      <c r="B58">
        <f>IF(VLOOKUP($A58,overview!$B$3:$AJ$152,COLUMN(),FALSE) = "","",VLOOKUP($A58,overview!$B$3:$AJ$152,COLUMN(B58),FALSE))</f>
        <v>2.5000000000000001E-2</v>
      </c>
      <c r="C58">
        <f>IF(VLOOKUP($A58,overview!$B$3:$AJ$152,COLUMN(),FALSE) = "","",VLOOKUP($A58,overview!$B$3:$AJ$152,COLUMN(C58),FALSE))</f>
        <v>0.02</v>
      </c>
      <c r="D58">
        <f>IF(VLOOKUP($A58,overview!$B$3:$AJ$152,COLUMN(),FALSE) = "","",VLOOKUP($A58,overview!$B$3:$AJ$152,COLUMN(D58),FALSE))</f>
        <v>0.03</v>
      </c>
      <c r="E58" t="str">
        <f>IF(VLOOKUP($A58,overview!$B$3:$AJ$152,COLUMN(),FALSE) = "","",VLOOKUP($A58,overview!$B$3:$AJ$152,COLUMN(E58),FALSE))</f>
        <v/>
      </c>
      <c r="F58" t="str">
        <f>IF(VLOOKUP($A58,overview!$B$3:$AJ$152,COLUMN(),FALSE) = "","",VLOOKUP($A58,overview!$B$3:$AJ$152,COLUMN(F58),FALSE))</f>
        <v/>
      </c>
      <c r="G58" t="str">
        <f>IF(VLOOKUP($A58,overview!$B$3:$AJ$152,COLUMN(),FALSE) = "","",VLOOKUP($A58,overview!$B$3:$AJ$152,COLUMN(G58),FALSE))</f>
        <v/>
      </c>
      <c r="H58" t="str">
        <f>IF(VLOOKUP($A58,overview!$B$3:$AJ$152,COLUMN(),FALSE) = "","",VLOOKUP($A58,overview!$B$3:$AJ$152,COLUMN(H58),FALSE))</f>
        <v/>
      </c>
      <c r="I58" t="str">
        <f>IF(VLOOKUP($A58,overview!$B$3:$AJ$152,COLUMN(),FALSE) = "","",VLOOKUP($A58,overview!$B$3:$AJ$152,COLUMN(I58),FALSE))</f>
        <v/>
      </c>
      <c r="J58" t="str">
        <f>IF(VLOOKUP($A58,overview!$B$3:$AJ$152,COLUMN(),FALSE) = "","",VLOOKUP($A58,overview!$B$3:$AJ$152,COLUMN(J58),FALSE))</f>
        <v/>
      </c>
      <c r="K58" t="str">
        <f>IF(VLOOKUP($A58,overview!$B$3:$AJ$152,COLUMN(),FALSE) = "","",VLOOKUP($A58,overview!$B$3:$AJ$152,COLUMN(K58),FALSE))</f>
        <v/>
      </c>
      <c r="L58" t="str">
        <f>IF(VLOOKUP($A58,overview!$B$3:$AJ$152,COLUMN(),FALSE) = "","",VLOOKUP($A58,overview!$B$3:$AJ$152,COLUMN(L58),FALSE))</f>
        <v/>
      </c>
      <c r="M58" t="str">
        <f>IF(VLOOKUP($A58,overview!$B$3:$AJ$152,COLUMN(),FALSE) = "","",VLOOKUP($A58,overview!$B$3:$AJ$152,COLUMN(M58),FALSE))</f>
        <v/>
      </c>
      <c r="N58" t="str">
        <f>IF(VLOOKUP($A58,overview!$B$3:$AJ$152,COLUMN(),FALSE) = "","",VLOOKUP($A58,overview!$B$3:$AJ$152,COLUMN(N58),FALSE))</f>
        <v/>
      </c>
      <c r="O58" t="str">
        <f>IF(VLOOKUP($A58,overview!$B$3:$AJ$152,COLUMN(),FALSE) = "","",VLOOKUP($A58,overview!$B$3:$AJ$152,COLUMN(O58),FALSE))</f>
        <v/>
      </c>
      <c r="P58" t="str">
        <f>IF(VLOOKUP($A58,overview!$B$3:$AJ$152,COLUMN(),FALSE) = "","",VLOOKUP($A58,overview!$B$3:$AJ$152,COLUMN(P58),FALSE))</f>
        <v/>
      </c>
      <c r="Q58" t="str">
        <f>IF(VLOOKUP($A58,overview!$B$3:$AJ$152,COLUMN(),FALSE) = "","",VLOOKUP($A58,overview!$B$3:$AJ$152,COLUMN(Q58),FALSE))</f>
        <v/>
      </c>
      <c r="R58" t="str">
        <f>IF(VLOOKUP($A58,overview!$B$3:$AJ$152,COLUMN(),FALSE) = "","",VLOOKUP($A58,overview!$B$3:$AJ$152,COLUMN(R58),FALSE))</f>
        <v/>
      </c>
      <c r="S58" t="str">
        <f>IF(VLOOKUP($A58,overview!$B$3:$AJ$152,COLUMN(),FALSE) = "","",VLOOKUP($A58,overview!$B$3:$AJ$152,COLUMN(S58),FALSE))</f>
        <v/>
      </c>
      <c r="T58" t="str">
        <f>IF(VLOOKUP($A58,overview!$B$3:$AJ$152,COLUMN(),FALSE) = "","",VLOOKUP($A58,overview!$B$3:$AJ$152,COLUMN(T58),FALSE))</f>
        <v/>
      </c>
      <c r="U58" t="str">
        <f>IF(VLOOKUP($A58,overview!$B$3:$AJ$152,COLUMN(),FALSE) = "","",VLOOKUP($A58,overview!$B$3:$AJ$152,COLUMN(U58),FALSE))</f>
        <v/>
      </c>
      <c r="V58" t="str">
        <f>IF(VLOOKUP($A58,overview!$B$3:$AJ$152,COLUMN(),FALSE) = "","",VLOOKUP($A58,overview!$B$3:$AJ$152,COLUMN(V58),FALSE))</f>
        <v/>
      </c>
      <c r="W58" t="str">
        <f>IF(VLOOKUP($A58,overview!$B$3:$AJ$152,COLUMN(),FALSE) = "","",VLOOKUP($A58,overview!$B$3:$AJ$152,COLUMN(W58),FALSE))</f>
        <v/>
      </c>
      <c r="X58" t="str">
        <f>IF(VLOOKUP($A58,overview!$B$3:$AJ$152,COLUMN(),FALSE) = "","",VLOOKUP($A58,overview!$B$3:$AJ$152,COLUMN(X58),FALSE))</f>
        <v/>
      </c>
      <c r="Y58" t="str">
        <f>IF(VLOOKUP($A58,overview!$B$3:$AJ$152,COLUMN(),FALSE) = "","",VLOOKUP($A58,overview!$B$3:$AJ$152,COLUMN(Y58),FALSE))</f>
        <v/>
      </c>
      <c r="Z58" t="str">
        <f>IF(VLOOKUP($A58,overview!$B$3:$AJ$152,COLUMN(),FALSE) = "","",VLOOKUP($A58,overview!$B$3:$AJ$152,COLUMN(Z58),FALSE))</f>
        <v/>
      </c>
      <c r="AA58" t="str">
        <f>IF(VLOOKUP($A58,overview!$B$3:$AJ$152,COLUMN(),FALSE) = "","",VLOOKUP($A58,overview!$B$3:$AJ$152,COLUMN(AA58),FALSE))</f>
        <v/>
      </c>
      <c r="AB58" t="str">
        <f>IF(VLOOKUP($A58,overview!$B$3:$AJ$152,COLUMN(),FALSE) = "","",VLOOKUP($A58,overview!$B$3:$AJ$152,COLUMN(AB58),FALSE))</f>
        <v/>
      </c>
      <c r="AC58" t="str">
        <f>IF(VLOOKUP($A58,overview!$B$3:$AJ$152,COLUMN(),FALSE) = "","",VLOOKUP($A58,overview!$B$3:$AJ$152,COLUMN(AC58),FALSE))</f>
        <v/>
      </c>
      <c r="AD58" t="str">
        <f>IF(VLOOKUP($A58,overview!$B$3:$AJ$152,COLUMN(),FALSE) = "","",VLOOKUP($A58,overview!$B$3:$AJ$152,COLUMN(AD58),FALSE))</f>
        <v/>
      </c>
      <c r="AE58" t="str">
        <f>IF(VLOOKUP($A58,overview!$B$3:$AJ$152,COLUMN(),FALSE) = "","",VLOOKUP($A58,overview!$B$3:$AJ$152,COLUMN(AE58),FALSE))</f>
        <v/>
      </c>
      <c r="AF58" t="str">
        <f>IF(VLOOKUP($A58,overview!$B$3:$AJ$152,COLUMN(),FALSE) = "","",VLOOKUP($A58,overview!$B$3:$AJ$152,COLUMN(AF58),FALSE))</f>
        <v/>
      </c>
      <c r="AG58" t="str">
        <f>IF(VLOOKUP($A58,overview!$B$3:$AJ$152,COLUMN(),FALSE) = "","",VLOOKUP($A58,overview!$B$3:$AJ$152,COLUMN(AG58),FALSE))</f>
        <v/>
      </c>
      <c r="AH58" t="str">
        <f>IF(VLOOKUP($A58,overview!$B$3:$AJ$152,COLUMN(),FALSE) = "","",VLOOKUP($A58,overview!$B$3:$AJ$152,COLUMN(AH58),FALSE))</f>
        <v/>
      </c>
      <c r="AI58" t="str">
        <f>IF(VLOOKUP($A58,overview!$B$3:$AJ$152,COLUMN(),FALSE) = "","",VLOOKUP($A58,overview!$B$3:$AJ$152,COLUMN(AI58),FALSE))</f>
        <v>Fraction of CAPEX p.a.</v>
      </c>
    </row>
    <row r="59" spans="1:35" x14ac:dyDescent="0.2">
      <c r="A59" s="2" t="s">
        <v>448</v>
      </c>
      <c r="B59">
        <f>IF(VLOOKUP($A59,overview!$B$3:$AJ$152,COLUMN(),FALSE) = "","",VLOOKUP($A59,overview!$B$3:$AJ$152,COLUMN(B59),FALSE))</f>
        <v>0.65</v>
      </c>
      <c r="C59" t="str">
        <f>IF(VLOOKUP($A59,overview!$B$3:$AJ$152,COLUMN(),FALSE) = "","",VLOOKUP($A59,overview!$B$3:$AJ$152,COLUMN(C59),FALSE))</f>
        <v/>
      </c>
      <c r="D59" t="str">
        <f>IF(VLOOKUP($A59,overview!$B$3:$AJ$152,COLUMN(),FALSE) = "","",VLOOKUP($A59,overview!$B$3:$AJ$152,COLUMN(D59),FALSE))</f>
        <v/>
      </c>
      <c r="E59">
        <f>IF(VLOOKUP($A59,overview!$B$3:$AJ$152,COLUMN(),FALSE) = "","",VLOOKUP($A59,overview!$B$3:$AJ$152,COLUMN(E59),FALSE))</f>
        <v>0.65500000000000003</v>
      </c>
      <c r="F59">
        <f>IF(VLOOKUP($A59,overview!$B$3:$AJ$152,COLUMN(),FALSE) = "","",VLOOKUP($A59,overview!$B$3:$AJ$152,COLUMN(F59),FALSE))</f>
        <v>0.66</v>
      </c>
      <c r="G59">
        <f>IF(VLOOKUP($A59,overview!$B$3:$AJ$152,COLUMN(),FALSE) = "","",VLOOKUP($A59,overview!$B$3:$AJ$152,COLUMN(G59),FALSE))</f>
        <v>0.66500000000000004</v>
      </c>
      <c r="H59">
        <f>IF(VLOOKUP($A59,overview!$B$3:$AJ$152,COLUMN(),FALSE) = "","",VLOOKUP($A59,overview!$B$3:$AJ$152,COLUMN(H59),FALSE))</f>
        <v>0.67</v>
      </c>
      <c r="I59">
        <f>IF(VLOOKUP($A59,overview!$B$3:$AJ$152,COLUMN(),FALSE) = "","",VLOOKUP($A59,overview!$B$3:$AJ$152,COLUMN(I59),FALSE))</f>
        <v>0.67500000000000004</v>
      </c>
      <c r="J59">
        <f>IF(VLOOKUP($A59,overview!$B$3:$AJ$152,COLUMN(),FALSE) = "","",VLOOKUP($A59,overview!$B$3:$AJ$152,COLUMN(J59),FALSE))</f>
        <v>0.68</v>
      </c>
      <c r="K59">
        <f>IF(VLOOKUP($A59,overview!$B$3:$AJ$152,COLUMN(),FALSE) = "","",VLOOKUP($A59,overview!$B$3:$AJ$152,COLUMN(K59),FALSE))</f>
        <v>0.68500000000000005</v>
      </c>
      <c r="L59">
        <f>IF(VLOOKUP($A59,overview!$B$3:$AJ$152,COLUMN(),FALSE) = "","",VLOOKUP($A59,overview!$B$3:$AJ$152,COLUMN(L59),FALSE))</f>
        <v>0.69000000000000006</v>
      </c>
      <c r="M59">
        <f>IF(VLOOKUP($A59,overview!$B$3:$AJ$152,COLUMN(),FALSE) = "","",VLOOKUP($A59,overview!$B$3:$AJ$152,COLUMN(M59),FALSE))</f>
        <v>0.69500000000000006</v>
      </c>
      <c r="N59">
        <f>IF(VLOOKUP($A59,overview!$B$3:$AJ$152,COLUMN(),FALSE) = "","",VLOOKUP($A59,overview!$B$3:$AJ$152,COLUMN(N59),FALSE))</f>
        <v>0.70000000000000007</v>
      </c>
      <c r="O59">
        <f>IF(VLOOKUP($A59,overview!$B$3:$AJ$152,COLUMN(),FALSE) = "","",VLOOKUP($A59,overview!$B$3:$AJ$152,COLUMN(O59),FALSE))</f>
        <v>0.70500000000000007</v>
      </c>
      <c r="P59">
        <f>IF(VLOOKUP($A59,overview!$B$3:$AJ$152,COLUMN(),FALSE) = "","",VLOOKUP($A59,overview!$B$3:$AJ$152,COLUMN(P59),FALSE))</f>
        <v>0.71000000000000008</v>
      </c>
      <c r="Q59">
        <f>IF(VLOOKUP($A59,overview!$B$3:$AJ$152,COLUMN(),FALSE) = "","",VLOOKUP($A59,overview!$B$3:$AJ$152,COLUMN(Q59),FALSE))</f>
        <v>0.71500000000000008</v>
      </c>
      <c r="R59">
        <f>IF(VLOOKUP($A59,overview!$B$3:$AJ$152,COLUMN(),FALSE) = "","",VLOOKUP($A59,overview!$B$3:$AJ$152,COLUMN(R59),FALSE))</f>
        <v>0.72</v>
      </c>
      <c r="S59">
        <f>IF(VLOOKUP($A59,overview!$B$3:$AJ$152,COLUMN(),FALSE) = "","",VLOOKUP($A59,overview!$B$3:$AJ$152,COLUMN(S59),FALSE))</f>
        <v>0.72500000000000009</v>
      </c>
      <c r="T59">
        <f>IF(VLOOKUP($A59,overview!$B$3:$AJ$152,COLUMN(),FALSE) = "","",VLOOKUP($A59,overview!$B$3:$AJ$152,COLUMN(T59),FALSE))</f>
        <v>0.73</v>
      </c>
      <c r="U59">
        <f>IF(VLOOKUP($A59,overview!$B$3:$AJ$152,COLUMN(),FALSE) = "","",VLOOKUP($A59,overview!$B$3:$AJ$152,COLUMN(U59),FALSE))</f>
        <v>0.73499999999999999</v>
      </c>
      <c r="V59">
        <f>IF(VLOOKUP($A59,overview!$B$3:$AJ$152,COLUMN(),FALSE) = "","",VLOOKUP($A59,overview!$B$3:$AJ$152,COLUMN(V59),FALSE))</f>
        <v>0.74</v>
      </c>
      <c r="W59">
        <f>IF(VLOOKUP($A59,overview!$B$3:$AJ$152,COLUMN(),FALSE) = "","",VLOOKUP($A59,overview!$B$3:$AJ$152,COLUMN(W59),FALSE))</f>
        <v>0.745</v>
      </c>
      <c r="X59">
        <f>IF(VLOOKUP($A59,overview!$B$3:$AJ$152,COLUMN(),FALSE) = "","",VLOOKUP($A59,overview!$B$3:$AJ$152,COLUMN(X59),FALSE))</f>
        <v>0.75</v>
      </c>
      <c r="Y59">
        <f>IF(VLOOKUP($A59,overview!$B$3:$AJ$152,COLUMN(),FALSE) = "","",VLOOKUP($A59,overview!$B$3:$AJ$152,COLUMN(Y59),FALSE))</f>
        <v>0.755</v>
      </c>
      <c r="Z59">
        <f>IF(VLOOKUP($A59,overview!$B$3:$AJ$152,COLUMN(),FALSE) = "","",VLOOKUP($A59,overview!$B$3:$AJ$152,COLUMN(Z59),FALSE))</f>
        <v>0.76</v>
      </c>
      <c r="AA59">
        <f>IF(VLOOKUP($A59,overview!$B$3:$AJ$152,COLUMN(),FALSE) = "","",VLOOKUP($A59,overview!$B$3:$AJ$152,COLUMN(AA59),FALSE))</f>
        <v>0.76500000000000001</v>
      </c>
      <c r="AB59">
        <f>IF(VLOOKUP($A59,overview!$B$3:$AJ$152,COLUMN(),FALSE) = "","",VLOOKUP($A59,overview!$B$3:$AJ$152,COLUMN(AB59),FALSE))</f>
        <v>0.77</v>
      </c>
      <c r="AC59">
        <f>IF(VLOOKUP($A59,overview!$B$3:$AJ$152,COLUMN(),FALSE) = "","",VLOOKUP($A59,overview!$B$3:$AJ$152,COLUMN(AC59),FALSE))</f>
        <v>0.77500000000000002</v>
      </c>
      <c r="AD59">
        <f>IF(VLOOKUP($A59,overview!$B$3:$AJ$152,COLUMN(),FALSE) = "","",VLOOKUP($A59,overview!$B$3:$AJ$152,COLUMN(AD59),FALSE))</f>
        <v>0.78</v>
      </c>
      <c r="AE59">
        <f>IF(VLOOKUP($A59,overview!$B$3:$AJ$152,COLUMN(),FALSE) = "","",VLOOKUP($A59,overview!$B$3:$AJ$152,COLUMN(AE59),FALSE))</f>
        <v>0.78500000000000003</v>
      </c>
      <c r="AF59">
        <f>IF(VLOOKUP($A59,overview!$B$3:$AJ$152,COLUMN(),FALSE) = "","",VLOOKUP($A59,overview!$B$3:$AJ$152,COLUMN(AF59),FALSE))</f>
        <v>0.79</v>
      </c>
      <c r="AG59">
        <f>IF(VLOOKUP($A59,overview!$B$3:$AJ$152,COLUMN(),FALSE) = "","",VLOOKUP($A59,overview!$B$3:$AJ$152,COLUMN(AG59),FALSE))</f>
        <v>0.79500000000000004</v>
      </c>
      <c r="AH59">
        <f>IF(VLOOKUP($A59,overview!$B$3:$AJ$152,COLUMN(),FALSE) = "","",VLOOKUP($A59,overview!$B$3:$AJ$152,COLUMN(AH59),FALSE))</f>
        <v>0.8</v>
      </c>
      <c r="AI59" t="str">
        <f>IF(VLOOKUP($A59,overview!$B$3:$AJ$152,COLUMN(),FALSE) = "","",VLOOKUP($A59,overview!$B$3:$AJ$152,COLUMN(AI59),FALSE))</f>
        <v>[kWh_syncrude/kWh_H2] (LHV basis)</v>
      </c>
    </row>
    <row r="60" spans="1:35" x14ac:dyDescent="0.2">
      <c r="A60" s="2" t="s">
        <v>445</v>
      </c>
      <c r="B60">
        <f>IF(VLOOKUP($A60,overview!$B$3:$AJ$152,COLUMN(),FALSE) = "","",VLOOKUP($A60,overview!$B$3:$AJ$152,COLUMN(B60),FALSE))</f>
        <v>22.0625</v>
      </c>
      <c r="C60" t="str">
        <f>IF(VLOOKUP($A60,overview!$B$3:$AJ$152,COLUMN(),FALSE) = "","",VLOOKUP($A60,overview!$B$3:$AJ$152,COLUMN(C60),FALSE))</f>
        <v/>
      </c>
      <c r="D60" t="str">
        <f>IF(VLOOKUP($A60,overview!$B$3:$AJ$152,COLUMN(),FALSE) = "","",VLOOKUP($A60,overview!$B$3:$AJ$152,COLUMN(D60),FALSE))</f>
        <v/>
      </c>
      <c r="E60" t="str">
        <f>IF(VLOOKUP($A60,overview!$B$3:$AJ$152,COLUMN(),FALSE) = "","",VLOOKUP($A60,overview!$B$3:$AJ$152,COLUMN(E60),FALSE))</f>
        <v/>
      </c>
      <c r="F60" t="str">
        <f>IF(VLOOKUP($A60,overview!$B$3:$AJ$152,COLUMN(),FALSE) = "","",VLOOKUP($A60,overview!$B$3:$AJ$152,COLUMN(F60),FALSE))</f>
        <v/>
      </c>
      <c r="G60" t="str">
        <f>IF(VLOOKUP($A60,overview!$B$3:$AJ$152,COLUMN(),FALSE) = "","",VLOOKUP($A60,overview!$B$3:$AJ$152,COLUMN(G60),FALSE))</f>
        <v/>
      </c>
      <c r="H60" t="str">
        <f>IF(VLOOKUP($A60,overview!$B$3:$AJ$152,COLUMN(),FALSE) = "","",VLOOKUP($A60,overview!$B$3:$AJ$152,COLUMN(H60),FALSE))</f>
        <v/>
      </c>
      <c r="I60" t="str">
        <f>IF(VLOOKUP($A60,overview!$B$3:$AJ$152,COLUMN(),FALSE) = "","",VLOOKUP($A60,overview!$B$3:$AJ$152,COLUMN(I60),FALSE))</f>
        <v/>
      </c>
      <c r="J60" t="str">
        <f>IF(VLOOKUP($A60,overview!$B$3:$AJ$152,COLUMN(),FALSE) = "","",VLOOKUP($A60,overview!$B$3:$AJ$152,COLUMN(J60),FALSE))</f>
        <v/>
      </c>
      <c r="K60" t="str">
        <f>IF(VLOOKUP($A60,overview!$B$3:$AJ$152,COLUMN(),FALSE) = "","",VLOOKUP($A60,overview!$B$3:$AJ$152,COLUMN(K60),FALSE))</f>
        <v/>
      </c>
      <c r="L60" t="str">
        <f>IF(VLOOKUP($A60,overview!$B$3:$AJ$152,COLUMN(),FALSE) = "","",VLOOKUP($A60,overview!$B$3:$AJ$152,COLUMN(L60),FALSE))</f>
        <v/>
      </c>
      <c r="M60" t="str">
        <f>IF(VLOOKUP($A60,overview!$B$3:$AJ$152,COLUMN(),FALSE) = "","",VLOOKUP($A60,overview!$B$3:$AJ$152,COLUMN(M60),FALSE))</f>
        <v/>
      </c>
      <c r="N60" t="str">
        <f>IF(VLOOKUP($A60,overview!$B$3:$AJ$152,COLUMN(),FALSE) = "","",VLOOKUP($A60,overview!$B$3:$AJ$152,COLUMN(N60),FALSE))</f>
        <v/>
      </c>
      <c r="O60" t="str">
        <f>IF(VLOOKUP($A60,overview!$B$3:$AJ$152,COLUMN(),FALSE) = "","",VLOOKUP($A60,overview!$B$3:$AJ$152,COLUMN(O60),FALSE))</f>
        <v/>
      </c>
      <c r="P60" t="str">
        <f>IF(VLOOKUP($A60,overview!$B$3:$AJ$152,COLUMN(),FALSE) = "","",VLOOKUP($A60,overview!$B$3:$AJ$152,COLUMN(P60),FALSE))</f>
        <v/>
      </c>
      <c r="Q60" t="str">
        <f>IF(VLOOKUP($A60,overview!$B$3:$AJ$152,COLUMN(),FALSE) = "","",VLOOKUP($A60,overview!$B$3:$AJ$152,COLUMN(Q60),FALSE))</f>
        <v/>
      </c>
      <c r="R60" t="str">
        <f>IF(VLOOKUP($A60,overview!$B$3:$AJ$152,COLUMN(),FALSE) = "","",VLOOKUP($A60,overview!$B$3:$AJ$152,COLUMN(R60),FALSE))</f>
        <v/>
      </c>
      <c r="S60" t="str">
        <f>IF(VLOOKUP($A60,overview!$B$3:$AJ$152,COLUMN(),FALSE) = "","",VLOOKUP($A60,overview!$B$3:$AJ$152,COLUMN(S60),FALSE))</f>
        <v/>
      </c>
      <c r="T60" t="str">
        <f>IF(VLOOKUP($A60,overview!$B$3:$AJ$152,COLUMN(),FALSE) = "","",VLOOKUP($A60,overview!$B$3:$AJ$152,COLUMN(T60),FALSE))</f>
        <v/>
      </c>
      <c r="U60" t="str">
        <f>IF(VLOOKUP($A60,overview!$B$3:$AJ$152,COLUMN(),FALSE) = "","",VLOOKUP($A60,overview!$B$3:$AJ$152,COLUMN(U60),FALSE))</f>
        <v/>
      </c>
      <c r="V60" t="str">
        <f>IF(VLOOKUP($A60,overview!$B$3:$AJ$152,COLUMN(),FALSE) = "","",VLOOKUP($A60,overview!$B$3:$AJ$152,COLUMN(V60),FALSE))</f>
        <v/>
      </c>
      <c r="W60" t="str">
        <f>IF(VLOOKUP($A60,overview!$B$3:$AJ$152,COLUMN(),FALSE) = "","",VLOOKUP($A60,overview!$B$3:$AJ$152,COLUMN(W60),FALSE))</f>
        <v/>
      </c>
      <c r="X60" t="str">
        <f>IF(VLOOKUP($A60,overview!$B$3:$AJ$152,COLUMN(),FALSE) = "","",VLOOKUP($A60,overview!$B$3:$AJ$152,COLUMN(X60),FALSE))</f>
        <v/>
      </c>
      <c r="Y60" t="str">
        <f>IF(VLOOKUP($A60,overview!$B$3:$AJ$152,COLUMN(),FALSE) = "","",VLOOKUP($A60,overview!$B$3:$AJ$152,COLUMN(Y60),FALSE))</f>
        <v/>
      </c>
      <c r="Z60" t="str">
        <f>IF(VLOOKUP($A60,overview!$B$3:$AJ$152,COLUMN(),FALSE) = "","",VLOOKUP($A60,overview!$B$3:$AJ$152,COLUMN(Z60),FALSE))</f>
        <v/>
      </c>
      <c r="AA60" t="str">
        <f>IF(VLOOKUP($A60,overview!$B$3:$AJ$152,COLUMN(),FALSE) = "","",VLOOKUP($A60,overview!$B$3:$AJ$152,COLUMN(AA60),FALSE))</f>
        <v/>
      </c>
      <c r="AB60" t="str">
        <f>IF(VLOOKUP($A60,overview!$B$3:$AJ$152,COLUMN(),FALSE) = "","",VLOOKUP($A60,overview!$B$3:$AJ$152,COLUMN(AB60),FALSE))</f>
        <v/>
      </c>
      <c r="AC60" t="str">
        <f>IF(VLOOKUP($A60,overview!$B$3:$AJ$152,COLUMN(),FALSE) = "","",VLOOKUP($A60,overview!$B$3:$AJ$152,COLUMN(AC60),FALSE))</f>
        <v/>
      </c>
      <c r="AD60" t="str">
        <f>IF(VLOOKUP($A60,overview!$B$3:$AJ$152,COLUMN(),FALSE) = "","",VLOOKUP($A60,overview!$B$3:$AJ$152,COLUMN(AD60),FALSE))</f>
        <v/>
      </c>
      <c r="AE60" t="str">
        <f>IF(VLOOKUP($A60,overview!$B$3:$AJ$152,COLUMN(),FALSE) = "","",VLOOKUP($A60,overview!$B$3:$AJ$152,COLUMN(AE60),FALSE))</f>
        <v/>
      </c>
      <c r="AF60" t="str">
        <f>IF(VLOOKUP($A60,overview!$B$3:$AJ$152,COLUMN(),FALSE) = "","",VLOOKUP($A60,overview!$B$3:$AJ$152,COLUMN(AF60),FALSE))</f>
        <v/>
      </c>
      <c r="AG60" t="str">
        <f>IF(VLOOKUP($A60,overview!$B$3:$AJ$152,COLUMN(),FALSE) = "","",VLOOKUP($A60,overview!$B$3:$AJ$152,COLUMN(AG60),FALSE))</f>
        <v/>
      </c>
      <c r="AH60" t="str">
        <f>IF(VLOOKUP($A60,overview!$B$3:$AJ$152,COLUMN(),FALSE) = "","",VLOOKUP($A60,overview!$B$3:$AJ$152,COLUMN(AH60),FALSE))</f>
        <v/>
      </c>
      <c r="AI60" t="str">
        <f>IF(VLOOKUP($A60,overview!$B$3:$AJ$152,COLUMN(),FALSE) = "","",VLOOKUP($A60,overview!$B$3:$AJ$152,COLUMN(AI60),FALSE))</f>
        <v>[kWh_syncrude/kWh_el]</v>
      </c>
    </row>
    <row r="61" spans="1:35" x14ac:dyDescent="0.2">
      <c r="A61" s="2" t="s">
        <v>451</v>
      </c>
      <c r="B61">
        <f>IF(VLOOKUP($A61,overview!$B$3:$AJ$152,COLUMN(),FALSE) = "","",VLOOKUP($A61,overview!$B$3:$AJ$152,COLUMN(B61),FALSE))</f>
        <v>0.32592813478455346</v>
      </c>
      <c r="C61" t="str">
        <f>IF(VLOOKUP($A61,overview!$B$3:$AJ$152,COLUMN(),FALSE) = "","",VLOOKUP($A61,overview!$B$3:$AJ$152,COLUMN(C61),FALSE))</f>
        <v/>
      </c>
      <c r="D61" t="str">
        <f>IF(VLOOKUP($A61,overview!$B$3:$AJ$152,COLUMN(),FALSE) = "","",VLOOKUP($A61,overview!$B$3:$AJ$152,COLUMN(D61),FALSE))</f>
        <v/>
      </c>
      <c r="E61" t="str">
        <f>IF(VLOOKUP($A61,overview!$B$3:$AJ$152,COLUMN(),FALSE) = "","",VLOOKUP($A61,overview!$B$3:$AJ$152,COLUMN(E61),FALSE))</f>
        <v/>
      </c>
      <c r="F61" t="str">
        <f>IF(VLOOKUP($A61,overview!$B$3:$AJ$152,COLUMN(),FALSE) = "","",VLOOKUP($A61,overview!$B$3:$AJ$152,COLUMN(F61),FALSE))</f>
        <v/>
      </c>
      <c r="G61" t="str">
        <f>IF(VLOOKUP($A61,overview!$B$3:$AJ$152,COLUMN(),FALSE) = "","",VLOOKUP($A61,overview!$B$3:$AJ$152,COLUMN(G61),FALSE))</f>
        <v/>
      </c>
      <c r="H61" t="str">
        <f>IF(VLOOKUP($A61,overview!$B$3:$AJ$152,COLUMN(),FALSE) = "","",VLOOKUP($A61,overview!$B$3:$AJ$152,COLUMN(H61),FALSE))</f>
        <v/>
      </c>
      <c r="I61" t="str">
        <f>IF(VLOOKUP($A61,overview!$B$3:$AJ$152,COLUMN(),FALSE) = "","",VLOOKUP($A61,overview!$B$3:$AJ$152,COLUMN(I61),FALSE))</f>
        <v/>
      </c>
      <c r="J61" t="str">
        <f>IF(VLOOKUP($A61,overview!$B$3:$AJ$152,COLUMN(),FALSE) = "","",VLOOKUP($A61,overview!$B$3:$AJ$152,COLUMN(J61),FALSE))</f>
        <v/>
      </c>
      <c r="K61" t="str">
        <f>IF(VLOOKUP($A61,overview!$B$3:$AJ$152,COLUMN(),FALSE) = "","",VLOOKUP($A61,overview!$B$3:$AJ$152,COLUMN(K61),FALSE))</f>
        <v/>
      </c>
      <c r="L61" t="str">
        <f>IF(VLOOKUP($A61,overview!$B$3:$AJ$152,COLUMN(),FALSE) = "","",VLOOKUP($A61,overview!$B$3:$AJ$152,COLUMN(L61),FALSE))</f>
        <v/>
      </c>
      <c r="M61" t="str">
        <f>IF(VLOOKUP($A61,overview!$B$3:$AJ$152,COLUMN(),FALSE) = "","",VLOOKUP($A61,overview!$B$3:$AJ$152,COLUMN(M61),FALSE))</f>
        <v/>
      </c>
      <c r="N61" t="str">
        <f>IF(VLOOKUP($A61,overview!$B$3:$AJ$152,COLUMN(),FALSE) = "","",VLOOKUP($A61,overview!$B$3:$AJ$152,COLUMN(N61),FALSE))</f>
        <v/>
      </c>
      <c r="O61" t="str">
        <f>IF(VLOOKUP($A61,overview!$B$3:$AJ$152,COLUMN(),FALSE) = "","",VLOOKUP($A61,overview!$B$3:$AJ$152,COLUMN(O61),FALSE))</f>
        <v/>
      </c>
      <c r="P61" t="str">
        <f>IF(VLOOKUP($A61,overview!$B$3:$AJ$152,COLUMN(),FALSE) = "","",VLOOKUP($A61,overview!$B$3:$AJ$152,COLUMN(P61),FALSE))</f>
        <v/>
      </c>
      <c r="Q61" t="str">
        <f>IF(VLOOKUP($A61,overview!$B$3:$AJ$152,COLUMN(),FALSE) = "","",VLOOKUP($A61,overview!$B$3:$AJ$152,COLUMN(Q61),FALSE))</f>
        <v/>
      </c>
      <c r="R61" t="str">
        <f>IF(VLOOKUP($A61,overview!$B$3:$AJ$152,COLUMN(),FALSE) = "","",VLOOKUP($A61,overview!$B$3:$AJ$152,COLUMN(R61),FALSE))</f>
        <v/>
      </c>
      <c r="S61" t="str">
        <f>IF(VLOOKUP($A61,overview!$B$3:$AJ$152,COLUMN(),FALSE) = "","",VLOOKUP($A61,overview!$B$3:$AJ$152,COLUMN(S61),FALSE))</f>
        <v/>
      </c>
      <c r="T61" t="str">
        <f>IF(VLOOKUP($A61,overview!$B$3:$AJ$152,COLUMN(),FALSE) = "","",VLOOKUP($A61,overview!$B$3:$AJ$152,COLUMN(T61),FALSE))</f>
        <v/>
      </c>
      <c r="U61" t="str">
        <f>IF(VLOOKUP($A61,overview!$B$3:$AJ$152,COLUMN(),FALSE) = "","",VLOOKUP($A61,overview!$B$3:$AJ$152,COLUMN(U61),FALSE))</f>
        <v/>
      </c>
      <c r="V61" t="str">
        <f>IF(VLOOKUP($A61,overview!$B$3:$AJ$152,COLUMN(),FALSE) = "","",VLOOKUP($A61,overview!$B$3:$AJ$152,COLUMN(V61),FALSE))</f>
        <v/>
      </c>
      <c r="W61" t="str">
        <f>IF(VLOOKUP($A61,overview!$B$3:$AJ$152,COLUMN(),FALSE) = "","",VLOOKUP($A61,overview!$B$3:$AJ$152,COLUMN(W61),FALSE))</f>
        <v/>
      </c>
      <c r="X61" t="str">
        <f>IF(VLOOKUP($A61,overview!$B$3:$AJ$152,COLUMN(),FALSE) = "","",VLOOKUP($A61,overview!$B$3:$AJ$152,COLUMN(X61),FALSE))</f>
        <v/>
      </c>
      <c r="Y61" t="str">
        <f>IF(VLOOKUP($A61,overview!$B$3:$AJ$152,COLUMN(),FALSE) = "","",VLOOKUP($A61,overview!$B$3:$AJ$152,COLUMN(Y61),FALSE))</f>
        <v/>
      </c>
      <c r="Z61" t="str">
        <f>IF(VLOOKUP($A61,overview!$B$3:$AJ$152,COLUMN(),FALSE) = "","",VLOOKUP($A61,overview!$B$3:$AJ$152,COLUMN(Z61),FALSE))</f>
        <v/>
      </c>
      <c r="AA61" t="str">
        <f>IF(VLOOKUP($A61,overview!$B$3:$AJ$152,COLUMN(),FALSE) = "","",VLOOKUP($A61,overview!$B$3:$AJ$152,COLUMN(AA61),FALSE))</f>
        <v/>
      </c>
      <c r="AB61" t="str">
        <f>IF(VLOOKUP($A61,overview!$B$3:$AJ$152,COLUMN(),FALSE) = "","",VLOOKUP($A61,overview!$B$3:$AJ$152,COLUMN(AB61),FALSE))</f>
        <v/>
      </c>
      <c r="AC61" t="str">
        <f>IF(VLOOKUP($A61,overview!$B$3:$AJ$152,COLUMN(),FALSE) = "","",VLOOKUP($A61,overview!$B$3:$AJ$152,COLUMN(AC61),FALSE))</f>
        <v/>
      </c>
      <c r="AD61" t="str">
        <f>IF(VLOOKUP($A61,overview!$B$3:$AJ$152,COLUMN(),FALSE) = "","",VLOOKUP($A61,overview!$B$3:$AJ$152,COLUMN(AD61),FALSE))</f>
        <v/>
      </c>
      <c r="AE61" t="str">
        <f>IF(VLOOKUP($A61,overview!$B$3:$AJ$152,COLUMN(),FALSE) = "","",VLOOKUP($A61,overview!$B$3:$AJ$152,COLUMN(AE61),FALSE))</f>
        <v/>
      </c>
      <c r="AF61" t="str">
        <f>IF(VLOOKUP($A61,overview!$B$3:$AJ$152,COLUMN(),FALSE) = "","",VLOOKUP($A61,overview!$B$3:$AJ$152,COLUMN(AF61),FALSE))</f>
        <v/>
      </c>
      <c r="AG61" t="str">
        <f>IF(VLOOKUP($A61,overview!$B$3:$AJ$152,COLUMN(),FALSE) = "","",VLOOKUP($A61,overview!$B$3:$AJ$152,COLUMN(AG61),FALSE))</f>
        <v/>
      </c>
      <c r="AH61" t="str">
        <f>IF(VLOOKUP($A61,overview!$B$3:$AJ$152,COLUMN(),FALSE) = "","",VLOOKUP($A61,overview!$B$3:$AJ$152,COLUMN(AH61),FALSE))</f>
        <v/>
      </c>
      <c r="AI61" t="str">
        <f>IF(VLOOKUP($A61,overview!$B$3:$AJ$152,COLUMN(),FALSE) = "","",VLOOKUP($A61,overview!$B$3:$AJ$152,COLUMN(AI61),FALSE))</f>
        <v>[kWh_heat / kWh_syncrude]</v>
      </c>
    </row>
    <row r="62" spans="1:35" x14ac:dyDescent="0.2">
      <c r="A62" s="2" t="s">
        <v>46</v>
      </c>
      <c r="B62">
        <f>IF(VLOOKUP($A62,overview!$B$3:$AJ$152,COLUMN(),FALSE) = "","",VLOOKUP($A62,overview!$B$3:$AJ$152,COLUMN(B62),FALSE))</f>
        <v>0.8</v>
      </c>
      <c r="C62">
        <f>IF(VLOOKUP($A62,overview!$B$3:$AJ$152,COLUMN(),FALSE) = "","",VLOOKUP($A62,overview!$B$3:$AJ$152,COLUMN(C62),FALSE))</f>
        <v>0.7</v>
      </c>
      <c r="D62">
        <f>IF(VLOOKUP($A62,overview!$B$3:$AJ$152,COLUMN(),FALSE) = "","",VLOOKUP($A62,overview!$B$3:$AJ$152,COLUMN(D62),FALSE))</f>
        <v>0.9</v>
      </c>
      <c r="E62" t="str">
        <f>IF(VLOOKUP($A62,overview!$B$3:$AJ$152,COLUMN(),FALSE) = "","",VLOOKUP($A62,overview!$B$3:$AJ$152,COLUMN(E62),FALSE))</f>
        <v/>
      </c>
      <c r="F62" t="str">
        <f>IF(VLOOKUP($A62,overview!$B$3:$AJ$152,COLUMN(),FALSE) = "","",VLOOKUP($A62,overview!$B$3:$AJ$152,COLUMN(F62),FALSE))</f>
        <v/>
      </c>
      <c r="G62" t="str">
        <f>IF(VLOOKUP($A62,overview!$B$3:$AJ$152,COLUMN(),FALSE) = "","",VLOOKUP($A62,overview!$B$3:$AJ$152,COLUMN(G62),FALSE))</f>
        <v/>
      </c>
      <c r="H62" t="str">
        <f>IF(VLOOKUP($A62,overview!$B$3:$AJ$152,COLUMN(),FALSE) = "","",VLOOKUP($A62,overview!$B$3:$AJ$152,COLUMN(H62),FALSE))</f>
        <v/>
      </c>
      <c r="I62" t="str">
        <f>IF(VLOOKUP($A62,overview!$B$3:$AJ$152,COLUMN(),FALSE) = "","",VLOOKUP($A62,overview!$B$3:$AJ$152,COLUMN(I62),FALSE))</f>
        <v/>
      </c>
      <c r="J62" t="str">
        <f>IF(VLOOKUP($A62,overview!$B$3:$AJ$152,COLUMN(),FALSE) = "","",VLOOKUP($A62,overview!$B$3:$AJ$152,COLUMN(J62),FALSE))</f>
        <v/>
      </c>
      <c r="K62" t="str">
        <f>IF(VLOOKUP($A62,overview!$B$3:$AJ$152,COLUMN(),FALSE) = "","",VLOOKUP($A62,overview!$B$3:$AJ$152,COLUMN(K62),FALSE))</f>
        <v/>
      </c>
      <c r="L62" t="str">
        <f>IF(VLOOKUP($A62,overview!$B$3:$AJ$152,COLUMN(),FALSE) = "","",VLOOKUP($A62,overview!$B$3:$AJ$152,COLUMN(L62),FALSE))</f>
        <v/>
      </c>
      <c r="M62" t="str">
        <f>IF(VLOOKUP($A62,overview!$B$3:$AJ$152,COLUMN(),FALSE) = "","",VLOOKUP($A62,overview!$B$3:$AJ$152,COLUMN(M62),FALSE))</f>
        <v/>
      </c>
      <c r="N62" t="str">
        <f>IF(VLOOKUP($A62,overview!$B$3:$AJ$152,COLUMN(),FALSE) = "","",VLOOKUP($A62,overview!$B$3:$AJ$152,COLUMN(N62),FALSE))</f>
        <v/>
      </c>
      <c r="O62" t="str">
        <f>IF(VLOOKUP($A62,overview!$B$3:$AJ$152,COLUMN(),FALSE) = "","",VLOOKUP($A62,overview!$B$3:$AJ$152,COLUMN(O62),FALSE))</f>
        <v/>
      </c>
      <c r="P62" t="str">
        <f>IF(VLOOKUP($A62,overview!$B$3:$AJ$152,COLUMN(),FALSE) = "","",VLOOKUP($A62,overview!$B$3:$AJ$152,COLUMN(P62),FALSE))</f>
        <v/>
      </c>
      <c r="Q62" t="str">
        <f>IF(VLOOKUP($A62,overview!$B$3:$AJ$152,COLUMN(),FALSE) = "","",VLOOKUP($A62,overview!$B$3:$AJ$152,COLUMN(Q62),FALSE))</f>
        <v/>
      </c>
      <c r="R62" t="str">
        <f>IF(VLOOKUP($A62,overview!$B$3:$AJ$152,COLUMN(),FALSE) = "","",VLOOKUP($A62,overview!$B$3:$AJ$152,COLUMN(R62),FALSE))</f>
        <v/>
      </c>
      <c r="S62" t="str">
        <f>IF(VLOOKUP($A62,overview!$B$3:$AJ$152,COLUMN(),FALSE) = "","",VLOOKUP($A62,overview!$B$3:$AJ$152,COLUMN(S62),FALSE))</f>
        <v/>
      </c>
      <c r="T62" t="str">
        <f>IF(VLOOKUP($A62,overview!$B$3:$AJ$152,COLUMN(),FALSE) = "","",VLOOKUP($A62,overview!$B$3:$AJ$152,COLUMN(T62),FALSE))</f>
        <v/>
      </c>
      <c r="U62" t="str">
        <f>IF(VLOOKUP($A62,overview!$B$3:$AJ$152,COLUMN(),FALSE) = "","",VLOOKUP($A62,overview!$B$3:$AJ$152,COLUMN(U62),FALSE))</f>
        <v/>
      </c>
      <c r="V62" t="str">
        <f>IF(VLOOKUP($A62,overview!$B$3:$AJ$152,COLUMN(),FALSE) = "","",VLOOKUP($A62,overview!$B$3:$AJ$152,COLUMN(V62),FALSE))</f>
        <v/>
      </c>
      <c r="W62" t="str">
        <f>IF(VLOOKUP($A62,overview!$B$3:$AJ$152,COLUMN(),FALSE) = "","",VLOOKUP($A62,overview!$B$3:$AJ$152,COLUMN(W62),FALSE))</f>
        <v/>
      </c>
      <c r="X62" t="str">
        <f>IF(VLOOKUP($A62,overview!$B$3:$AJ$152,COLUMN(),FALSE) = "","",VLOOKUP($A62,overview!$B$3:$AJ$152,COLUMN(X62),FALSE))</f>
        <v/>
      </c>
      <c r="Y62" t="str">
        <f>IF(VLOOKUP($A62,overview!$B$3:$AJ$152,COLUMN(),FALSE) = "","",VLOOKUP($A62,overview!$B$3:$AJ$152,COLUMN(Y62),FALSE))</f>
        <v/>
      </c>
      <c r="Z62" t="str">
        <f>IF(VLOOKUP($A62,overview!$B$3:$AJ$152,COLUMN(),FALSE) = "","",VLOOKUP($A62,overview!$B$3:$AJ$152,COLUMN(Z62),FALSE))</f>
        <v/>
      </c>
      <c r="AA62" t="str">
        <f>IF(VLOOKUP($A62,overview!$B$3:$AJ$152,COLUMN(),FALSE) = "","",VLOOKUP($A62,overview!$B$3:$AJ$152,COLUMN(AA62),FALSE))</f>
        <v/>
      </c>
      <c r="AB62" t="str">
        <f>IF(VLOOKUP($A62,overview!$B$3:$AJ$152,COLUMN(),FALSE) = "","",VLOOKUP($A62,overview!$B$3:$AJ$152,COLUMN(AB62),FALSE))</f>
        <v/>
      </c>
      <c r="AC62" t="str">
        <f>IF(VLOOKUP($A62,overview!$B$3:$AJ$152,COLUMN(),FALSE) = "","",VLOOKUP($A62,overview!$B$3:$AJ$152,COLUMN(AC62),FALSE))</f>
        <v/>
      </c>
      <c r="AD62" t="str">
        <f>IF(VLOOKUP($A62,overview!$B$3:$AJ$152,COLUMN(),FALSE) = "","",VLOOKUP($A62,overview!$B$3:$AJ$152,COLUMN(AD62),FALSE))</f>
        <v/>
      </c>
      <c r="AE62" t="str">
        <f>IF(VLOOKUP($A62,overview!$B$3:$AJ$152,COLUMN(),FALSE) = "","",VLOOKUP($A62,overview!$B$3:$AJ$152,COLUMN(AE62),FALSE))</f>
        <v/>
      </c>
      <c r="AF62" t="str">
        <f>IF(VLOOKUP($A62,overview!$B$3:$AJ$152,COLUMN(),FALSE) = "","",VLOOKUP($A62,overview!$B$3:$AJ$152,COLUMN(AF62),FALSE))</f>
        <v/>
      </c>
      <c r="AG62" t="str">
        <f>IF(VLOOKUP($A62,overview!$B$3:$AJ$152,COLUMN(),FALSE) = "","",VLOOKUP($A62,overview!$B$3:$AJ$152,COLUMN(AG62),FALSE))</f>
        <v/>
      </c>
      <c r="AH62" t="str">
        <f>IF(VLOOKUP($A62,overview!$B$3:$AJ$152,COLUMN(),FALSE) = "","",VLOOKUP($A62,overview!$B$3:$AJ$152,COLUMN(AH62),FALSE))</f>
        <v/>
      </c>
      <c r="AI62" t="str">
        <f>IF(VLOOKUP($A62,overview!$B$3:$AJ$152,COLUMN(),FALSE) = "","",VLOOKUP($A62,overview!$B$3:$AJ$152,COLUMN(AI62),FALSE))</f>
        <v>Fraction of rated jet fuel output</v>
      </c>
    </row>
    <row r="63" spans="1:35" x14ac:dyDescent="0.2">
      <c r="A63" s="2" t="s">
        <v>205</v>
      </c>
      <c r="B63">
        <f>IF(VLOOKUP($A63,overview!$B$3:$AJ$152,COLUMN(),FALSE) = "","",VLOOKUP($A63,overview!$B$3:$AJ$152,COLUMN(B63),FALSE))</f>
        <v>0.22754431388169688</v>
      </c>
      <c r="C63" t="str">
        <f>IF(VLOOKUP($A63,overview!$B$3:$AJ$152,COLUMN(),FALSE) = "","",VLOOKUP($A63,overview!$B$3:$AJ$152,COLUMN(C63),FALSE))</f>
        <v/>
      </c>
      <c r="D63" t="str">
        <f>IF(VLOOKUP($A63,overview!$B$3:$AJ$152,COLUMN(),FALSE) = "","",VLOOKUP($A63,overview!$B$3:$AJ$152,COLUMN(D63),FALSE))</f>
        <v/>
      </c>
      <c r="E63" t="str">
        <f>IF(VLOOKUP($A63,overview!$B$3:$AJ$152,COLUMN(),FALSE) = "","",VLOOKUP($A63,overview!$B$3:$AJ$152,COLUMN(E63),FALSE))</f>
        <v/>
      </c>
      <c r="F63" t="str">
        <f>IF(VLOOKUP($A63,overview!$B$3:$AJ$152,COLUMN(),FALSE) = "","",VLOOKUP($A63,overview!$B$3:$AJ$152,COLUMN(F63),FALSE))</f>
        <v/>
      </c>
      <c r="G63" t="str">
        <f>IF(VLOOKUP($A63,overview!$B$3:$AJ$152,COLUMN(),FALSE) = "","",VLOOKUP($A63,overview!$B$3:$AJ$152,COLUMN(G63),FALSE))</f>
        <v/>
      </c>
      <c r="H63" t="str">
        <f>IF(VLOOKUP($A63,overview!$B$3:$AJ$152,COLUMN(),FALSE) = "","",VLOOKUP($A63,overview!$B$3:$AJ$152,COLUMN(H63),FALSE))</f>
        <v/>
      </c>
      <c r="I63" t="str">
        <f>IF(VLOOKUP($A63,overview!$B$3:$AJ$152,COLUMN(),FALSE) = "","",VLOOKUP($A63,overview!$B$3:$AJ$152,COLUMN(I63),FALSE))</f>
        <v/>
      </c>
      <c r="J63" t="str">
        <f>IF(VLOOKUP($A63,overview!$B$3:$AJ$152,COLUMN(),FALSE) = "","",VLOOKUP($A63,overview!$B$3:$AJ$152,COLUMN(J63),FALSE))</f>
        <v/>
      </c>
      <c r="K63" t="str">
        <f>IF(VLOOKUP($A63,overview!$B$3:$AJ$152,COLUMN(),FALSE) = "","",VLOOKUP($A63,overview!$B$3:$AJ$152,COLUMN(K63),FALSE))</f>
        <v/>
      </c>
      <c r="L63" t="str">
        <f>IF(VLOOKUP($A63,overview!$B$3:$AJ$152,COLUMN(),FALSE) = "","",VLOOKUP($A63,overview!$B$3:$AJ$152,COLUMN(L63),FALSE))</f>
        <v/>
      </c>
      <c r="M63" t="str">
        <f>IF(VLOOKUP($A63,overview!$B$3:$AJ$152,COLUMN(),FALSE) = "","",VLOOKUP($A63,overview!$B$3:$AJ$152,COLUMN(M63),FALSE))</f>
        <v/>
      </c>
      <c r="N63" t="str">
        <f>IF(VLOOKUP($A63,overview!$B$3:$AJ$152,COLUMN(),FALSE) = "","",VLOOKUP($A63,overview!$B$3:$AJ$152,COLUMN(N63),FALSE))</f>
        <v/>
      </c>
      <c r="O63" t="str">
        <f>IF(VLOOKUP($A63,overview!$B$3:$AJ$152,COLUMN(),FALSE) = "","",VLOOKUP($A63,overview!$B$3:$AJ$152,COLUMN(O63),FALSE))</f>
        <v/>
      </c>
      <c r="P63" t="str">
        <f>IF(VLOOKUP($A63,overview!$B$3:$AJ$152,COLUMN(),FALSE) = "","",VLOOKUP($A63,overview!$B$3:$AJ$152,COLUMN(P63),FALSE))</f>
        <v/>
      </c>
      <c r="Q63" t="str">
        <f>IF(VLOOKUP($A63,overview!$B$3:$AJ$152,COLUMN(),FALSE) = "","",VLOOKUP($A63,overview!$B$3:$AJ$152,COLUMN(Q63),FALSE))</f>
        <v/>
      </c>
      <c r="R63" t="str">
        <f>IF(VLOOKUP($A63,overview!$B$3:$AJ$152,COLUMN(),FALSE) = "","",VLOOKUP($A63,overview!$B$3:$AJ$152,COLUMN(R63),FALSE))</f>
        <v/>
      </c>
      <c r="S63" t="str">
        <f>IF(VLOOKUP($A63,overview!$B$3:$AJ$152,COLUMN(),FALSE) = "","",VLOOKUP($A63,overview!$B$3:$AJ$152,COLUMN(S63),FALSE))</f>
        <v/>
      </c>
      <c r="T63" t="str">
        <f>IF(VLOOKUP($A63,overview!$B$3:$AJ$152,COLUMN(),FALSE) = "","",VLOOKUP($A63,overview!$B$3:$AJ$152,COLUMN(T63),FALSE))</f>
        <v/>
      </c>
      <c r="U63" t="str">
        <f>IF(VLOOKUP($A63,overview!$B$3:$AJ$152,COLUMN(),FALSE) = "","",VLOOKUP($A63,overview!$B$3:$AJ$152,COLUMN(U63),FALSE))</f>
        <v/>
      </c>
      <c r="V63" t="str">
        <f>IF(VLOOKUP($A63,overview!$B$3:$AJ$152,COLUMN(),FALSE) = "","",VLOOKUP($A63,overview!$B$3:$AJ$152,COLUMN(V63),FALSE))</f>
        <v/>
      </c>
      <c r="W63" t="str">
        <f>IF(VLOOKUP($A63,overview!$B$3:$AJ$152,COLUMN(),FALSE) = "","",VLOOKUP($A63,overview!$B$3:$AJ$152,COLUMN(W63),FALSE))</f>
        <v/>
      </c>
      <c r="X63" t="str">
        <f>IF(VLOOKUP($A63,overview!$B$3:$AJ$152,COLUMN(),FALSE) = "","",VLOOKUP($A63,overview!$B$3:$AJ$152,COLUMN(X63),FALSE))</f>
        <v/>
      </c>
      <c r="Y63" t="str">
        <f>IF(VLOOKUP($A63,overview!$B$3:$AJ$152,COLUMN(),FALSE) = "","",VLOOKUP($A63,overview!$B$3:$AJ$152,COLUMN(Y63),FALSE))</f>
        <v/>
      </c>
      <c r="Z63" t="str">
        <f>IF(VLOOKUP($A63,overview!$B$3:$AJ$152,COLUMN(),FALSE) = "","",VLOOKUP($A63,overview!$B$3:$AJ$152,COLUMN(Z63),FALSE))</f>
        <v/>
      </c>
      <c r="AA63" t="str">
        <f>IF(VLOOKUP($A63,overview!$B$3:$AJ$152,COLUMN(),FALSE) = "","",VLOOKUP($A63,overview!$B$3:$AJ$152,COLUMN(AA63),FALSE))</f>
        <v/>
      </c>
      <c r="AB63" t="str">
        <f>IF(VLOOKUP($A63,overview!$B$3:$AJ$152,COLUMN(),FALSE) = "","",VLOOKUP($A63,overview!$B$3:$AJ$152,COLUMN(AB63),FALSE))</f>
        <v/>
      </c>
      <c r="AC63" t="str">
        <f>IF(VLOOKUP($A63,overview!$B$3:$AJ$152,COLUMN(),FALSE) = "","",VLOOKUP($A63,overview!$B$3:$AJ$152,COLUMN(AC63),FALSE))</f>
        <v/>
      </c>
      <c r="AD63" t="str">
        <f>IF(VLOOKUP($A63,overview!$B$3:$AJ$152,COLUMN(),FALSE) = "","",VLOOKUP($A63,overview!$B$3:$AJ$152,COLUMN(AD63),FALSE))</f>
        <v/>
      </c>
      <c r="AE63" t="str">
        <f>IF(VLOOKUP($A63,overview!$B$3:$AJ$152,COLUMN(),FALSE) = "","",VLOOKUP($A63,overview!$B$3:$AJ$152,COLUMN(AE63),FALSE))</f>
        <v/>
      </c>
      <c r="AF63" t="str">
        <f>IF(VLOOKUP($A63,overview!$B$3:$AJ$152,COLUMN(),FALSE) = "","",VLOOKUP($A63,overview!$B$3:$AJ$152,COLUMN(AF63),FALSE))</f>
        <v/>
      </c>
      <c r="AG63" t="str">
        <f>IF(VLOOKUP($A63,overview!$B$3:$AJ$152,COLUMN(),FALSE) = "","",VLOOKUP($A63,overview!$B$3:$AJ$152,COLUMN(AG63),FALSE))</f>
        <v/>
      </c>
      <c r="AH63" t="str">
        <f>IF(VLOOKUP($A63,overview!$B$3:$AJ$152,COLUMN(),FALSE) = "","",VLOOKUP($A63,overview!$B$3:$AJ$152,COLUMN(AH63),FALSE))</f>
        <v/>
      </c>
      <c r="AI63" t="str">
        <f>IF(VLOOKUP($A63,overview!$B$3:$AJ$152,COLUMN(),FALSE) = "","",VLOOKUP($A63,overview!$B$3:$AJ$152,COLUMN(AI63),FALSE))</f>
        <v>kg_CO2/kWh_H2</v>
      </c>
    </row>
    <row r="64" spans="1:35" x14ac:dyDescent="0.2">
      <c r="A64" s="2" t="s">
        <v>551</v>
      </c>
      <c r="B64">
        <f>IF(VLOOKUP($A64,overview!$B$3:$AJ$152,COLUMN(),FALSE) = "","",VLOOKUP($A64,overview!$B$3:$AJ$152,COLUMN(B64),FALSE))</f>
        <v>30</v>
      </c>
      <c r="C64">
        <f>IF(VLOOKUP($A64,overview!$B$3:$AJ$152,COLUMN(),FALSE) = "","",VLOOKUP($A64,overview!$B$3:$AJ$152,COLUMN(C64),FALSE))</f>
        <v>25</v>
      </c>
      <c r="D64">
        <f>IF(VLOOKUP($A64,overview!$B$3:$AJ$152,COLUMN(),FALSE) = "","",VLOOKUP($A64,overview!$B$3:$AJ$152,COLUMN(D64),FALSE))</f>
        <v>35</v>
      </c>
      <c r="E64" t="str">
        <f>IF(VLOOKUP($A64,overview!$B$3:$AJ$152,COLUMN(),FALSE) = "","",VLOOKUP($A64,overview!$B$3:$AJ$152,COLUMN(E64),FALSE))</f>
        <v/>
      </c>
      <c r="F64" t="str">
        <f>IF(VLOOKUP($A64,overview!$B$3:$AJ$152,COLUMN(),FALSE) = "","",VLOOKUP($A64,overview!$B$3:$AJ$152,COLUMN(F64),FALSE))</f>
        <v/>
      </c>
      <c r="G64" t="str">
        <f>IF(VLOOKUP($A64,overview!$B$3:$AJ$152,COLUMN(),FALSE) = "","",VLOOKUP($A64,overview!$B$3:$AJ$152,COLUMN(G64),FALSE))</f>
        <v/>
      </c>
      <c r="H64" t="str">
        <f>IF(VLOOKUP($A64,overview!$B$3:$AJ$152,COLUMN(),FALSE) = "","",VLOOKUP($A64,overview!$B$3:$AJ$152,COLUMN(H64),FALSE))</f>
        <v/>
      </c>
      <c r="I64" t="str">
        <f>IF(VLOOKUP($A64,overview!$B$3:$AJ$152,COLUMN(),FALSE) = "","",VLOOKUP($A64,overview!$B$3:$AJ$152,COLUMN(I64),FALSE))</f>
        <v/>
      </c>
      <c r="J64" t="str">
        <f>IF(VLOOKUP($A64,overview!$B$3:$AJ$152,COLUMN(),FALSE) = "","",VLOOKUP($A64,overview!$B$3:$AJ$152,COLUMN(J64),FALSE))</f>
        <v/>
      </c>
      <c r="K64" t="str">
        <f>IF(VLOOKUP($A64,overview!$B$3:$AJ$152,COLUMN(),FALSE) = "","",VLOOKUP($A64,overview!$B$3:$AJ$152,COLUMN(K64),FALSE))</f>
        <v/>
      </c>
      <c r="L64" t="str">
        <f>IF(VLOOKUP($A64,overview!$B$3:$AJ$152,COLUMN(),FALSE) = "","",VLOOKUP($A64,overview!$B$3:$AJ$152,COLUMN(L64),FALSE))</f>
        <v/>
      </c>
      <c r="M64" t="str">
        <f>IF(VLOOKUP($A64,overview!$B$3:$AJ$152,COLUMN(),FALSE) = "","",VLOOKUP($A64,overview!$B$3:$AJ$152,COLUMN(M64),FALSE))</f>
        <v/>
      </c>
      <c r="N64" t="str">
        <f>IF(VLOOKUP($A64,overview!$B$3:$AJ$152,COLUMN(),FALSE) = "","",VLOOKUP($A64,overview!$B$3:$AJ$152,COLUMN(N64),FALSE))</f>
        <v/>
      </c>
      <c r="O64" t="str">
        <f>IF(VLOOKUP($A64,overview!$B$3:$AJ$152,COLUMN(),FALSE) = "","",VLOOKUP($A64,overview!$B$3:$AJ$152,COLUMN(O64),FALSE))</f>
        <v/>
      </c>
      <c r="P64" t="str">
        <f>IF(VLOOKUP($A64,overview!$B$3:$AJ$152,COLUMN(),FALSE) = "","",VLOOKUP($A64,overview!$B$3:$AJ$152,COLUMN(P64),FALSE))</f>
        <v/>
      </c>
      <c r="Q64" t="str">
        <f>IF(VLOOKUP($A64,overview!$B$3:$AJ$152,COLUMN(),FALSE) = "","",VLOOKUP($A64,overview!$B$3:$AJ$152,COLUMN(Q64),FALSE))</f>
        <v/>
      </c>
      <c r="R64" t="str">
        <f>IF(VLOOKUP($A64,overview!$B$3:$AJ$152,COLUMN(),FALSE) = "","",VLOOKUP($A64,overview!$B$3:$AJ$152,COLUMN(R64),FALSE))</f>
        <v/>
      </c>
      <c r="S64" t="str">
        <f>IF(VLOOKUP($A64,overview!$B$3:$AJ$152,COLUMN(),FALSE) = "","",VLOOKUP($A64,overview!$B$3:$AJ$152,COLUMN(S64),FALSE))</f>
        <v/>
      </c>
      <c r="T64" t="str">
        <f>IF(VLOOKUP($A64,overview!$B$3:$AJ$152,COLUMN(),FALSE) = "","",VLOOKUP($A64,overview!$B$3:$AJ$152,COLUMN(T64),FALSE))</f>
        <v/>
      </c>
      <c r="U64" t="str">
        <f>IF(VLOOKUP($A64,overview!$B$3:$AJ$152,COLUMN(),FALSE) = "","",VLOOKUP($A64,overview!$B$3:$AJ$152,COLUMN(U64),FALSE))</f>
        <v/>
      </c>
      <c r="V64" t="str">
        <f>IF(VLOOKUP($A64,overview!$B$3:$AJ$152,COLUMN(),FALSE) = "","",VLOOKUP($A64,overview!$B$3:$AJ$152,COLUMN(V64),FALSE))</f>
        <v/>
      </c>
      <c r="W64" t="str">
        <f>IF(VLOOKUP($A64,overview!$B$3:$AJ$152,COLUMN(),FALSE) = "","",VLOOKUP($A64,overview!$B$3:$AJ$152,COLUMN(W64),FALSE))</f>
        <v/>
      </c>
      <c r="X64" t="str">
        <f>IF(VLOOKUP($A64,overview!$B$3:$AJ$152,COLUMN(),FALSE) = "","",VLOOKUP($A64,overview!$B$3:$AJ$152,COLUMN(X64),FALSE))</f>
        <v/>
      </c>
      <c r="Y64" t="str">
        <f>IF(VLOOKUP($A64,overview!$B$3:$AJ$152,COLUMN(),FALSE) = "","",VLOOKUP($A64,overview!$B$3:$AJ$152,COLUMN(Y64),FALSE))</f>
        <v/>
      </c>
      <c r="Z64" t="str">
        <f>IF(VLOOKUP($A64,overview!$B$3:$AJ$152,COLUMN(),FALSE) = "","",VLOOKUP($A64,overview!$B$3:$AJ$152,COLUMN(Z64),FALSE))</f>
        <v/>
      </c>
      <c r="AA64" t="str">
        <f>IF(VLOOKUP($A64,overview!$B$3:$AJ$152,COLUMN(),FALSE) = "","",VLOOKUP($A64,overview!$B$3:$AJ$152,COLUMN(AA64),FALSE))</f>
        <v/>
      </c>
      <c r="AB64" t="str">
        <f>IF(VLOOKUP($A64,overview!$B$3:$AJ$152,COLUMN(),FALSE) = "","",VLOOKUP($A64,overview!$B$3:$AJ$152,COLUMN(AB64),FALSE))</f>
        <v/>
      </c>
      <c r="AC64" t="str">
        <f>IF(VLOOKUP($A64,overview!$B$3:$AJ$152,COLUMN(),FALSE) = "","",VLOOKUP($A64,overview!$B$3:$AJ$152,COLUMN(AC64),FALSE))</f>
        <v/>
      </c>
      <c r="AD64" t="str">
        <f>IF(VLOOKUP($A64,overview!$B$3:$AJ$152,COLUMN(),FALSE) = "","",VLOOKUP($A64,overview!$B$3:$AJ$152,COLUMN(AD64),FALSE))</f>
        <v/>
      </c>
      <c r="AE64" t="str">
        <f>IF(VLOOKUP($A64,overview!$B$3:$AJ$152,COLUMN(),FALSE) = "","",VLOOKUP($A64,overview!$B$3:$AJ$152,COLUMN(AE64),FALSE))</f>
        <v/>
      </c>
      <c r="AF64" t="str">
        <f>IF(VLOOKUP($A64,overview!$B$3:$AJ$152,COLUMN(),FALSE) = "","",VLOOKUP($A64,overview!$B$3:$AJ$152,COLUMN(AF64),FALSE))</f>
        <v/>
      </c>
      <c r="AG64" t="str">
        <f>IF(VLOOKUP($A64,overview!$B$3:$AJ$152,COLUMN(),FALSE) = "","",VLOOKUP($A64,overview!$B$3:$AJ$152,COLUMN(AG64),FALSE))</f>
        <v/>
      </c>
      <c r="AH64" t="str">
        <f>IF(VLOOKUP($A64,overview!$B$3:$AJ$152,COLUMN(),FALSE) = "","",VLOOKUP($A64,overview!$B$3:$AJ$152,COLUMN(AH64),FALSE))</f>
        <v/>
      </c>
      <c r="AI64" t="str">
        <f>IF(VLOOKUP($A64,overview!$B$3:$AJ$152,COLUMN(),FALSE) = "","",VLOOKUP($A64,overview!$B$3:$AJ$152,COLUMN(AI64),FALSE))</f>
        <v>years</v>
      </c>
    </row>
    <row r="65" spans="1:35" x14ac:dyDescent="0.2">
      <c r="A65" s="2" t="s">
        <v>47</v>
      </c>
      <c r="B65">
        <f>IF(VLOOKUP($A65,overview!$B$3:$AJ$152,COLUMN(),FALSE) = "","",VLOOKUP($A65,overview!$B$3:$AJ$152,COLUMN(B65),FALSE))</f>
        <v>44100000</v>
      </c>
      <c r="C65" t="str">
        <f>IF(VLOOKUP($A65,overview!$B$3:$AJ$152,COLUMN(),FALSE) = "","",VLOOKUP($A65,overview!$B$3:$AJ$152,COLUMN(C65),FALSE))</f>
        <v/>
      </c>
      <c r="D65" t="str">
        <f>IF(VLOOKUP($A65,overview!$B$3:$AJ$152,COLUMN(),FALSE) = "","",VLOOKUP($A65,overview!$B$3:$AJ$152,COLUMN(D65),FALSE))</f>
        <v/>
      </c>
      <c r="E65" t="str">
        <f>IF(VLOOKUP($A65,overview!$B$3:$AJ$152,COLUMN(),FALSE) = "","",VLOOKUP($A65,overview!$B$3:$AJ$152,COLUMN(E65),FALSE))</f>
        <v/>
      </c>
      <c r="F65" t="str">
        <f>IF(VLOOKUP($A65,overview!$B$3:$AJ$152,COLUMN(),FALSE) = "","",VLOOKUP($A65,overview!$B$3:$AJ$152,COLUMN(F65),FALSE))</f>
        <v/>
      </c>
      <c r="G65" t="str">
        <f>IF(VLOOKUP($A65,overview!$B$3:$AJ$152,COLUMN(),FALSE) = "","",VLOOKUP($A65,overview!$B$3:$AJ$152,COLUMN(G65),FALSE))</f>
        <v/>
      </c>
      <c r="H65" t="str">
        <f>IF(VLOOKUP($A65,overview!$B$3:$AJ$152,COLUMN(),FALSE) = "","",VLOOKUP($A65,overview!$B$3:$AJ$152,COLUMN(H65),FALSE))</f>
        <v/>
      </c>
      <c r="I65" t="str">
        <f>IF(VLOOKUP($A65,overview!$B$3:$AJ$152,COLUMN(),FALSE) = "","",VLOOKUP($A65,overview!$B$3:$AJ$152,COLUMN(I65),FALSE))</f>
        <v/>
      </c>
      <c r="J65" t="str">
        <f>IF(VLOOKUP($A65,overview!$B$3:$AJ$152,COLUMN(),FALSE) = "","",VLOOKUP($A65,overview!$B$3:$AJ$152,COLUMN(J65),FALSE))</f>
        <v/>
      </c>
      <c r="K65" t="str">
        <f>IF(VLOOKUP($A65,overview!$B$3:$AJ$152,COLUMN(),FALSE) = "","",VLOOKUP($A65,overview!$B$3:$AJ$152,COLUMN(K65),FALSE))</f>
        <v/>
      </c>
      <c r="L65" t="str">
        <f>IF(VLOOKUP($A65,overview!$B$3:$AJ$152,COLUMN(),FALSE) = "","",VLOOKUP($A65,overview!$B$3:$AJ$152,COLUMN(L65),FALSE))</f>
        <v/>
      </c>
      <c r="M65" t="str">
        <f>IF(VLOOKUP($A65,overview!$B$3:$AJ$152,COLUMN(),FALSE) = "","",VLOOKUP($A65,overview!$B$3:$AJ$152,COLUMN(M65),FALSE))</f>
        <v/>
      </c>
      <c r="N65" t="str">
        <f>IF(VLOOKUP($A65,overview!$B$3:$AJ$152,COLUMN(),FALSE) = "","",VLOOKUP($A65,overview!$B$3:$AJ$152,COLUMN(N65),FALSE))</f>
        <v/>
      </c>
      <c r="O65" t="str">
        <f>IF(VLOOKUP($A65,overview!$B$3:$AJ$152,COLUMN(),FALSE) = "","",VLOOKUP($A65,overview!$B$3:$AJ$152,COLUMN(O65),FALSE))</f>
        <v/>
      </c>
      <c r="P65" t="str">
        <f>IF(VLOOKUP($A65,overview!$B$3:$AJ$152,COLUMN(),FALSE) = "","",VLOOKUP($A65,overview!$B$3:$AJ$152,COLUMN(P65),FALSE))</f>
        <v/>
      </c>
      <c r="Q65" t="str">
        <f>IF(VLOOKUP($A65,overview!$B$3:$AJ$152,COLUMN(),FALSE) = "","",VLOOKUP($A65,overview!$B$3:$AJ$152,COLUMN(Q65),FALSE))</f>
        <v/>
      </c>
      <c r="R65" t="str">
        <f>IF(VLOOKUP($A65,overview!$B$3:$AJ$152,COLUMN(),FALSE) = "","",VLOOKUP($A65,overview!$B$3:$AJ$152,COLUMN(R65),FALSE))</f>
        <v/>
      </c>
      <c r="S65" t="str">
        <f>IF(VLOOKUP($A65,overview!$B$3:$AJ$152,COLUMN(),FALSE) = "","",VLOOKUP($A65,overview!$B$3:$AJ$152,COLUMN(S65),FALSE))</f>
        <v/>
      </c>
      <c r="T65" t="str">
        <f>IF(VLOOKUP($A65,overview!$B$3:$AJ$152,COLUMN(),FALSE) = "","",VLOOKUP($A65,overview!$B$3:$AJ$152,COLUMN(T65),FALSE))</f>
        <v/>
      </c>
      <c r="U65" t="str">
        <f>IF(VLOOKUP($A65,overview!$B$3:$AJ$152,COLUMN(),FALSE) = "","",VLOOKUP($A65,overview!$B$3:$AJ$152,COLUMN(U65),FALSE))</f>
        <v/>
      </c>
      <c r="V65" t="str">
        <f>IF(VLOOKUP($A65,overview!$B$3:$AJ$152,COLUMN(),FALSE) = "","",VLOOKUP($A65,overview!$B$3:$AJ$152,COLUMN(V65),FALSE))</f>
        <v/>
      </c>
      <c r="W65" t="str">
        <f>IF(VLOOKUP($A65,overview!$B$3:$AJ$152,COLUMN(),FALSE) = "","",VLOOKUP($A65,overview!$B$3:$AJ$152,COLUMN(W65),FALSE))</f>
        <v/>
      </c>
      <c r="X65" t="str">
        <f>IF(VLOOKUP($A65,overview!$B$3:$AJ$152,COLUMN(),FALSE) = "","",VLOOKUP($A65,overview!$B$3:$AJ$152,COLUMN(X65),FALSE))</f>
        <v/>
      </c>
      <c r="Y65" t="str">
        <f>IF(VLOOKUP($A65,overview!$B$3:$AJ$152,COLUMN(),FALSE) = "","",VLOOKUP($A65,overview!$B$3:$AJ$152,COLUMN(Y65),FALSE))</f>
        <v/>
      </c>
      <c r="Z65" t="str">
        <f>IF(VLOOKUP($A65,overview!$B$3:$AJ$152,COLUMN(),FALSE) = "","",VLOOKUP($A65,overview!$B$3:$AJ$152,COLUMN(Z65),FALSE))</f>
        <v/>
      </c>
      <c r="AA65" t="str">
        <f>IF(VLOOKUP($A65,overview!$B$3:$AJ$152,COLUMN(),FALSE) = "","",VLOOKUP($A65,overview!$B$3:$AJ$152,COLUMN(AA65),FALSE))</f>
        <v/>
      </c>
      <c r="AB65" t="str">
        <f>IF(VLOOKUP($A65,overview!$B$3:$AJ$152,COLUMN(),FALSE) = "","",VLOOKUP($A65,overview!$B$3:$AJ$152,COLUMN(AB65),FALSE))</f>
        <v/>
      </c>
      <c r="AC65" t="str">
        <f>IF(VLOOKUP($A65,overview!$B$3:$AJ$152,COLUMN(),FALSE) = "","",VLOOKUP($A65,overview!$B$3:$AJ$152,COLUMN(AC65),FALSE))</f>
        <v/>
      </c>
      <c r="AD65" t="str">
        <f>IF(VLOOKUP($A65,overview!$B$3:$AJ$152,COLUMN(),FALSE) = "","",VLOOKUP($A65,overview!$B$3:$AJ$152,COLUMN(AD65),FALSE))</f>
        <v/>
      </c>
      <c r="AE65" t="str">
        <f>IF(VLOOKUP($A65,overview!$B$3:$AJ$152,COLUMN(),FALSE) = "","",VLOOKUP($A65,overview!$B$3:$AJ$152,COLUMN(AE65),FALSE))</f>
        <v/>
      </c>
      <c r="AF65" t="str">
        <f>IF(VLOOKUP($A65,overview!$B$3:$AJ$152,COLUMN(),FALSE) = "","",VLOOKUP($A65,overview!$B$3:$AJ$152,COLUMN(AF65),FALSE))</f>
        <v/>
      </c>
      <c r="AG65" t="str">
        <f>IF(VLOOKUP($A65,overview!$B$3:$AJ$152,COLUMN(),FALSE) = "","",VLOOKUP($A65,overview!$B$3:$AJ$152,COLUMN(AG65),FALSE))</f>
        <v/>
      </c>
      <c r="AH65" t="str">
        <f>IF(VLOOKUP($A65,overview!$B$3:$AJ$152,COLUMN(),FALSE) = "","",VLOOKUP($A65,overview!$B$3:$AJ$152,COLUMN(AH65),FALSE))</f>
        <v/>
      </c>
      <c r="AI65" t="str">
        <f>IF(VLOOKUP($A65,overview!$B$3:$AJ$152,COLUMN(),FALSE) = "","",VLOOKUP($A65,overview!$B$3:$AJ$152,COLUMN(AI65),FALSE))</f>
        <v>J/kg</v>
      </c>
    </row>
    <row r="66" spans="1:35" x14ac:dyDescent="0.2">
      <c r="A66" s="2" t="s">
        <v>441</v>
      </c>
      <c r="B66">
        <f>IF(VLOOKUP($A66,overview!$B$3:$AJ$152,COLUMN(),FALSE) = "","",VLOOKUP($A66,overview!$B$3:$AJ$152,COLUMN(B66),FALSE))</f>
        <v>44300000</v>
      </c>
      <c r="C66" t="str">
        <f>IF(VLOOKUP($A66,overview!$B$3:$AJ$152,COLUMN(),FALSE) = "","",VLOOKUP($A66,overview!$B$3:$AJ$152,COLUMN(C66),FALSE))</f>
        <v/>
      </c>
      <c r="D66" t="str">
        <f>IF(VLOOKUP($A66,overview!$B$3:$AJ$152,COLUMN(),FALSE) = "","",VLOOKUP($A66,overview!$B$3:$AJ$152,COLUMN(D66),FALSE))</f>
        <v/>
      </c>
      <c r="E66" t="str">
        <f>IF(VLOOKUP($A66,overview!$B$3:$AJ$152,COLUMN(),FALSE) = "","",VLOOKUP($A66,overview!$B$3:$AJ$152,COLUMN(E66),FALSE))</f>
        <v/>
      </c>
      <c r="F66" t="str">
        <f>IF(VLOOKUP($A66,overview!$B$3:$AJ$152,COLUMN(),FALSE) = "","",VLOOKUP($A66,overview!$B$3:$AJ$152,COLUMN(F66),FALSE))</f>
        <v/>
      </c>
      <c r="G66" t="str">
        <f>IF(VLOOKUP($A66,overview!$B$3:$AJ$152,COLUMN(),FALSE) = "","",VLOOKUP($A66,overview!$B$3:$AJ$152,COLUMN(G66),FALSE))</f>
        <v/>
      </c>
      <c r="H66" t="str">
        <f>IF(VLOOKUP($A66,overview!$B$3:$AJ$152,COLUMN(),FALSE) = "","",VLOOKUP($A66,overview!$B$3:$AJ$152,COLUMN(H66),FALSE))</f>
        <v/>
      </c>
      <c r="I66" t="str">
        <f>IF(VLOOKUP($A66,overview!$B$3:$AJ$152,COLUMN(),FALSE) = "","",VLOOKUP($A66,overview!$B$3:$AJ$152,COLUMN(I66),FALSE))</f>
        <v/>
      </c>
      <c r="J66" t="str">
        <f>IF(VLOOKUP($A66,overview!$B$3:$AJ$152,COLUMN(),FALSE) = "","",VLOOKUP($A66,overview!$B$3:$AJ$152,COLUMN(J66),FALSE))</f>
        <v/>
      </c>
      <c r="K66" t="str">
        <f>IF(VLOOKUP($A66,overview!$B$3:$AJ$152,COLUMN(),FALSE) = "","",VLOOKUP($A66,overview!$B$3:$AJ$152,COLUMN(K66),FALSE))</f>
        <v/>
      </c>
      <c r="L66" t="str">
        <f>IF(VLOOKUP($A66,overview!$B$3:$AJ$152,COLUMN(),FALSE) = "","",VLOOKUP($A66,overview!$B$3:$AJ$152,COLUMN(L66),FALSE))</f>
        <v/>
      </c>
      <c r="M66" t="str">
        <f>IF(VLOOKUP($A66,overview!$B$3:$AJ$152,COLUMN(),FALSE) = "","",VLOOKUP($A66,overview!$B$3:$AJ$152,COLUMN(M66),FALSE))</f>
        <v/>
      </c>
      <c r="N66" t="str">
        <f>IF(VLOOKUP($A66,overview!$B$3:$AJ$152,COLUMN(),FALSE) = "","",VLOOKUP($A66,overview!$B$3:$AJ$152,COLUMN(N66),FALSE))</f>
        <v/>
      </c>
      <c r="O66" t="str">
        <f>IF(VLOOKUP($A66,overview!$B$3:$AJ$152,COLUMN(),FALSE) = "","",VLOOKUP($A66,overview!$B$3:$AJ$152,COLUMN(O66),FALSE))</f>
        <v/>
      </c>
      <c r="P66" t="str">
        <f>IF(VLOOKUP($A66,overview!$B$3:$AJ$152,COLUMN(),FALSE) = "","",VLOOKUP($A66,overview!$B$3:$AJ$152,COLUMN(P66),FALSE))</f>
        <v/>
      </c>
      <c r="Q66" t="str">
        <f>IF(VLOOKUP($A66,overview!$B$3:$AJ$152,COLUMN(),FALSE) = "","",VLOOKUP($A66,overview!$B$3:$AJ$152,COLUMN(Q66),FALSE))</f>
        <v/>
      </c>
      <c r="R66" t="str">
        <f>IF(VLOOKUP($A66,overview!$B$3:$AJ$152,COLUMN(),FALSE) = "","",VLOOKUP($A66,overview!$B$3:$AJ$152,COLUMN(R66),FALSE))</f>
        <v/>
      </c>
      <c r="S66" t="str">
        <f>IF(VLOOKUP($A66,overview!$B$3:$AJ$152,COLUMN(),FALSE) = "","",VLOOKUP($A66,overview!$B$3:$AJ$152,COLUMN(S66),FALSE))</f>
        <v/>
      </c>
      <c r="T66" t="str">
        <f>IF(VLOOKUP($A66,overview!$B$3:$AJ$152,COLUMN(),FALSE) = "","",VLOOKUP($A66,overview!$B$3:$AJ$152,COLUMN(T66),FALSE))</f>
        <v/>
      </c>
      <c r="U66" t="str">
        <f>IF(VLOOKUP($A66,overview!$B$3:$AJ$152,COLUMN(),FALSE) = "","",VLOOKUP($A66,overview!$B$3:$AJ$152,COLUMN(U66),FALSE))</f>
        <v/>
      </c>
      <c r="V66" t="str">
        <f>IF(VLOOKUP($A66,overview!$B$3:$AJ$152,COLUMN(),FALSE) = "","",VLOOKUP($A66,overview!$B$3:$AJ$152,COLUMN(V66),FALSE))</f>
        <v/>
      </c>
      <c r="W66" t="str">
        <f>IF(VLOOKUP($A66,overview!$B$3:$AJ$152,COLUMN(),FALSE) = "","",VLOOKUP($A66,overview!$B$3:$AJ$152,COLUMN(W66),FALSE))</f>
        <v/>
      </c>
      <c r="X66" t="str">
        <f>IF(VLOOKUP($A66,overview!$B$3:$AJ$152,COLUMN(),FALSE) = "","",VLOOKUP($A66,overview!$B$3:$AJ$152,COLUMN(X66),FALSE))</f>
        <v/>
      </c>
      <c r="Y66" t="str">
        <f>IF(VLOOKUP($A66,overview!$B$3:$AJ$152,COLUMN(),FALSE) = "","",VLOOKUP($A66,overview!$B$3:$AJ$152,COLUMN(Y66),FALSE))</f>
        <v/>
      </c>
      <c r="Z66" t="str">
        <f>IF(VLOOKUP($A66,overview!$B$3:$AJ$152,COLUMN(),FALSE) = "","",VLOOKUP($A66,overview!$B$3:$AJ$152,COLUMN(Z66),FALSE))</f>
        <v/>
      </c>
      <c r="AA66" t="str">
        <f>IF(VLOOKUP($A66,overview!$B$3:$AJ$152,COLUMN(),FALSE) = "","",VLOOKUP($A66,overview!$B$3:$AJ$152,COLUMN(AA66),FALSE))</f>
        <v/>
      </c>
      <c r="AB66" t="str">
        <f>IF(VLOOKUP($A66,overview!$B$3:$AJ$152,COLUMN(),FALSE) = "","",VLOOKUP($A66,overview!$B$3:$AJ$152,COLUMN(AB66),FALSE))</f>
        <v/>
      </c>
      <c r="AC66" t="str">
        <f>IF(VLOOKUP($A66,overview!$B$3:$AJ$152,COLUMN(),FALSE) = "","",VLOOKUP($A66,overview!$B$3:$AJ$152,COLUMN(AC66),FALSE))</f>
        <v/>
      </c>
      <c r="AD66" t="str">
        <f>IF(VLOOKUP($A66,overview!$B$3:$AJ$152,COLUMN(),FALSE) = "","",VLOOKUP($A66,overview!$B$3:$AJ$152,COLUMN(AD66),FALSE))</f>
        <v/>
      </c>
      <c r="AE66" t="str">
        <f>IF(VLOOKUP($A66,overview!$B$3:$AJ$152,COLUMN(),FALSE) = "","",VLOOKUP($A66,overview!$B$3:$AJ$152,COLUMN(AE66),FALSE))</f>
        <v/>
      </c>
      <c r="AF66" t="str">
        <f>IF(VLOOKUP($A66,overview!$B$3:$AJ$152,COLUMN(),FALSE) = "","",VLOOKUP($A66,overview!$B$3:$AJ$152,COLUMN(AF66),FALSE))</f>
        <v/>
      </c>
      <c r="AG66" t="str">
        <f>IF(VLOOKUP($A66,overview!$B$3:$AJ$152,COLUMN(),FALSE) = "","",VLOOKUP($A66,overview!$B$3:$AJ$152,COLUMN(AG66),FALSE))</f>
        <v/>
      </c>
      <c r="AH66" t="str">
        <f>IF(VLOOKUP($A66,overview!$B$3:$AJ$152,COLUMN(),FALSE) = "","",VLOOKUP($A66,overview!$B$3:$AJ$152,COLUMN(AH66),FALSE))</f>
        <v/>
      </c>
      <c r="AI66" t="str">
        <f>IF(VLOOKUP($A66,overview!$B$3:$AJ$152,COLUMN(),FALSE) = "","",VLOOKUP($A66,overview!$B$3:$AJ$152,COLUMN(AI66),FALSE))</f>
        <v>J/kg</v>
      </c>
    </row>
    <row r="67" spans="1:35" x14ac:dyDescent="0.2">
      <c r="A67" s="2" t="s">
        <v>48</v>
      </c>
      <c r="B67">
        <f>IF(VLOOKUP($A67,overview!$B$3:$AJ$152,COLUMN(),FALSE) = "","",VLOOKUP($A67,overview!$B$3:$AJ$152,COLUMN(B67),FALSE))</f>
        <v>43000000</v>
      </c>
      <c r="C67" t="str">
        <f>IF(VLOOKUP($A67,overview!$B$3:$AJ$152,COLUMN(),FALSE) = "","",VLOOKUP($A67,overview!$B$3:$AJ$152,COLUMN(C67),FALSE))</f>
        <v/>
      </c>
      <c r="D67" t="str">
        <f>IF(VLOOKUP($A67,overview!$B$3:$AJ$152,COLUMN(),FALSE) = "","",VLOOKUP($A67,overview!$B$3:$AJ$152,COLUMN(D67),FALSE))</f>
        <v/>
      </c>
      <c r="E67" t="str">
        <f>IF(VLOOKUP($A67,overview!$B$3:$AJ$152,COLUMN(),FALSE) = "","",VLOOKUP($A67,overview!$B$3:$AJ$152,COLUMN(E67),FALSE))</f>
        <v/>
      </c>
      <c r="F67" t="str">
        <f>IF(VLOOKUP($A67,overview!$B$3:$AJ$152,COLUMN(),FALSE) = "","",VLOOKUP($A67,overview!$B$3:$AJ$152,COLUMN(F67),FALSE))</f>
        <v/>
      </c>
      <c r="G67" t="str">
        <f>IF(VLOOKUP($A67,overview!$B$3:$AJ$152,COLUMN(),FALSE) = "","",VLOOKUP($A67,overview!$B$3:$AJ$152,COLUMN(G67),FALSE))</f>
        <v/>
      </c>
      <c r="H67" t="str">
        <f>IF(VLOOKUP($A67,overview!$B$3:$AJ$152,COLUMN(),FALSE) = "","",VLOOKUP($A67,overview!$B$3:$AJ$152,COLUMN(H67),FALSE))</f>
        <v/>
      </c>
      <c r="I67" t="str">
        <f>IF(VLOOKUP($A67,overview!$B$3:$AJ$152,COLUMN(),FALSE) = "","",VLOOKUP($A67,overview!$B$3:$AJ$152,COLUMN(I67),FALSE))</f>
        <v/>
      </c>
      <c r="J67" t="str">
        <f>IF(VLOOKUP($A67,overview!$B$3:$AJ$152,COLUMN(),FALSE) = "","",VLOOKUP($A67,overview!$B$3:$AJ$152,COLUMN(J67),FALSE))</f>
        <v/>
      </c>
      <c r="K67" t="str">
        <f>IF(VLOOKUP($A67,overview!$B$3:$AJ$152,COLUMN(),FALSE) = "","",VLOOKUP($A67,overview!$B$3:$AJ$152,COLUMN(K67),FALSE))</f>
        <v/>
      </c>
      <c r="L67" t="str">
        <f>IF(VLOOKUP($A67,overview!$B$3:$AJ$152,COLUMN(),FALSE) = "","",VLOOKUP($A67,overview!$B$3:$AJ$152,COLUMN(L67),FALSE))</f>
        <v/>
      </c>
      <c r="M67" t="str">
        <f>IF(VLOOKUP($A67,overview!$B$3:$AJ$152,COLUMN(),FALSE) = "","",VLOOKUP($A67,overview!$B$3:$AJ$152,COLUMN(M67),FALSE))</f>
        <v/>
      </c>
      <c r="N67" t="str">
        <f>IF(VLOOKUP($A67,overview!$B$3:$AJ$152,COLUMN(),FALSE) = "","",VLOOKUP($A67,overview!$B$3:$AJ$152,COLUMN(N67),FALSE))</f>
        <v/>
      </c>
      <c r="O67" t="str">
        <f>IF(VLOOKUP($A67,overview!$B$3:$AJ$152,COLUMN(),FALSE) = "","",VLOOKUP($A67,overview!$B$3:$AJ$152,COLUMN(O67),FALSE))</f>
        <v/>
      </c>
      <c r="P67" t="str">
        <f>IF(VLOOKUP($A67,overview!$B$3:$AJ$152,COLUMN(),FALSE) = "","",VLOOKUP($A67,overview!$B$3:$AJ$152,COLUMN(P67),FALSE))</f>
        <v/>
      </c>
      <c r="Q67" t="str">
        <f>IF(VLOOKUP($A67,overview!$B$3:$AJ$152,COLUMN(),FALSE) = "","",VLOOKUP($A67,overview!$B$3:$AJ$152,COLUMN(Q67),FALSE))</f>
        <v/>
      </c>
      <c r="R67" t="str">
        <f>IF(VLOOKUP($A67,overview!$B$3:$AJ$152,COLUMN(),FALSE) = "","",VLOOKUP($A67,overview!$B$3:$AJ$152,COLUMN(R67),FALSE))</f>
        <v/>
      </c>
      <c r="S67" t="str">
        <f>IF(VLOOKUP($A67,overview!$B$3:$AJ$152,COLUMN(),FALSE) = "","",VLOOKUP($A67,overview!$B$3:$AJ$152,COLUMN(S67),FALSE))</f>
        <v/>
      </c>
      <c r="T67" t="str">
        <f>IF(VLOOKUP($A67,overview!$B$3:$AJ$152,COLUMN(),FALSE) = "","",VLOOKUP($A67,overview!$B$3:$AJ$152,COLUMN(T67),FALSE))</f>
        <v/>
      </c>
      <c r="U67" t="str">
        <f>IF(VLOOKUP($A67,overview!$B$3:$AJ$152,COLUMN(),FALSE) = "","",VLOOKUP($A67,overview!$B$3:$AJ$152,COLUMN(U67),FALSE))</f>
        <v/>
      </c>
      <c r="V67" t="str">
        <f>IF(VLOOKUP($A67,overview!$B$3:$AJ$152,COLUMN(),FALSE) = "","",VLOOKUP($A67,overview!$B$3:$AJ$152,COLUMN(V67),FALSE))</f>
        <v/>
      </c>
      <c r="W67" t="str">
        <f>IF(VLOOKUP($A67,overview!$B$3:$AJ$152,COLUMN(),FALSE) = "","",VLOOKUP($A67,overview!$B$3:$AJ$152,COLUMN(W67),FALSE))</f>
        <v/>
      </c>
      <c r="X67" t="str">
        <f>IF(VLOOKUP($A67,overview!$B$3:$AJ$152,COLUMN(),FALSE) = "","",VLOOKUP($A67,overview!$B$3:$AJ$152,COLUMN(X67),FALSE))</f>
        <v/>
      </c>
      <c r="Y67" t="str">
        <f>IF(VLOOKUP($A67,overview!$B$3:$AJ$152,COLUMN(),FALSE) = "","",VLOOKUP($A67,overview!$B$3:$AJ$152,COLUMN(Y67),FALSE))</f>
        <v/>
      </c>
      <c r="Z67" t="str">
        <f>IF(VLOOKUP($A67,overview!$B$3:$AJ$152,COLUMN(),FALSE) = "","",VLOOKUP($A67,overview!$B$3:$AJ$152,COLUMN(Z67),FALSE))</f>
        <v/>
      </c>
      <c r="AA67" t="str">
        <f>IF(VLOOKUP($A67,overview!$B$3:$AJ$152,COLUMN(),FALSE) = "","",VLOOKUP($A67,overview!$B$3:$AJ$152,COLUMN(AA67),FALSE))</f>
        <v/>
      </c>
      <c r="AB67" t="str">
        <f>IF(VLOOKUP($A67,overview!$B$3:$AJ$152,COLUMN(),FALSE) = "","",VLOOKUP($A67,overview!$B$3:$AJ$152,COLUMN(AB67),FALSE))</f>
        <v/>
      </c>
      <c r="AC67" t="str">
        <f>IF(VLOOKUP($A67,overview!$B$3:$AJ$152,COLUMN(),FALSE) = "","",VLOOKUP($A67,overview!$B$3:$AJ$152,COLUMN(AC67),FALSE))</f>
        <v/>
      </c>
      <c r="AD67" t="str">
        <f>IF(VLOOKUP($A67,overview!$B$3:$AJ$152,COLUMN(),FALSE) = "","",VLOOKUP($A67,overview!$B$3:$AJ$152,COLUMN(AD67),FALSE))</f>
        <v/>
      </c>
      <c r="AE67" t="str">
        <f>IF(VLOOKUP($A67,overview!$B$3:$AJ$152,COLUMN(),FALSE) = "","",VLOOKUP($A67,overview!$B$3:$AJ$152,COLUMN(AE67),FALSE))</f>
        <v/>
      </c>
      <c r="AF67" t="str">
        <f>IF(VLOOKUP($A67,overview!$B$3:$AJ$152,COLUMN(),FALSE) = "","",VLOOKUP($A67,overview!$B$3:$AJ$152,COLUMN(AF67),FALSE))</f>
        <v/>
      </c>
      <c r="AG67" t="str">
        <f>IF(VLOOKUP($A67,overview!$B$3:$AJ$152,COLUMN(),FALSE) = "","",VLOOKUP($A67,overview!$B$3:$AJ$152,COLUMN(AG67),FALSE))</f>
        <v/>
      </c>
      <c r="AH67" t="str">
        <f>IF(VLOOKUP($A67,overview!$B$3:$AJ$152,COLUMN(),FALSE) = "","",VLOOKUP($A67,overview!$B$3:$AJ$152,COLUMN(AH67),FALSE))</f>
        <v/>
      </c>
      <c r="AI67" t="str">
        <f>IF(VLOOKUP($A67,overview!$B$3:$AJ$152,COLUMN(),FALSE) = "","",VLOOKUP($A67,overview!$B$3:$AJ$152,COLUMN(AI67),FALSE))</f>
        <v>J/kg</v>
      </c>
    </row>
    <row r="68" spans="1:35" x14ac:dyDescent="0.2">
      <c r="A68" t="s">
        <v>75</v>
      </c>
      <c r="B68">
        <f>IF(VLOOKUP($A68,overview!$B$3:$AJ$152,COLUMN(),FALSE) = "","",VLOOKUP($A68,overview!$B$3:$AJ$152,COLUMN(B68),FALSE))</f>
        <v>0.43900984193259768</v>
      </c>
      <c r="C68" t="str">
        <f>IF(VLOOKUP($A68,overview!$B$3:$AJ$152,COLUMN(),FALSE) = "","",VLOOKUP($A68,overview!$B$3:$AJ$152,COLUMN(C68),FALSE))</f>
        <v/>
      </c>
      <c r="D68" t="str">
        <f>IF(VLOOKUP($A68,overview!$B$3:$AJ$152,COLUMN(),FALSE) = "","",VLOOKUP($A68,overview!$B$3:$AJ$152,COLUMN(D68),FALSE))</f>
        <v/>
      </c>
      <c r="E68" t="str">
        <f>IF(VLOOKUP($A68,overview!$B$3:$AJ$152,COLUMN(),FALSE) = "","",VLOOKUP($A68,overview!$B$3:$AJ$152,COLUMN(E68),FALSE))</f>
        <v/>
      </c>
      <c r="F68" t="str">
        <f>IF(VLOOKUP($A68,overview!$B$3:$AJ$152,COLUMN(),FALSE) = "","",VLOOKUP($A68,overview!$B$3:$AJ$152,COLUMN(F68),FALSE))</f>
        <v/>
      </c>
      <c r="G68" t="str">
        <f>IF(VLOOKUP($A68,overview!$B$3:$AJ$152,COLUMN(),FALSE) = "","",VLOOKUP($A68,overview!$B$3:$AJ$152,COLUMN(G68),FALSE))</f>
        <v/>
      </c>
      <c r="H68" t="str">
        <f>IF(VLOOKUP($A68,overview!$B$3:$AJ$152,COLUMN(),FALSE) = "","",VLOOKUP($A68,overview!$B$3:$AJ$152,COLUMN(H68),FALSE))</f>
        <v/>
      </c>
      <c r="I68" t="str">
        <f>IF(VLOOKUP($A68,overview!$B$3:$AJ$152,COLUMN(),FALSE) = "","",VLOOKUP($A68,overview!$B$3:$AJ$152,COLUMN(I68),FALSE))</f>
        <v/>
      </c>
      <c r="J68" t="str">
        <f>IF(VLOOKUP($A68,overview!$B$3:$AJ$152,COLUMN(),FALSE) = "","",VLOOKUP($A68,overview!$B$3:$AJ$152,COLUMN(J68),FALSE))</f>
        <v/>
      </c>
      <c r="K68" t="str">
        <f>IF(VLOOKUP($A68,overview!$B$3:$AJ$152,COLUMN(),FALSE) = "","",VLOOKUP($A68,overview!$B$3:$AJ$152,COLUMN(K68),FALSE))</f>
        <v/>
      </c>
      <c r="L68" t="str">
        <f>IF(VLOOKUP($A68,overview!$B$3:$AJ$152,COLUMN(),FALSE) = "","",VLOOKUP($A68,overview!$B$3:$AJ$152,COLUMN(L68),FALSE))</f>
        <v/>
      </c>
      <c r="M68" t="str">
        <f>IF(VLOOKUP($A68,overview!$B$3:$AJ$152,COLUMN(),FALSE) = "","",VLOOKUP($A68,overview!$B$3:$AJ$152,COLUMN(M68),FALSE))</f>
        <v/>
      </c>
      <c r="N68" t="str">
        <f>IF(VLOOKUP($A68,overview!$B$3:$AJ$152,COLUMN(),FALSE) = "","",VLOOKUP($A68,overview!$B$3:$AJ$152,COLUMN(N68),FALSE))</f>
        <v/>
      </c>
      <c r="O68" t="str">
        <f>IF(VLOOKUP($A68,overview!$B$3:$AJ$152,COLUMN(),FALSE) = "","",VLOOKUP($A68,overview!$B$3:$AJ$152,COLUMN(O68),FALSE))</f>
        <v/>
      </c>
      <c r="P68" t="str">
        <f>IF(VLOOKUP($A68,overview!$B$3:$AJ$152,COLUMN(),FALSE) = "","",VLOOKUP($A68,overview!$B$3:$AJ$152,COLUMN(P68),FALSE))</f>
        <v/>
      </c>
      <c r="Q68" t="str">
        <f>IF(VLOOKUP($A68,overview!$B$3:$AJ$152,COLUMN(),FALSE) = "","",VLOOKUP($A68,overview!$B$3:$AJ$152,COLUMN(Q68),FALSE))</f>
        <v/>
      </c>
      <c r="R68" t="str">
        <f>IF(VLOOKUP($A68,overview!$B$3:$AJ$152,COLUMN(),FALSE) = "","",VLOOKUP($A68,overview!$B$3:$AJ$152,COLUMN(R68),FALSE))</f>
        <v/>
      </c>
      <c r="S68" t="str">
        <f>IF(VLOOKUP($A68,overview!$B$3:$AJ$152,COLUMN(),FALSE) = "","",VLOOKUP($A68,overview!$B$3:$AJ$152,COLUMN(S68),FALSE))</f>
        <v/>
      </c>
      <c r="T68" t="str">
        <f>IF(VLOOKUP($A68,overview!$B$3:$AJ$152,COLUMN(),FALSE) = "","",VLOOKUP($A68,overview!$B$3:$AJ$152,COLUMN(T68),FALSE))</f>
        <v/>
      </c>
      <c r="U68" t="str">
        <f>IF(VLOOKUP($A68,overview!$B$3:$AJ$152,COLUMN(),FALSE) = "","",VLOOKUP($A68,overview!$B$3:$AJ$152,COLUMN(U68),FALSE))</f>
        <v/>
      </c>
      <c r="V68" t="str">
        <f>IF(VLOOKUP($A68,overview!$B$3:$AJ$152,COLUMN(),FALSE) = "","",VLOOKUP($A68,overview!$B$3:$AJ$152,COLUMN(V68),FALSE))</f>
        <v/>
      </c>
      <c r="W68" t="str">
        <f>IF(VLOOKUP($A68,overview!$B$3:$AJ$152,COLUMN(),FALSE) = "","",VLOOKUP($A68,overview!$B$3:$AJ$152,COLUMN(W68),FALSE))</f>
        <v/>
      </c>
      <c r="X68" t="str">
        <f>IF(VLOOKUP($A68,overview!$B$3:$AJ$152,COLUMN(),FALSE) = "","",VLOOKUP($A68,overview!$B$3:$AJ$152,COLUMN(X68),FALSE))</f>
        <v/>
      </c>
      <c r="Y68" t="str">
        <f>IF(VLOOKUP($A68,overview!$B$3:$AJ$152,COLUMN(),FALSE) = "","",VLOOKUP($A68,overview!$B$3:$AJ$152,COLUMN(Y68),FALSE))</f>
        <v/>
      </c>
      <c r="Z68" t="str">
        <f>IF(VLOOKUP($A68,overview!$B$3:$AJ$152,COLUMN(),FALSE) = "","",VLOOKUP($A68,overview!$B$3:$AJ$152,COLUMN(Z68),FALSE))</f>
        <v/>
      </c>
      <c r="AA68" t="str">
        <f>IF(VLOOKUP($A68,overview!$B$3:$AJ$152,COLUMN(),FALSE) = "","",VLOOKUP($A68,overview!$B$3:$AJ$152,COLUMN(AA68),FALSE))</f>
        <v/>
      </c>
      <c r="AB68" t="str">
        <f>IF(VLOOKUP($A68,overview!$B$3:$AJ$152,COLUMN(),FALSE) = "","",VLOOKUP($A68,overview!$B$3:$AJ$152,COLUMN(AB68),FALSE))</f>
        <v/>
      </c>
      <c r="AC68" t="str">
        <f>IF(VLOOKUP($A68,overview!$B$3:$AJ$152,COLUMN(),FALSE) = "","",VLOOKUP($A68,overview!$B$3:$AJ$152,COLUMN(AC68),FALSE))</f>
        <v/>
      </c>
      <c r="AD68" t="str">
        <f>IF(VLOOKUP($A68,overview!$B$3:$AJ$152,COLUMN(),FALSE) = "","",VLOOKUP($A68,overview!$B$3:$AJ$152,COLUMN(AD68),FALSE))</f>
        <v/>
      </c>
      <c r="AE68" t="str">
        <f>IF(VLOOKUP($A68,overview!$B$3:$AJ$152,COLUMN(),FALSE) = "","",VLOOKUP($A68,overview!$B$3:$AJ$152,COLUMN(AE68),FALSE))</f>
        <v/>
      </c>
      <c r="AF68" t="str">
        <f>IF(VLOOKUP($A68,overview!$B$3:$AJ$152,COLUMN(),FALSE) = "","",VLOOKUP($A68,overview!$B$3:$AJ$152,COLUMN(AF68),FALSE))</f>
        <v/>
      </c>
      <c r="AG68" t="str">
        <f>IF(VLOOKUP($A68,overview!$B$3:$AJ$152,COLUMN(),FALSE) = "","",VLOOKUP($A68,overview!$B$3:$AJ$152,COLUMN(AG68),FALSE))</f>
        <v/>
      </c>
      <c r="AH68" t="str">
        <f>IF(VLOOKUP($A68,overview!$B$3:$AJ$152,COLUMN(),FALSE) = "","",VLOOKUP($A68,overview!$B$3:$AJ$152,COLUMN(AH68),FALSE))</f>
        <v/>
      </c>
      <c r="AI68" t="str">
        <f>IF(VLOOKUP($A68,overview!$B$3:$AJ$152,COLUMN(),FALSE) = "","",VLOOKUP($A68,overview!$B$3:$AJ$152,COLUMN(AI68),FALSE))</f>
        <v/>
      </c>
    </row>
    <row r="69" spans="1:35" x14ac:dyDescent="0.2">
      <c r="A69" t="s">
        <v>442</v>
      </c>
      <c r="B69">
        <f>IF(VLOOKUP($A69,overview!$B$3:$AJ$152,COLUMN(),FALSE) = "","",VLOOKUP($A69,overview!$B$3:$AJ$152,COLUMN(B69),FALSE))</f>
        <v>0.3124067998807038</v>
      </c>
      <c r="C69" t="str">
        <f>IF(VLOOKUP($A69,overview!$B$3:$AJ$152,COLUMN(),FALSE) = "","",VLOOKUP($A69,overview!$B$3:$AJ$152,COLUMN(C69),FALSE))</f>
        <v/>
      </c>
      <c r="D69" t="str">
        <f>IF(VLOOKUP($A69,overview!$B$3:$AJ$152,COLUMN(),FALSE) = "","",VLOOKUP($A69,overview!$B$3:$AJ$152,COLUMN(D69),FALSE))</f>
        <v/>
      </c>
      <c r="E69" t="str">
        <f>IF(VLOOKUP($A69,overview!$B$3:$AJ$152,COLUMN(),FALSE) = "","",VLOOKUP($A69,overview!$B$3:$AJ$152,COLUMN(E69),FALSE))</f>
        <v/>
      </c>
      <c r="F69" t="str">
        <f>IF(VLOOKUP($A69,overview!$B$3:$AJ$152,COLUMN(),FALSE) = "","",VLOOKUP($A69,overview!$B$3:$AJ$152,COLUMN(F69),FALSE))</f>
        <v/>
      </c>
      <c r="G69" t="str">
        <f>IF(VLOOKUP($A69,overview!$B$3:$AJ$152,COLUMN(),FALSE) = "","",VLOOKUP($A69,overview!$B$3:$AJ$152,COLUMN(G69),FALSE))</f>
        <v/>
      </c>
      <c r="H69" t="str">
        <f>IF(VLOOKUP($A69,overview!$B$3:$AJ$152,COLUMN(),FALSE) = "","",VLOOKUP($A69,overview!$B$3:$AJ$152,COLUMN(H69),FALSE))</f>
        <v/>
      </c>
      <c r="I69" t="str">
        <f>IF(VLOOKUP($A69,overview!$B$3:$AJ$152,COLUMN(),FALSE) = "","",VLOOKUP($A69,overview!$B$3:$AJ$152,COLUMN(I69),FALSE))</f>
        <v/>
      </c>
      <c r="J69" t="str">
        <f>IF(VLOOKUP($A69,overview!$B$3:$AJ$152,COLUMN(),FALSE) = "","",VLOOKUP($A69,overview!$B$3:$AJ$152,COLUMN(J69),FALSE))</f>
        <v/>
      </c>
      <c r="K69" t="str">
        <f>IF(VLOOKUP($A69,overview!$B$3:$AJ$152,COLUMN(),FALSE) = "","",VLOOKUP($A69,overview!$B$3:$AJ$152,COLUMN(K69),FALSE))</f>
        <v/>
      </c>
      <c r="L69" t="str">
        <f>IF(VLOOKUP($A69,overview!$B$3:$AJ$152,COLUMN(),FALSE) = "","",VLOOKUP($A69,overview!$B$3:$AJ$152,COLUMN(L69),FALSE))</f>
        <v/>
      </c>
      <c r="M69" t="str">
        <f>IF(VLOOKUP($A69,overview!$B$3:$AJ$152,COLUMN(),FALSE) = "","",VLOOKUP($A69,overview!$B$3:$AJ$152,COLUMN(M69),FALSE))</f>
        <v/>
      </c>
      <c r="N69" t="str">
        <f>IF(VLOOKUP($A69,overview!$B$3:$AJ$152,COLUMN(),FALSE) = "","",VLOOKUP($A69,overview!$B$3:$AJ$152,COLUMN(N69),FALSE))</f>
        <v/>
      </c>
      <c r="O69" t="str">
        <f>IF(VLOOKUP($A69,overview!$B$3:$AJ$152,COLUMN(),FALSE) = "","",VLOOKUP($A69,overview!$B$3:$AJ$152,COLUMN(O69),FALSE))</f>
        <v/>
      </c>
      <c r="P69" t="str">
        <f>IF(VLOOKUP($A69,overview!$B$3:$AJ$152,COLUMN(),FALSE) = "","",VLOOKUP($A69,overview!$B$3:$AJ$152,COLUMN(P69),FALSE))</f>
        <v/>
      </c>
      <c r="Q69" t="str">
        <f>IF(VLOOKUP($A69,overview!$B$3:$AJ$152,COLUMN(),FALSE) = "","",VLOOKUP($A69,overview!$B$3:$AJ$152,COLUMN(Q69),FALSE))</f>
        <v/>
      </c>
      <c r="R69" t="str">
        <f>IF(VLOOKUP($A69,overview!$B$3:$AJ$152,COLUMN(),FALSE) = "","",VLOOKUP($A69,overview!$B$3:$AJ$152,COLUMN(R69),FALSE))</f>
        <v/>
      </c>
      <c r="S69" t="str">
        <f>IF(VLOOKUP($A69,overview!$B$3:$AJ$152,COLUMN(),FALSE) = "","",VLOOKUP($A69,overview!$B$3:$AJ$152,COLUMN(S69),FALSE))</f>
        <v/>
      </c>
      <c r="T69" t="str">
        <f>IF(VLOOKUP($A69,overview!$B$3:$AJ$152,COLUMN(),FALSE) = "","",VLOOKUP($A69,overview!$B$3:$AJ$152,COLUMN(T69),FALSE))</f>
        <v/>
      </c>
      <c r="U69" t="str">
        <f>IF(VLOOKUP($A69,overview!$B$3:$AJ$152,COLUMN(),FALSE) = "","",VLOOKUP($A69,overview!$B$3:$AJ$152,COLUMN(U69),FALSE))</f>
        <v/>
      </c>
      <c r="V69" t="str">
        <f>IF(VLOOKUP($A69,overview!$B$3:$AJ$152,COLUMN(),FALSE) = "","",VLOOKUP($A69,overview!$B$3:$AJ$152,COLUMN(V69),FALSE))</f>
        <v/>
      </c>
      <c r="W69" t="str">
        <f>IF(VLOOKUP($A69,overview!$B$3:$AJ$152,COLUMN(),FALSE) = "","",VLOOKUP($A69,overview!$B$3:$AJ$152,COLUMN(W69),FALSE))</f>
        <v/>
      </c>
      <c r="X69" t="str">
        <f>IF(VLOOKUP($A69,overview!$B$3:$AJ$152,COLUMN(),FALSE) = "","",VLOOKUP($A69,overview!$B$3:$AJ$152,COLUMN(X69),FALSE))</f>
        <v/>
      </c>
      <c r="Y69" t="str">
        <f>IF(VLOOKUP($A69,overview!$B$3:$AJ$152,COLUMN(),FALSE) = "","",VLOOKUP($A69,overview!$B$3:$AJ$152,COLUMN(Y69),FALSE))</f>
        <v/>
      </c>
      <c r="Z69" t="str">
        <f>IF(VLOOKUP($A69,overview!$B$3:$AJ$152,COLUMN(),FALSE) = "","",VLOOKUP($A69,overview!$B$3:$AJ$152,COLUMN(Z69),FALSE))</f>
        <v/>
      </c>
      <c r="AA69" t="str">
        <f>IF(VLOOKUP($A69,overview!$B$3:$AJ$152,COLUMN(),FALSE) = "","",VLOOKUP($A69,overview!$B$3:$AJ$152,COLUMN(AA69),FALSE))</f>
        <v/>
      </c>
      <c r="AB69" t="str">
        <f>IF(VLOOKUP($A69,overview!$B$3:$AJ$152,COLUMN(),FALSE) = "","",VLOOKUP($A69,overview!$B$3:$AJ$152,COLUMN(AB69),FALSE))</f>
        <v/>
      </c>
      <c r="AC69" t="str">
        <f>IF(VLOOKUP($A69,overview!$B$3:$AJ$152,COLUMN(),FALSE) = "","",VLOOKUP($A69,overview!$B$3:$AJ$152,COLUMN(AC69),FALSE))</f>
        <v/>
      </c>
      <c r="AD69" t="str">
        <f>IF(VLOOKUP($A69,overview!$B$3:$AJ$152,COLUMN(),FALSE) = "","",VLOOKUP($A69,overview!$B$3:$AJ$152,COLUMN(AD69),FALSE))</f>
        <v/>
      </c>
      <c r="AE69" t="str">
        <f>IF(VLOOKUP($A69,overview!$B$3:$AJ$152,COLUMN(),FALSE) = "","",VLOOKUP($A69,overview!$B$3:$AJ$152,COLUMN(AE69),FALSE))</f>
        <v/>
      </c>
      <c r="AF69" t="str">
        <f>IF(VLOOKUP($A69,overview!$B$3:$AJ$152,COLUMN(),FALSE) = "","",VLOOKUP($A69,overview!$B$3:$AJ$152,COLUMN(AF69),FALSE))</f>
        <v/>
      </c>
      <c r="AG69" t="str">
        <f>IF(VLOOKUP($A69,overview!$B$3:$AJ$152,COLUMN(),FALSE) = "","",VLOOKUP($A69,overview!$B$3:$AJ$152,COLUMN(AG69),FALSE))</f>
        <v/>
      </c>
      <c r="AH69" t="str">
        <f>IF(VLOOKUP($A69,overview!$B$3:$AJ$152,COLUMN(),FALSE) = "","",VLOOKUP($A69,overview!$B$3:$AJ$152,COLUMN(AH69),FALSE))</f>
        <v/>
      </c>
      <c r="AI69" t="str">
        <f>IF(VLOOKUP($A69,overview!$B$3:$AJ$152,COLUMN(),FALSE) = "","",VLOOKUP($A69,overview!$B$3:$AJ$152,COLUMN(AI69),FALSE))</f>
        <v/>
      </c>
    </row>
    <row r="70" spans="1:35" x14ac:dyDescent="0.2">
      <c r="A70" t="s">
        <v>76</v>
      </c>
      <c r="B70">
        <f>IF(VLOOKUP($A70,overview!$B$3:$AJ$152,COLUMN(),FALSE) = "","",VLOOKUP($A70,overview!$B$3:$AJ$152,COLUMN(B70),FALSE))</f>
        <v>0.24858335818669849</v>
      </c>
      <c r="C70" t="str">
        <f>IF(VLOOKUP($A70,overview!$B$3:$AJ$152,COLUMN(),FALSE) = "","",VLOOKUP($A70,overview!$B$3:$AJ$152,COLUMN(C70),FALSE))</f>
        <v/>
      </c>
      <c r="D70" t="str">
        <f>IF(VLOOKUP($A70,overview!$B$3:$AJ$152,COLUMN(),FALSE) = "","",VLOOKUP($A70,overview!$B$3:$AJ$152,COLUMN(D70),FALSE))</f>
        <v/>
      </c>
      <c r="E70" t="str">
        <f>IF(VLOOKUP($A70,overview!$B$3:$AJ$152,COLUMN(),FALSE) = "","",VLOOKUP($A70,overview!$B$3:$AJ$152,COLUMN(E70),FALSE))</f>
        <v/>
      </c>
      <c r="F70" t="str">
        <f>IF(VLOOKUP($A70,overview!$B$3:$AJ$152,COLUMN(),FALSE) = "","",VLOOKUP($A70,overview!$B$3:$AJ$152,COLUMN(F70),FALSE))</f>
        <v/>
      </c>
      <c r="G70" t="str">
        <f>IF(VLOOKUP($A70,overview!$B$3:$AJ$152,COLUMN(),FALSE) = "","",VLOOKUP($A70,overview!$B$3:$AJ$152,COLUMN(G70),FALSE))</f>
        <v/>
      </c>
      <c r="H70" t="str">
        <f>IF(VLOOKUP($A70,overview!$B$3:$AJ$152,COLUMN(),FALSE) = "","",VLOOKUP($A70,overview!$B$3:$AJ$152,COLUMN(H70),FALSE))</f>
        <v/>
      </c>
      <c r="I70" t="str">
        <f>IF(VLOOKUP($A70,overview!$B$3:$AJ$152,COLUMN(),FALSE) = "","",VLOOKUP($A70,overview!$B$3:$AJ$152,COLUMN(I70),FALSE))</f>
        <v/>
      </c>
      <c r="J70" t="str">
        <f>IF(VLOOKUP($A70,overview!$B$3:$AJ$152,COLUMN(),FALSE) = "","",VLOOKUP($A70,overview!$B$3:$AJ$152,COLUMN(J70),FALSE))</f>
        <v/>
      </c>
      <c r="K70" t="str">
        <f>IF(VLOOKUP($A70,overview!$B$3:$AJ$152,COLUMN(),FALSE) = "","",VLOOKUP($A70,overview!$B$3:$AJ$152,COLUMN(K70),FALSE))</f>
        <v/>
      </c>
      <c r="L70" t="str">
        <f>IF(VLOOKUP($A70,overview!$B$3:$AJ$152,COLUMN(),FALSE) = "","",VLOOKUP($A70,overview!$B$3:$AJ$152,COLUMN(L70),FALSE))</f>
        <v/>
      </c>
      <c r="M70" t="str">
        <f>IF(VLOOKUP($A70,overview!$B$3:$AJ$152,COLUMN(),FALSE) = "","",VLOOKUP($A70,overview!$B$3:$AJ$152,COLUMN(M70),FALSE))</f>
        <v/>
      </c>
      <c r="N70" t="str">
        <f>IF(VLOOKUP($A70,overview!$B$3:$AJ$152,COLUMN(),FALSE) = "","",VLOOKUP($A70,overview!$B$3:$AJ$152,COLUMN(N70),FALSE))</f>
        <v/>
      </c>
      <c r="O70" t="str">
        <f>IF(VLOOKUP($A70,overview!$B$3:$AJ$152,COLUMN(),FALSE) = "","",VLOOKUP($A70,overview!$B$3:$AJ$152,COLUMN(O70),FALSE))</f>
        <v/>
      </c>
      <c r="P70" t="str">
        <f>IF(VLOOKUP($A70,overview!$B$3:$AJ$152,COLUMN(),FALSE) = "","",VLOOKUP($A70,overview!$B$3:$AJ$152,COLUMN(P70),FALSE))</f>
        <v/>
      </c>
      <c r="Q70" t="str">
        <f>IF(VLOOKUP($A70,overview!$B$3:$AJ$152,COLUMN(),FALSE) = "","",VLOOKUP($A70,overview!$B$3:$AJ$152,COLUMN(Q70),FALSE))</f>
        <v/>
      </c>
      <c r="R70" t="str">
        <f>IF(VLOOKUP($A70,overview!$B$3:$AJ$152,COLUMN(),FALSE) = "","",VLOOKUP($A70,overview!$B$3:$AJ$152,COLUMN(R70),FALSE))</f>
        <v/>
      </c>
      <c r="S70" t="str">
        <f>IF(VLOOKUP($A70,overview!$B$3:$AJ$152,COLUMN(),FALSE) = "","",VLOOKUP($A70,overview!$B$3:$AJ$152,COLUMN(S70),FALSE))</f>
        <v/>
      </c>
      <c r="T70" t="str">
        <f>IF(VLOOKUP($A70,overview!$B$3:$AJ$152,COLUMN(),FALSE) = "","",VLOOKUP($A70,overview!$B$3:$AJ$152,COLUMN(T70),FALSE))</f>
        <v/>
      </c>
      <c r="U70" t="str">
        <f>IF(VLOOKUP($A70,overview!$B$3:$AJ$152,COLUMN(),FALSE) = "","",VLOOKUP($A70,overview!$B$3:$AJ$152,COLUMN(U70),FALSE))</f>
        <v/>
      </c>
      <c r="V70" t="str">
        <f>IF(VLOOKUP($A70,overview!$B$3:$AJ$152,COLUMN(),FALSE) = "","",VLOOKUP($A70,overview!$B$3:$AJ$152,COLUMN(V70),FALSE))</f>
        <v/>
      </c>
      <c r="W70" t="str">
        <f>IF(VLOOKUP($A70,overview!$B$3:$AJ$152,COLUMN(),FALSE) = "","",VLOOKUP($A70,overview!$B$3:$AJ$152,COLUMN(W70),FALSE))</f>
        <v/>
      </c>
      <c r="X70" t="str">
        <f>IF(VLOOKUP($A70,overview!$B$3:$AJ$152,COLUMN(),FALSE) = "","",VLOOKUP($A70,overview!$B$3:$AJ$152,COLUMN(X70),FALSE))</f>
        <v/>
      </c>
      <c r="Y70" t="str">
        <f>IF(VLOOKUP($A70,overview!$B$3:$AJ$152,COLUMN(),FALSE) = "","",VLOOKUP($A70,overview!$B$3:$AJ$152,COLUMN(Y70),FALSE))</f>
        <v/>
      </c>
      <c r="Z70" t="str">
        <f>IF(VLOOKUP($A70,overview!$B$3:$AJ$152,COLUMN(),FALSE) = "","",VLOOKUP($A70,overview!$B$3:$AJ$152,COLUMN(Z70),FALSE))</f>
        <v/>
      </c>
      <c r="AA70" t="str">
        <f>IF(VLOOKUP($A70,overview!$B$3:$AJ$152,COLUMN(),FALSE) = "","",VLOOKUP($A70,overview!$B$3:$AJ$152,COLUMN(AA70),FALSE))</f>
        <v/>
      </c>
      <c r="AB70" t="str">
        <f>IF(VLOOKUP($A70,overview!$B$3:$AJ$152,COLUMN(),FALSE) = "","",VLOOKUP($A70,overview!$B$3:$AJ$152,COLUMN(AB70),FALSE))</f>
        <v/>
      </c>
      <c r="AC70" t="str">
        <f>IF(VLOOKUP($A70,overview!$B$3:$AJ$152,COLUMN(),FALSE) = "","",VLOOKUP($A70,overview!$B$3:$AJ$152,COLUMN(AC70),FALSE))</f>
        <v/>
      </c>
      <c r="AD70" t="str">
        <f>IF(VLOOKUP($A70,overview!$B$3:$AJ$152,COLUMN(),FALSE) = "","",VLOOKUP($A70,overview!$B$3:$AJ$152,COLUMN(AD70),FALSE))</f>
        <v/>
      </c>
      <c r="AE70" t="str">
        <f>IF(VLOOKUP($A70,overview!$B$3:$AJ$152,COLUMN(),FALSE) = "","",VLOOKUP($A70,overview!$B$3:$AJ$152,COLUMN(AE70),FALSE))</f>
        <v/>
      </c>
      <c r="AF70" t="str">
        <f>IF(VLOOKUP($A70,overview!$B$3:$AJ$152,COLUMN(),FALSE) = "","",VLOOKUP($A70,overview!$B$3:$AJ$152,COLUMN(AF70),FALSE))</f>
        <v/>
      </c>
      <c r="AG70" t="str">
        <f>IF(VLOOKUP($A70,overview!$B$3:$AJ$152,COLUMN(),FALSE) = "","",VLOOKUP($A70,overview!$B$3:$AJ$152,COLUMN(AG70),FALSE))</f>
        <v/>
      </c>
      <c r="AH70" t="str">
        <f>IF(VLOOKUP($A70,overview!$B$3:$AJ$152,COLUMN(),FALSE) = "","",VLOOKUP($A70,overview!$B$3:$AJ$152,COLUMN(AH70),FALSE))</f>
        <v/>
      </c>
      <c r="AI70" t="str">
        <f>IF(VLOOKUP($A70,overview!$B$3:$AJ$152,COLUMN(),FALSE) = "","",VLOOKUP($A70,overview!$B$3:$AJ$152,COLUMN(AI70),FALSE))</f>
        <v/>
      </c>
    </row>
    <row r="71" spans="1:35" ht="17" customHeight="1" x14ac:dyDescent="0.2">
      <c r="A71" s="4" t="s">
        <v>58</v>
      </c>
      <c r="B71">
        <f>IF(VLOOKUP($A71,overview!$B$3:$AJ$152,COLUMN(),FALSE) = "","",VLOOKUP($A71,overview!$B$3:$AJ$152,COLUMN(B71),FALSE))</f>
        <v>0.05</v>
      </c>
      <c r="C71" t="str">
        <f>IF(VLOOKUP($A71,overview!$B$3:$AJ$152,COLUMN(),FALSE) = "","",VLOOKUP($A71,overview!$B$3:$AJ$152,COLUMN(C71),FALSE))</f>
        <v/>
      </c>
      <c r="D71" t="str">
        <f>IF(VLOOKUP($A71,overview!$B$3:$AJ$152,COLUMN(),FALSE) = "","",VLOOKUP($A71,overview!$B$3:$AJ$152,COLUMN(D71),FALSE))</f>
        <v/>
      </c>
      <c r="E71" t="str">
        <f>IF(VLOOKUP($A71,overview!$B$3:$AJ$152,COLUMN(),FALSE) = "","",VLOOKUP($A71,overview!$B$3:$AJ$152,COLUMN(E71),FALSE))</f>
        <v/>
      </c>
      <c r="F71" t="str">
        <f>IF(VLOOKUP($A71,overview!$B$3:$AJ$152,COLUMN(),FALSE) = "","",VLOOKUP($A71,overview!$B$3:$AJ$152,COLUMN(F71),FALSE))</f>
        <v/>
      </c>
      <c r="G71" t="str">
        <f>IF(VLOOKUP($A71,overview!$B$3:$AJ$152,COLUMN(),FALSE) = "","",VLOOKUP($A71,overview!$B$3:$AJ$152,COLUMN(G71),FALSE))</f>
        <v/>
      </c>
      <c r="H71" t="str">
        <f>IF(VLOOKUP($A71,overview!$B$3:$AJ$152,COLUMN(),FALSE) = "","",VLOOKUP($A71,overview!$B$3:$AJ$152,COLUMN(H71),FALSE))</f>
        <v/>
      </c>
      <c r="I71" t="str">
        <f>IF(VLOOKUP($A71,overview!$B$3:$AJ$152,COLUMN(),FALSE) = "","",VLOOKUP($A71,overview!$B$3:$AJ$152,COLUMN(I71),FALSE))</f>
        <v/>
      </c>
      <c r="J71" t="str">
        <f>IF(VLOOKUP($A71,overview!$B$3:$AJ$152,COLUMN(),FALSE) = "","",VLOOKUP($A71,overview!$B$3:$AJ$152,COLUMN(J71),FALSE))</f>
        <v/>
      </c>
      <c r="K71" t="str">
        <f>IF(VLOOKUP($A71,overview!$B$3:$AJ$152,COLUMN(),FALSE) = "","",VLOOKUP($A71,overview!$B$3:$AJ$152,COLUMN(K71),FALSE))</f>
        <v/>
      </c>
      <c r="L71" t="str">
        <f>IF(VLOOKUP($A71,overview!$B$3:$AJ$152,COLUMN(),FALSE) = "","",VLOOKUP($A71,overview!$B$3:$AJ$152,COLUMN(L71),FALSE))</f>
        <v/>
      </c>
      <c r="M71" t="str">
        <f>IF(VLOOKUP($A71,overview!$B$3:$AJ$152,COLUMN(),FALSE) = "","",VLOOKUP($A71,overview!$B$3:$AJ$152,COLUMN(M71),FALSE))</f>
        <v/>
      </c>
      <c r="N71" t="str">
        <f>IF(VLOOKUP($A71,overview!$B$3:$AJ$152,COLUMN(),FALSE) = "","",VLOOKUP($A71,overview!$B$3:$AJ$152,COLUMN(N71),FALSE))</f>
        <v/>
      </c>
      <c r="O71" t="str">
        <f>IF(VLOOKUP($A71,overview!$B$3:$AJ$152,COLUMN(),FALSE) = "","",VLOOKUP($A71,overview!$B$3:$AJ$152,COLUMN(O71),FALSE))</f>
        <v/>
      </c>
      <c r="P71" t="str">
        <f>IF(VLOOKUP($A71,overview!$B$3:$AJ$152,COLUMN(),FALSE) = "","",VLOOKUP($A71,overview!$B$3:$AJ$152,COLUMN(P71),FALSE))</f>
        <v/>
      </c>
      <c r="Q71" t="str">
        <f>IF(VLOOKUP($A71,overview!$B$3:$AJ$152,COLUMN(),FALSE) = "","",VLOOKUP($A71,overview!$B$3:$AJ$152,COLUMN(Q71),FALSE))</f>
        <v/>
      </c>
      <c r="R71" t="str">
        <f>IF(VLOOKUP($A71,overview!$B$3:$AJ$152,COLUMN(),FALSE) = "","",VLOOKUP($A71,overview!$B$3:$AJ$152,COLUMN(R71),FALSE))</f>
        <v/>
      </c>
      <c r="S71" t="str">
        <f>IF(VLOOKUP($A71,overview!$B$3:$AJ$152,COLUMN(),FALSE) = "","",VLOOKUP($A71,overview!$B$3:$AJ$152,COLUMN(S71),FALSE))</f>
        <v/>
      </c>
      <c r="T71" t="str">
        <f>IF(VLOOKUP($A71,overview!$B$3:$AJ$152,COLUMN(),FALSE) = "","",VLOOKUP($A71,overview!$B$3:$AJ$152,COLUMN(T71),FALSE))</f>
        <v/>
      </c>
      <c r="U71" t="str">
        <f>IF(VLOOKUP($A71,overview!$B$3:$AJ$152,COLUMN(),FALSE) = "","",VLOOKUP($A71,overview!$B$3:$AJ$152,COLUMN(U71),FALSE))</f>
        <v/>
      </c>
      <c r="V71" t="str">
        <f>IF(VLOOKUP($A71,overview!$B$3:$AJ$152,COLUMN(),FALSE) = "","",VLOOKUP($A71,overview!$B$3:$AJ$152,COLUMN(V71),FALSE))</f>
        <v/>
      </c>
      <c r="W71" t="str">
        <f>IF(VLOOKUP($A71,overview!$B$3:$AJ$152,COLUMN(),FALSE) = "","",VLOOKUP($A71,overview!$B$3:$AJ$152,COLUMN(W71),FALSE))</f>
        <v/>
      </c>
      <c r="X71" t="str">
        <f>IF(VLOOKUP($A71,overview!$B$3:$AJ$152,COLUMN(),FALSE) = "","",VLOOKUP($A71,overview!$B$3:$AJ$152,COLUMN(X71),FALSE))</f>
        <v/>
      </c>
      <c r="Y71" t="str">
        <f>IF(VLOOKUP($A71,overview!$B$3:$AJ$152,COLUMN(),FALSE) = "","",VLOOKUP($A71,overview!$B$3:$AJ$152,COLUMN(Y71),FALSE))</f>
        <v/>
      </c>
      <c r="Z71" t="str">
        <f>IF(VLOOKUP($A71,overview!$B$3:$AJ$152,COLUMN(),FALSE) = "","",VLOOKUP($A71,overview!$B$3:$AJ$152,COLUMN(Z71),FALSE))</f>
        <v/>
      </c>
      <c r="AA71" t="str">
        <f>IF(VLOOKUP($A71,overview!$B$3:$AJ$152,COLUMN(),FALSE) = "","",VLOOKUP($A71,overview!$B$3:$AJ$152,COLUMN(AA71),FALSE))</f>
        <v/>
      </c>
      <c r="AB71" t="str">
        <f>IF(VLOOKUP($A71,overview!$B$3:$AJ$152,COLUMN(),FALSE) = "","",VLOOKUP($A71,overview!$B$3:$AJ$152,COLUMN(AB71),FALSE))</f>
        <v/>
      </c>
      <c r="AC71" t="str">
        <f>IF(VLOOKUP($A71,overview!$B$3:$AJ$152,COLUMN(),FALSE) = "","",VLOOKUP($A71,overview!$B$3:$AJ$152,COLUMN(AC71),FALSE))</f>
        <v/>
      </c>
      <c r="AD71" t="str">
        <f>IF(VLOOKUP($A71,overview!$B$3:$AJ$152,COLUMN(),FALSE) = "","",VLOOKUP($A71,overview!$B$3:$AJ$152,COLUMN(AD71),FALSE))</f>
        <v/>
      </c>
      <c r="AE71" t="str">
        <f>IF(VLOOKUP($A71,overview!$B$3:$AJ$152,COLUMN(),FALSE) = "","",VLOOKUP($A71,overview!$B$3:$AJ$152,COLUMN(AE71),FALSE))</f>
        <v/>
      </c>
      <c r="AF71" t="str">
        <f>IF(VLOOKUP($A71,overview!$B$3:$AJ$152,COLUMN(),FALSE) = "","",VLOOKUP($A71,overview!$B$3:$AJ$152,COLUMN(AF71),FALSE))</f>
        <v/>
      </c>
      <c r="AG71" t="str">
        <f>IF(VLOOKUP($A71,overview!$B$3:$AJ$152,COLUMN(),FALSE) = "","",VLOOKUP($A71,overview!$B$3:$AJ$152,COLUMN(AG71),FALSE))</f>
        <v/>
      </c>
      <c r="AH71" t="str">
        <f>IF(VLOOKUP($A71,overview!$B$3:$AJ$152,COLUMN(),FALSE) = "","",VLOOKUP($A71,overview!$B$3:$AJ$152,COLUMN(AH71),FALSE))</f>
        <v/>
      </c>
      <c r="AI71" t="str">
        <f>IF(VLOOKUP($A71,overview!$B$3:$AJ$152,COLUMN(),FALSE) = "","",VLOOKUP($A71,overview!$B$3:$AJ$152,COLUMN(AI71),FALSE))</f>
        <v/>
      </c>
    </row>
    <row r="72" spans="1:35" x14ac:dyDescent="0.2">
      <c r="A72" t="s">
        <v>71</v>
      </c>
      <c r="B72">
        <f>IF(VLOOKUP($A72,overview!$B$3:$AJ$152,COLUMN(),FALSE) = "","",VLOOKUP($A72,overview!$B$3:$AJ$152,COLUMN(B72),FALSE))</f>
        <v>30</v>
      </c>
      <c r="C72" t="str">
        <f>IF(VLOOKUP($A72,overview!$B$3:$AJ$152,COLUMN(),FALSE) = "","",VLOOKUP($A72,overview!$B$3:$AJ$152,COLUMN(C72),FALSE))</f>
        <v/>
      </c>
      <c r="D72" t="str">
        <f>IF(VLOOKUP($A72,overview!$B$3:$AJ$152,COLUMN(),FALSE) = "","",VLOOKUP($A72,overview!$B$3:$AJ$152,COLUMN(D72),FALSE))</f>
        <v/>
      </c>
      <c r="E72" t="str">
        <f>IF(VLOOKUP($A72,overview!$B$3:$AJ$152,COLUMN(),FALSE) = "","",VLOOKUP($A72,overview!$B$3:$AJ$152,COLUMN(E72),FALSE))</f>
        <v/>
      </c>
      <c r="F72" t="str">
        <f>IF(VLOOKUP($A72,overview!$B$3:$AJ$152,COLUMN(),FALSE) = "","",VLOOKUP($A72,overview!$B$3:$AJ$152,COLUMN(F72),FALSE))</f>
        <v/>
      </c>
      <c r="G72" t="str">
        <f>IF(VLOOKUP($A72,overview!$B$3:$AJ$152,COLUMN(),FALSE) = "","",VLOOKUP($A72,overview!$B$3:$AJ$152,COLUMN(G72),FALSE))</f>
        <v/>
      </c>
      <c r="H72" t="str">
        <f>IF(VLOOKUP($A72,overview!$B$3:$AJ$152,COLUMN(),FALSE) = "","",VLOOKUP($A72,overview!$B$3:$AJ$152,COLUMN(H72),FALSE))</f>
        <v/>
      </c>
      <c r="I72" t="str">
        <f>IF(VLOOKUP($A72,overview!$B$3:$AJ$152,COLUMN(),FALSE) = "","",VLOOKUP($A72,overview!$B$3:$AJ$152,COLUMN(I72),FALSE))</f>
        <v/>
      </c>
      <c r="J72" t="str">
        <f>IF(VLOOKUP($A72,overview!$B$3:$AJ$152,COLUMN(),FALSE) = "","",VLOOKUP($A72,overview!$B$3:$AJ$152,COLUMN(J72),FALSE))</f>
        <v/>
      </c>
      <c r="K72" t="str">
        <f>IF(VLOOKUP($A72,overview!$B$3:$AJ$152,COLUMN(),FALSE) = "","",VLOOKUP($A72,overview!$B$3:$AJ$152,COLUMN(K72),FALSE))</f>
        <v/>
      </c>
      <c r="L72" t="str">
        <f>IF(VLOOKUP($A72,overview!$B$3:$AJ$152,COLUMN(),FALSE) = "","",VLOOKUP($A72,overview!$B$3:$AJ$152,COLUMN(L72),FALSE))</f>
        <v/>
      </c>
      <c r="M72" t="str">
        <f>IF(VLOOKUP($A72,overview!$B$3:$AJ$152,COLUMN(),FALSE) = "","",VLOOKUP($A72,overview!$B$3:$AJ$152,COLUMN(M72),FALSE))</f>
        <v/>
      </c>
      <c r="N72" t="str">
        <f>IF(VLOOKUP($A72,overview!$B$3:$AJ$152,COLUMN(),FALSE) = "","",VLOOKUP($A72,overview!$B$3:$AJ$152,COLUMN(N72),FALSE))</f>
        <v/>
      </c>
      <c r="O72" t="str">
        <f>IF(VLOOKUP($A72,overview!$B$3:$AJ$152,COLUMN(),FALSE) = "","",VLOOKUP($A72,overview!$B$3:$AJ$152,COLUMN(O72),FALSE))</f>
        <v/>
      </c>
      <c r="P72" t="str">
        <f>IF(VLOOKUP($A72,overview!$B$3:$AJ$152,COLUMN(),FALSE) = "","",VLOOKUP($A72,overview!$B$3:$AJ$152,COLUMN(P72),FALSE))</f>
        <v/>
      </c>
      <c r="Q72" t="str">
        <f>IF(VLOOKUP($A72,overview!$B$3:$AJ$152,COLUMN(),FALSE) = "","",VLOOKUP($A72,overview!$B$3:$AJ$152,COLUMN(Q72),FALSE))</f>
        <v/>
      </c>
      <c r="R72" t="str">
        <f>IF(VLOOKUP($A72,overview!$B$3:$AJ$152,COLUMN(),FALSE) = "","",VLOOKUP($A72,overview!$B$3:$AJ$152,COLUMN(R72),FALSE))</f>
        <v/>
      </c>
      <c r="S72" t="str">
        <f>IF(VLOOKUP($A72,overview!$B$3:$AJ$152,COLUMN(),FALSE) = "","",VLOOKUP($A72,overview!$B$3:$AJ$152,COLUMN(S72),FALSE))</f>
        <v/>
      </c>
      <c r="T72" t="str">
        <f>IF(VLOOKUP($A72,overview!$B$3:$AJ$152,COLUMN(),FALSE) = "","",VLOOKUP($A72,overview!$B$3:$AJ$152,COLUMN(T72),FALSE))</f>
        <v/>
      </c>
      <c r="U72" t="str">
        <f>IF(VLOOKUP($A72,overview!$B$3:$AJ$152,COLUMN(),FALSE) = "","",VLOOKUP($A72,overview!$B$3:$AJ$152,COLUMN(U72),FALSE))</f>
        <v/>
      </c>
      <c r="V72" t="str">
        <f>IF(VLOOKUP($A72,overview!$B$3:$AJ$152,COLUMN(),FALSE) = "","",VLOOKUP($A72,overview!$B$3:$AJ$152,COLUMN(V72),FALSE))</f>
        <v/>
      </c>
      <c r="W72" t="str">
        <f>IF(VLOOKUP($A72,overview!$B$3:$AJ$152,COLUMN(),FALSE) = "","",VLOOKUP($A72,overview!$B$3:$AJ$152,COLUMN(W72),FALSE))</f>
        <v/>
      </c>
      <c r="X72" t="str">
        <f>IF(VLOOKUP($A72,overview!$B$3:$AJ$152,COLUMN(),FALSE) = "","",VLOOKUP($A72,overview!$B$3:$AJ$152,COLUMN(X72),FALSE))</f>
        <v/>
      </c>
      <c r="Y72" t="str">
        <f>IF(VLOOKUP($A72,overview!$B$3:$AJ$152,COLUMN(),FALSE) = "","",VLOOKUP($A72,overview!$B$3:$AJ$152,COLUMN(Y72),FALSE))</f>
        <v/>
      </c>
      <c r="Z72" t="str">
        <f>IF(VLOOKUP($A72,overview!$B$3:$AJ$152,COLUMN(),FALSE) = "","",VLOOKUP($A72,overview!$B$3:$AJ$152,COLUMN(Z72),FALSE))</f>
        <v/>
      </c>
      <c r="AA72" t="str">
        <f>IF(VLOOKUP($A72,overview!$B$3:$AJ$152,COLUMN(),FALSE) = "","",VLOOKUP($A72,overview!$B$3:$AJ$152,COLUMN(AA72),FALSE))</f>
        <v/>
      </c>
      <c r="AB72" t="str">
        <f>IF(VLOOKUP($A72,overview!$B$3:$AJ$152,COLUMN(),FALSE) = "","",VLOOKUP($A72,overview!$B$3:$AJ$152,COLUMN(AB72),FALSE))</f>
        <v/>
      </c>
      <c r="AC72" t="str">
        <f>IF(VLOOKUP($A72,overview!$B$3:$AJ$152,COLUMN(),FALSE) = "","",VLOOKUP($A72,overview!$B$3:$AJ$152,COLUMN(AC72),FALSE))</f>
        <v/>
      </c>
      <c r="AD72" t="str">
        <f>IF(VLOOKUP($A72,overview!$B$3:$AJ$152,COLUMN(),FALSE) = "","",VLOOKUP($A72,overview!$B$3:$AJ$152,COLUMN(AD72),FALSE))</f>
        <v/>
      </c>
      <c r="AE72" t="str">
        <f>IF(VLOOKUP($A72,overview!$B$3:$AJ$152,COLUMN(),FALSE) = "","",VLOOKUP($A72,overview!$B$3:$AJ$152,COLUMN(AE72),FALSE))</f>
        <v/>
      </c>
      <c r="AF72" t="str">
        <f>IF(VLOOKUP($A72,overview!$B$3:$AJ$152,COLUMN(),FALSE) = "","",VLOOKUP($A72,overview!$B$3:$AJ$152,COLUMN(AF72),FALSE))</f>
        <v/>
      </c>
      <c r="AG72" t="str">
        <f>IF(VLOOKUP($A72,overview!$B$3:$AJ$152,COLUMN(),FALSE) = "","",VLOOKUP($A72,overview!$B$3:$AJ$152,COLUMN(AG72),FALSE))</f>
        <v/>
      </c>
      <c r="AH72" t="str">
        <f>IF(VLOOKUP($A72,overview!$B$3:$AJ$152,COLUMN(),FALSE) = "","",VLOOKUP($A72,overview!$B$3:$AJ$152,COLUMN(AH72),FALSE))</f>
        <v/>
      </c>
      <c r="AI72" t="str">
        <f>IF(VLOOKUP($A72,overview!$B$3:$AJ$152,COLUMN(),FALSE) = "","",VLOOKUP($A72,overview!$B$3:$AJ$152,COLUMN(AI72),FALSE))</f>
        <v>years</v>
      </c>
    </row>
    <row r="73" spans="1:35" x14ac:dyDescent="0.2">
      <c r="A73" t="s">
        <v>91</v>
      </c>
      <c r="B73">
        <f>IF(VLOOKUP($A73,overview!$B$3:$AJ$152,COLUMN(),FALSE) = "","",VLOOKUP($A73,overview!$B$3:$AJ$152,COLUMN(B73),FALSE))</f>
        <v>10</v>
      </c>
      <c r="C73" t="str">
        <f>IF(VLOOKUP($A73,overview!$B$3:$AJ$152,COLUMN(),FALSE) = "","",VLOOKUP($A73,overview!$B$3:$AJ$152,COLUMN(C73),FALSE))</f>
        <v/>
      </c>
      <c r="D73" t="str">
        <f>IF(VLOOKUP($A73,overview!$B$3:$AJ$152,COLUMN(),FALSE) = "","",VLOOKUP($A73,overview!$B$3:$AJ$152,COLUMN(D73),FALSE))</f>
        <v/>
      </c>
      <c r="E73" t="str">
        <f>IF(VLOOKUP($A73,overview!$B$3:$AJ$152,COLUMN(),FALSE) = "","",VLOOKUP($A73,overview!$B$3:$AJ$152,COLUMN(E73),FALSE))</f>
        <v/>
      </c>
      <c r="F73" t="str">
        <f>IF(VLOOKUP($A73,overview!$B$3:$AJ$152,COLUMN(),FALSE) = "","",VLOOKUP($A73,overview!$B$3:$AJ$152,COLUMN(F73),FALSE))</f>
        <v/>
      </c>
      <c r="G73" t="str">
        <f>IF(VLOOKUP($A73,overview!$B$3:$AJ$152,COLUMN(),FALSE) = "","",VLOOKUP($A73,overview!$B$3:$AJ$152,COLUMN(G73),FALSE))</f>
        <v/>
      </c>
      <c r="H73" t="str">
        <f>IF(VLOOKUP($A73,overview!$B$3:$AJ$152,COLUMN(),FALSE) = "","",VLOOKUP($A73,overview!$B$3:$AJ$152,COLUMN(H73),FALSE))</f>
        <v/>
      </c>
      <c r="I73" t="str">
        <f>IF(VLOOKUP($A73,overview!$B$3:$AJ$152,COLUMN(),FALSE) = "","",VLOOKUP($A73,overview!$B$3:$AJ$152,COLUMN(I73),FALSE))</f>
        <v/>
      </c>
      <c r="J73" t="str">
        <f>IF(VLOOKUP($A73,overview!$B$3:$AJ$152,COLUMN(),FALSE) = "","",VLOOKUP($A73,overview!$B$3:$AJ$152,COLUMN(J73),FALSE))</f>
        <v/>
      </c>
      <c r="K73" t="str">
        <f>IF(VLOOKUP($A73,overview!$B$3:$AJ$152,COLUMN(),FALSE) = "","",VLOOKUP($A73,overview!$B$3:$AJ$152,COLUMN(K73),FALSE))</f>
        <v/>
      </c>
      <c r="L73" t="str">
        <f>IF(VLOOKUP($A73,overview!$B$3:$AJ$152,COLUMN(),FALSE) = "","",VLOOKUP($A73,overview!$B$3:$AJ$152,COLUMN(L73),FALSE))</f>
        <v/>
      </c>
      <c r="M73" t="str">
        <f>IF(VLOOKUP($A73,overview!$B$3:$AJ$152,COLUMN(),FALSE) = "","",VLOOKUP($A73,overview!$B$3:$AJ$152,COLUMN(M73),FALSE))</f>
        <v/>
      </c>
      <c r="N73" t="str">
        <f>IF(VLOOKUP($A73,overview!$B$3:$AJ$152,COLUMN(),FALSE) = "","",VLOOKUP($A73,overview!$B$3:$AJ$152,COLUMN(N73),FALSE))</f>
        <v/>
      </c>
      <c r="O73" t="str">
        <f>IF(VLOOKUP($A73,overview!$B$3:$AJ$152,COLUMN(),FALSE) = "","",VLOOKUP($A73,overview!$B$3:$AJ$152,COLUMN(O73),FALSE))</f>
        <v/>
      </c>
      <c r="P73" t="str">
        <f>IF(VLOOKUP($A73,overview!$B$3:$AJ$152,COLUMN(),FALSE) = "","",VLOOKUP($A73,overview!$B$3:$AJ$152,COLUMN(P73),FALSE))</f>
        <v/>
      </c>
      <c r="Q73" t="str">
        <f>IF(VLOOKUP($A73,overview!$B$3:$AJ$152,COLUMN(),FALSE) = "","",VLOOKUP($A73,overview!$B$3:$AJ$152,COLUMN(Q73),FALSE))</f>
        <v/>
      </c>
      <c r="R73" t="str">
        <f>IF(VLOOKUP($A73,overview!$B$3:$AJ$152,COLUMN(),FALSE) = "","",VLOOKUP($A73,overview!$B$3:$AJ$152,COLUMN(R73),FALSE))</f>
        <v/>
      </c>
      <c r="S73" t="str">
        <f>IF(VLOOKUP($A73,overview!$B$3:$AJ$152,COLUMN(),FALSE) = "","",VLOOKUP($A73,overview!$B$3:$AJ$152,COLUMN(S73),FALSE))</f>
        <v/>
      </c>
      <c r="T73" t="str">
        <f>IF(VLOOKUP($A73,overview!$B$3:$AJ$152,COLUMN(),FALSE) = "","",VLOOKUP($A73,overview!$B$3:$AJ$152,COLUMN(T73),FALSE))</f>
        <v/>
      </c>
      <c r="U73" t="str">
        <f>IF(VLOOKUP($A73,overview!$B$3:$AJ$152,COLUMN(),FALSE) = "","",VLOOKUP($A73,overview!$B$3:$AJ$152,COLUMN(U73),FALSE))</f>
        <v/>
      </c>
      <c r="V73" t="str">
        <f>IF(VLOOKUP($A73,overview!$B$3:$AJ$152,COLUMN(),FALSE) = "","",VLOOKUP($A73,overview!$B$3:$AJ$152,COLUMN(V73),FALSE))</f>
        <v/>
      </c>
      <c r="W73" t="str">
        <f>IF(VLOOKUP($A73,overview!$B$3:$AJ$152,COLUMN(),FALSE) = "","",VLOOKUP($A73,overview!$B$3:$AJ$152,COLUMN(W73),FALSE))</f>
        <v/>
      </c>
      <c r="X73" t="str">
        <f>IF(VLOOKUP($A73,overview!$B$3:$AJ$152,COLUMN(),FALSE) = "","",VLOOKUP($A73,overview!$B$3:$AJ$152,COLUMN(X73),FALSE))</f>
        <v/>
      </c>
      <c r="Y73" t="str">
        <f>IF(VLOOKUP($A73,overview!$B$3:$AJ$152,COLUMN(),FALSE) = "","",VLOOKUP($A73,overview!$B$3:$AJ$152,COLUMN(Y73),FALSE))</f>
        <v/>
      </c>
      <c r="Z73" t="str">
        <f>IF(VLOOKUP($A73,overview!$B$3:$AJ$152,COLUMN(),FALSE) = "","",VLOOKUP($A73,overview!$B$3:$AJ$152,COLUMN(Z73),FALSE))</f>
        <v/>
      </c>
      <c r="AA73" t="str">
        <f>IF(VLOOKUP($A73,overview!$B$3:$AJ$152,COLUMN(),FALSE) = "","",VLOOKUP($A73,overview!$B$3:$AJ$152,COLUMN(AA73),FALSE))</f>
        <v/>
      </c>
      <c r="AB73" t="str">
        <f>IF(VLOOKUP($A73,overview!$B$3:$AJ$152,COLUMN(),FALSE) = "","",VLOOKUP($A73,overview!$B$3:$AJ$152,COLUMN(AB73),FALSE))</f>
        <v/>
      </c>
      <c r="AC73" t="str">
        <f>IF(VLOOKUP($A73,overview!$B$3:$AJ$152,COLUMN(),FALSE) = "","",VLOOKUP($A73,overview!$B$3:$AJ$152,COLUMN(AC73),FALSE))</f>
        <v/>
      </c>
      <c r="AD73" t="str">
        <f>IF(VLOOKUP($A73,overview!$B$3:$AJ$152,COLUMN(),FALSE) = "","",VLOOKUP($A73,overview!$B$3:$AJ$152,COLUMN(AD73),FALSE))</f>
        <v/>
      </c>
      <c r="AE73" t="str">
        <f>IF(VLOOKUP($A73,overview!$B$3:$AJ$152,COLUMN(),FALSE) = "","",VLOOKUP($A73,overview!$B$3:$AJ$152,COLUMN(AE73),FALSE))</f>
        <v/>
      </c>
      <c r="AF73" t="str">
        <f>IF(VLOOKUP($A73,overview!$B$3:$AJ$152,COLUMN(),FALSE) = "","",VLOOKUP($A73,overview!$B$3:$AJ$152,COLUMN(AF73),FALSE))</f>
        <v/>
      </c>
      <c r="AG73" t="str">
        <f>IF(VLOOKUP($A73,overview!$B$3:$AJ$152,COLUMN(),FALSE) = "","",VLOOKUP($A73,overview!$B$3:$AJ$152,COLUMN(AG73),FALSE))</f>
        <v/>
      </c>
      <c r="AH73" t="str">
        <f>IF(VLOOKUP($A73,overview!$B$3:$AJ$152,COLUMN(),FALSE) = "","",VLOOKUP($A73,overview!$B$3:$AJ$152,COLUMN(AH73),FALSE))</f>
        <v/>
      </c>
      <c r="AI73" t="str">
        <f>IF(VLOOKUP($A73,overview!$B$3:$AJ$152,COLUMN(),FALSE) = "","",VLOOKUP($A73,overview!$B$3:$AJ$152,COLUMN(AI73),FALSE))</f>
        <v>GWh</v>
      </c>
    </row>
    <row r="74" spans="1:35" x14ac:dyDescent="0.2">
      <c r="A74" t="s">
        <v>413</v>
      </c>
      <c r="B74">
        <f>IF(VLOOKUP($A74,overview!$B$3:$AJ$152,COLUMN(),FALSE) = "","",VLOOKUP($A74,overview!$B$3:$AJ$152,COLUMN(B74),FALSE))</f>
        <v>2890</v>
      </c>
      <c r="C74" t="str">
        <f>IF(VLOOKUP($A74,overview!$B$3:$AJ$152,COLUMN(),FALSE) = "","",VLOOKUP($A74,overview!$B$3:$AJ$152,COLUMN(C74),FALSE))</f>
        <v/>
      </c>
      <c r="D74" t="str">
        <f>IF(VLOOKUP($A74,overview!$B$3:$AJ$152,COLUMN(),FALSE) = "","",VLOOKUP($A74,overview!$B$3:$AJ$152,COLUMN(D74),FALSE))</f>
        <v/>
      </c>
      <c r="E74">
        <f>IF(VLOOKUP($A74,overview!$B$3:$AJ$152,COLUMN(),FALSE) = "","",VLOOKUP($A74,overview!$B$3:$AJ$152,COLUMN(E74),FALSE))</f>
        <v>2779.5743189955169</v>
      </c>
      <c r="F74">
        <f>IF(VLOOKUP($A74,overview!$B$3:$AJ$152,COLUMN(),FALSE) = "","",VLOOKUP($A74,overview!$B$3:$AJ$152,COLUMN(F74),FALSE))</f>
        <v>2712.1862279514521</v>
      </c>
      <c r="G74">
        <f>IF(VLOOKUP($A74,overview!$B$3:$AJ$152,COLUMN(),FALSE) = "","",VLOOKUP($A74,overview!$B$3:$AJ$152,COLUMN(G74),FALSE))</f>
        <v>2661.6851805619999</v>
      </c>
      <c r="H74">
        <f>IF(VLOOKUP($A74,overview!$B$3:$AJ$152,COLUMN(),FALSE) = "","",VLOOKUP($A74,overview!$B$3:$AJ$152,COLUMN(H74),FALSE))</f>
        <v>2620.2204346522039</v>
      </c>
      <c r="I74">
        <f>IF(VLOOKUP($A74,overview!$B$3:$AJ$152,COLUMN(),FALSE) = "","",VLOOKUP($A74,overview!$B$3:$AJ$152,COLUMN(I74),FALSE))</f>
        <v>2584.3919270758738</v>
      </c>
      <c r="J74">
        <f>IF(VLOOKUP($A74,overview!$B$3:$AJ$152,COLUMN(),FALSE) = "","",VLOOKUP($A74,overview!$B$3:$AJ$152,COLUMN(J74),FALSE))</f>
        <v>2552.4239418091538</v>
      </c>
      <c r="K74">
        <f>IF(VLOOKUP($A74,overview!$B$3:$AJ$152,COLUMN(),FALSE) = "","",VLOOKUP($A74,overview!$B$3:$AJ$152,COLUMN(K74),FALSE))</f>
        <v>2523.274354659447</v>
      </c>
      <c r="L74">
        <f>IF(VLOOKUP($A74,overview!$B$3:$AJ$152,COLUMN(),FALSE) = "","",VLOOKUP($A74,overview!$B$3:$AJ$152,COLUMN(L74),FALSE))</f>
        <v>2496.280347401369</v>
      </c>
      <c r="M74">
        <f>IF(VLOOKUP($A74,overview!$B$3:$AJ$152,COLUMN(),FALSE) = "","",VLOOKUP($A74,overview!$B$3:$AJ$152,COLUMN(M74),FALSE))</f>
        <v>2470.9946856514298</v>
      </c>
      <c r="N74">
        <f>IF(VLOOKUP($A74,overview!$B$3:$AJ$152,COLUMN(),FALSE) = "","",VLOOKUP($A74,overview!$B$3:$AJ$152,COLUMN(N74),FALSE))</f>
        <v>2447.1015848242382</v>
      </c>
      <c r="O74">
        <f>IF(VLOOKUP($A74,overview!$B$3:$AJ$152,COLUMN(),FALSE) = "","",VLOOKUP($A74,overview!$B$3:$AJ$152,COLUMN(O74),FALSE))</f>
        <v>2424.369892295143</v>
      </c>
      <c r="P74">
        <f>IF(VLOOKUP($A74,overview!$B$3:$AJ$152,COLUMN(),FALSE) = "","",VLOOKUP($A74,overview!$B$3:$AJ$152,COLUMN(P74),FALSE))</f>
        <v>2402.6253646600971</v>
      </c>
      <c r="Q74">
        <f>IF(VLOOKUP($A74,overview!$B$3:$AJ$152,COLUMN(),FALSE) = "","",VLOOKUP($A74,overview!$B$3:$AJ$152,COLUMN(Q74),FALSE))</f>
        <v>2381.733411094026</v>
      </c>
      <c r="R74">
        <f>IF(VLOOKUP($A74,overview!$B$3:$AJ$152,COLUMN(),FALSE) = "","",VLOOKUP($A74,overview!$B$3:$AJ$152,COLUMN(R74),FALSE))</f>
        <v>2361.587900929886</v>
      </c>
      <c r="S74">
        <f>IF(VLOOKUP($A74,overview!$B$3:$AJ$152,COLUMN(),FALSE) = "","",VLOOKUP($A74,overview!$B$3:$AJ$152,COLUMN(S74),FALSE))</f>
        <v>2342.1036500854598</v>
      </c>
      <c r="T74">
        <f>IF(VLOOKUP($A74,overview!$B$3:$AJ$152,COLUMN(),FALSE) = "","",VLOOKUP($A74,overview!$B$3:$AJ$152,COLUMN(T74),FALSE))</f>
        <v>2323.211227203396</v>
      </c>
      <c r="U74">
        <f>IF(VLOOKUP($A74,overview!$B$3:$AJ$152,COLUMN(),FALSE) = "","",VLOOKUP($A74,overview!$B$3:$AJ$152,COLUMN(U74),FALSE))</f>
        <v>2304.8532715748838</v>
      </c>
      <c r="V74">
        <f>IF(VLOOKUP($A74,overview!$B$3:$AJ$152,COLUMN(),FALSE) = "","",VLOOKUP($A74,overview!$B$3:$AJ$152,COLUMN(V74),FALSE))</f>
        <v>2286.9818248196229</v>
      </c>
      <c r="W74">
        <f>IF(VLOOKUP($A74,overview!$B$3:$AJ$152,COLUMN(),FALSE) = "","",VLOOKUP($A74,overview!$B$3:$AJ$152,COLUMN(W74),FALSE))</f>
        <v>2269.5563595087428</v>
      </c>
      <c r="X74">
        <f>IF(VLOOKUP($A74,overview!$B$3:$AJ$152,COLUMN(),FALSE) = "","",VLOOKUP($A74,overview!$B$3:$AJ$152,COLUMN(X74),FALSE))</f>
        <v>2252.5422975612942</v>
      </c>
      <c r="Y74">
        <f>IF(VLOOKUP($A74,overview!$B$3:$AJ$152,COLUMN(),FALSE) = "","",VLOOKUP($A74,overview!$B$3:$AJ$152,COLUMN(Y74),FALSE))</f>
        <v>2235.909879603601</v>
      </c>
      <c r="Z74">
        <f>IF(VLOOKUP($A74,overview!$B$3:$AJ$152,COLUMN(),FALSE) = "","",VLOOKUP($A74,overview!$B$3:$AJ$152,COLUMN(Z74),FALSE))</f>
        <v>2219.633290245557</v>
      </c>
      <c r="AA74">
        <f>IF(VLOOKUP($A74,overview!$B$3:$AJ$152,COLUMN(),FALSE) = "","",VLOOKUP($A74,overview!$B$3:$AJ$152,COLUMN(AA74),FALSE))</f>
        <v>2203.6899729181382</v>
      </c>
      <c r="AB74">
        <f>IF(VLOOKUP($A74,overview!$B$3:$AJ$152,COLUMN(),FALSE) = "","",VLOOKUP($A74,overview!$B$3:$AJ$152,COLUMN(AB74),FALSE))</f>
        <v>2188.0600871282072</v>
      </c>
      <c r="AC74">
        <f>IF(VLOOKUP($A74,overview!$B$3:$AJ$152,COLUMN(),FALSE) = "","",VLOOKUP($A74,overview!$B$3:$AJ$152,COLUMN(AC74),FALSE))</f>
        <v>2172.7260741006121</v>
      </c>
      <c r="AD74">
        <f>IF(VLOOKUP($A74,overview!$B$3:$AJ$152,COLUMN(),FALSE) = "","",VLOOKUP($A74,overview!$B$3:$AJ$152,COLUMN(AD74),FALSE))</f>
        <v>2157.6723058862658</v>
      </c>
      <c r="AE74">
        <f>IF(VLOOKUP($A74,overview!$B$3:$AJ$152,COLUMN(),FALSE) = "","",VLOOKUP($A74,overview!$B$3:$AJ$152,COLUMN(AE74),FALSE))</f>
        <v>2142.8847994428911</v>
      </c>
      <c r="AF74">
        <f>IF(VLOOKUP($A74,overview!$B$3:$AJ$152,COLUMN(),FALSE) = "","",VLOOKUP($A74,overview!$B$3:$AJ$152,COLUMN(AF74),FALSE))</f>
        <v>2128.3509817976951</v>
      </c>
      <c r="AG74">
        <f>IF(VLOOKUP($A74,overview!$B$3:$AJ$152,COLUMN(),FALSE) = "","",VLOOKUP($A74,overview!$B$3:$AJ$152,COLUMN(AG74),FALSE))</f>
        <v>2114.0594957412068</v>
      </c>
      <c r="AH74">
        <f>IF(VLOOKUP($A74,overview!$B$3:$AJ$152,COLUMN(),FALSE) = "","",VLOOKUP($A74,overview!$B$3:$AJ$152,COLUMN(AH74),FALSE))</f>
        <v>2100.0000379551179</v>
      </c>
      <c r="AI74" t="str">
        <f>IF(VLOOKUP($A74,overview!$B$3:$AJ$152,COLUMN(),FALSE) = "","",VLOOKUP($A74,overview!$B$3:$AJ$152,COLUMN(AI74),FALSE))</f>
        <v>[EUR/kW rated]</v>
      </c>
    </row>
    <row r="75" spans="1:35" x14ac:dyDescent="0.2">
      <c r="A75" t="s">
        <v>414</v>
      </c>
      <c r="B75">
        <f>IF(VLOOKUP($A75,overview!$B$3:$AJ$152,COLUMN(),FALSE) = "","",VLOOKUP($A75,overview!$B$3:$AJ$152,COLUMN(B75),FALSE))</f>
        <v>2970</v>
      </c>
      <c r="C75" t="str">
        <f>IF(VLOOKUP($A75,overview!$B$3:$AJ$152,COLUMN(),FALSE) = "","",VLOOKUP($A75,overview!$B$3:$AJ$152,COLUMN(C75),FALSE))</f>
        <v/>
      </c>
      <c r="D75" t="str">
        <f>IF(VLOOKUP($A75,overview!$B$3:$AJ$152,COLUMN(),FALSE) = "","",VLOOKUP($A75,overview!$B$3:$AJ$152,COLUMN(D75),FALSE))</f>
        <v/>
      </c>
      <c r="E75">
        <f>IF(VLOOKUP($A75,overview!$B$3:$AJ$152,COLUMN(),FALSE) = "","",VLOOKUP($A75,overview!$B$3:$AJ$152,COLUMN(E75),FALSE))</f>
        <v>2856.8160354301999</v>
      </c>
      <c r="F75">
        <f>IF(VLOOKUP($A75,overview!$B$3:$AJ$152,COLUMN(),FALSE) = "","",VLOOKUP($A75,overview!$B$3:$AJ$152,COLUMN(F75),FALSE))</f>
        <v>2787.736613886264</v>
      </c>
      <c r="G75">
        <f>IF(VLOOKUP($A75,overview!$B$3:$AJ$152,COLUMN(),FALSE) = "","",VLOOKUP($A75,overview!$B$3:$AJ$152,COLUMN(G75),FALSE))</f>
        <v>2735.9648859138638</v>
      </c>
      <c r="H75">
        <f>IF(VLOOKUP($A75,overview!$B$3:$AJ$152,COLUMN(),FALSE) = "","",VLOOKUP($A75,overview!$B$3:$AJ$152,COLUMN(H75),FALSE))</f>
        <v>2693.4551422991199</v>
      </c>
      <c r="I75">
        <f>IF(VLOOKUP($A75,overview!$B$3:$AJ$152,COLUMN(),FALSE) = "","",VLOOKUP($A75,overview!$B$3:$AJ$152,COLUMN(I75),FALSE))</f>
        <v>2656.7226181194278</v>
      </c>
      <c r="J75">
        <f>IF(VLOOKUP($A75,overview!$B$3:$AJ$152,COLUMN(),FALSE) = "","",VLOOKUP($A75,overview!$B$3:$AJ$152,COLUMN(J75),FALSE))</f>
        <v>2623.9472582114099</v>
      </c>
      <c r="K75">
        <f>IF(VLOOKUP($A75,overview!$B$3:$AJ$152,COLUMN(),FALSE) = "","",VLOOKUP($A75,overview!$B$3:$AJ$152,COLUMN(K75),FALSE))</f>
        <v>2594.0608691889188</v>
      </c>
      <c r="L75">
        <f>IF(VLOOKUP($A75,overview!$B$3:$AJ$152,COLUMN(),FALSE) = "","",VLOOKUP($A75,overview!$B$3:$AJ$152,COLUMN(L75),FALSE))</f>
        <v>2566.3840275694638</v>
      </c>
      <c r="M75">
        <f>IF(VLOOKUP($A75,overview!$B$3:$AJ$152,COLUMN(),FALSE) = "","",VLOOKUP($A75,overview!$B$3:$AJ$152,COLUMN(M75),FALSE))</f>
        <v>2540.4582810464549</v>
      </c>
      <c r="N75">
        <f>IF(VLOOKUP($A75,overview!$B$3:$AJ$152,COLUMN(),FALSE) = "","",VLOOKUP($A75,overview!$B$3:$AJ$152,COLUMN(N75),FALSE))</f>
        <v>2515.959916404649</v>
      </c>
      <c r="O75">
        <f>IF(VLOOKUP($A75,overview!$B$3:$AJ$152,COLUMN(),FALSE) = "","",VLOOKUP($A75,overview!$B$3:$AJ$152,COLUMN(O75),FALSE))</f>
        <v>2492.651972664466</v>
      </c>
      <c r="P75">
        <f>IF(VLOOKUP($A75,overview!$B$3:$AJ$152,COLUMN(),FALSE) = "","",VLOOKUP($A75,overview!$B$3:$AJ$152,COLUMN(P75),FALSE))</f>
        <v>2470.3558253148099</v>
      </c>
      <c r="Q75">
        <f>IF(VLOOKUP($A75,overview!$B$3:$AJ$152,COLUMN(),FALSE) = "","",VLOOKUP($A75,overview!$B$3:$AJ$152,COLUMN(Q75),FALSE))</f>
        <v>2448.9334978305519</v>
      </c>
      <c r="R75">
        <f>IF(VLOOKUP($A75,overview!$B$3:$AJ$152,COLUMN(),FALSE) = "","",VLOOKUP($A75,overview!$B$3:$AJ$152,COLUMN(R75),FALSE))</f>
        <v>2428.276188899521</v>
      </c>
      <c r="S75">
        <f>IF(VLOOKUP($A75,overview!$B$3:$AJ$152,COLUMN(),FALSE) = "","",VLOOKUP($A75,overview!$B$3:$AJ$152,COLUMN(S75),FALSE))</f>
        <v>2408.2965704825829</v>
      </c>
      <c r="T75">
        <f>IF(VLOOKUP($A75,overview!$B$3:$AJ$152,COLUMN(),FALSE) = "","",VLOOKUP($A75,overview!$B$3:$AJ$152,COLUMN(T75),FALSE))</f>
        <v>2388.9234636380111</v>
      </c>
      <c r="U75">
        <f>IF(VLOOKUP($A75,overview!$B$3:$AJ$152,COLUMN(),FALSE) = "","",VLOOKUP($A75,overview!$B$3:$AJ$152,COLUMN(U75),FALSE))</f>
        <v>2370.098063991742</v>
      </c>
      <c r="V75">
        <f>IF(VLOOKUP($A75,overview!$B$3:$AJ$152,COLUMN(),FALSE) = "","",VLOOKUP($A75,overview!$B$3:$AJ$152,COLUMN(V75),FALSE))</f>
        <v>2351.7712063718068</v>
      </c>
      <c r="W75">
        <f>IF(VLOOKUP($A75,overview!$B$3:$AJ$152,COLUMN(),FALSE) = "","",VLOOKUP($A75,overview!$B$3:$AJ$152,COLUMN(W75),FALSE))</f>
        <v>2333.9013438652</v>
      </c>
      <c r="X75">
        <f>IF(VLOOKUP($A75,overview!$B$3:$AJ$152,COLUMN(),FALSE) = "","",VLOOKUP($A75,overview!$B$3:$AJ$152,COLUMN(X75),FALSE))</f>
        <v>2316.4530289398658</v>
      </c>
      <c r="Y75">
        <f>IF(VLOOKUP($A75,overview!$B$3:$AJ$152,COLUMN(),FALSE) = "","",VLOOKUP($A75,overview!$B$3:$AJ$152,COLUMN(Y75),FALSE))</f>
        <v>2299.39575434278</v>
      </c>
      <c r="Z75">
        <f>IF(VLOOKUP($A75,overview!$B$3:$AJ$152,COLUMN(),FALSE) = "","",VLOOKUP($A75,overview!$B$3:$AJ$152,COLUMN(Z75),FALSE))</f>
        <v>2282.7030563451358</v>
      </c>
      <c r="AA75">
        <f>IF(VLOOKUP($A75,overview!$B$3:$AJ$152,COLUMN(),FALSE) = "","",VLOOKUP($A75,overview!$B$3:$AJ$152,COLUMN(AA75),FALSE))</f>
        <v>2266.3518123142571</v>
      </c>
      <c r="AB75">
        <f>IF(VLOOKUP($A75,overview!$B$3:$AJ$152,COLUMN(),FALSE) = "","",VLOOKUP($A75,overview!$B$3:$AJ$152,COLUMN(AB75),FALSE))</f>
        <v>2250.3216842849729</v>
      </c>
      <c r="AC75">
        <f>IF(VLOOKUP($A75,overview!$B$3:$AJ$152,COLUMN(),FALSE) = "","",VLOOKUP($A75,overview!$B$3:$AJ$152,COLUMN(AC75),FALSE))</f>
        <v>2234.594673645865</v>
      </c>
      <c r="AD75">
        <f>IF(VLOOKUP($A75,overview!$B$3:$AJ$152,COLUMN(),FALSE) = "","",VLOOKUP($A75,overview!$B$3:$AJ$152,COLUMN(AD75),FALSE))</f>
        <v>2219.1547613929051</v>
      </c>
      <c r="AE75">
        <f>IF(VLOOKUP($A75,overview!$B$3:$AJ$152,COLUMN(),FALSE) = "","",VLOOKUP($A75,overview!$B$3:$AJ$152,COLUMN(AE75),FALSE))</f>
        <v>2203.9876149923189</v>
      </c>
      <c r="AF75">
        <f>IF(VLOOKUP($A75,overview!$B$3:$AJ$152,COLUMN(),FALSE) = "","",VLOOKUP($A75,overview!$B$3:$AJ$152,COLUMN(AF75),FALSE))</f>
        <v>2189.0803476125961</v>
      </c>
      <c r="AG75">
        <f>IF(VLOOKUP($A75,overview!$B$3:$AJ$152,COLUMN(),FALSE) = "","",VLOOKUP($A75,overview!$B$3:$AJ$152,COLUMN(AG75),FALSE))</f>
        <v>2174.4213189094321</v>
      </c>
      <c r="AH75">
        <f>IF(VLOOKUP($A75,overview!$B$3:$AJ$152,COLUMN(),FALSE) = "","",VLOOKUP($A75,overview!$B$3:$AJ$152,COLUMN(AH75),FALSE))</f>
        <v>2159.999969062661</v>
      </c>
      <c r="AI75" t="str">
        <f>IF(VLOOKUP($A75,overview!$B$3:$AJ$152,COLUMN(),FALSE) = "","",VLOOKUP($A75,overview!$B$3:$AJ$152,COLUMN(AI75),FALSE))</f>
        <v>[EUR/kW rated]</v>
      </c>
    </row>
    <row r="76" spans="1:35" x14ac:dyDescent="0.2">
      <c r="A76" t="s">
        <v>415</v>
      </c>
      <c r="B76">
        <f>IF(VLOOKUP($A76,overview!$B$3:$AJ$152,COLUMN(),FALSE) = "","",VLOOKUP($A76,overview!$B$3:$AJ$152,COLUMN(B76),FALSE))</f>
        <v>4540</v>
      </c>
      <c r="C76" t="str">
        <f>IF(VLOOKUP($A76,overview!$B$3:$AJ$152,COLUMN(),FALSE) = "","",VLOOKUP($A76,overview!$B$3:$AJ$152,COLUMN(C76),FALSE))</f>
        <v/>
      </c>
      <c r="D76" t="str">
        <f>IF(VLOOKUP($A76,overview!$B$3:$AJ$152,COLUMN(),FALSE) = "","",VLOOKUP($A76,overview!$B$3:$AJ$152,COLUMN(D76),FALSE))</f>
        <v/>
      </c>
      <c r="E76">
        <f>IF(VLOOKUP($A76,overview!$B$3:$AJ$152,COLUMN(),FALSE) = "","",VLOOKUP($A76,overview!$B$3:$AJ$152,COLUMN(E76),FALSE))</f>
        <v>4366.6943112107183</v>
      </c>
      <c r="F76">
        <f>IF(VLOOKUP($A76,overview!$B$3:$AJ$152,COLUMN(),FALSE) = "","",VLOOKUP($A76,overview!$B$3:$AJ$152,COLUMN(F76),FALSE))</f>
        <v>4260.9287401918727</v>
      </c>
      <c r="G76">
        <f>IF(VLOOKUP($A76,overview!$B$3:$AJ$152,COLUMN(),FALSE) = "","",VLOOKUP($A76,overview!$B$3:$AJ$152,COLUMN(G76),FALSE))</f>
        <v>4181.6656015099416</v>
      </c>
      <c r="H76">
        <f>IF(VLOOKUP($A76,overview!$B$3:$AJ$152,COLUMN(),FALSE) = "","",VLOOKUP($A76,overview!$B$3:$AJ$152,COLUMN(H76),FALSE))</f>
        <v>4116.5843134916977</v>
      </c>
      <c r="I76">
        <f>IF(VLOOKUP($A76,overview!$B$3:$AJ$152,COLUMN(),FALSE) = "","",VLOOKUP($A76,overview!$B$3:$AJ$152,COLUMN(I76),FALSE))</f>
        <v>4060.3488317877109</v>
      </c>
      <c r="J76">
        <f>IF(VLOOKUP($A76,overview!$B$3:$AJ$152,COLUMN(),FALSE) = "","",VLOOKUP($A76,overview!$B$3:$AJ$152,COLUMN(J76),FALSE))</f>
        <v>4010.1722981667908</v>
      </c>
      <c r="K76">
        <f>IF(VLOOKUP($A76,overview!$B$3:$AJ$152,COLUMN(),FALSE) = "","",VLOOKUP($A76,overview!$B$3:$AJ$152,COLUMN(K76),FALSE))</f>
        <v>3964.4191473624428</v>
      </c>
      <c r="L76">
        <f>IF(VLOOKUP($A76,overview!$B$3:$AJ$152,COLUMN(),FALSE) = "","",VLOOKUP($A76,overview!$B$3:$AJ$152,COLUMN(L76),FALSE))</f>
        <v>3922.0491034461411</v>
      </c>
      <c r="M76">
        <f>IF(VLOOKUP($A76,overview!$B$3:$AJ$152,COLUMN(),FALSE) = "","",VLOOKUP($A76,overview!$B$3:$AJ$152,COLUMN(M76),FALSE))</f>
        <v>3882.3602361546009</v>
      </c>
      <c r="N76">
        <f>IF(VLOOKUP($A76,overview!$B$3:$AJ$152,COLUMN(),FALSE) = "","",VLOOKUP($A76,overview!$B$3:$AJ$152,COLUMN(N76),FALSE))</f>
        <v>3844.8569201131049</v>
      </c>
      <c r="O76">
        <f>IF(VLOOKUP($A76,overview!$B$3:$AJ$152,COLUMN(),FALSE) = "","",VLOOKUP($A76,overview!$B$3:$AJ$152,COLUMN(O76),FALSE))</f>
        <v>3809.1763576218359</v>
      </c>
      <c r="P76">
        <f>IF(VLOOKUP($A76,overview!$B$3:$AJ$152,COLUMN(),FALSE) = "","",VLOOKUP($A76,overview!$B$3:$AJ$152,COLUMN(P76),FALSE))</f>
        <v>3775.0450693705789</v>
      </c>
      <c r="Q76">
        <f>IF(VLOOKUP($A76,overview!$B$3:$AJ$152,COLUMN(),FALSE) = "","",VLOOKUP($A76,overview!$B$3:$AJ$152,COLUMN(Q76),FALSE))</f>
        <v>3742.2518108570998</v>
      </c>
      <c r="R76">
        <f>IF(VLOOKUP($A76,overview!$B$3:$AJ$152,COLUMN(),FALSE) = "","",VLOOKUP($A76,overview!$B$3:$AJ$152,COLUMN(R76),FALSE))</f>
        <v>3710.6300061997881</v>
      </c>
      <c r="S76">
        <f>IF(VLOOKUP($A76,overview!$B$3:$AJ$152,COLUMN(),FALSE) = "","",VLOOKUP($A76,overview!$B$3:$AJ$152,COLUMN(S76),FALSE))</f>
        <v>3680.0459557063559</v>
      </c>
      <c r="T76">
        <f>IF(VLOOKUP($A76,overview!$B$3:$AJ$152,COLUMN(),FALSE) = "","",VLOOKUP($A76,overview!$B$3:$AJ$152,COLUMN(T76),FALSE))</f>
        <v>3650.3906841366602</v>
      </c>
      <c r="U76">
        <f>IF(VLOOKUP($A76,overview!$B$3:$AJ$152,COLUMN(),FALSE) = "","",VLOOKUP($A76,overview!$B$3:$AJ$152,COLUMN(U76),FALSE))</f>
        <v>3621.5741616640248</v>
      </c>
      <c r="V76">
        <f>IF(VLOOKUP($A76,overview!$B$3:$AJ$152,COLUMN(),FALSE) = "","",VLOOKUP($A76,overview!$B$3:$AJ$152,COLUMN(V76),FALSE))</f>
        <v>3593.521115906638</v>
      </c>
      <c r="W76">
        <f>IF(VLOOKUP($A76,overview!$B$3:$AJ$152,COLUMN(),FALSE) = "","",VLOOKUP($A76,overview!$B$3:$AJ$152,COLUMN(W76),FALSE))</f>
        <v>3566.1679378034851</v>
      </c>
      <c r="X76">
        <f>IF(VLOOKUP($A76,overview!$B$3:$AJ$152,COLUMN(),FALSE) = "","",VLOOKUP($A76,overview!$B$3:$AJ$152,COLUMN(X76),FALSE))</f>
        <v>3539.4603561891131</v>
      </c>
      <c r="Y76">
        <f>IF(VLOOKUP($A76,overview!$B$3:$AJ$152,COLUMN(),FALSE) = "","",VLOOKUP($A76,overview!$B$3:$AJ$152,COLUMN(Y76),FALSE))</f>
        <v>3513.3516632069918</v>
      </c>
      <c r="Z76">
        <f>IF(VLOOKUP($A76,overview!$B$3:$AJ$152,COLUMN(),FALSE) = "","",VLOOKUP($A76,overview!$B$3:$AJ$152,COLUMN(Z76),FALSE))</f>
        <v>3487.8013413883091</v>
      </c>
      <c r="AA76">
        <f>IF(VLOOKUP($A76,overview!$B$3:$AJ$152,COLUMN(),FALSE) = "","",VLOOKUP($A76,overview!$B$3:$AJ$152,COLUMN(AA76),FALSE))</f>
        <v>3462.7739882513411</v>
      </c>
      <c r="AB76">
        <f>IF(VLOOKUP($A76,overview!$B$3:$AJ$152,COLUMN(),FALSE) = "","",VLOOKUP($A76,overview!$B$3:$AJ$152,COLUMN(AB76),FALSE))</f>
        <v>3438.2384644290109</v>
      </c>
      <c r="AC76">
        <f>IF(VLOOKUP($A76,overview!$B$3:$AJ$152,COLUMN(),FALSE) = "","",VLOOKUP($A76,overview!$B$3:$AJ$152,COLUMN(AC76),FALSE))</f>
        <v>3414.1672119142472</v>
      </c>
      <c r="AD76">
        <f>IF(VLOOKUP($A76,overview!$B$3:$AJ$152,COLUMN(),FALSE) = "","",VLOOKUP($A76,overview!$B$3:$AJ$152,COLUMN(AD76),FALSE))</f>
        <v>3390.5357033088121</v>
      </c>
      <c r="AE76">
        <f>IF(VLOOKUP($A76,overview!$B$3:$AJ$152,COLUMN(),FALSE) = "","",VLOOKUP($A76,overview!$B$3:$AJ$152,COLUMN(AE76),FALSE))</f>
        <v>3367.3219930499372</v>
      </c>
      <c r="AF76">
        <f>IF(VLOOKUP($A76,overview!$B$3:$AJ$152,COLUMN(),FALSE) = "","",VLOOKUP($A76,overview!$B$3:$AJ$152,COLUMN(AF76),FALSE))</f>
        <v>3344.5063488129031</v>
      </c>
      <c r="AG76">
        <f>IF(VLOOKUP($A76,overview!$B$3:$AJ$152,COLUMN(),FALSE) = "","",VLOOKUP($A76,overview!$B$3:$AJ$152,COLUMN(AG76),FALSE))</f>
        <v>3322.070946529735</v>
      </c>
      <c r="AH76">
        <f>IF(VLOOKUP($A76,overview!$B$3:$AJ$152,COLUMN(),FALSE) = "","",VLOOKUP($A76,overview!$B$3:$AJ$152,COLUMN(AH76),FALSE))</f>
        <v>3299.9996163152691</v>
      </c>
      <c r="AI76" t="str">
        <f>IF(VLOOKUP($A76,overview!$B$3:$AJ$152,COLUMN(),FALSE) = "","",VLOOKUP($A76,overview!$B$3:$AJ$152,COLUMN(AI76),FALSE))</f>
        <v>[EUR/kW rated]</v>
      </c>
    </row>
    <row r="77" spans="1:35" x14ac:dyDescent="0.2">
      <c r="A77" t="s">
        <v>416</v>
      </c>
      <c r="B77">
        <f>IF(VLOOKUP($A77,overview!$B$3:$AJ$152,COLUMN(),FALSE) = "","",VLOOKUP($A77,overview!$B$3:$AJ$152,COLUMN(B77),FALSE))</f>
        <v>2.5000000000000001E-2</v>
      </c>
      <c r="C77">
        <f>IF(VLOOKUP($A77,overview!$B$3:$AJ$152,COLUMN(),FALSE) = "","",VLOOKUP($A77,overview!$B$3:$AJ$152,COLUMN(C77),FALSE))</f>
        <v>0.02</v>
      </c>
      <c r="D77">
        <f>IF(VLOOKUP($A77,overview!$B$3:$AJ$152,COLUMN(),FALSE) = "","",VLOOKUP($A77,overview!$B$3:$AJ$152,COLUMN(D77),FALSE))</f>
        <v>0.03</v>
      </c>
      <c r="E77" t="str">
        <f>IF(VLOOKUP($A77,overview!$B$3:$AJ$152,COLUMN(),FALSE) = "","",VLOOKUP($A77,overview!$B$3:$AJ$152,COLUMN(E77),FALSE))</f>
        <v/>
      </c>
      <c r="F77" t="str">
        <f>IF(VLOOKUP($A77,overview!$B$3:$AJ$152,COLUMN(),FALSE) = "","",VLOOKUP($A77,overview!$B$3:$AJ$152,COLUMN(F77),FALSE))</f>
        <v/>
      </c>
      <c r="G77" t="str">
        <f>IF(VLOOKUP($A77,overview!$B$3:$AJ$152,COLUMN(),FALSE) = "","",VLOOKUP($A77,overview!$B$3:$AJ$152,COLUMN(G77),FALSE))</f>
        <v/>
      </c>
      <c r="H77" t="str">
        <f>IF(VLOOKUP($A77,overview!$B$3:$AJ$152,COLUMN(),FALSE) = "","",VLOOKUP($A77,overview!$B$3:$AJ$152,COLUMN(H77),FALSE))</f>
        <v/>
      </c>
      <c r="I77" t="str">
        <f>IF(VLOOKUP($A77,overview!$B$3:$AJ$152,COLUMN(),FALSE) = "","",VLOOKUP($A77,overview!$B$3:$AJ$152,COLUMN(I77),FALSE))</f>
        <v/>
      </c>
      <c r="J77" t="str">
        <f>IF(VLOOKUP($A77,overview!$B$3:$AJ$152,COLUMN(),FALSE) = "","",VLOOKUP($A77,overview!$B$3:$AJ$152,COLUMN(J77),FALSE))</f>
        <v/>
      </c>
      <c r="K77" t="str">
        <f>IF(VLOOKUP($A77,overview!$B$3:$AJ$152,COLUMN(),FALSE) = "","",VLOOKUP($A77,overview!$B$3:$AJ$152,COLUMN(K77),FALSE))</f>
        <v/>
      </c>
      <c r="L77" t="str">
        <f>IF(VLOOKUP($A77,overview!$B$3:$AJ$152,COLUMN(),FALSE) = "","",VLOOKUP($A77,overview!$B$3:$AJ$152,COLUMN(L77),FALSE))</f>
        <v/>
      </c>
      <c r="M77" t="str">
        <f>IF(VLOOKUP($A77,overview!$B$3:$AJ$152,COLUMN(),FALSE) = "","",VLOOKUP($A77,overview!$B$3:$AJ$152,COLUMN(M77),FALSE))</f>
        <v/>
      </c>
      <c r="N77" t="str">
        <f>IF(VLOOKUP($A77,overview!$B$3:$AJ$152,COLUMN(),FALSE) = "","",VLOOKUP($A77,overview!$B$3:$AJ$152,COLUMN(N77),FALSE))</f>
        <v/>
      </c>
      <c r="O77" t="str">
        <f>IF(VLOOKUP($A77,overview!$B$3:$AJ$152,COLUMN(),FALSE) = "","",VLOOKUP($A77,overview!$B$3:$AJ$152,COLUMN(O77),FALSE))</f>
        <v/>
      </c>
      <c r="P77" t="str">
        <f>IF(VLOOKUP($A77,overview!$B$3:$AJ$152,COLUMN(),FALSE) = "","",VLOOKUP($A77,overview!$B$3:$AJ$152,COLUMN(P77),FALSE))</f>
        <v/>
      </c>
      <c r="Q77" t="str">
        <f>IF(VLOOKUP($A77,overview!$B$3:$AJ$152,COLUMN(),FALSE) = "","",VLOOKUP($A77,overview!$B$3:$AJ$152,COLUMN(Q77),FALSE))</f>
        <v/>
      </c>
      <c r="R77" t="str">
        <f>IF(VLOOKUP($A77,overview!$B$3:$AJ$152,COLUMN(),FALSE) = "","",VLOOKUP($A77,overview!$B$3:$AJ$152,COLUMN(R77),FALSE))</f>
        <v/>
      </c>
      <c r="S77" t="str">
        <f>IF(VLOOKUP($A77,overview!$B$3:$AJ$152,COLUMN(),FALSE) = "","",VLOOKUP($A77,overview!$B$3:$AJ$152,COLUMN(S77),FALSE))</f>
        <v/>
      </c>
      <c r="T77" t="str">
        <f>IF(VLOOKUP($A77,overview!$B$3:$AJ$152,COLUMN(),FALSE) = "","",VLOOKUP($A77,overview!$B$3:$AJ$152,COLUMN(T77),FALSE))</f>
        <v/>
      </c>
      <c r="U77" t="str">
        <f>IF(VLOOKUP($A77,overview!$B$3:$AJ$152,COLUMN(),FALSE) = "","",VLOOKUP($A77,overview!$B$3:$AJ$152,COLUMN(U77),FALSE))</f>
        <v/>
      </c>
      <c r="V77" t="str">
        <f>IF(VLOOKUP($A77,overview!$B$3:$AJ$152,COLUMN(),FALSE) = "","",VLOOKUP($A77,overview!$B$3:$AJ$152,COLUMN(V77),FALSE))</f>
        <v/>
      </c>
      <c r="W77" t="str">
        <f>IF(VLOOKUP($A77,overview!$B$3:$AJ$152,COLUMN(),FALSE) = "","",VLOOKUP($A77,overview!$B$3:$AJ$152,COLUMN(W77),FALSE))</f>
        <v/>
      </c>
      <c r="X77" t="str">
        <f>IF(VLOOKUP($A77,overview!$B$3:$AJ$152,COLUMN(),FALSE) = "","",VLOOKUP($A77,overview!$B$3:$AJ$152,COLUMN(X77),FALSE))</f>
        <v/>
      </c>
      <c r="Y77" t="str">
        <f>IF(VLOOKUP($A77,overview!$B$3:$AJ$152,COLUMN(),FALSE) = "","",VLOOKUP($A77,overview!$B$3:$AJ$152,COLUMN(Y77),FALSE))</f>
        <v/>
      </c>
      <c r="Z77" t="str">
        <f>IF(VLOOKUP($A77,overview!$B$3:$AJ$152,COLUMN(),FALSE) = "","",VLOOKUP($A77,overview!$B$3:$AJ$152,COLUMN(Z77),FALSE))</f>
        <v/>
      </c>
      <c r="AA77" t="str">
        <f>IF(VLOOKUP($A77,overview!$B$3:$AJ$152,COLUMN(),FALSE) = "","",VLOOKUP($A77,overview!$B$3:$AJ$152,COLUMN(AA77),FALSE))</f>
        <v/>
      </c>
      <c r="AB77" t="str">
        <f>IF(VLOOKUP($A77,overview!$B$3:$AJ$152,COLUMN(),FALSE) = "","",VLOOKUP($A77,overview!$B$3:$AJ$152,COLUMN(AB77),FALSE))</f>
        <v/>
      </c>
      <c r="AC77" t="str">
        <f>IF(VLOOKUP($A77,overview!$B$3:$AJ$152,COLUMN(),FALSE) = "","",VLOOKUP($A77,overview!$B$3:$AJ$152,COLUMN(AC77),FALSE))</f>
        <v/>
      </c>
      <c r="AD77" t="str">
        <f>IF(VLOOKUP($A77,overview!$B$3:$AJ$152,COLUMN(),FALSE) = "","",VLOOKUP($A77,overview!$B$3:$AJ$152,COLUMN(AD77),FALSE))</f>
        <v/>
      </c>
      <c r="AE77" t="str">
        <f>IF(VLOOKUP($A77,overview!$B$3:$AJ$152,COLUMN(),FALSE) = "","",VLOOKUP($A77,overview!$B$3:$AJ$152,COLUMN(AE77),FALSE))</f>
        <v/>
      </c>
      <c r="AF77" t="str">
        <f>IF(VLOOKUP($A77,overview!$B$3:$AJ$152,COLUMN(),FALSE) = "","",VLOOKUP($A77,overview!$B$3:$AJ$152,COLUMN(AF77),FALSE))</f>
        <v/>
      </c>
      <c r="AG77" t="str">
        <f>IF(VLOOKUP($A77,overview!$B$3:$AJ$152,COLUMN(),FALSE) = "","",VLOOKUP($A77,overview!$B$3:$AJ$152,COLUMN(AG77),FALSE))</f>
        <v/>
      </c>
      <c r="AH77" t="str">
        <f>IF(VLOOKUP($A77,overview!$B$3:$AJ$152,COLUMN(),FALSE) = "","",VLOOKUP($A77,overview!$B$3:$AJ$152,COLUMN(AH77),FALSE))</f>
        <v/>
      </c>
      <c r="AI77" t="str">
        <f>IF(VLOOKUP($A77,overview!$B$3:$AJ$152,COLUMN(),FALSE) = "","",VLOOKUP($A77,overview!$B$3:$AJ$152,COLUMN(AI77),FALSE))</f>
        <v>Fraction of CAPEX p.a.</v>
      </c>
    </row>
    <row r="78" spans="1:35" x14ac:dyDescent="0.2">
      <c r="A78" t="s">
        <v>417</v>
      </c>
      <c r="B78">
        <f>IF(VLOOKUP($A78,overview!$B$3:$AJ$152,COLUMN(),FALSE) = "","",VLOOKUP($A78,overview!$B$3:$AJ$152,COLUMN(B78),FALSE))</f>
        <v>2.5000000000000001E-2</v>
      </c>
      <c r="C78">
        <f>IF(VLOOKUP($A78,overview!$B$3:$AJ$152,COLUMN(),FALSE) = "","",VLOOKUP($A78,overview!$B$3:$AJ$152,COLUMN(C78),FALSE))</f>
        <v>0.02</v>
      </c>
      <c r="D78">
        <f>IF(VLOOKUP($A78,overview!$B$3:$AJ$152,COLUMN(),FALSE) = "","",VLOOKUP($A78,overview!$B$3:$AJ$152,COLUMN(D78),FALSE))</f>
        <v>0.03</v>
      </c>
      <c r="E78" t="str">
        <f>IF(VLOOKUP($A78,overview!$B$3:$AJ$152,COLUMN(),FALSE) = "","",VLOOKUP($A78,overview!$B$3:$AJ$152,COLUMN(E78),FALSE))</f>
        <v/>
      </c>
      <c r="F78" t="str">
        <f>IF(VLOOKUP($A78,overview!$B$3:$AJ$152,COLUMN(),FALSE) = "","",VLOOKUP($A78,overview!$B$3:$AJ$152,COLUMN(F78),FALSE))</f>
        <v/>
      </c>
      <c r="G78" t="str">
        <f>IF(VLOOKUP($A78,overview!$B$3:$AJ$152,COLUMN(),FALSE) = "","",VLOOKUP($A78,overview!$B$3:$AJ$152,COLUMN(G78),FALSE))</f>
        <v/>
      </c>
      <c r="H78" t="str">
        <f>IF(VLOOKUP($A78,overview!$B$3:$AJ$152,COLUMN(),FALSE) = "","",VLOOKUP($A78,overview!$B$3:$AJ$152,COLUMN(H78),FALSE))</f>
        <v/>
      </c>
      <c r="I78" t="str">
        <f>IF(VLOOKUP($A78,overview!$B$3:$AJ$152,COLUMN(),FALSE) = "","",VLOOKUP($A78,overview!$B$3:$AJ$152,COLUMN(I78),FALSE))</f>
        <v/>
      </c>
      <c r="J78" t="str">
        <f>IF(VLOOKUP($A78,overview!$B$3:$AJ$152,COLUMN(),FALSE) = "","",VLOOKUP($A78,overview!$B$3:$AJ$152,COLUMN(J78),FALSE))</f>
        <v/>
      </c>
      <c r="K78" t="str">
        <f>IF(VLOOKUP($A78,overview!$B$3:$AJ$152,COLUMN(),FALSE) = "","",VLOOKUP($A78,overview!$B$3:$AJ$152,COLUMN(K78),FALSE))</f>
        <v/>
      </c>
      <c r="L78" t="str">
        <f>IF(VLOOKUP($A78,overview!$B$3:$AJ$152,COLUMN(),FALSE) = "","",VLOOKUP($A78,overview!$B$3:$AJ$152,COLUMN(L78),FALSE))</f>
        <v/>
      </c>
      <c r="M78" t="str">
        <f>IF(VLOOKUP($A78,overview!$B$3:$AJ$152,COLUMN(),FALSE) = "","",VLOOKUP($A78,overview!$B$3:$AJ$152,COLUMN(M78),FALSE))</f>
        <v/>
      </c>
      <c r="N78" t="str">
        <f>IF(VLOOKUP($A78,overview!$B$3:$AJ$152,COLUMN(),FALSE) = "","",VLOOKUP($A78,overview!$B$3:$AJ$152,COLUMN(N78),FALSE))</f>
        <v/>
      </c>
      <c r="O78" t="str">
        <f>IF(VLOOKUP($A78,overview!$B$3:$AJ$152,COLUMN(),FALSE) = "","",VLOOKUP($A78,overview!$B$3:$AJ$152,COLUMN(O78),FALSE))</f>
        <v/>
      </c>
      <c r="P78" t="str">
        <f>IF(VLOOKUP($A78,overview!$B$3:$AJ$152,COLUMN(),FALSE) = "","",VLOOKUP($A78,overview!$B$3:$AJ$152,COLUMN(P78),FALSE))</f>
        <v/>
      </c>
      <c r="Q78" t="str">
        <f>IF(VLOOKUP($A78,overview!$B$3:$AJ$152,COLUMN(),FALSE) = "","",VLOOKUP($A78,overview!$B$3:$AJ$152,COLUMN(Q78),FALSE))</f>
        <v/>
      </c>
      <c r="R78" t="str">
        <f>IF(VLOOKUP($A78,overview!$B$3:$AJ$152,COLUMN(),FALSE) = "","",VLOOKUP($A78,overview!$B$3:$AJ$152,COLUMN(R78),FALSE))</f>
        <v/>
      </c>
      <c r="S78" t="str">
        <f>IF(VLOOKUP($A78,overview!$B$3:$AJ$152,COLUMN(),FALSE) = "","",VLOOKUP($A78,overview!$B$3:$AJ$152,COLUMN(S78),FALSE))</f>
        <v/>
      </c>
      <c r="T78" t="str">
        <f>IF(VLOOKUP($A78,overview!$B$3:$AJ$152,COLUMN(),FALSE) = "","",VLOOKUP($A78,overview!$B$3:$AJ$152,COLUMN(T78),FALSE))</f>
        <v/>
      </c>
      <c r="U78" t="str">
        <f>IF(VLOOKUP($A78,overview!$B$3:$AJ$152,COLUMN(),FALSE) = "","",VLOOKUP($A78,overview!$B$3:$AJ$152,COLUMN(U78),FALSE))</f>
        <v/>
      </c>
      <c r="V78" t="str">
        <f>IF(VLOOKUP($A78,overview!$B$3:$AJ$152,COLUMN(),FALSE) = "","",VLOOKUP($A78,overview!$B$3:$AJ$152,COLUMN(V78),FALSE))</f>
        <v/>
      </c>
      <c r="W78" t="str">
        <f>IF(VLOOKUP($A78,overview!$B$3:$AJ$152,COLUMN(),FALSE) = "","",VLOOKUP($A78,overview!$B$3:$AJ$152,COLUMN(W78),FALSE))</f>
        <v/>
      </c>
      <c r="X78" t="str">
        <f>IF(VLOOKUP($A78,overview!$B$3:$AJ$152,COLUMN(),FALSE) = "","",VLOOKUP($A78,overview!$B$3:$AJ$152,COLUMN(X78),FALSE))</f>
        <v/>
      </c>
      <c r="Y78" t="str">
        <f>IF(VLOOKUP($A78,overview!$B$3:$AJ$152,COLUMN(),FALSE) = "","",VLOOKUP($A78,overview!$B$3:$AJ$152,COLUMN(Y78),FALSE))</f>
        <v/>
      </c>
      <c r="Z78" t="str">
        <f>IF(VLOOKUP($A78,overview!$B$3:$AJ$152,COLUMN(),FALSE) = "","",VLOOKUP($A78,overview!$B$3:$AJ$152,COLUMN(Z78),FALSE))</f>
        <v/>
      </c>
      <c r="AA78" t="str">
        <f>IF(VLOOKUP($A78,overview!$B$3:$AJ$152,COLUMN(),FALSE) = "","",VLOOKUP($A78,overview!$B$3:$AJ$152,COLUMN(AA78),FALSE))</f>
        <v/>
      </c>
      <c r="AB78" t="str">
        <f>IF(VLOOKUP($A78,overview!$B$3:$AJ$152,COLUMN(),FALSE) = "","",VLOOKUP($A78,overview!$B$3:$AJ$152,COLUMN(AB78),FALSE))</f>
        <v/>
      </c>
      <c r="AC78" t="str">
        <f>IF(VLOOKUP($A78,overview!$B$3:$AJ$152,COLUMN(),FALSE) = "","",VLOOKUP($A78,overview!$B$3:$AJ$152,COLUMN(AC78),FALSE))</f>
        <v/>
      </c>
      <c r="AD78" t="str">
        <f>IF(VLOOKUP($A78,overview!$B$3:$AJ$152,COLUMN(),FALSE) = "","",VLOOKUP($A78,overview!$B$3:$AJ$152,COLUMN(AD78),FALSE))</f>
        <v/>
      </c>
      <c r="AE78" t="str">
        <f>IF(VLOOKUP($A78,overview!$B$3:$AJ$152,COLUMN(),FALSE) = "","",VLOOKUP($A78,overview!$B$3:$AJ$152,COLUMN(AE78),FALSE))</f>
        <v/>
      </c>
      <c r="AF78" t="str">
        <f>IF(VLOOKUP($A78,overview!$B$3:$AJ$152,COLUMN(),FALSE) = "","",VLOOKUP($A78,overview!$B$3:$AJ$152,COLUMN(AF78),FALSE))</f>
        <v/>
      </c>
      <c r="AG78" t="str">
        <f>IF(VLOOKUP($A78,overview!$B$3:$AJ$152,COLUMN(),FALSE) = "","",VLOOKUP($A78,overview!$B$3:$AJ$152,COLUMN(AG78),FALSE))</f>
        <v/>
      </c>
      <c r="AH78" t="str">
        <f>IF(VLOOKUP($A78,overview!$B$3:$AJ$152,COLUMN(),FALSE) = "","",VLOOKUP($A78,overview!$B$3:$AJ$152,COLUMN(AH78),FALSE))</f>
        <v/>
      </c>
      <c r="AI78" t="str">
        <f>IF(VLOOKUP($A78,overview!$B$3:$AJ$152,COLUMN(),FALSE) = "","",VLOOKUP($A78,overview!$B$3:$AJ$152,COLUMN(AI78),FALSE))</f>
        <v>Fraction of CAPEX p.a.</v>
      </c>
    </row>
    <row r="79" spans="1:35" x14ac:dyDescent="0.2">
      <c r="A79" t="s">
        <v>418</v>
      </c>
      <c r="B79">
        <f>IF(VLOOKUP($A79,overview!$B$3:$AJ$152,COLUMN(),FALSE) = "","",VLOOKUP($A79,overview!$B$3:$AJ$152,COLUMN(B79),FALSE))</f>
        <v>2.5000000000000001E-2</v>
      </c>
      <c r="C79">
        <f>IF(VLOOKUP($A79,overview!$B$3:$AJ$152,COLUMN(),FALSE) = "","",VLOOKUP($A79,overview!$B$3:$AJ$152,COLUMN(C79),FALSE))</f>
        <v>0.02</v>
      </c>
      <c r="D79">
        <f>IF(VLOOKUP($A79,overview!$B$3:$AJ$152,COLUMN(),FALSE) = "","",VLOOKUP($A79,overview!$B$3:$AJ$152,COLUMN(D79),FALSE))</f>
        <v>0.03</v>
      </c>
      <c r="E79" t="str">
        <f>IF(VLOOKUP($A79,overview!$B$3:$AJ$152,COLUMN(),FALSE) = "","",VLOOKUP($A79,overview!$B$3:$AJ$152,COLUMN(E79),FALSE))</f>
        <v/>
      </c>
      <c r="F79" t="str">
        <f>IF(VLOOKUP($A79,overview!$B$3:$AJ$152,COLUMN(),FALSE) = "","",VLOOKUP($A79,overview!$B$3:$AJ$152,COLUMN(F79),FALSE))</f>
        <v/>
      </c>
      <c r="G79" t="str">
        <f>IF(VLOOKUP($A79,overview!$B$3:$AJ$152,COLUMN(),FALSE) = "","",VLOOKUP($A79,overview!$B$3:$AJ$152,COLUMN(G79),FALSE))</f>
        <v/>
      </c>
      <c r="H79" t="str">
        <f>IF(VLOOKUP($A79,overview!$B$3:$AJ$152,COLUMN(),FALSE) = "","",VLOOKUP($A79,overview!$B$3:$AJ$152,COLUMN(H79),FALSE))</f>
        <v/>
      </c>
      <c r="I79" t="str">
        <f>IF(VLOOKUP($A79,overview!$B$3:$AJ$152,COLUMN(),FALSE) = "","",VLOOKUP($A79,overview!$B$3:$AJ$152,COLUMN(I79),FALSE))</f>
        <v/>
      </c>
      <c r="J79" t="str">
        <f>IF(VLOOKUP($A79,overview!$B$3:$AJ$152,COLUMN(),FALSE) = "","",VLOOKUP($A79,overview!$B$3:$AJ$152,COLUMN(J79),FALSE))</f>
        <v/>
      </c>
      <c r="K79" t="str">
        <f>IF(VLOOKUP($A79,overview!$B$3:$AJ$152,COLUMN(),FALSE) = "","",VLOOKUP($A79,overview!$B$3:$AJ$152,COLUMN(K79),FALSE))</f>
        <v/>
      </c>
      <c r="L79" t="str">
        <f>IF(VLOOKUP($A79,overview!$B$3:$AJ$152,COLUMN(),FALSE) = "","",VLOOKUP($A79,overview!$B$3:$AJ$152,COLUMN(L79),FALSE))</f>
        <v/>
      </c>
      <c r="M79" t="str">
        <f>IF(VLOOKUP($A79,overview!$B$3:$AJ$152,COLUMN(),FALSE) = "","",VLOOKUP($A79,overview!$B$3:$AJ$152,COLUMN(M79),FALSE))</f>
        <v/>
      </c>
      <c r="N79" t="str">
        <f>IF(VLOOKUP($A79,overview!$B$3:$AJ$152,COLUMN(),FALSE) = "","",VLOOKUP($A79,overview!$B$3:$AJ$152,COLUMN(N79),FALSE))</f>
        <v/>
      </c>
      <c r="O79" t="str">
        <f>IF(VLOOKUP($A79,overview!$B$3:$AJ$152,COLUMN(),FALSE) = "","",VLOOKUP($A79,overview!$B$3:$AJ$152,COLUMN(O79),FALSE))</f>
        <v/>
      </c>
      <c r="P79" t="str">
        <f>IF(VLOOKUP($A79,overview!$B$3:$AJ$152,COLUMN(),FALSE) = "","",VLOOKUP($A79,overview!$B$3:$AJ$152,COLUMN(P79),FALSE))</f>
        <v/>
      </c>
      <c r="Q79" t="str">
        <f>IF(VLOOKUP($A79,overview!$B$3:$AJ$152,COLUMN(),FALSE) = "","",VLOOKUP($A79,overview!$B$3:$AJ$152,COLUMN(Q79),FALSE))</f>
        <v/>
      </c>
      <c r="R79" t="str">
        <f>IF(VLOOKUP($A79,overview!$B$3:$AJ$152,COLUMN(),FALSE) = "","",VLOOKUP($A79,overview!$B$3:$AJ$152,COLUMN(R79),FALSE))</f>
        <v/>
      </c>
      <c r="S79" t="str">
        <f>IF(VLOOKUP($A79,overview!$B$3:$AJ$152,COLUMN(),FALSE) = "","",VLOOKUP($A79,overview!$B$3:$AJ$152,COLUMN(S79),FALSE))</f>
        <v/>
      </c>
      <c r="T79" t="str">
        <f>IF(VLOOKUP($A79,overview!$B$3:$AJ$152,COLUMN(),FALSE) = "","",VLOOKUP($A79,overview!$B$3:$AJ$152,COLUMN(T79),FALSE))</f>
        <v/>
      </c>
      <c r="U79" t="str">
        <f>IF(VLOOKUP($A79,overview!$B$3:$AJ$152,COLUMN(),FALSE) = "","",VLOOKUP($A79,overview!$B$3:$AJ$152,COLUMN(U79),FALSE))</f>
        <v/>
      </c>
      <c r="V79" t="str">
        <f>IF(VLOOKUP($A79,overview!$B$3:$AJ$152,COLUMN(),FALSE) = "","",VLOOKUP($A79,overview!$B$3:$AJ$152,COLUMN(V79),FALSE))</f>
        <v/>
      </c>
      <c r="W79" t="str">
        <f>IF(VLOOKUP($A79,overview!$B$3:$AJ$152,COLUMN(),FALSE) = "","",VLOOKUP($A79,overview!$B$3:$AJ$152,COLUMN(W79),FALSE))</f>
        <v/>
      </c>
      <c r="X79" t="str">
        <f>IF(VLOOKUP($A79,overview!$B$3:$AJ$152,COLUMN(),FALSE) = "","",VLOOKUP($A79,overview!$B$3:$AJ$152,COLUMN(X79),FALSE))</f>
        <v/>
      </c>
      <c r="Y79" t="str">
        <f>IF(VLOOKUP($A79,overview!$B$3:$AJ$152,COLUMN(),FALSE) = "","",VLOOKUP($A79,overview!$B$3:$AJ$152,COLUMN(Y79),FALSE))</f>
        <v/>
      </c>
      <c r="Z79" t="str">
        <f>IF(VLOOKUP($A79,overview!$B$3:$AJ$152,COLUMN(),FALSE) = "","",VLOOKUP($A79,overview!$B$3:$AJ$152,COLUMN(Z79),FALSE))</f>
        <v/>
      </c>
      <c r="AA79" t="str">
        <f>IF(VLOOKUP($A79,overview!$B$3:$AJ$152,COLUMN(),FALSE) = "","",VLOOKUP($A79,overview!$B$3:$AJ$152,COLUMN(AA79),FALSE))</f>
        <v/>
      </c>
      <c r="AB79" t="str">
        <f>IF(VLOOKUP($A79,overview!$B$3:$AJ$152,COLUMN(),FALSE) = "","",VLOOKUP($A79,overview!$B$3:$AJ$152,COLUMN(AB79),FALSE))</f>
        <v/>
      </c>
      <c r="AC79" t="str">
        <f>IF(VLOOKUP($A79,overview!$B$3:$AJ$152,COLUMN(),FALSE) = "","",VLOOKUP($A79,overview!$B$3:$AJ$152,COLUMN(AC79),FALSE))</f>
        <v/>
      </c>
      <c r="AD79" t="str">
        <f>IF(VLOOKUP($A79,overview!$B$3:$AJ$152,COLUMN(),FALSE) = "","",VLOOKUP($A79,overview!$B$3:$AJ$152,COLUMN(AD79),FALSE))</f>
        <v/>
      </c>
      <c r="AE79" t="str">
        <f>IF(VLOOKUP($A79,overview!$B$3:$AJ$152,COLUMN(),FALSE) = "","",VLOOKUP($A79,overview!$B$3:$AJ$152,COLUMN(AE79),FALSE))</f>
        <v/>
      </c>
      <c r="AF79" t="str">
        <f>IF(VLOOKUP($A79,overview!$B$3:$AJ$152,COLUMN(),FALSE) = "","",VLOOKUP($A79,overview!$B$3:$AJ$152,COLUMN(AF79),FALSE))</f>
        <v/>
      </c>
      <c r="AG79" t="str">
        <f>IF(VLOOKUP($A79,overview!$B$3:$AJ$152,COLUMN(),FALSE) = "","",VLOOKUP($A79,overview!$B$3:$AJ$152,COLUMN(AG79),FALSE))</f>
        <v/>
      </c>
      <c r="AH79" t="str">
        <f>IF(VLOOKUP($A79,overview!$B$3:$AJ$152,COLUMN(),FALSE) = "","",VLOOKUP($A79,overview!$B$3:$AJ$152,COLUMN(AH79),FALSE))</f>
        <v/>
      </c>
      <c r="AI79" t="str">
        <f>IF(VLOOKUP($A79,overview!$B$3:$AJ$152,COLUMN(),FALSE) = "","",VLOOKUP($A79,overview!$B$3:$AJ$152,COLUMN(AI79),FALSE))</f>
        <v>Fraction of CAPEX p.a.</v>
      </c>
    </row>
  </sheetData>
  <dataValidations disablePrompts="1" count="1">
    <dataValidation type="list" allowBlank="1" showInputMessage="1" showErrorMessage="1" sqref="A71" xr:uid="{C9A40A26-9854-5B43-AFBB-4E0E2CCB4980}">
      <formula1>$A$2:$A$124</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8EB16-FE46-DB43-ADC5-6C8D785EFB82}">
  <sheetPr>
    <tabColor theme="5"/>
  </sheetPr>
  <dimension ref="A1:BZ92"/>
  <sheetViews>
    <sheetView zoomScale="91" workbookViewId="0">
      <pane xSplit="3" ySplit="3" topLeftCell="BJ30" activePane="bottomRight" state="frozen"/>
      <selection pane="topRight" activeCell="D1" sqref="D1"/>
      <selection pane="bottomLeft" activeCell="A4" sqref="A4"/>
      <selection pane="bottomRight" activeCell="BQ42" sqref="BQ42"/>
    </sheetView>
  </sheetViews>
  <sheetFormatPr baseColWidth="10" defaultRowHeight="16" x14ac:dyDescent="0.2"/>
  <cols>
    <col min="1" max="1" width="39.5" customWidth="1"/>
    <col min="3" max="4" width="31.1640625" customWidth="1"/>
    <col min="5" max="5" width="18" bestFit="1" customWidth="1"/>
    <col min="6" max="6" width="9.83203125" bestFit="1" customWidth="1"/>
    <col min="7" max="7" width="9.5" bestFit="1" customWidth="1"/>
    <col min="8" max="8" width="9.6640625" bestFit="1" customWidth="1"/>
    <col min="9" max="9" width="18.33203125" bestFit="1" customWidth="1"/>
    <col min="10" max="10" width="9.83203125" bestFit="1" customWidth="1"/>
    <col min="11" max="11" width="9.5" bestFit="1" customWidth="1"/>
    <col min="12" max="12" width="9.6640625" bestFit="1" customWidth="1"/>
    <col min="13" max="13" width="6.33203125" bestFit="1" customWidth="1"/>
    <col min="14" max="14" width="21" bestFit="1" customWidth="1"/>
    <col min="15" max="15" width="16" bestFit="1" customWidth="1"/>
    <col min="16" max="16" width="11.83203125" bestFit="1" customWidth="1"/>
    <col min="17" max="17" width="11.5" bestFit="1" customWidth="1"/>
    <col min="18" max="18" width="11.6640625" bestFit="1" customWidth="1"/>
    <col min="19" max="22" width="11.6640625" customWidth="1"/>
    <col min="23" max="23" width="27.1640625" bestFit="1" customWidth="1"/>
    <col min="24" max="24" width="8.83203125" bestFit="1" customWidth="1"/>
    <col min="25" max="25" width="8.5" bestFit="1" customWidth="1"/>
    <col min="26" max="26" width="7.6640625" bestFit="1" customWidth="1"/>
    <col min="27" max="27" width="14" bestFit="1" customWidth="1"/>
    <col min="28" max="28" width="11.33203125" bestFit="1" customWidth="1"/>
    <col min="29" max="29" width="26.1640625" bestFit="1" customWidth="1"/>
    <col min="30" max="30" width="9.83203125" bestFit="1" customWidth="1"/>
    <col min="31" max="31" width="9.5" bestFit="1" customWidth="1"/>
    <col min="32" max="32" width="9.5" customWidth="1"/>
    <col min="33" max="33" width="17.83203125" bestFit="1" customWidth="1"/>
    <col min="34" max="34" width="20.1640625" bestFit="1" customWidth="1"/>
    <col min="35" max="35" width="20.1640625" customWidth="1"/>
    <col min="36" max="36" width="19.6640625" bestFit="1" customWidth="1"/>
    <col min="37" max="37" width="26.6640625" bestFit="1" customWidth="1"/>
    <col min="38" max="38" width="26.6640625" customWidth="1"/>
    <col min="39" max="39" width="10.6640625" bestFit="1" customWidth="1"/>
    <col min="40" max="40" width="9.6640625" bestFit="1" customWidth="1"/>
    <col min="41" max="41" width="19.1640625" customWidth="1"/>
    <col min="42" max="42" width="24.83203125" bestFit="1" customWidth="1"/>
    <col min="43" max="43" width="11.83203125" bestFit="1" customWidth="1"/>
    <col min="44" max="44" width="12.5" bestFit="1" customWidth="1"/>
    <col min="45" max="45" width="13.6640625" bestFit="1" customWidth="1"/>
    <col min="46" max="46" width="13.6640625" customWidth="1"/>
    <col min="47" max="47" width="11.5" customWidth="1"/>
    <col min="48" max="48" width="9.1640625" bestFit="1" customWidth="1"/>
    <col min="49" max="49" width="18.5" bestFit="1" customWidth="1"/>
    <col min="50" max="50" width="7.6640625" bestFit="1" customWidth="1"/>
    <col min="51" max="51" width="24.6640625" bestFit="1" customWidth="1"/>
    <col min="52" max="52" width="10.1640625" bestFit="1" customWidth="1"/>
    <col min="53" max="53" width="7.6640625" bestFit="1" customWidth="1"/>
    <col min="54" max="54" width="8.6640625" bestFit="1" customWidth="1"/>
    <col min="55" max="55" width="15.6640625" bestFit="1" customWidth="1"/>
    <col min="56" max="56" width="14.1640625" bestFit="1" customWidth="1"/>
    <col min="57" max="57" width="7.6640625" bestFit="1" customWidth="1"/>
    <col min="58" max="58" width="16.83203125" bestFit="1" customWidth="1"/>
    <col min="59" max="59" width="17.33203125" bestFit="1" customWidth="1"/>
    <col min="60" max="60" width="8.1640625" bestFit="1" customWidth="1"/>
    <col min="61" max="61" width="19" bestFit="1" customWidth="1"/>
    <col min="62" max="62" width="18.6640625" bestFit="1" customWidth="1"/>
    <col min="63" max="63" width="16.33203125" bestFit="1" customWidth="1"/>
    <col min="64" max="64" width="14.1640625" bestFit="1" customWidth="1"/>
    <col min="65" max="65" width="16" bestFit="1" customWidth="1"/>
    <col min="66" max="66" width="17.1640625" bestFit="1" customWidth="1"/>
    <col min="67" max="67" width="15" bestFit="1" customWidth="1"/>
    <col min="68" max="68" width="7.6640625" bestFit="1" customWidth="1"/>
    <col min="70" max="70" width="10.1640625" bestFit="1" customWidth="1"/>
    <col min="71" max="71" width="7.6640625" bestFit="1" customWidth="1"/>
    <col min="74" max="75" width="6.5" bestFit="1" customWidth="1"/>
    <col min="76" max="76" width="10.1640625" bestFit="1" customWidth="1"/>
    <col min="77" max="77" width="18.5" bestFit="1" customWidth="1"/>
    <col min="78" max="78" width="7.6640625" bestFit="1" customWidth="1"/>
  </cols>
  <sheetData>
    <row r="1" spans="1:78" ht="17" thickBot="1" x14ac:dyDescent="0.25">
      <c r="E1" s="180" t="s">
        <v>95</v>
      </c>
      <c r="F1" s="181"/>
      <c r="G1" s="181"/>
      <c r="H1" s="181"/>
      <c r="I1" s="180" t="s">
        <v>96</v>
      </c>
      <c r="J1" s="181"/>
      <c r="K1" s="181"/>
      <c r="L1" s="181"/>
      <c r="M1" s="182"/>
      <c r="N1" s="181" t="s">
        <v>87</v>
      </c>
      <c r="O1" s="181"/>
      <c r="P1" s="181"/>
      <c r="Q1" s="181"/>
      <c r="R1" s="181"/>
      <c r="S1" s="180" t="s">
        <v>116</v>
      </c>
      <c r="T1" s="181"/>
      <c r="U1" s="181"/>
      <c r="V1" s="182"/>
      <c r="W1" s="181" t="s">
        <v>88</v>
      </c>
      <c r="X1" s="181"/>
      <c r="Y1" s="181"/>
      <c r="Z1" s="181"/>
      <c r="AA1" s="181"/>
      <c r="AB1" s="182"/>
      <c r="AC1" s="181" t="s">
        <v>153</v>
      </c>
      <c r="AD1" s="181"/>
      <c r="AE1" s="181"/>
      <c r="AF1" s="181"/>
      <c r="AG1" s="181"/>
      <c r="AH1" s="181"/>
      <c r="AI1" s="181"/>
      <c r="AJ1" s="181"/>
      <c r="AK1" s="180" t="s">
        <v>89</v>
      </c>
      <c r="AL1" s="181"/>
      <c r="AM1" s="181"/>
      <c r="AN1" s="181"/>
      <c r="AO1" s="181"/>
      <c r="AP1" s="181"/>
      <c r="AQ1" s="180" t="s">
        <v>337</v>
      </c>
      <c r="AR1" s="181"/>
      <c r="AS1" s="181"/>
      <c r="AT1" s="181"/>
      <c r="AU1" s="181"/>
      <c r="AV1" s="181"/>
      <c r="AW1" s="181"/>
      <c r="AX1" s="182"/>
      <c r="AY1" s="181" t="s">
        <v>90</v>
      </c>
      <c r="AZ1" s="181"/>
      <c r="BA1" s="181"/>
      <c r="BB1" s="181"/>
      <c r="BC1" s="181"/>
      <c r="BD1" s="181"/>
      <c r="BE1" s="181"/>
      <c r="BF1" s="181"/>
      <c r="BG1" s="181"/>
      <c r="BH1" s="181"/>
      <c r="BI1" s="181"/>
      <c r="BJ1" s="181"/>
      <c r="BK1" s="182"/>
      <c r="BL1" s="180" t="s">
        <v>343</v>
      </c>
      <c r="BM1" s="181"/>
      <c r="BN1" s="181"/>
      <c r="BO1" s="181"/>
      <c r="BP1" s="182"/>
      <c r="BQ1" s="180" t="s">
        <v>311</v>
      </c>
      <c r="BR1" s="181"/>
      <c r="BS1" s="181"/>
      <c r="BT1" s="182"/>
      <c r="BU1" s="180" t="s">
        <v>312</v>
      </c>
      <c r="BV1" s="181"/>
      <c r="BW1" s="181"/>
      <c r="BX1" s="181"/>
      <c r="BY1" s="181"/>
      <c r="BZ1" s="182"/>
    </row>
    <row r="2" spans="1:78" ht="17" thickBot="1" x14ac:dyDescent="0.25">
      <c r="C2" s="20" t="s">
        <v>105</v>
      </c>
      <c r="D2" s="20"/>
      <c r="E2" s="21" t="s">
        <v>20</v>
      </c>
      <c r="F2" s="22" t="s">
        <v>33</v>
      </c>
      <c r="G2" s="22" t="s">
        <v>34</v>
      </c>
      <c r="H2" s="22" t="s">
        <v>35</v>
      </c>
      <c r="I2" s="21" t="s">
        <v>20</v>
      </c>
      <c r="J2" s="22" t="s">
        <v>33</v>
      </c>
      <c r="K2" s="22" t="s">
        <v>34</v>
      </c>
      <c r="L2" s="22" t="s">
        <v>35</v>
      </c>
      <c r="M2" s="23" t="s">
        <v>102</v>
      </c>
      <c r="N2" s="24" t="s">
        <v>80</v>
      </c>
      <c r="O2" s="22" t="s">
        <v>21</v>
      </c>
      <c r="P2" s="22" t="s">
        <v>36</v>
      </c>
      <c r="Q2" s="22" t="s">
        <v>37</v>
      </c>
      <c r="R2" s="22" t="s">
        <v>38</v>
      </c>
      <c r="S2" s="25" t="s">
        <v>80</v>
      </c>
      <c r="T2" s="22" t="s">
        <v>36</v>
      </c>
      <c r="U2" s="22" t="s">
        <v>37</v>
      </c>
      <c r="V2" s="23" t="s">
        <v>38</v>
      </c>
      <c r="W2" s="24" t="s">
        <v>82</v>
      </c>
      <c r="X2" s="22" t="s">
        <v>39</v>
      </c>
      <c r="Y2" s="22" t="s">
        <v>40</v>
      </c>
      <c r="Z2" s="22" t="s">
        <v>71</v>
      </c>
      <c r="AA2" s="22" t="s">
        <v>22</v>
      </c>
      <c r="AB2" s="23" t="s">
        <v>23</v>
      </c>
      <c r="AC2" s="24" t="s">
        <v>81</v>
      </c>
      <c r="AD2" s="22" t="s">
        <v>33</v>
      </c>
      <c r="AE2" s="22" t="s">
        <v>34</v>
      </c>
      <c r="AF2" s="22" t="s">
        <v>74</v>
      </c>
      <c r="AG2" s="22" t="s">
        <v>74</v>
      </c>
      <c r="AH2" s="22" t="s">
        <v>24</v>
      </c>
      <c r="AI2" s="22" t="s">
        <v>394</v>
      </c>
      <c r="AJ2" s="22" t="s">
        <v>25</v>
      </c>
      <c r="AK2" s="25" t="s">
        <v>84</v>
      </c>
      <c r="AL2" s="24" t="s">
        <v>293</v>
      </c>
      <c r="AM2" s="22" t="s">
        <v>41</v>
      </c>
      <c r="AN2" s="22" t="s">
        <v>42</v>
      </c>
      <c r="AO2" s="22" t="s">
        <v>71</v>
      </c>
      <c r="AP2" s="22" t="s">
        <v>0</v>
      </c>
      <c r="AQ2" s="21" t="s">
        <v>41</v>
      </c>
      <c r="AR2" s="8" t="s">
        <v>41</v>
      </c>
      <c r="AS2" s="8" t="s">
        <v>41</v>
      </c>
      <c r="AT2" s="8" t="s">
        <v>41</v>
      </c>
      <c r="AU2" s="8" t="s">
        <v>42</v>
      </c>
      <c r="AV2" s="4" t="s">
        <v>197</v>
      </c>
      <c r="AW2" s="8" t="s">
        <v>233</v>
      </c>
      <c r="AX2" s="15" t="s">
        <v>71</v>
      </c>
      <c r="AY2" s="24" t="s">
        <v>86</v>
      </c>
      <c r="AZ2" s="22" t="s">
        <v>59</v>
      </c>
      <c r="BA2" s="22" t="s">
        <v>41</v>
      </c>
      <c r="BB2" s="22" t="s">
        <v>42</v>
      </c>
      <c r="BC2" s="22" t="s">
        <v>26</v>
      </c>
      <c r="BD2" s="22" t="s">
        <v>27</v>
      </c>
      <c r="BE2" s="22" t="s">
        <v>71</v>
      </c>
      <c r="BF2" s="22" t="s">
        <v>352</v>
      </c>
      <c r="BG2" s="22" t="s">
        <v>349</v>
      </c>
      <c r="BH2" s="22" t="s">
        <v>350</v>
      </c>
      <c r="BI2" s="22" t="s">
        <v>28</v>
      </c>
      <c r="BJ2" s="22" t="s">
        <v>29</v>
      </c>
      <c r="BK2" s="23" t="s">
        <v>30</v>
      </c>
      <c r="BL2" s="22" t="s">
        <v>41</v>
      </c>
      <c r="BM2" s="8" t="s">
        <v>42</v>
      </c>
      <c r="BN2" s="4" t="s">
        <v>345</v>
      </c>
      <c r="BO2" s="22" t="s">
        <v>346</v>
      </c>
      <c r="BP2" s="22"/>
      <c r="BQ2" s="21" t="s">
        <v>41</v>
      </c>
      <c r="BR2" s="22" t="s">
        <v>42</v>
      </c>
      <c r="BS2" s="22" t="s">
        <v>71</v>
      </c>
      <c r="BT2" s="23"/>
      <c r="BU2" s="21" t="s">
        <v>41</v>
      </c>
      <c r="BV2" s="8" t="s">
        <v>41</v>
      </c>
      <c r="BW2" s="8" t="s">
        <v>41</v>
      </c>
      <c r="BX2" s="8" t="s">
        <v>42</v>
      </c>
      <c r="BY2" s="8" t="s">
        <v>233</v>
      </c>
      <c r="BZ2" s="15" t="s">
        <v>71</v>
      </c>
    </row>
    <row r="3" spans="1:78" s="26" customFormat="1" ht="67" customHeight="1" thickBot="1" x14ac:dyDescent="0.25">
      <c r="C3" s="27" t="s">
        <v>106</v>
      </c>
      <c r="D3" s="27" t="s">
        <v>244</v>
      </c>
      <c r="E3" s="28" t="s">
        <v>17</v>
      </c>
      <c r="F3" s="29" t="s">
        <v>2</v>
      </c>
      <c r="G3" s="29" t="s">
        <v>3</v>
      </c>
      <c r="H3" s="29" t="s">
        <v>4</v>
      </c>
      <c r="I3" s="28" t="s">
        <v>17</v>
      </c>
      <c r="J3" s="29" t="s">
        <v>2</v>
      </c>
      <c r="K3" s="29" t="s">
        <v>3</v>
      </c>
      <c r="L3" s="29" t="s">
        <v>3</v>
      </c>
      <c r="M3" s="30" t="s">
        <v>3</v>
      </c>
      <c r="N3" s="31" t="s">
        <v>79</v>
      </c>
      <c r="O3" s="29" t="s">
        <v>6</v>
      </c>
      <c r="P3" s="29" t="s">
        <v>7</v>
      </c>
      <c r="Q3" s="29" t="s">
        <v>3</v>
      </c>
      <c r="R3" s="29" t="s">
        <v>4</v>
      </c>
      <c r="S3" s="32" t="s">
        <v>79</v>
      </c>
      <c r="T3" s="29" t="s">
        <v>7</v>
      </c>
      <c r="U3" s="29" t="s">
        <v>3</v>
      </c>
      <c r="V3" s="30" t="s">
        <v>4</v>
      </c>
      <c r="W3" s="31" t="s">
        <v>83</v>
      </c>
      <c r="X3" s="29" t="s">
        <v>8</v>
      </c>
      <c r="Y3" s="29" t="s">
        <v>3</v>
      </c>
      <c r="Z3" s="29" t="s">
        <v>4</v>
      </c>
      <c r="AA3" s="29" t="s">
        <v>5</v>
      </c>
      <c r="AB3" s="30" t="s">
        <v>9</v>
      </c>
      <c r="AC3" s="31" t="s">
        <v>79</v>
      </c>
      <c r="AD3" s="29" t="s">
        <v>54</v>
      </c>
      <c r="AE3" s="29" t="s">
        <v>3</v>
      </c>
      <c r="AF3" s="29" t="s">
        <v>275</v>
      </c>
      <c r="AG3" s="29" t="s">
        <v>4</v>
      </c>
      <c r="AH3" s="29" t="s">
        <v>10</v>
      </c>
      <c r="AI3" s="29" t="s">
        <v>276</v>
      </c>
      <c r="AJ3" s="29" t="s">
        <v>285</v>
      </c>
      <c r="AK3" s="32" t="s">
        <v>83</v>
      </c>
      <c r="AL3" s="31" t="s">
        <v>232</v>
      </c>
      <c r="AM3" s="29" t="s">
        <v>302</v>
      </c>
      <c r="AN3" s="29" t="s">
        <v>3</v>
      </c>
      <c r="AO3" s="29" t="s">
        <v>4</v>
      </c>
      <c r="AP3" s="29"/>
      <c r="AQ3" s="28" t="s">
        <v>338</v>
      </c>
      <c r="AR3" s="29" t="s">
        <v>339</v>
      </c>
      <c r="AS3" s="29" t="s">
        <v>302</v>
      </c>
      <c r="AT3" s="29" t="s">
        <v>373</v>
      </c>
      <c r="AU3" s="29" t="s">
        <v>3</v>
      </c>
      <c r="AV3" s="29" t="s">
        <v>321</v>
      </c>
      <c r="AW3" s="29" t="s">
        <v>374</v>
      </c>
      <c r="AX3" s="30" t="s">
        <v>4</v>
      </c>
      <c r="AY3" s="31" t="s">
        <v>85</v>
      </c>
      <c r="AZ3" s="29" t="s">
        <v>11</v>
      </c>
      <c r="BA3" s="29" t="s">
        <v>68</v>
      </c>
      <c r="BB3" s="29" t="s">
        <v>3</v>
      </c>
      <c r="BC3" s="29" t="s">
        <v>12</v>
      </c>
      <c r="BD3" s="29" t="s">
        <v>13</v>
      </c>
      <c r="BE3" s="29" t="s">
        <v>4</v>
      </c>
      <c r="BF3" s="29" t="s">
        <v>353</v>
      </c>
      <c r="BG3" s="29" t="s">
        <v>321</v>
      </c>
      <c r="BH3" s="29" t="s">
        <v>351</v>
      </c>
      <c r="BI3" s="29"/>
      <c r="BJ3" s="29"/>
      <c r="BK3" s="30"/>
      <c r="BL3" s="28" t="s">
        <v>342</v>
      </c>
      <c r="BM3" s="29" t="s">
        <v>3</v>
      </c>
      <c r="BN3" s="29" t="s">
        <v>347</v>
      </c>
      <c r="BO3" s="29" t="s">
        <v>348</v>
      </c>
      <c r="BP3" s="29" t="s">
        <v>71</v>
      </c>
      <c r="BQ3" s="28" t="s">
        <v>326</v>
      </c>
      <c r="BR3" s="29" t="s">
        <v>3</v>
      </c>
      <c r="BS3" s="29" t="s">
        <v>4</v>
      </c>
      <c r="BT3" s="30"/>
      <c r="BU3" s="28" t="s">
        <v>342</v>
      </c>
      <c r="BV3" s="29" t="s">
        <v>340</v>
      </c>
      <c r="BW3" s="29" t="s">
        <v>340</v>
      </c>
      <c r="BX3" s="29" t="s">
        <v>3</v>
      </c>
      <c r="BY3" s="29" t="s">
        <v>234</v>
      </c>
      <c r="BZ3" s="30" t="s">
        <v>4</v>
      </c>
    </row>
    <row r="4" spans="1:78" x14ac:dyDescent="0.2">
      <c r="A4" s="1" t="s">
        <v>103</v>
      </c>
      <c r="B4" s="1" t="s">
        <v>107</v>
      </c>
      <c r="C4" s="1" t="s">
        <v>104</v>
      </c>
      <c r="D4" s="1"/>
      <c r="E4" s="21"/>
      <c r="F4" s="22"/>
      <c r="G4" s="22"/>
      <c r="H4" s="22"/>
      <c r="I4" s="21"/>
      <c r="J4" s="22"/>
      <c r="K4" s="22"/>
      <c r="L4" s="22"/>
      <c r="M4" s="23"/>
      <c r="N4" s="9">
        <v>1</v>
      </c>
      <c r="O4" s="8"/>
      <c r="P4" s="8"/>
      <c r="Q4" s="8"/>
      <c r="R4" s="8"/>
      <c r="S4" s="21"/>
      <c r="T4" s="22"/>
      <c r="U4" s="22"/>
      <c r="V4" s="23"/>
      <c r="W4" s="9">
        <v>1</v>
      </c>
      <c r="X4" s="8"/>
      <c r="Y4" s="8"/>
      <c r="Z4" s="8"/>
      <c r="AA4" s="8"/>
      <c r="AB4" s="8"/>
      <c r="AC4" s="35">
        <v>1</v>
      </c>
      <c r="AD4" s="22"/>
      <c r="AE4" s="22"/>
      <c r="AF4" s="22"/>
      <c r="AG4" s="22"/>
      <c r="AH4" s="36">
        <v>0.1</v>
      </c>
      <c r="AI4" s="89"/>
      <c r="AJ4" s="90"/>
      <c r="AK4" s="9">
        <v>1</v>
      </c>
      <c r="AL4" s="9"/>
      <c r="AM4" s="8"/>
      <c r="AN4" s="7">
        <v>0</v>
      </c>
      <c r="AO4" s="7"/>
      <c r="AQ4" s="14"/>
      <c r="AY4" s="21">
        <v>1</v>
      </c>
      <c r="AZ4" s="22"/>
      <c r="BA4" s="22"/>
      <c r="BB4" s="22"/>
      <c r="BC4" s="22"/>
      <c r="BD4" s="37">
        <v>0.8</v>
      </c>
      <c r="BE4" s="24"/>
      <c r="BF4" s="24"/>
      <c r="BG4" s="24"/>
      <c r="BH4" s="24"/>
      <c r="BI4" s="22"/>
      <c r="BJ4" s="22"/>
      <c r="BK4" s="23"/>
      <c r="BL4" s="8"/>
      <c r="BM4" s="8"/>
      <c r="BN4" s="8"/>
      <c r="BO4" s="8"/>
      <c r="BP4" s="8"/>
      <c r="BQ4" s="14"/>
      <c r="BR4" s="8"/>
      <c r="BS4" s="8"/>
      <c r="BT4" s="15"/>
      <c r="BU4" s="14"/>
      <c r="BV4" s="8"/>
      <c r="BW4" s="8"/>
      <c r="BX4" s="8"/>
      <c r="BY4" s="8"/>
      <c r="BZ4" s="15"/>
    </row>
    <row r="5" spans="1:78" s="52" customFormat="1" x14ac:dyDescent="0.2">
      <c r="A5" s="52" t="s">
        <v>53</v>
      </c>
      <c r="B5" s="52" t="s">
        <v>108</v>
      </c>
      <c r="D5" s="52" t="s">
        <v>250</v>
      </c>
      <c r="E5" s="53">
        <v>5</v>
      </c>
      <c r="F5" s="51"/>
      <c r="G5" s="51"/>
      <c r="H5" s="51"/>
      <c r="I5" s="53"/>
      <c r="J5" s="51"/>
      <c r="K5" s="51"/>
      <c r="L5" s="51"/>
      <c r="M5" s="54"/>
      <c r="N5" s="51"/>
      <c r="O5" s="51"/>
      <c r="P5" s="51"/>
      <c r="Q5" s="51"/>
      <c r="R5" s="51"/>
      <c r="S5" s="53"/>
      <c r="T5" s="51"/>
      <c r="U5" s="51"/>
      <c r="V5" s="54"/>
      <c r="W5" s="51"/>
      <c r="X5" s="51"/>
      <c r="Y5" s="51"/>
      <c r="Z5" s="51"/>
      <c r="AA5" s="51"/>
      <c r="AB5" s="51"/>
      <c r="AC5" s="53"/>
      <c r="AD5" s="51"/>
      <c r="AE5" s="51"/>
      <c r="AF5" s="51"/>
      <c r="AG5" s="51"/>
      <c r="AH5" s="51"/>
      <c r="AI5" s="91"/>
      <c r="AJ5" s="92"/>
      <c r="AK5" s="51"/>
      <c r="AL5" s="51"/>
      <c r="AM5" s="51"/>
      <c r="AN5" s="51"/>
      <c r="AO5" s="51"/>
      <c r="AP5" s="51"/>
      <c r="AQ5" s="53"/>
      <c r="AR5" s="51"/>
      <c r="AS5" s="51"/>
      <c r="AT5" s="51"/>
      <c r="AU5" s="51"/>
      <c r="AV5" s="51"/>
      <c r="AW5" s="51"/>
      <c r="AX5" s="51"/>
      <c r="AY5" s="53"/>
      <c r="AZ5" s="51"/>
      <c r="BA5" s="51"/>
      <c r="BB5" s="51"/>
      <c r="BC5" s="51"/>
      <c r="BD5" s="51"/>
      <c r="BE5" s="51"/>
      <c r="BF5" s="51"/>
      <c r="BG5" s="51"/>
      <c r="BH5" s="51"/>
      <c r="BI5" s="51"/>
      <c r="BJ5" s="51"/>
      <c r="BK5" s="54"/>
      <c r="BL5" s="51"/>
      <c r="BM5" s="51"/>
      <c r="BN5" s="51"/>
      <c r="BO5" s="51"/>
      <c r="BP5" s="51"/>
      <c r="BQ5" s="53"/>
      <c r="BR5" s="51"/>
      <c r="BS5" s="80"/>
      <c r="BT5" s="81"/>
      <c r="BU5" s="53"/>
      <c r="BV5" s="51"/>
      <c r="BW5" s="51"/>
      <c r="BX5" s="51"/>
      <c r="BY5" s="51"/>
      <c r="BZ5" s="54"/>
    </row>
    <row r="6" spans="1:78" s="52" customFormat="1" x14ac:dyDescent="0.2">
      <c r="A6" s="52" t="s">
        <v>69</v>
      </c>
      <c r="B6" s="52" t="s">
        <v>108</v>
      </c>
      <c r="D6" s="52" t="s">
        <v>250</v>
      </c>
      <c r="E6" s="53" t="s">
        <v>114</v>
      </c>
      <c r="F6" s="51">
        <v>1000</v>
      </c>
      <c r="G6" s="51">
        <v>0.02</v>
      </c>
      <c r="H6" s="51">
        <v>25</v>
      </c>
      <c r="I6" s="53"/>
      <c r="J6" s="51"/>
      <c r="K6" s="51"/>
      <c r="L6" s="51"/>
      <c r="M6" s="54"/>
      <c r="N6" s="51"/>
      <c r="O6" s="51"/>
      <c r="P6" s="51"/>
      <c r="Q6" s="51"/>
      <c r="R6" s="51"/>
      <c r="S6" s="53"/>
      <c r="T6" s="51"/>
      <c r="U6" s="51"/>
      <c r="V6" s="54"/>
      <c r="W6" s="51"/>
      <c r="X6" s="51">
        <v>150</v>
      </c>
      <c r="Y6" s="51">
        <v>0.06</v>
      </c>
      <c r="Z6" s="51">
        <v>15</v>
      </c>
      <c r="AA6" s="51">
        <v>0.9</v>
      </c>
      <c r="AB6" s="51"/>
      <c r="AC6" s="53"/>
      <c r="AD6" s="51"/>
      <c r="AE6" s="51"/>
      <c r="AF6" s="51"/>
      <c r="AG6" s="51">
        <v>30</v>
      </c>
      <c r="AH6" s="51"/>
      <c r="AI6" s="91">
        <v>0.86299999999999999</v>
      </c>
      <c r="AJ6" s="92"/>
      <c r="AK6" s="51"/>
      <c r="AL6" s="80" t="s">
        <v>301</v>
      </c>
      <c r="AM6" s="51">
        <v>1.4999999999999999E-2</v>
      </c>
      <c r="AN6" s="51"/>
      <c r="AO6" s="51"/>
      <c r="AP6" s="51"/>
      <c r="AQ6" s="53"/>
      <c r="AR6" s="51"/>
      <c r="AS6" s="51"/>
      <c r="AT6" s="51"/>
      <c r="AU6" s="51"/>
      <c r="AV6" s="51"/>
      <c r="AW6" s="51"/>
      <c r="AX6" s="51"/>
      <c r="AY6" s="53"/>
      <c r="AZ6" s="51">
        <v>60000</v>
      </c>
      <c r="BA6" s="51"/>
      <c r="BB6" s="51">
        <v>0.03</v>
      </c>
      <c r="BC6" s="51">
        <v>0.65</v>
      </c>
      <c r="BD6" s="51"/>
      <c r="BE6" s="51"/>
      <c r="BF6" s="51"/>
      <c r="BG6" s="51"/>
      <c r="BH6" s="51"/>
      <c r="BI6" s="51">
        <v>0.5</v>
      </c>
      <c r="BJ6" s="51">
        <v>0.25</v>
      </c>
      <c r="BK6" s="54">
        <v>0.25</v>
      </c>
      <c r="BL6" s="51"/>
      <c r="BM6" s="51"/>
      <c r="BN6" s="51"/>
      <c r="BO6" s="51"/>
      <c r="BP6" s="51"/>
      <c r="BQ6" s="53"/>
      <c r="BR6" s="51"/>
      <c r="BS6" s="80"/>
      <c r="BT6" s="81"/>
      <c r="BU6" s="53"/>
      <c r="BV6" s="51"/>
      <c r="BW6" s="51"/>
      <c r="BX6" s="51"/>
      <c r="BY6" s="51"/>
      <c r="BZ6" s="54"/>
    </row>
    <row r="7" spans="1:78" s="52" customFormat="1" ht="17" x14ac:dyDescent="0.2">
      <c r="A7" s="51" t="s">
        <v>97</v>
      </c>
      <c r="D7" s="52" t="s">
        <v>257</v>
      </c>
      <c r="E7" s="53" t="s">
        <v>114</v>
      </c>
      <c r="F7" s="51"/>
      <c r="G7" s="51"/>
      <c r="H7" s="51"/>
      <c r="I7" s="61">
        <v>7</v>
      </c>
      <c r="J7" s="62">
        <f>ROUND(383000000/125000,0)</f>
        <v>3064</v>
      </c>
      <c r="K7" s="62">
        <f>ROUND(97/500.46,2)</f>
        <v>0.19</v>
      </c>
      <c r="L7" s="63" t="s">
        <v>98</v>
      </c>
      <c r="M7" s="64">
        <f>ROUND(20.403/500.46,2)</f>
        <v>0.04</v>
      </c>
      <c r="N7" s="51"/>
      <c r="O7" s="51"/>
      <c r="P7" s="51">
        <v>550</v>
      </c>
      <c r="Q7" s="51">
        <v>1.4999999999999999E-2</v>
      </c>
      <c r="R7" s="51">
        <v>35</v>
      </c>
      <c r="S7" s="53"/>
      <c r="T7" s="51"/>
      <c r="U7" s="51"/>
      <c r="V7" s="54"/>
      <c r="W7" s="51"/>
      <c r="AB7" s="51"/>
      <c r="AC7" s="53"/>
      <c r="AD7" s="51"/>
      <c r="AE7" s="51"/>
      <c r="AF7" s="51"/>
      <c r="AG7" s="51"/>
      <c r="AH7" s="51"/>
      <c r="AI7" s="91"/>
      <c r="AJ7" s="92"/>
      <c r="AK7" s="51"/>
      <c r="AL7" s="51"/>
      <c r="AM7" s="51"/>
      <c r="AN7" s="51"/>
      <c r="AO7" s="51"/>
      <c r="AP7" s="51"/>
      <c r="AQ7" s="53"/>
      <c r="AR7" s="51"/>
      <c r="AS7" s="51"/>
      <c r="AT7" s="51"/>
      <c r="AU7" s="51"/>
      <c r="AV7" s="51"/>
      <c r="AW7" s="51"/>
      <c r="AX7" s="51"/>
      <c r="AY7" s="53"/>
      <c r="AZ7" s="51"/>
      <c r="BA7" s="51"/>
      <c r="BB7" s="51"/>
      <c r="BC7" s="51"/>
      <c r="BD7" s="51"/>
      <c r="BE7" s="51"/>
      <c r="BF7" s="51"/>
      <c r="BG7" s="51"/>
      <c r="BH7" s="51"/>
      <c r="BI7" s="51"/>
      <c r="BJ7" s="51"/>
      <c r="BK7" s="54"/>
      <c r="BL7" s="51"/>
      <c r="BM7" s="51"/>
      <c r="BN7" s="51"/>
      <c r="BO7" s="51"/>
      <c r="BP7" s="51"/>
      <c r="BQ7" s="53"/>
      <c r="BR7" s="51"/>
      <c r="BS7" s="80"/>
      <c r="BT7" s="81"/>
      <c r="BU7" s="53"/>
      <c r="BV7" s="51"/>
      <c r="BW7" s="51"/>
      <c r="BX7" s="51"/>
      <c r="BY7" s="51"/>
      <c r="BZ7" s="54"/>
    </row>
    <row r="8" spans="1:78" s="52" customFormat="1" x14ac:dyDescent="0.2">
      <c r="A8" s="51" t="s">
        <v>109</v>
      </c>
      <c r="B8" s="51"/>
      <c r="D8" s="52" t="s">
        <v>250</v>
      </c>
      <c r="E8" s="53" t="s">
        <v>114</v>
      </c>
      <c r="F8" s="51"/>
      <c r="G8" s="51"/>
      <c r="H8" s="51"/>
      <c r="I8" s="53"/>
      <c r="J8" s="51"/>
      <c r="K8" s="51"/>
      <c r="L8" s="51"/>
      <c r="M8" s="54"/>
      <c r="N8" s="51"/>
      <c r="O8" s="51"/>
      <c r="P8" s="51"/>
      <c r="Q8" s="51"/>
      <c r="R8" s="51"/>
      <c r="S8" s="53"/>
      <c r="T8" s="51"/>
      <c r="U8" s="51"/>
      <c r="V8" s="54"/>
      <c r="W8" s="51"/>
      <c r="X8" s="51"/>
      <c r="Y8" s="51"/>
      <c r="Z8" s="51"/>
      <c r="AA8" s="51"/>
      <c r="AB8" s="51"/>
      <c r="AC8" s="53"/>
      <c r="AD8" s="51"/>
      <c r="AE8" s="51"/>
      <c r="AF8" s="51"/>
      <c r="AG8" s="51"/>
      <c r="AH8" s="51"/>
      <c r="AI8" s="91"/>
      <c r="AJ8" s="92"/>
      <c r="AK8" s="51"/>
      <c r="AL8" s="51"/>
      <c r="AM8" s="51"/>
      <c r="AN8" s="51"/>
      <c r="AO8" s="51"/>
      <c r="AP8" s="51"/>
      <c r="AQ8" s="53"/>
      <c r="AR8" s="51"/>
      <c r="AS8" s="51"/>
      <c r="AT8" s="51"/>
      <c r="AU8" s="51"/>
      <c r="AV8" s="51"/>
      <c r="AW8" s="51"/>
      <c r="AX8" s="51"/>
      <c r="AY8" s="53"/>
      <c r="AZ8" s="51"/>
      <c r="BA8" s="51"/>
      <c r="BB8" s="51"/>
      <c r="BC8" s="51"/>
      <c r="BD8" s="51"/>
      <c r="BE8" s="51"/>
      <c r="BF8" s="51"/>
      <c r="BG8" s="51"/>
      <c r="BH8" s="51"/>
      <c r="BI8" s="51"/>
      <c r="BJ8" s="51"/>
      <c r="BK8" s="54"/>
      <c r="BL8" s="51"/>
      <c r="BM8" s="51"/>
      <c r="BN8" s="51"/>
      <c r="BO8" s="51"/>
      <c r="BP8" s="51"/>
      <c r="BQ8" s="53"/>
      <c r="BR8" s="51"/>
      <c r="BS8" s="80"/>
      <c r="BT8" s="81"/>
      <c r="BU8" s="53"/>
      <c r="BV8" s="51"/>
      <c r="BW8" s="51"/>
      <c r="BX8" s="51"/>
      <c r="BY8" s="51"/>
      <c r="BZ8" s="54"/>
    </row>
    <row r="9" spans="1:78" s="52" customFormat="1" x14ac:dyDescent="0.2">
      <c r="A9" s="51" t="s">
        <v>110</v>
      </c>
      <c r="B9" s="51"/>
      <c r="D9" s="52" t="s">
        <v>250</v>
      </c>
      <c r="E9" s="53" t="s">
        <v>114</v>
      </c>
      <c r="F9" s="51"/>
      <c r="G9" s="51"/>
      <c r="H9" s="51"/>
      <c r="I9" s="53"/>
      <c r="J9" s="51"/>
      <c r="K9" s="51"/>
      <c r="L9" s="51"/>
      <c r="M9" s="54"/>
      <c r="N9" s="51"/>
      <c r="O9" s="51"/>
      <c r="P9" s="51"/>
      <c r="Q9" s="51"/>
      <c r="R9" s="51"/>
      <c r="S9" s="53"/>
      <c r="T9" s="51"/>
      <c r="U9" s="51"/>
      <c r="V9" s="54"/>
      <c r="W9" s="51"/>
      <c r="X9" s="51"/>
      <c r="Y9" s="51"/>
      <c r="Z9" s="51"/>
      <c r="AA9" s="51"/>
      <c r="AB9" s="51"/>
      <c r="AC9" s="53"/>
      <c r="AD9" s="51"/>
      <c r="AE9" s="51"/>
      <c r="AF9" s="51"/>
      <c r="AG9" s="51"/>
      <c r="AH9" s="51"/>
      <c r="AI9" s="91"/>
      <c r="AJ9" s="92"/>
      <c r="AK9" s="51"/>
      <c r="AL9" s="51"/>
      <c r="AM9" s="51"/>
      <c r="AN9" s="51"/>
      <c r="AO9" s="51"/>
      <c r="AP9" s="51"/>
      <c r="AQ9" s="53"/>
      <c r="AR9" s="51"/>
      <c r="AS9" s="51"/>
      <c r="AT9" s="51"/>
      <c r="AU9" s="51"/>
      <c r="AV9" s="51"/>
      <c r="AW9" s="51"/>
      <c r="AX9" s="51"/>
      <c r="AY9" s="53"/>
      <c r="AZ9" s="51"/>
      <c r="BA9" s="51"/>
      <c r="BB9" s="51"/>
      <c r="BC9" s="51"/>
      <c r="BD9" s="51"/>
      <c r="BE9" s="51"/>
      <c r="BF9" s="51"/>
      <c r="BG9" s="51"/>
      <c r="BH9" s="51"/>
      <c r="BI9" s="51"/>
      <c r="BJ9" s="51"/>
      <c r="BK9" s="54"/>
      <c r="BL9" s="51"/>
      <c r="BM9" s="51"/>
      <c r="BN9" s="51"/>
      <c r="BO9" s="51"/>
      <c r="BP9" s="51"/>
      <c r="BQ9" s="53"/>
      <c r="BR9" s="51"/>
      <c r="BS9" s="80"/>
      <c r="BT9" s="81"/>
      <c r="BU9" s="53"/>
      <c r="BV9" s="51"/>
      <c r="BW9" s="51"/>
      <c r="BX9" s="51"/>
      <c r="BY9" s="51"/>
      <c r="BZ9" s="54"/>
    </row>
    <row r="10" spans="1:78" s="52" customFormat="1" x14ac:dyDescent="0.2">
      <c r="A10" s="51" t="s">
        <v>101</v>
      </c>
      <c r="B10" s="51"/>
      <c r="C10" s="52" t="s">
        <v>119</v>
      </c>
      <c r="D10" s="52" t="s">
        <v>258</v>
      </c>
      <c r="E10" s="53" t="s">
        <v>114</v>
      </c>
      <c r="F10" s="51"/>
      <c r="G10" s="51"/>
      <c r="H10" s="51"/>
      <c r="I10" s="53"/>
      <c r="J10" s="51"/>
      <c r="K10" s="51"/>
      <c r="L10" s="51"/>
      <c r="M10" s="54"/>
      <c r="N10" s="51"/>
      <c r="O10" s="51"/>
      <c r="P10" s="51">
        <v>1200</v>
      </c>
      <c r="Q10" s="51"/>
      <c r="R10" s="51">
        <v>30</v>
      </c>
      <c r="S10" s="53"/>
      <c r="T10" s="51"/>
      <c r="U10" s="51"/>
      <c r="V10" s="54"/>
      <c r="W10" s="51"/>
      <c r="X10" s="51"/>
      <c r="Y10" s="51"/>
      <c r="Z10" s="51"/>
      <c r="AA10" s="51"/>
      <c r="AB10" s="51"/>
      <c r="AC10" s="53"/>
      <c r="AD10" s="51"/>
      <c r="AE10" s="51"/>
      <c r="AF10" s="51"/>
      <c r="AG10" s="51"/>
      <c r="AH10" s="51"/>
      <c r="AI10" s="91"/>
      <c r="AJ10" s="92"/>
      <c r="AK10" s="51"/>
      <c r="AL10" s="51"/>
      <c r="AM10" s="51"/>
      <c r="AN10" s="51"/>
      <c r="AO10" s="51"/>
      <c r="AP10" s="51"/>
      <c r="AQ10" s="53"/>
      <c r="AR10" s="51"/>
      <c r="AS10" s="51"/>
      <c r="AT10" s="51"/>
      <c r="AU10" s="51"/>
      <c r="AV10" s="51"/>
      <c r="AW10" s="51"/>
      <c r="AX10" s="51"/>
      <c r="AY10" s="53"/>
      <c r="AZ10" s="51"/>
      <c r="BA10" s="51"/>
      <c r="BB10" s="51"/>
      <c r="BC10" s="51"/>
      <c r="BD10" s="51"/>
      <c r="BE10" s="51"/>
      <c r="BF10" s="51"/>
      <c r="BG10" s="51"/>
      <c r="BH10" s="51"/>
      <c r="BI10" s="51"/>
      <c r="BJ10" s="51"/>
      <c r="BK10" s="54"/>
      <c r="BL10" s="51"/>
      <c r="BM10" s="51"/>
      <c r="BN10" s="51"/>
      <c r="BO10" s="51"/>
      <c r="BP10" s="51"/>
      <c r="BQ10" s="53"/>
      <c r="BR10" s="51"/>
      <c r="BS10" s="80"/>
      <c r="BT10" s="81"/>
      <c r="BU10" s="53"/>
      <c r="BV10" s="51"/>
      <c r="BW10" s="51"/>
      <c r="BX10" s="51"/>
      <c r="BY10" s="51"/>
      <c r="BZ10" s="54"/>
    </row>
    <row r="11" spans="1:78" x14ac:dyDescent="0.2">
      <c r="A11" s="4" t="s">
        <v>72</v>
      </c>
      <c r="B11" s="4"/>
      <c r="C11" t="s">
        <v>73</v>
      </c>
      <c r="E11" s="19" t="s">
        <v>114</v>
      </c>
      <c r="F11" s="4"/>
      <c r="G11" s="4"/>
      <c r="H11" s="4"/>
      <c r="I11" s="19"/>
      <c r="J11" s="4"/>
      <c r="K11" s="4"/>
      <c r="L11" s="4"/>
      <c r="M11" s="33"/>
      <c r="N11" s="4"/>
      <c r="O11" s="4"/>
      <c r="P11" s="4"/>
      <c r="Q11" s="4"/>
      <c r="R11" s="4"/>
      <c r="S11" s="19"/>
      <c r="T11" s="4"/>
      <c r="U11" s="4"/>
      <c r="V11" s="33"/>
      <c r="W11" s="4"/>
      <c r="X11" s="4"/>
      <c r="Y11" s="4"/>
      <c r="Z11" s="4"/>
      <c r="AA11" s="4"/>
      <c r="AB11" s="4">
        <v>0.5</v>
      </c>
      <c r="AC11" s="19"/>
      <c r="AD11" s="4"/>
      <c r="AE11" s="4"/>
      <c r="AF11" s="4"/>
      <c r="AG11" s="4"/>
      <c r="AH11" s="4"/>
      <c r="AI11" s="87"/>
      <c r="AJ11" s="93"/>
      <c r="AK11" s="4"/>
      <c r="AL11" s="4"/>
      <c r="AM11" s="4"/>
      <c r="AN11" s="4"/>
      <c r="AO11" s="4"/>
      <c r="AP11" s="4"/>
      <c r="AQ11" s="19"/>
      <c r="AR11" s="4"/>
      <c r="AS11" s="4"/>
      <c r="AT11" s="4"/>
      <c r="AU11" s="4"/>
      <c r="AV11" s="4"/>
      <c r="AW11" s="4"/>
      <c r="AX11" s="4"/>
      <c r="AY11" s="19"/>
      <c r="AZ11" s="4"/>
      <c r="BA11" s="4"/>
      <c r="BB11" s="4"/>
      <c r="BC11" s="4"/>
      <c r="BD11" s="4"/>
      <c r="BE11" s="4"/>
      <c r="BF11" s="4"/>
      <c r="BG11" s="4"/>
      <c r="BH11" s="4"/>
      <c r="BI11" s="4"/>
      <c r="BJ11" s="4"/>
      <c r="BK11" s="33"/>
      <c r="BL11" s="4"/>
      <c r="BM11" s="4"/>
      <c r="BN11" s="4"/>
      <c r="BO11" s="4"/>
      <c r="BP11" s="4"/>
      <c r="BQ11" s="19"/>
      <c r="BR11" s="4"/>
      <c r="BS11" s="8"/>
      <c r="BT11" s="15"/>
      <c r="BU11" s="19"/>
      <c r="BV11" s="4"/>
      <c r="BW11" s="4"/>
      <c r="BX11" s="4"/>
      <c r="BY11" s="4"/>
      <c r="BZ11" s="33"/>
    </row>
    <row r="12" spans="1:78" s="58" customFormat="1" x14ac:dyDescent="0.2">
      <c r="A12" s="84" t="s">
        <v>52</v>
      </c>
      <c r="B12" s="84">
        <v>2017</v>
      </c>
      <c r="C12" s="58" t="s">
        <v>273</v>
      </c>
      <c r="E12" s="85" t="s">
        <v>114</v>
      </c>
      <c r="F12" s="84"/>
      <c r="G12" s="84"/>
      <c r="H12" s="84"/>
      <c r="I12" s="85"/>
      <c r="J12" s="84"/>
      <c r="K12" s="84"/>
      <c r="L12" s="84"/>
      <c r="M12" s="86"/>
      <c r="N12" s="84"/>
      <c r="O12" s="84"/>
      <c r="P12" s="84"/>
      <c r="Q12" s="84"/>
      <c r="R12" s="84"/>
      <c r="S12" s="85"/>
      <c r="T12" s="84"/>
      <c r="U12" s="84"/>
      <c r="V12" s="86"/>
      <c r="W12" s="84"/>
      <c r="X12" s="84"/>
      <c r="Y12" s="84"/>
      <c r="Z12" s="84"/>
      <c r="AA12" s="84"/>
      <c r="AB12" s="84"/>
      <c r="AC12" s="85"/>
      <c r="AD12" s="84">
        <v>1300</v>
      </c>
      <c r="AE12" s="84">
        <v>0.03</v>
      </c>
      <c r="AF12" s="84"/>
      <c r="AG12" s="84">
        <v>20</v>
      </c>
      <c r="AH12" s="84"/>
      <c r="AI12" s="87">
        <f>1/(61/constants!C5)</f>
        <v>4.922955742627874E-4</v>
      </c>
      <c r="AJ12" s="93"/>
      <c r="AK12" s="84"/>
      <c r="AL12" s="84"/>
      <c r="AM12" s="84"/>
      <c r="AN12" s="84"/>
      <c r="AO12" s="84"/>
      <c r="AP12" s="84"/>
      <c r="AQ12" s="85"/>
      <c r="AR12" s="84"/>
      <c r="AS12" s="84"/>
      <c r="AT12" s="84"/>
      <c r="AU12" s="84"/>
      <c r="AV12" s="84"/>
      <c r="AW12" s="84"/>
      <c r="AX12" s="84"/>
      <c r="AY12" s="85"/>
      <c r="AZ12" s="84"/>
      <c r="BA12" s="84"/>
      <c r="BB12" s="84"/>
      <c r="BC12" s="84"/>
      <c r="BD12" s="84"/>
      <c r="BE12" s="84"/>
      <c r="BF12" s="84"/>
      <c r="BG12" s="84"/>
      <c r="BH12" s="84"/>
      <c r="BI12" s="84"/>
      <c r="BJ12" s="84"/>
      <c r="BK12" s="86"/>
      <c r="BL12" s="84"/>
      <c r="BM12" s="84"/>
      <c r="BN12" s="84"/>
      <c r="BO12" s="84"/>
      <c r="BP12" s="84"/>
      <c r="BQ12" s="85"/>
      <c r="BR12" s="84"/>
      <c r="BS12" s="11"/>
      <c r="BT12" s="110"/>
      <c r="BU12" s="85"/>
      <c r="BV12" s="84"/>
      <c r="BW12" s="84"/>
      <c r="BX12" s="84"/>
      <c r="BY12" s="84"/>
      <c r="BZ12" s="86"/>
    </row>
    <row r="13" spans="1:78" s="58" customFormat="1" x14ac:dyDescent="0.2">
      <c r="A13" s="84" t="s">
        <v>52</v>
      </c>
      <c r="B13" s="84">
        <v>2025</v>
      </c>
      <c r="C13" s="58" t="s">
        <v>274</v>
      </c>
      <c r="E13" s="85"/>
      <c r="F13" s="84"/>
      <c r="G13" s="84"/>
      <c r="H13" s="84"/>
      <c r="I13" s="85"/>
      <c r="J13" s="84"/>
      <c r="K13" s="84"/>
      <c r="L13" s="84"/>
      <c r="M13" s="86"/>
      <c r="N13" s="84"/>
      <c r="O13" s="84"/>
      <c r="P13" s="84"/>
      <c r="Q13" s="84"/>
      <c r="R13" s="84"/>
      <c r="S13" s="85"/>
      <c r="T13" s="84"/>
      <c r="U13" s="84"/>
      <c r="V13" s="86"/>
      <c r="W13" s="84"/>
      <c r="X13" s="84"/>
      <c r="Y13" s="84"/>
      <c r="Z13" s="84"/>
      <c r="AA13" s="84"/>
      <c r="AB13" s="84"/>
      <c r="AC13" s="85"/>
      <c r="AD13" s="84">
        <v>900</v>
      </c>
      <c r="AE13" s="84">
        <v>0.03</v>
      </c>
      <c r="AF13" s="84"/>
      <c r="AG13" s="84">
        <v>20</v>
      </c>
      <c r="AH13" s="84"/>
      <c r="AI13" s="87">
        <f>1/(53/constants!C5)</f>
        <v>5.6660434018924587E-4</v>
      </c>
      <c r="AJ13" s="93"/>
      <c r="AK13" s="84"/>
      <c r="AL13" s="84"/>
      <c r="AM13" s="84"/>
      <c r="AN13" s="84"/>
      <c r="AO13" s="84"/>
      <c r="AP13" s="84"/>
      <c r="AQ13" s="85"/>
      <c r="AR13" s="84"/>
      <c r="AS13" s="84"/>
      <c r="AT13" s="84"/>
      <c r="AU13" s="84"/>
      <c r="AV13" s="84"/>
      <c r="AW13" s="84"/>
      <c r="AX13" s="84"/>
      <c r="AY13" s="85"/>
      <c r="AZ13" s="84"/>
      <c r="BA13" s="84"/>
      <c r="BB13" s="84"/>
      <c r="BC13" s="84"/>
      <c r="BD13" s="84"/>
      <c r="BE13" s="84"/>
      <c r="BF13" s="84"/>
      <c r="BG13" s="84"/>
      <c r="BH13" s="84"/>
      <c r="BI13" s="84"/>
      <c r="BJ13" s="84"/>
      <c r="BK13" s="86"/>
      <c r="BL13" s="84"/>
      <c r="BM13" s="84"/>
      <c r="BN13" s="84"/>
      <c r="BO13" s="84"/>
      <c r="BP13" s="84"/>
      <c r="BQ13" s="85"/>
      <c r="BR13" s="84"/>
      <c r="BS13" s="11"/>
      <c r="BT13" s="110"/>
      <c r="BU13" s="85"/>
      <c r="BV13" s="84"/>
      <c r="BW13" s="84"/>
      <c r="BX13" s="84"/>
      <c r="BY13" s="84"/>
      <c r="BZ13" s="86"/>
    </row>
    <row r="14" spans="1:78" s="52" customFormat="1" x14ac:dyDescent="0.2">
      <c r="A14" s="51" t="s">
        <v>99</v>
      </c>
      <c r="B14" s="51"/>
      <c r="C14" s="52" t="s">
        <v>278</v>
      </c>
      <c r="D14" s="52" t="s">
        <v>279</v>
      </c>
      <c r="E14" s="53" t="s">
        <v>114</v>
      </c>
      <c r="F14" s="51"/>
      <c r="G14" s="51"/>
      <c r="H14" s="51"/>
      <c r="I14" s="53"/>
      <c r="J14" s="51"/>
      <c r="K14" s="51"/>
      <c r="L14" s="51"/>
      <c r="M14" s="54"/>
      <c r="N14" s="51"/>
      <c r="O14" s="51"/>
      <c r="P14" s="51"/>
      <c r="Q14" s="51"/>
      <c r="R14" s="51"/>
      <c r="S14" s="53"/>
      <c r="T14" s="51"/>
      <c r="U14" s="51"/>
      <c r="V14" s="54"/>
      <c r="W14" s="51"/>
      <c r="X14" s="51"/>
      <c r="Y14" s="51"/>
      <c r="Z14" s="51"/>
      <c r="AA14" s="51"/>
      <c r="AB14" s="51"/>
      <c r="AC14" s="53"/>
      <c r="AD14" s="51">
        <f>78300000/100000</f>
        <v>783</v>
      </c>
      <c r="AE14" s="51">
        <v>0.11</v>
      </c>
      <c r="AF14" s="51"/>
      <c r="AG14" s="51"/>
      <c r="AH14" s="51"/>
      <c r="AI14" s="91"/>
      <c r="AJ14" s="92"/>
      <c r="AK14" s="51"/>
      <c r="AL14" s="51"/>
      <c r="AM14" s="51"/>
      <c r="AN14" s="51"/>
      <c r="AO14" s="51"/>
      <c r="AP14" s="51"/>
      <c r="AQ14" s="53"/>
      <c r="AR14" s="51"/>
      <c r="AS14" s="51"/>
      <c r="AT14" s="51"/>
      <c r="AU14" s="51"/>
      <c r="AV14" s="51"/>
      <c r="AW14" s="51"/>
      <c r="AX14" s="51"/>
      <c r="AY14" s="53"/>
      <c r="AZ14" s="51"/>
      <c r="BA14" s="51"/>
      <c r="BB14" s="51"/>
      <c r="BC14" s="51"/>
      <c r="BD14" s="51"/>
      <c r="BE14" s="51"/>
      <c r="BF14" s="51"/>
      <c r="BG14" s="51"/>
      <c r="BH14" s="51"/>
      <c r="BI14" s="51"/>
      <c r="BJ14" s="51"/>
      <c r="BK14" s="54"/>
      <c r="BL14" s="51"/>
      <c r="BM14" s="51"/>
      <c r="BN14" s="51"/>
      <c r="BO14" s="51"/>
      <c r="BP14" s="51"/>
      <c r="BQ14" s="53"/>
      <c r="BR14" s="51"/>
      <c r="BS14" s="80"/>
      <c r="BT14" s="81"/>
      <c r="BU14" s="53"/>
      <c r="BV14" s="51"/>
      <c r="BW14" s="51"/>
      <c r="BX14" s="51"/>
      <c r="BY14" s="51"/>
      <c r="BZ14" s="54"/>
    </row>
    <row r="15" spans="1:78" s="52" customFormat="1" x14ac:dyDescent="0.2">
      <c r="A15" s="51" t="s">
        <v>99</v>
      </c>
      <c r="B15" s="51"/>
      <c r="C15" s="52" t="s">
        <v>280</v>
      </c>
      <c r="D15" s="52" t="s">
        <v>277</v>
      </c>
      <c r="E15" s="53" t="s">
        <v>114</v>
      </c>
      <c r="F15" s="51"/>
      <c r="G15" s="51"/>
      <c r="H15" s="51"/>
      <c r="I15" s="53"/>
      <c r="J15" s="51"/>
      <c r="K15" s="51"/>
      <c r="L15" s="51"/>
      <c r="M15" s="54"/>
      <c r="N15" s="51"/>
      <c r="O15" s="51"/>
      <c r="P15" s="51"/>
      <c r="Q15" s="51"/>
      <c r="R15" s="51"/>
      <c r="S15" s="53"/>
      <c r="T15" s="51"/>
      <c r="U15" s="51"/>
      <c r="V15" s="54"/>
      <c r="W15" s="51"/>
      <c r="X15" s="51"/>
      <c r="Y15" s="51"/>
      <c r="Z15" s="51"/>
      <c r="AA15" s="51"/>
      <c r="AB15" s="51"/>
      <c r="AC15" s="53"/>
      <c r="AD15" s="51">
        <f>11000000/10000</f>
        <v>1100</v>
      </c>
      <c r="AE15" s="51">
        <v>0.11</v>
      </c>
      <c r="AF15" s="51"/>
      <c r="AG15" s="51"/>
      <c r="AH15" s="51"/>
      <c r="AI15" s="87"/>
      <c r="AJ15" s="93"/>
      <c r="AK15" s="51"/>
      <c r="AL15" s="51"/>
      <c r="AM15" s="51"/>
      <c r="AN15" s="51"/>
      <c r="AO15" s="51"/>
      <c r="AP15" s="51"/>
      <c r="AQ15" s="53"/>
      <c r="AR15" s="51"/>
      <c r="AS15" s="51"/>
      <c r="AT15" s="51"/>
      <c r="AU15" s="51"/>
      <c r="AV15" s="51"/>
      <c r="AW15" s="51"/>
      <c r="AX15" s="51"/>
      <c r="AY15" s="53"/>
      <c r="AZ15" s="88"/>
      <c r="BA15" s="51"/>
      <c r="BB15" s="51"/>
      <c r="BC15" s="51"/>
      <c r="BD15" s="51"/>
      <c r="BE15" s="51"/>
      <c r="BF15" s="51"/>
      <c r="BG15" s="51"/>
      <c r="BH15" s="51"/>
      <c r="BI15" s="51"/>
      <c r="BJ15" s="51"/>
      <c r="BK15" s="54"/>
      <c r="BL15" s="51"/>
      <c r="BM15" s="51"/>
      <c r="BN15" s="51"/>
      <c r="BO15" s="51"/>
      <c r="BP15" s="51"/>
      <c r="BQ15" s="53"/>
      <c r="BR15" s="51"/>
      <c r="BS15" s="80"/>
      <c r="BT15" s="81"/>
      <c r="BU15" s="53"/>
      <c r="BV15" s="51"/>
      <c r="BW15" s="51"/>
      <c r="BX15" s="51"/>
      <c r="BY15" s="51"/>
      <c r="BZ15" s="54"/>
    </row>
    <row r="16" spans="1:78" s="52" customFormat="1" x14ac:dyDescent="0.2">
      <c r="A16" s="51" t="s">
        <v>111</v>
      </c>
      <c r="B16" s="51">
        <v>2050</v>
      </c>
      <c r="C16" s="52" t="s">
        <v>112</v>
      </c>
      <c r="D16" s="52" t="s">
        <v>245</v>
      </c>
      <c r="E16" s="53" t="s">
        <v>114</v>
      </c>
      <c r="F16" s="51"/>
      <c r="G16" s="51"/>
      <c r="H16" s="51"/>
      <c r="I16" s="53"/>
      <c r="J16" s="51"/>
      <c r="K16" s="51"/>
      <c r="L16" s="51"/>
      <c r="M16" s="54"/>
      <c r="N16" s="51"/>
      <c r="O16" s="51"/>
      <c r="P16" s="51">
        <v>500</v>
      </c>
      <c r="Q16" s="51">
        <f>8/P16</f>
        <v>1.6E-2</v>
      </c>
      <c r="R16" s="51">
        <v>25</v>
      </c>
      <c r="S16" s="53"/>
      <c r="T16" s="51"/>
      <c r="U16" s="51"/>
      <c r="V16" s="54"/>
      <c r="W16" s="51"/>
      <c r="X16" s="51"/>
      <c r="Y16" s="51"/>
      <c r="Z16" s="51"/>
      <c r="AA16" s="51"/>
      <c r="AB16" s="51"/>
      <c r="AC16" s="53"/>
      <c r="AD16" s="51">
        <v>400</v>
      </c>
      <c r="AE16" s="51">
        <f>7/AD16</f>
        <v>1.7500000000000002E-2</v>
      </c>
      <c r="AF16" s="51"/>
      <c r="AG16" s="51">
        <v>10</v>
      </c>
      <c r="AH16" s="51"/>
      <c r="AI16" s="87">
        <v>0.65500000000000003</v>
      </c>
      <c r="AJ16" s="93"/>
      <c r="AK16" s="51"/>
      <c r="AL16" s="51"/>
      <c r="AM16" s="51"/>
      <c r="AN16" s="51"/>
      <c r="AO16" s="51"/>
      <c r="AP16" s="51"/>
      <c r="AQ16" s="53"/>
      <c r="AR16" s="51"/>
      <c r="AS16" s="51"/>
      <c r="AT16" s="51"/>
      <c r="AU16" s="51"/>
      <c r="AV16" s="51"/>
      <c r="AW16" s="51"/>
      <c r="AX16" s="51"/>
      <c r="AY16" s="53"/>
      <c r="AZ16" s="51"/>
      <c r="BA16" s="51"/>
      <c r="BB16" s="51"/>
      <c r="BC16" s="51"/>
      <c r="BD16" s="51"/>
      <c r="BE16" s="51"/>
      <c r="BF16" s="51"/>
      <c r="BG16" s="51"/>
      <c r="BH16" s="51"/>
      <c r="BI16" s="51"/>
      <c r="BJ16" s="51"/>
      <c r="BK16" s="54"/>
      <c r="BL16" s="51"/>
      <c r="BM16" s="51"/>
      <c r="BN16" s="51"/>
      <c r="BO16" s="51"/>
      <c r="BP16" s="51"/>
      <c r="BQ16" s="53"/>
      <c r="BR16" s="51"/>
      <c r="BS16" s="80"/>
      <c r="BT16" s="81"/>
      <c r="BU16" s="53"/>
      <c r="BV16" s="51"/>
      <c r="BW16" s="51"/>
      <c r="BX16" s="51"/>
      <c r="BY16" s="51"/>
      <c r="BZ16" s="54"/>
    </row>
    <row r="17" spans="1:78" x14ac:dyDescent="0.2">
      <c r="A17" s="4" t="s">
        <v>113</v>
      </c>
      <c r="B17" s="4">
        <v>2020</v>
      </c>
      <c r="C17" t="s">
        <v>281</v>
      </c>
      <c r="E17" s="19" t="s">
        <v>114</v>
      </c>
      <c r="F17" s="4"/>
      <c r="G17" s="4"/>
      <c r="H17" s="4"/>
      <c r="I17" s="19"/>
      <c r="J17" s="4"/>
      <c r="K17" s="4"/>
      <c r="L17" s="4"/>
      <c r="M17" s="33"/>
      <c r="N17" s="4"/>
      <c r="O17" s="4"/>
      <c r="P17" s="4"/>
      <c r="Q17" s="4"/>
      <c r="R17" s="4"/>
      <c r="S17" s="19"/>
      <c r="T17" s="4"/>
      <c r="U17" s="4"/>
      <c r="V17" s="33"/>
      <c r="W17" s="4"/>
      <c r="X17" s="4"/>
      <c r="Y17" s="4"/>
      <c r="Z17" s="4"/>
      <c r="AA17" s="4"/>
      <c r="AB17" s="4"/>
      <c r="AC17" s="19"/>
      <c r="AD17" s="38">
        <v>1188</v>
      </c>
      <c r="AE17" s="4"/>
      <c r="AF17" s="4"/>
      <c r="AG17" s="4"/>
      <c r="AH17" s="4"/>
      <c r="AI17" s="87"/>
      <c r="AJ17" s="93"/>
      <c r="AK17" s="4"/>
      <c r="AL17" s="4"/>
      <c r="AM17" s="4"/>
      <c r="AN17" s="4"/>
      <c r="AO17" s="4"/>
      <c r="AP17" s="4"/>
      <c r="AQ17" s="19"/>
      <c r="AR17" s="4"/>
      <c r="AS17" s="4"/>
      <c r="AT17" s="4"/>
      <c r="AU17" s="4"/>
      <c r="AV17" s="4"/>
      <c r="AW17" s="4"/>
      <c r="AX17" s="4"/>
      <c r="AY17" s="19"/>
      <c r="AZ17" s="4"/>
      <c r="BA17" s="4"/>
      <c r="BB17" s="4"/>
      <c r="BC17" s="4"/>
      <c r="BD17" s="4"/>
      <c r="BE17" s="4"/>
      <c r="BF17" s="4"/>
      <c r="BG17" s="4"/>
      <c r="BH17" s="4"/>
      <c r="BI17" s="4"/>
      <c r="BJ17" s="4"/>
      <c r="BK17" s="33"/>
      <c r="BL17" s="4"/>
      <c r="BM17" s="4"/>
      <c r="BN17" s="4"/>
      <c r="BO17" s="4"/>
      <c r="BP17" s="4"/>
      <c r="BQ17" s="19"/>
      <c r="BR17" s="4"/>
      <c r="BS17" s="8"/>
      <c r="BT17" s="15"/>
      <c r="BU17" s="19"/>
      <c r="BV17" s="4"/>
      <c r="BW17" s="4"/>
      <c r="BX17" s="4"/>
      <c r="BY17" s="4"/>
      <c r="BZ17" s="33"/>
    </row>
    <row r="18" spans="1:78" x14ac:dyDescent="0.2">
      <c r="A18" s="4" t="s">
        <v>113</v>
      </c>
      <c r="B18" s="4">
        <v>2030</v>
      </c>
      <c r="C18" t="s">
        <v>281</v>
      </c>
      <c r="E18" s="19" t="s">
        <v>114</v>
      </c>
      <c r="F18" s="4"/>
      <c r="G18" s="4"/>
      <c r="H18" s="4"/>
      <c r="I18" s="19"/>
      <c r="J18" s="4"/>
      <c r="K18" s="4"/>
      <c r="L18" s="4"/>
      <c r="M18" s="33"/>
      <c r="N18" s="4"/>
      <c r="O18" s="4"/>
      <c r="P18" s="4"/>
      <c r="Q18" s="4"/>
      <c r="R18" s="4"/>
      <c r="S18" s="19"/>
      <c r="T18" s="4"/>
      <c r="U18" s="4"/>
      <c r="V18" s="33"/>
      <c r="W18" s="4"/>
      <c r="X18" s="4"/>
      <c r="Y18" s="4"/>
      <c r="Z18" s="4"/>
      <c r="AA18" s="4"/>
      <c r="AB18" s="4"/>
      <c r="AC18" s="19"/>
      <c r="AD18" s="38">
        <v>701</v>
      </c>
      <c r="AE18" s="4"/>
      <c r="AF18" s="4"/>
      <c r="AG18" s="4"/>
      <c r="AH18" s="4"/>
      <c r="AI18" s="87"/>
      <c r="AJ18" s="93"/>
      <c r="AK18" s="4"/>
      <c r="AL18" s="4"/>
      <c r="AM18" s="4"/>
      <c r="AN18" s="4"/>
      <c r="AO18" s="4"/>
      <c r="AP18" s="4"/>
      <c r="AQ18" s="19"/>
      <c r="AR18" s="4"/>
      <c r="AS18" s="4"/>
      <c r="AT18" s="4"/>
      <c r="AU18" s="4"/>
      <c r="AV18" s="4"/>
      <c r="AW18" s="4"/>
      <c r="AX18" s="4"/>
      <c r="AY18" s="19"/>
      <c r="AZ18" s="4"/>
      <c r="BA18" s="4"/>
      <c r="BB18" s="34"/>
      <c r="BC18" s="4"/>
      <c r="BD18" s="4"/>
      <c r="BE18" s="4"/>
      <c r="BF18" s="4"/>
      <c r="BG18" s="4"/>
      <c r="BH18" s="4"/>
      <c r="BI18" s="4"/>
      <c r="BJ18" s="4"/>
      <c r="BK18" s="33"/>
      <c r="BL18" s="4"/>
      <c r="BM18" s="4"/>
      <c r="BN18" s="4"/>
      <c r="BO18" s="4"/>
      <c r="BP18" s="4"/>
      <c r="BQ18" s="19"/>
      <c r="BR18" s="4"/>
      <c r="BS18" s="8"/>
      <c r="BT18" s="15"/>
      <c r="BU18" s="19"/>
      <c r="BV18" s="4"/>
      <c r="BW18" s="4"/>
      <c r="BX18" s="4"/>
      <c r="BY18" s="4"/>
      <c r="BZ18" s="33"/>
    </row>
    <row r="19" spans="1:78" x14ac:dyDescent="0.2">
      <c r="A19" s="4" t="s">
        <v>113</v>
      </c>
      <c r="B19" s="4">
        <v>2050</v>
      </c>
      <c r="C19" t="s">
        <v>281</v>
      </c>
      <c r="E19" s="19" t="s">
        <v>114</v>
      </c>
      <c r="F19" s="4"/>
      <c r="G19" s="4"/>
      <c r="H19" s="4"/>
      <c r="I19" s="19"/>
      <c r="J19" s="4"/>
      <c r="K19" s="4"/>
      <c r="L19" s="4"/>
      <c r="M19" s="33"/>
      <c r="N19" s="4"/>
      <c r="O19" s="4"/>
      <c r="P19" s="4"/>
      <c r="Q19" s="4"/>
      <c r="R19" s="4"/>
      <c r="S19" s="19"/>
      <c r="T19" s="4"/>
      <c r="U19" s="4"/>
      <c r="V19" s="33"/>
      <c r="W19" s="4"/>
      <c r="X19" s="4"/>
      <c r="Y19" s="4"/>
      <c r="Z19" s="4"/>
      <c r="AA19" s="4"/>
      <c r="AB19" s="4"/>
      <c r="AC19" s="19"/>
      <c r="AD19" s="38">
        <v>308</v>
      </c>
      <c r="AE19" s="4"/>
      <c r="AF19" s="4"/>
      <c r="AG19" s="4"/>
      <c r="AH19" s="4"/>
      <c r="AI19" s="87"/>
      <c r="AJ19" s="93"/>
      <c r="AK19" s="4"/>
      <c r="AL19" s="4"/>
      <c r="AM19" s="4"/>
      <c r="AN19" s="4"/>
      <c r="AO19" s="4"/>
      <c r="AP19" s="4"/>
      <c r="AQ19" s="19"/>
      <c r="AR19" s="4"/>
      <c r="AS19" s="4"/>
      <c r="AT19" s="4"/>
      <c r="AU19" s="4"/>
      <c r="AV19" s="4"/>
      <c r="AW19" s="4"/>
      <c r="AX19" s="4"/>
      <c r="AY19" s="19"/>
      <c r="AZ19" s="4"/>
      <c r="BA19" s="4"/>
      <c r="BB19" s="34"/>
      <c r="BC19" s="4"/>
      <c r="BD19" s="4"/>
      <c r="BE19" s="4"/>
      <c r="BF19" s="4"/>
      <c r="BG19" s="4"/>
      <c r="BH19" s="4"/>
      <c r="BI19" s="4"/>
      <c r="BJ19" s="4"/>
      <c r="BK19" s="33"/>
      <c r="BL19" s="4"/>
      <c r="BM19" s="4"/>
      <c r="BN19" s="4"/>
      <c r="BO19" s="4"/>
      <c r="BP19" s="4"/>
      <c r="BQ19" s="19"/>
      <c r="BR19" s="4"/>
      <c r="BS19" s="8"/>
      <c r="BT19" s="15"/>
      <c r="BU19" s="19"/>
      <c r="BV19" s="4"/>
      <c r="BW19" s="4"/>
      <c r="BX19" s="4"/>
      <c r="BY19" s="4"/>
      <c r="BZ19" s="33"/>
    </row>
    <row r="20" spans="1:78" s="52" customFormat="1" x14ac:dyDescent="0.2">
      <c r="A20" s="51" t="s">
        <v>115</v>
      </c>
      <c r="B20" s="51">
        <v>2040</v>
      </c>
      <c r="C20" s="52" t="s">
        <v>117</v>
      </c>
      <c r="D20" s="52" t="s">
        <v>247</v>
      </c>
      <c r="E20" s="53" t="s">
        <v>114</v>
      </c>
      <c r="F20" s="51" t="s">
        <v>118</v>
      </c>
      <c r="G20" s="51">
        <v>1.9E-2</v>
      </c>
      <c r="H20" s="51">
        <v>25</v>
      </c>
      <c r="I20" s="53"/>
      <c r="J20" s="51">
        <v>2610</v>
      </c>
      <c r="K20" s="51">
        <v>2.8000000000000001E-2</v>
      </c>
      <c r="L20" s="51">
        <v>25</v>
      </c>
      <c r="M20" s="54"/>
      <c r="N20" s="51"/>
      <c r="O20" s="51"/>
      <c r="P20" s="51">
        <v>600</v>
      </c>
      <c r="Q20" s="51">
        <v>1.7000000000000001E-2</v>
      </c>
      <c r="R20" s="51">
        <v>25</v>
      </c>
      <c r="S20" s="53"/>
      <c r="T20" s="51">
        <v>4930</v>
      </c>
      <c r="U20" s="51">
        <v>0.04</v>
      </c>
      <c r="V20" s="54">
        <v>30</v>
      </c>
      <c r="W20" s="51"/>
      <c r="X20" s="51"/>
      <c r="Y20" s="51"/>
      <c r="Z20" s="51"/>
      <c r="AA20" s="51"/>
      <c r="AB20" s="51"/>
      <c r="AC20" s="53"/>
      <c r="AD20" s="51"/>
      <c r="AE20" s="51"/>
      <c r="AF20" s="51"/>
      <c r="AG20" s="51"/>
      <c r="AH20" s="51"/>
      <c r="AI20" s="91"/>
      <c r="AJ20" s="92"/>
      <c r="AK20" s="51"/>
      <c r="AL20" s="51"/>
      <c r="AM20" s="51"/>
      <c r="AN20" s="51"/>
      <c r="AO20" s="51"/>
      <c r="AP20" s="51"/>
      <c r="AQ20" s="53"/>
      <c r="AR20" s="51"/>
      <c r="AS20" s="51"/>
      <c r="AT20" s="51"/>
      <c r="AU20" s="51"/>
      <c r="AV20" s="51"/>
      <c r="AW20" s="51"/>
      <c r="AX20" s="51"/>
      <c r="AY20" s="53"/>
      <c r="AZ20" s="51"/>
      <c r="BA20" s="51"/>
      <c r="BB20" s="51"/>
      <c r="BC20" s="51"/>
      <c r="BD20" s="51"/>
      <c r="BE20" s="51"/>
      <c r="BF20" s="51"/>
      <c r="BG20" s="51"/>
      <c r="BH20" s="51"/>
      <c r="BI20" s="51"/>
      <c r="BJ20" s="51"/>
      <c r="BK20" s="54"/>
      <c r="BL20" s="51"/>
      <c r="BM20" s="51"/>
      <c r="BN20" s="51"/>
      <c r="BO20" s="51"/>
      <c r="BP20" s="51"/>
      <c r="BQ20" s="53"/>
      <c r="BR20" s="51"/>
      <c r="BS20" s="80"/>
      <c r="BT20" s="81"/>
      <c r="BU20" s="53"/>
      <c r="BV20" s="51"/>
      <c r="BW20" s="51"/>
      <c r="BX20" s="51"/>
      <c r="BY20" s="51"/>
      <c r="BZ20" s="54"/>
    </row>
    <row r="21" spans="1:78" s="52" customFormat="1" x14ac:dyDescent="0.2">
      <c r="A21" s="51" t="s">
        <v>120</v>
      </c>
      <c r="B21" s="51">
        <v>2020</v>
      </c>
      <c r="C21" s="52" t="s">
        <v>121</v>
      </c>
      <c r="D21" s="52" t="s">
        <v>246</v>
      </c>
      <c r="E21" s="53" t="s">
        <v>114</v>
      </c>
      <c r="F21" s="51"/>
      <c r="G21" s="51"/>
      <c r="H21" s="51"/>
      <c r="I21" s="53"/>
      <c r="J21" s="51">
        <f>4375*constants!C4</f>
        <v>3937.5</v>
      </c>
      <c r="K21" s="55">
        <f>110/5375</f>
        <v>2.0465116279069766E-2</v>
      </c>
      <c r="L21" s="51"/>
      <c r="M21" s="54"/>
      <c r="N21" s="51"/>
      <c r="O21" s="51"/>
      <c r="P21" s="51">
        <f>1313*constants!C4</f>
        <v>1181.7</v>
      </c>
      <c r="Q21" s="55">
        <f>15.25*constants!C4/lit_review_raw!P21</f>
        <v>1.1614623000761614E-2</v>
      </c>
      <c r="R21" s="51"/>
      <c r="S21" s="53"/>
      <c r="T21" s="51">
        <v>7221</v>
      </c>
      <c r="U21" s="55">
        <f>85.4/7221</f>
        <v>1.1826616812075891E-2</v>
      </c>
      <c r="V21" s="54"/>
      <c r="W21" s="51"/>
      <c r="X21" s="51"/>
      <c r="Y21" s="51"/>
      <c r="Z21" s="51"/>
      <c r="AA21" s="51"/>
      <c r="AB21" s="51"/>
      <c r="AC21" s="53"/>
      <c r="AD21" s="51"/>
      <c r="AE21" s="51"/>
      <c r="AF21" s="51"/>
      <c r="AG21" s="51"/>
      <c r="AH21" s="51"/>
      <c r="AI21" s="91"/>
      <c r="AJ21" s="92"/>
      <c r="AK21" s="51"/>
      <c r="AL21" s="51"/>
      <c r="AM21" s="51"/>
      <c r="AN21" s="51"/>
      <c r="AO21" s="51"/>
      <c r="AP21" s="51"/>
      <c r="AQ21" s="53"/>
      <c r="AR21" s="51"/>
      <c r="AS21" s="51"/>
      <c r="AT21" s="51"/>
      <c r="AU21" s="51"/>
      <c r="AV21" s="51"/>
      <c r="AW21" s="51"/>
      <c r="AX21" s="51"/>
      <c r="AY21" s="53"/>
      <c r="AZ21" s="51"/>
      <c r="BA21" s="51"/>
      <c r="BB21" s="51"/>
      <c r="BC21" s="51"/>
      <c r="BD21" s="51"/>
      <c r="BE21" s="51"/>
      <c r="BF21" s="51"/>
      <c r="BG21" s="51"/>
      <c r="BH21" s="51"/>
      <c r="BI21" s="51"/>
      <c r="BJ21" s="51"/>
      <c r="BK21" s="54"/>
      <c r="BL21" s="51"/>
      <c r="BM21" s="51"/>
      <c r="BN21" s="51"/>
      <c r="BO21" s="51"/>
      <c r="BP21" s="51"/>
      <c r="BQ21" s="53"/>
      <c r="BR21" s="51"/>
      <c r="BS21" s="80"/>
      <c r="BT21" s="81"/>
      <c r="BU21" s="53"/>
      <c r="BV21" s="51"/>
      <c r="BW21" s="51"/>
      <c r="BX21" s="51"/>
      <c r="BY21" s="51"/>
      <c r="BZ21" s="54"/>
    </row>
    <row r="22" spans="1:78" s="52" customFormat="1" x14ac:dyDescent="0.2">
      <c r="A22" s="51" t="s">
        <v>120</v>
      </c>
      <c r="B22" s="51">
        <v>2020</v>
      </c>
      <c r="C22" s="52" t="s">
        <v>125</v>
      </c>
      <c r="D22" s="52" t="s">
        <v>246</v>
      </c>
      <c r="E22" s="53" t="s">
        <v>114</v>
      </c>
      <c r="F22" s="51">
        <f>1265*constants!C4</f>
        <v>1138.5</v>
      </c>
      <c r="G22" s="55">
        <f>26.34*constants!C4/lit_review_raw!F22</f>
        <v>2.0822134387351778E-2</v>
      </c>
      <c r="H22" s="51"/>
      <c r="I22" s="53"/>
      <c r="J22" s="51"/>
      <c r="K22" s="51"/>
      <c r="L22" s="51"/>
      <c r="M22" s="54"/>
      <c r="N22" s="51"/>
      <c r="O22" s="51"/>
      <c r="P22" s="51"/>
      <c r="Q22" s="51"/>
      <c r="R22" s="51"/>
      <c r="S22" s="53"/>
      <c r="T22" s="51"/>
      <c r="U22" s="51"/>
      <c r="V22" s="54"/>
      <c r="W22" s="51"/>
      <c r="X22" s="51">
        <f>347*constants!C4</f>
        <v>312.3</v>
      </c>
      <c r="Y22" s="55">
        <f>24.8/1389</f>
        <v>1.7854571634269258E-2</v>
      </c>
      <c r="Z22" s="51"/>
      <c r="AA22" s="51"/>
      <c r="AB22" s="51"/>
      <c r="AC22" s="53"/>
      <c r="AD22" s="51"/>
      <c r="AE22" s="51"/>
      <c r="AF22" s="51"/>
      <c r="AG22" s="51"/>
      <c r="AH22" s="51"/>
      <c r="AI22" s="91"/>
      <c r="AJ22" s="92"/>
      <c r="AK22" s="51"/>
      <c r="AL22" s="51"/>
      <c r="AM22" s="51"/>
      <c r="AN22" s="51"/>
      <c r="AO22" s="51"/>
      <c r="AP22" s="51"/>
      <c r="AQ22" s="53"/>
      <c r="AR22" s="51"/>
      <c r="AS22" s="51"/>
      <c r="AT22" s="51"/>
      <c r="AU22" s="51"/>
      <c r="AV22" s="51"/>
      <c r="AW22" s="51"/>
      <c r="AX22" s="51"/>
      <c r="AY22" s="53"/>
      <c r="AZ22" s="51"/>
      <c r="BA22" s="51"/>
      <c r="BB22" s="51"/>
      <c r="BC22" s="51"/>
      <c r="BD22" s="51"/>
      <c r="BE22" s="51"/>
      <c r="BF22" s="51"/>
      <c r="BG22" s="51"/>
      <c r="BH22" s="51"/>
      <c r="BI22" s="51"/>
      <c r="BJ22" s="51"/>
      <c r="BK22" s="54"/>
      <c r="BL22" s="51"/>
      <c r="BM22" s="51"/>
      <c r="BN22" s="51"/>
      <c r="BO22" s="51"/>
      <c r="BP22" s="51"/>
      <c r="BQ22" s="53"/>
      <c r="BR22" s="51"/>
      <c r="BS22" s="80"/>
      <c r="BT22" s="81"/>
      <c r="BU22" s="53"/>
      <c r="BV22" s="51"/>
      <c r="BW22" s="51"/>
      <c r="BX22" s="51"/>
      <c r="BY22" s="51"/>
      <c r="BZ22" s="54"/>
    </row>
    <row r="23" spans="1:78" s="52" customFormat="1" x14ac:dyDescent="0.2">
      <c r="A23" s="51" t="s">
        <v>120</v>
      </c>
      <c r="B23" s="51">
        <v>2020</v>
      </c>
      <c r="C23" s="52" t="s">
        <v>126</v>
      </c>
      <c r="D23" s="52" t="s">
        <v>246</v>
      </c>
      <c r="E23" s="53" t="s">
        <v>114</v>
      </c>
      <c r="F23" s="51">
        <f>1677*constants!C4</f>
        <v>1509.3</v>
      </c>
      <c r="G23" s="55">
        <f>35.14*constants!C4/lit_review_raw!F23</f>
        <v>2.095408467501491E-2</v>
      </c>
      <c r="H23" s="51"/>
      <c r="I23" s="53"/>
      <c r="J23" s="51"/>
      <c r="K23" s="51"/>
      <c r="L23" s="51"/>
      <c r="M23" s="54"/>
      <c r="N23" s="51"/>
      <c r="O23" s="51"/>
      <c r="P23" s="51"/>
      <c r="Q23" s="51"/>
      <c r="R23" s="51"/>
      <c r="S23" s="53"/>
      <c r="T23" s="51"/>
      <c r="U23" s="51"/>
      <c r="V23" s="54"/>
      <c r="W23" s="51"/>
      <c r="X23" s="51">
        <f>423*constants!C4</f>
        <v>380.7</v>
      </c>
      <c r="Y23" s="55">
        <f>12.9/845</f>
        <v>1.5266272189349114E-2</v>
      </c>
      <c r="Z23" s="51"/>
      <c r="AA23" s="51"/>
      <c r="AB23" s="51"/>
      <c r="AC23" s="53"/>
      <c r="AD23" s="51"/>
      <c r="AE23" s="51"/>
      <c r="AF23" s="51"/>
      <c r="AG23" s="51"/>
      <c r="AH23" s="51"/>
      <c r="AI23" s="91"/>
      <c r="AJ23" s="92"/>
      <c r="AK23" s="51"/>
      <c r="AL23" s="51"/>
      <c r="AM23" s="51"/>
      <c r="AN23" s="51"/>
      <c r="AO23" s="51"/>
      <c r="AP23" s="51"/>
      <c r="AQ23" s="53"/>
      <c r="AR23" s="51"/>
      <c r="AS23" s="51"/>
      <c r="AT23" s="51"/>
      <c r="AU23" s="51"/>
      <c r="AV23" s="51"/>
      <c r="AW23" s="51"/>
      <c r="AX23" s="51"/>
      <c r="AY23" s="53"/>
      <c r="AZ23" s="51"/>
      <c r="BA23" s="51"/>
      <c r="BB23" s="51"/>
      <c r="BC23" s="51"/>
      <c r="BD23" s="51"/>
      <c r="BE23" s="51"/>
      <c r="BF23" s="51"/>
      <c r="BG23" s="51"/>
      <c r="BH23" s="51"/>
      <c r="BI23" s="51"/>
      <c r="BJ23" s="51"/>
      <c r="BK23" s="54"/>
      <c r="BL23" s="51"/>
      <c r="BM23" s="51"/>
      <c r="BN23" s="51"/>
      <c r="BO23" s="51"/>
      <c r="BP23" s="51"/>
      <c r="BQ23" s="53"/>
      <c r="BR23" s="51"/>
      <c r="BS23" s="80"/>
      <c r="BT23" s="81"/>
      <c r="BU23" s="53"/>
      <c r="BV23" s="51"/>
      <c r="BW23" s="51"/>
      <c r="BX23" s="51"/>
      <c r="BY23" s="51"/>
      <c r="BZ23" s="54"/>
    </row>
    <row r="24" spans="1:78" s="52" customFormat="1" x14ac:dyDescent="0.2">
      <c r="A24" s="51" t="s">
        <v>142</v>
      </c>
      <c r="B24" s="51"/>
      <c r="C24" s="52" t="s">
        <v>143</v>
      </c>
      <c r="D24" s="52" t="s">
        <v>248</v>
      </c>
      <c r="E24" s="53" t="s">
        <v>114</v>
      </c>
      <c r="F24" s="51">
        <v>2009</v>
      </c>
      <c r="G24" s="55">
        <f>74/F24</f>
        <v>3.6834245893479341E-2</v>
      </c>
      <c r="H24" s="51">
        <v>20</v>
      </c>
      <c r="I24" s="53"/>
      <c r="J24" s="51"/>
      <c r="K24" s="51"/>
      <c r="L24" s="51"/>
      <c r="M24" s="54"/>
      <c r="N24" s="51"/>
      <c r="O24" s="51"/>
      <c r="P24" s="51">
        <v>1193</v>
      </c>
      <c r="Q24" s="55">
        <f>14/P24</f>
        <v>1.173512154233026E-2</v>
      </c>
      <c r="R24" s="51">
        <v>25</v>
      </c>
      <c r="S24" s="53"/>
      <c r="T24" s="51"/>
      <c r="U24" s="51"/>
      <c r="V24" s="54"/>
      <c r="W24" s="51"/>
      <c r="X24" s="51"/>
      <c r="Y24" s="51"/>
      <c r="Z24" s="51"/>
      <c r="AA24" s="51"/>
      <c r="AB24" s="51"/>
      <c r="AC24" s="53"/>
      <c r="AD24" s="51"/>
      <c r="AE24" s="51"/>
      <c r="AF24" s="51"/>
      <c r="AG24" s="51"/>
      <c r="AH24" s="51"/>
      <c r="AI24" s="91"/>
      <c r="AJ24" s="92"/>
      <c r="AK24" s="51"/>
      <c r="AL24" s="51"/>
      <c r="AM24" s="51"/>
      <c r="AN24" s="51"/>
      <c r="AO24" s="51"/>
      <c r="AP24" s="51"/>
      <c r="AQ24" s="53"/>
      <c r="AR24" s="51"/>
      <c r="AS24" s="51"/>
      <c r="AT24" s="51"/>
      <c r="AU24" s="51"/>
      <c r="AV24" s="51"/>
      <c r="AW24" s="51"/>
      <c r="AX24" s="51"/>
      <c r="AY24" s="53"/>
      <c r="AZ24" s="51"/>
      <c r="BA24" s="51"/>
      <c r="BB24" s="51"/>
      <c r="BC24" s="51"/>
      <c r="BD24" s="51"/>
      <c r="BE24" s="51"/>
      <c r="BF24" s="51"/>
      <c r="BG24" s="51"/>
      <c r="BH24" s="51"/>
      <c r="BI24" s="51"/>
      <c r="BJ24" s="51"/>
      <c r="BK24" s="54"/>
      <c r="BL24" s="51"/>
      <c r="BM24" s="51"/>
      <c r="BN24" s="51"/>
      <c r="BO24" s="51"/>
      <c r="BP24" s="51"/>
      <c r="BQ24" s="53"/>
      <c r="BR24" s="51"/>
      <c r="BS24" s="80"/>
      <c r="BT24" s="81"/>
      <c r="BU24" s="53"/>
      <c r="BV24" s="51"/>
      <c r="BW24" s="51"/>
      <c r="BX24" s="51"/>
      <c r="BY24" s="51"/>
      <c r="BZ24" s="54"/>
    </row>
    <row r="25" spans="1:78" s="52" customFormat="1" x14ac:dyDescent="0.2">
      <c r="A25" s="51" t="s">
        <v>144</v>
      </c>
      <c r="B25" s="51"/>
      <c r="C25" s="52" t="s">
        <v>145</v>
      </c>
      <c r="D25" s="52" t="s">
        <v>247</v>
      </c>
      <c r="E25" s="53" t="s">
        <v>114</v>
      </c>
      <c r="F25" s="51"/>
      <c r="G25" s="51"/>
      <c r="H25" s="51"/>
      <c r="I25" s="53"/>
      <c r="J25" s="51"/>
      <c r="K25" s="51"/>
      <c r="L25" s="51"/>
      <c r="M25" s="54"/>
      <c r="N25" s="51"/>
      <c r="O25" s="51"/>
      <c r="P25" s="51"/>
      <c r="Q25" s="51"/>
      <c r="R25" s="51"/>
      <c r="S25" s="53"/>
      <c r="T25" s="51"/>
      <c r="U25" s="51"/>
      <c r="V25" s="54"/>
      <c r="W25" s="51"/>
      <c r="X25" s="51">
        <f>500*constants!C4</f>
        <v>450</v>
      </c>
      <c r="Y25" s="55">
        <f>(2.12+0.42)*constants!C4/X25</f>
        <v>5.0800000000000003E-3</v>
      </c>
      <c r="Z25" s="56" t="s">
        <v>146</v>
      </c>
      <c r="AA25" s="51" t="s">
        <v>147</v>
      </c>
      <c r="AB25" s="51"/>
      <c r="AC25" s="53"/>
      <c r="AD25" s="51"/>
      <c r="AE25" s="51"/>
      <c r="AF25" s="51"/>
      <c r="AG25" s="51"/>
      <c r="AH25" s="51"/>
      <c r="AI25" s="91"/>
      <c r="AJ25" s="92"/>
      <c r="AK25" s="51"/>
      <c r="AL25" s="51"/>
      <c r="AM25" s="51"/>
      <c r="AN25" s="51"/>
      <c r="AO25" s="51"/>
      <c r="AP25" s="51"/>
      <c r="AQ25" s="53"/>
      <c r="AR25" s="51"/>
      <c r="AS25" s="51"/>
      <c r="AT25" s="51"/>
      <c r="AU25" s="51"/>
      <c r="AV25" s="51"/>
      <c r="AW25" s="51"/>
      <c r="AX25" s="51"/>
      <c r="AY25" s="53"/>
      <c r="AZ25" s="51"/>
      <c r="BA25" s="51"/>
      <c r="BB25" s="51"/>
      <c r="BC25" s="51"/>
      <c r="BD25" s="51"/>
      <c r="BE25" s="51"/>
      <c r="BF25" s="51"/>
      <c r="BG25" s="51"/>
      <c r="BH25" s="51"/>
      <c r="BI25" s="51"/>
      <c r="BJ25" s="51"/>
      <c r="BK25" s="54"/>
      <c r="BL25" s="51"/>
      <c r="BM25" s="51"/>
      <c r="BN25" s="51"/>
      <c r="BO25" s="51"/>
      <c r="BP25" s="51"/>
      <c r="BQ25" s="53"/>
      <c r="BR25" s="51"/>
      <c r="BS25" s="80"/>
      <c r="BT25" s="81"/>
      <c r="BU25" s="53"/>
      <c r="BV25" s="51"/>
      <c r="BW25" s="51"/>
      <c r="BX25" s="51"/>
      <c r="BY25" s="51"/>
      <c r="BZ25" s="54"/>
    </row>
    <row r="26" spans="1:78" s="52" customFormat="1" x14ac:dyDescent="0.2">
      <c r="A26" s="51" t="s">
        <v>148</v>
      </c>
      <c r="B26" s="51"/>
      <c r="D26" s="52" t="s">
        <v>249</v>
      </c>
      <c r="E26" s="53" t="s">
        <v>114</v>
      </c>
      <c r="F26" s="51"/>
      <c r="G26" s="51"/>
      <c r="H26" s="51"/>
      <c r="I26" s="53"/>
      <c r="J26" s="51"/>
      <c r="K26" s="51"/>
      <c r="L26" s="51"/>
      <c r="M26" s="54"/>
      <c r="N26" s="51"/>
      <c r="O26" s="51"/>
      <c r="P26" s="51">
        <f>1720*constants!C4</f>
        <v>1548</v>
      </c>
      <c r="Q26" s="51"/>
      <c r="R26" s="51"/>
      <c r="S26" s="53"/>
      <c r="T26" s="51"/>
      <c r="U26" s="51"/>
      <c r="V26" s="54"/>
      <c r="W26" s="51"/>
      <c r="X26" s="51">
        <f>601*constants!C4</f>
        <v>540.9</v>
      </c>
      <c r="Y26" s="51"/>
      <c r="Z26" s="51"/>
      <c r="AA26" s="51"/>
      <c r="AB26" s="51"/>
      <c r="AC26" s="53"/>
      <c r="AD26" s="51"/>
      <c r="AE26" s="51"/>
      <c r="AF26" s="51"/>
      <c r="AG26" s="51"/>
      <c r="AH26" s="51"/>
      <c r="AI26" s="91"/>
      <c r="AJ26" s="92"/>
      <c r="AK26" s="51"/>
      <c r="AL26" s="51"/>
      <c r="AM26" s="51"/>
      <c r="AN26" s="51"/>
      <c r="AO26" s="51"/>
      <c r="AP26" s="51"/>
      <c r="AQ26" s="53"/>
      <c r="AR26" s="51"/>
      <c r="AS26" s="51"/>
      <c r="AT26" s="51"/>
      <c r="AU26" s="51"/>
      <c r="AV26" s="51"/>
      <c r="AW26" s="51"/>
      <c r="AX26" s="51"/>
      <c r="AY26" s="53"/>
      <c r="AZ26" s="51"/>
      <c r="BA26" s="51"/>
      <c r="BB26" s="51"/>
      <c r="BC26" s="51"/>
      <c r="BD26" s="51"/>
      <c r="BE26" s="51"/>
      <c r="BF26" s="51"/>
      <c r="BG26" s="51"/>
      <c r="BH26" s="51"/>
      <c r="BI26" s="51"/>
      <c r="BJ26" s="51"/>
      <c r="BK26" s="54"/>
      <c r="BL26" s="51"/>
      <c r="BM26" s="51"/>
      <c r="BN26" s="51"/>
      <c r="BO26" s="51"/>
      <c r="BP26" s="51"/>
      <c r="BQ26" s="53"/>
      <c r="BR26" s="51"/>
      <c r="BS26" s="80"/>
      <c r="BT26" s="81"/>
      <c r="BU26" s="53"/>
      <c r="BV26" s="51"/>
      <c r="BW26" s="51"/>
      <c r="BX26" s="51"/>
      <c r="BY26" s="51"/>
      <c r="BZ26" s="54"/>
    </row>
    <row r="27" spans="1:78" s="52" customFormat="1" x14ac:dyDescent="0.2">
      <c r="A27" s="51" t="s">
        <v>149</v>
      </c>
      <c r="B27" s="51"/>
      <c r="C27" s="52" t="s">
        <v>145</v>
      </c>
      <c r="D27" s="52" t="s">
        <v>247</v>
      </c>
      <c r="E27" s="53" t="s">
        <v>114</v>
      </c>
      <c r="F27" s="51"/>
      <c r="G27" s="51"/>
      <c r="H27" s="51"/>
      <c r="I27" s="53"/>
      <c r="J27" s="51"/>
      <c r="K27" s="51"/>
      <c r="L27" s="51"/>
      <c r="M27" s="54"/>
      <c r="N27" s="51"/>
      <c r="O27" s="51"/>
      <c r="P27" s="51">
        <f>888*constants!C4</f>
        <v>799.2</v>
      </c>
      <c r="Q27" s="55">
        <f>7.39*constants!C4/lit_review_raw!P27</f>
        <v>8.3220720720720721E-3</v>
      </c>
      <c r="R27" s="51">
        <v>20</v>
      </c>
      <c r="S27" s="53"/>
      <c r="T27" s="51"/>
      <c r="U27" s="51"/>
      <c r="V27" s="54"/>
      <c r="W27" s="51"/>
      <c r="X27" s="51">
        <f>380*constants!C4</f>
        <v>342</v>
      </c>
      <c r="Y27" s="55">
        <f>11.3*constants!C4/lit_review_raw!X27</f>
        <v>2.9736842105263162E-2</v>
      </c>
      <c r="Z27" s="51">
        <v>20</v>
      </c>
      <c r="AA27" s="51"/>
      <c r="AB27" s="51"/>
      <c r="AC27" s="53"/>
      <c r="AD27" s="51"/>
      <c r="AE27" s="51"/>
      <c r="AF27" s="51"/>
      <c r="AG27" s="51"/>
      <c r="AH27" s="51"/>
      <c r="AI27" s="91"/>
      <c r="AJ27" s="92"/>
      <c r="AK27" s="51"/>
      <c r="AL27" s="51"/>
      <c r="AM27" s="51"/>
      <c r="AN27" s="51"/>
      <c r="AO27" s="51"/>
      <c r="AP27" s="51"/>
      <c r="AQ27" s="53"/>
      <c r="AR27" s="51"/>
      <c r="AS27" s="51"/>
      <c r="AT27" s="51"/>
      <c r="AU27" s="51"/>
      <c r="AV27" s="51"/>
      <c r="AW27" s="51"/>
      <c r="AX27" s="51"/>
      <c r="AY27" s="53"/>
      <c r="AZ27" s="51"/>
      <c r="BA27" s="51"/>
      <c r="BB27" s="51"/>
      <c r="BC27" s="51"/>
      <c r="BD27" s="51"/>
      <c r="BE27" s="51"/>
      <c r="BF27" s="51"/>
      <c r="BG27" s="51"/>
      <c r="BH27" s="51"/>
      <c r="BI27" s="51"/>
      <c r="BJ27" s="51"/>
      <c r="BK27" s="54"/>
      <c r="BL27" s="51"/>
      <c r="BM27" s="51"/>
      <c r="BN27" s="51"/>
      <c r="BO27" s="51"/>
      <c r="BP27" s="51"/>
      <c r="BQ27" s="53"/>
      <c r="BR27" s="51"/>
      <c r="BS27" s="80"/>
      <c r="BT27" s="81"/>
      <c r="BU27" s="53"/>
      <c r="BV27" s="51"/>
      <c r="BW27" s="51"/>
      <c r="BX27" s="51"/>
      <c r="BY27" s="51"/>
      <c r="BZ27" s="54"/>
    </row>
    <row r="28" spans="1:78" s="52" customFormat="1" x14ac:dyDescent="0.2">
      <c r="A28" s="51" t="s">
        <v>150</v>
      </c>
      <c r="B28" s="51"/>
      <c r="C28" s="52" t="s">
        <v>151</v>
      </c>
      <c r="D28" s="52" t="s">
        <v>248</v>
      </c>
      <c r="E28" s="53" t="s">
        <v>114</v>
      </c>
      <c r="F28" s="51"/>
      <c r="G28" s="51"/>
      <c r="H28" s="51"/>
      <c r="I28" s="53"/>
      <c r="J28" s="51"/>
      <c r="K28" s="51"/>
      <c r="L28" s="51"/>
      <c r="M28" s="54"/>
      <c r="N28" s="51"/>
      <c r="O28" s="51"/>
      <c r="P28" s="51"/>
      <c r="Q28" s="51"/>
      <c r="R28" s="51"/>
      <c r="S28" s="53"/>
      <c r="T28" s="51"/>
      <c r="U28" s="51"/>
      <c r="V28" s="54"/>
      <c r="W28" s="51"/>
      <c r="X28" s="51"/>
      <c r="Y28" s="51"/>
      <c r="Z28" s="51"/>
      <c r="AA28" s="51"/>
      <c r="AB28" s="51"/>
      <c r="AC28" s="53"/>
      <c r="AD28" s="51"/>
      <c r="AE28" s="51"/>
      <c r="AF28" s="51"/>
      <c r="AG28" s="51"/>
      <c r="AH28" s="51"/>
      <c r="AI28" s="91"/>
      <c r="AJ28" s="92"/>
      <c r="AK28" s="51"/>
      <c r="AL28" s="51"/>
      <c r="AM28" s="51"/>
      <c r="AN28" s="51"/>
      <c r="AO28" s="51"/>
      <c r="AP28" s="51"/>
      <c r="AQ28" s="53"/>
      <c r="AR28" s="51"/>
      <c r="AS28" s="51"/>
      <c r="AT28" s="51"/>
      <c r="AU28" s="51"/>
      <c r="AV28" s="51"/>
      <c r="AW28" s="51"/>
      <c r="AX28" s="51"/>
      <c r="AY28" s="53"/>
      <c r="AZ28" s="51"/>
      <c r="BA28" s="51"/>
      <c r="BB28" s="51"/>
      <c r="BC28" s="51"/>
      <c r="BD28" s="51"/>
      <c r="BE28" s="51"/>
      <c r="BF28" s="51"/>
      <c r="BG28" s="51"/>
      <c r="BH28" s="51"/>
      <c r="BI28" s="51"/>
      <c r="BJ28" s="51"/>
      <c r="BK28" s="54"/>
      <c r="BL28" s="51"/>
      <c r="BM28" s="51"/>
      <c r="BN28" s="51"/>
      <c r="BO28" s="51"/>
      <c r="BP28" s="51"/>
      <c r="BQ28" s="53"/>
      <c r="BR28" s="51"/>
      <c r="BS28" s="80"/>
      <c r="BT28" s="81"/>
      <c r="BU28" s="53"/>
      <c r="BV28" s="51"/>
      <c r="BW28" s="51"/>
      <c r="BX28" s="51"/>
      <c r="BY28" s="51"/>
      <c r="BZ28" s="54"/>
    </row>
    <row r="29" spans="1:78" x14ac:dyDescent="0.2">
      <c r="A29" s="4" t="s">
        <v>152</v>
      </c>
      <c r="B29" s="4">
        <v>2018</v>
      </c>
      <c r="C29" t="s">
        <v>272</v>
      </c>
      <c r="E29" s="14" t="s">
        <v>114</v>
      </c>
      <c r="F29" s="8"/>
      <c r="G29" s="8"/>
      <c r="H29" s="8"/>
      <c r="I29" s="14"/>
      <c r="J29" s="8"/>
      <c r="K29" s="8"/>
      <c r="L29" s="8"/>
      <c r="M29" s="15"/>
      <c r="N29" s="8"/>
      <c r="O29" s="8"/>
      <c r="P29" s="8"/>
      <c r="Q29" s="8"/>
      <c r="R29" s="8"/>
      <c r="S29" s="14"/>
      <c r="T29" s="8"/>
      <c r="U29" s="8"/>
      <c r="V29" s="15"/>
      <c r="W29" s="8"/>
      <c r="X29" s="8"/>
      <c r="Y29" s="8"/>
      <c r="Z29" s="8"/>
      <c r="AA29" s="8"/>
      <c r="AB29" s="8"/>
      <c r="AC29" s="14"/>
      <c r="AD29" s="8">
        <v>1400</v>
      </c>
      <c r="AE29" s="8">
        <v>0.03</v>
      </c>
      <c r="AF29" s="8">
        <v>100000</v>
      </c>
      <c r="AG29" s="8"/>
      <c r="AH29" s="8">
        <v>0</v>
      </c>
      <c r="AI29" s="83"/>
      <c r="AJ29" s="93">
        <v>0.6</v>
      </c>
      <c r="AK29" s="8"/>
      <c r="AL29" s="8"/>
      <c r="AM29" s="8"/>
      <c r="AN29" s="8"/>
      <c r="AO29" s="8"/>
      <c r="AP29" s="8"/>
      <c r="AQ29" s="14"/>
      <c r="AR29" s="8"/>
      <c r="AS29" s="8"/>
      <c r="AT29" s="8"/>
      <c r="AU29" s="8"/>
      <c r="AV29" s="8"/>
      <c r="AW29" s="8"/>
      <c r="AX29" s="8"/>
      <c r="AY29" s="14"/>
      <c r="AZ29" s="8"/>
      <c r="BA29" s="8"/>
      <c r="BB29" s="8"/>
      <c r="BC29" s="8"/>
      <c r="BD29" s="8"/>
      <c r="BE29" s="8"/>
      <c r="BF29" s="8"/>
      <c r="BG29" s="8"/>
      <c r="BH29" s="8"/>
      <c r="BI29" s="8"/>
      <c r="BJ29" s="8"/>
      <c r="BK29" s="15"/>
      <c r="BL29" s="8"/>
      <c r="BM29" s="8"/>
      <c r="BN29" s="8"/>
      <c r="BO29" s="8"/>
      <c r="BP29" s="8"/>
      <c r="BQ29" s="14"/>
      <c r="BR29" s="8"/>
      <c r="BS29" s="8"/>
      <c r="BT29" s="15"/>
      <c r="BU29" s="14"/>
      <c r="BV29" s="8"/>
      <c r="BW29" s="8"/>
      <c r="BX29" s="8"/>
      <c r="BY29" s="8"/>
      <c r="BZ29" s="15"/>
    </row>
    <row r="30" spans="1:78" s="52" customFormat="1" x14ac:dyDescent="0.2">
      <c r="A30" s="51" t="s">
        <v>160</v>
      </c>
      <c r="B30" s="51"/>
      <c r="D30" s="52" t="s">
        <v>282</v>
      </c>
      <c r="E30" s="79" t="s">
        <v>114</v>
      </c>
      <c r="F30" s="80" t="s">
        <v>162</v>
      </c>
      <c r="G30" s="80"/>
      <c r="H30" s="80">
        <v>25</v>
      </c>
      <c r="I30" s="79"/>
      <c r="J30" s="80" t="s">
        <v>163</v>
      </c>
      <c r="K30" s="80"/>
      <c r="L30" s="80">
        <v>25</v>
      </c>
      <c r="M30" s="81"/>
      <c r="N30" s="80"/>
      <c r="O30" s="80"/>
      <c r="P30" s="80" t="s">
        <v>161</v>
      </c>
      <c r="Q30" s="80">
        <v>2.5000000000000001E-2</v>
      </c>
      <c r="R30" s="80">
        <v>25</v>
      </c>
      <c r="S30" s="79"/>
      <c r="T30" s="80"/>
      <c r="U30" s="80"/>
      <c r="V30" s="81">
        <v>30</v>
      </c>
      <c r="W30" s="80"/>
      <c r="X30" s="80"/>
      <c r="Y30" s="80"/>
      <c r="Z30" s="80"/>
      <c r="AA30" s="80"/>
      <c r="AB30" s="80"/>
      <c r="AC30" s="79"/>
      <c r="AD30" s="80"/>
      <c r="AE30" s="80"/>
      <c r="AF30" s="80"/>
      <c r="AG30" s="80"/>
      <c r="AH30" s="80"/>
      <c r="AI30" s="95"/>
      <c r="AJ30" s="96"/>
      <c r="AK30" s="80"/>
      <c r="AL30" s="80"/>
      <c r="AM30" s="80"/>
      <c r="AN30" s="80"/>
      <c r="AO30" s="80"/>
      <c r="AP30" s="80"/>
      <c r="AQ30" s="79"/>
      <c r="AR30" s="80"/>
      <c r="AS30" s="80"/>
      <c r="AT30" s="80"/>
      <c r="AU30" s="80"/>
      <c r="AV30" s="80"/>
      <c r="AW30" s="80"/>
      <c r="AX30" s="80"/>
      <c r="AY30" s="79"/>
      <c r="AZ30" s="80"/>
      <c r="BA30" s="80"/>
      <c r="BB30" s="80"/>
      <c r="BC30" s="80"/>
      <c r="BD30" s="80"/>
      <c r="BE30" s="80"/>
      <c r="BF30" s="80"/>
      <c r="BG30" s="80"/>
      <c r="BH30" s="80"/>
      <c r="BI30" s="80"/>
      <c r="BJ30" s="80"/>
      <c r="BK30" s="81"/>
      <c r="BL30" s="80"/>
      <c r="BM30" s="80"/>
      <c r="BN30" s="80"/>
      <c r="BO30" s="80"/>
      <c r="BP30" s="80"/>
      <c r="BQ30" s="79"/>
      <c r="BR30" s="80"/>
      <c r="BS30" s="80"/>
      <c r="BT30" s="81"/>
      <c r="BU30" s="79"/>
      <c r="BV30" s="80"/>
      <c r="BW30" s="80"/>
      <c r="BX30" s="80"/>
      <c r="BY30" s="80"/>
      <c r="BZ30" s="81"/>
    </row>
    <row r="31" spans="1:78" x14ac:dyDescent="0.2">
      <c r="A31" s="4" t="s">
        <v>199</v>
      </c>
      <c r="B31" s="4" t="s">
        <v>200</v>
      </c>
      <c r="C31" s="39" t="s">
        <v>286</v>
      </c>
      <c r="D31" s="52"/>
      <c r="E31" s="14" t="s">
        <v>114</v>
      </c>
      <c r="F31" s="8"/>
      <c r="G31" s="8"/>
      <c r="H31" s="8"/>
      <c r="I31" s="14"/>
      <c r="J31" s="8"/>
      <c r="K31" s="8"/>
      <c r="L31" s="8"/>
      <c r="M31" s="15"/>
      <c r="N31" s="8"/>
      <c r="O31" s="8"/>
      <c r="P31" s="8"/>
      <c r="Q31" s="8"/>
      <c r="R31" s="8"/>
      <c r="S31" s="14"/>
      <c r="T31" s="8"/>
      <c r="U31" s="8"/>
      <c r="V31" s="15"/>
      <c r="W31" s="8"/>
      <c r="X31" s="8">
        <f>110*constants!C4</f>
        <v>99</v>
      </c>
      <c r="Y31" s="8">
        <f>3/110</f>
        <v>2.7272727272727271E-2</v>
      </c>
      <c r="Z31" s="8">
        <v>13</v>
      </c>
      <c r="AA31" s="4">
        <v>0.86</v>
      </c>
      <c r="AB31" s="8"/>
      <c r="AC31" s="14"/>
      <c r="AD31" s="8">
        <f>900*constants!C4</f>
        <v>810</v>
      </c>
      <c r="AE31" s="8">
        <v>1.4999999999999999E-2</v>
      </c>
      <c r="AF31" s="8"/>
      <c r="AG31" s="8">
        <v>30</v>
      </c>
      <c r="AH31" s="8"/>
      <c r="AI31" s="83"/>
      <c r="AJ31" s="94">
        <v>0.64</v>
      </c>
      <c r="AK31" s="8"/>
      <c r="AL31" s="8" t="s">
        <v>301</v>
      </c>
      <c r="AM31" s="8">
        <f>0.25*constants!C4</f>
        <v>0.22500000000000001</v>
      </c>
      <c r="AN31" s="8"/>
      <c r="AO31" s="8">
        <v>20</v>
      </c>
      <c r="AP31" s="8"/>
      <c r="AQ31" s="14"/>
      <c r="AR31" s="8"/>
      <c r="AS31" s="8"/>
      <c r="AT31" s="8"/>
      <c r="AU31" s="8"/>
      <c r="AV31" s="8"/>
      <c r="AW31" s="8"/>
      <c r="AX31" s="8"/>
      <c r="AY31" s="14"/>
      <c r="BA31" s="8">
        <f>890*constants!C4</f>
        <v>801</v>
      </c>
      <c r="BB31" s="8">
        <v>0.04</v>
      </c>
      <c r="BC31" s="8">
        <v>0.73</v>
      </c>
      <c r="BD31" s="8"/>
      <c r="BE31" s="4">
        <v>30</v>
      </c>
      <c r="BF31" s="4"/>
      <c r="BG31" s="4"/>
      <c r="BH31" s="4"/>
      <c r="BI31" s="8"/>
      <c r="BJ31" s="8"/>
      <c r="BK31" s="15"/>
      <c r="BL31" s="8"/>
      <c r="BM31" s="8"/>
      <c r="BN31" s="8"/>
      <c r="BO31" s="8"/>
      <c r="BP31" s="8"/>
      <c r="BQ31" s="14"/>
      <c r="BR31" s="8"/>
      <c r="BS31" s="8"/>
      <c r="BT31" s="15"/>
      <c r="BU31" s="14"/>
      <c r="BV31" s="8"/>
      <c r="BW31" s="8"/>
      <c r="BX31" s="8"/>
      <c r="BY31" s="8"/>
      <c r="BZ31" s="15"/>
    </row>
    <row r="32" spans="1:78" x14ac:dyDescent="0.2">
      <c r="A32" s="4" t="s">
        <v>199</v>
      </c>
      <c r="B32" s="4">
        <v>2030</v>
      </c>
      <c r="C32" s="39" t="s">
        <v>286</v>
      </c>
      <c r="D32" s="52"/>
      <c r="E32" s="14"/>
      <c r="F32" s="8"/>
      <c r="G32" s="8"/>
      <c r="H32" s="8"/>
      <c r="I32" s="14"/>
      <c r="J32" s="8"/>
      <c r="K32" s="8"/>
      <c r="L32" s="8"/>
      <c r="M32" s="15"/>
      <c r="N32" s="8"/>
      <c r="O32" s="8"/>
      <c r="P32" s="8"/>
      <c r="Q32" s="8"/>
      <c r="R32" s="8"/>
      <c r="S32" s="14"/>
      <c r="T32" s="8"/>
      <c r="U32" s="8"/>
      <c r="V32" s="15"/>
      <c r="W32" s="8"/>
      <c r="X32" s="8"/>
      <c r="Y32" s="8"/>
      <c r="Z32" s="8"/>
      <c r="AA32" s="8"/>
      <c r="AB32" s="8"/>
      <c r="AC32" s="14"/>
      <c r="AD32" s="8">
        <f>700*constants!C4</f>
        <v>630</v>
      </c>
      <c r="AE32" s="8">
        <v>1.4999999999999999E-2</v>
      </c>
      <c r="AF32" s="8"/>
      <c r="AG32" s="8">
        <v>30</v>
      </c>
      <c r="AH32" s="8"/>
      <c r="AI32" s="83"/>
      <c r="AJ32" s="94">
        <v>0.69</v>
      </c>
      <c r="AK32" s="8"/>
      <c r="AL32" s="8"/>
      <c r="AM32" s="8"/>
      <c r="AN32" s="8"/>
      <c r="AO32" s="8"/>
      <c r="AP32" s="8"/>
      <c r="AQ32" s="14"/>
      <c r="AR32" s="8"/>
      <c r="AS32" s="8"/>
      <c r="AT32" s="8"/>
      <c r="AU32" s="8"/>
      <c r="AV32" s="8"/>
      <c r="AW32" s="8"/>
      <c r="AX32" s="8"/>
      <c r="AY32" s="14"/>
      <c r="BA32" s="8">
        <f>760*constants!C4</f>
        <v>684</v>
      </c>
      <c r="BB32" s="8">
        <v>0.04</v>
      </c>
      <c r="BC32" s="8">
        <v>0.73</v>
      </c>
      <c r="BD32" s="8"/>
      <c r="BE32" s="4">
        <v>30</v>
      </c>
      <c r="BF32" s="4"/>
      <c r="BG32" s="4"/>
      <c r="BH32" s="4"/>
      <c r="BI32" s="8"/>
      <c r="BJ32" s="8"/>
      <c r="BK32" s="15"/>
      <c r="BL32" s="8"/>
      <c r="BM32" s="8"/>
      <c r="BN32" s="8"/>
      <c r="BO32" s="8"/>
      <c r="BP32" s="8"/>
      <c r="BQ32" s="14"/>
      <c r="BR32" s="8"/>
      <c r="BS32" s="8"/>
      <c r="BT32" s="15"/>
      <c r="BU32" s="14"/>
      <c r="BV32" s="8"/>
      <c r="BW32" s="8"/>
      <c r="BX32" s="8"/>
      <c r="BY32" s="8"/>
      <c r="BZ32" s="15"/>
    </row>
    <row r="33" spans="1:78" x14ac:dyDescent="0.2">
      <c r="A33" s="4" t="s">
        <v>199</v>
      </c>
      <c r="B33" s="4" t="s">
        <v>268</v>
      </c>
      <c r="C33" s="39" t="s">
        <v>286</v>
      </c>
      <c r="D33" s="52"/>
      <c r="E33" s="14"/>
      <c r="F33" s="8"/>
      <c r="G33" s="8"/>
      <c r="H33" s="8"/>
      <c r="I33" s="14"/>
      <c r="J33" s="8"/>
      <c r="K33" s="8"/>
      <c r="L33" s="8"/>
      <c r="M33" s="15"/>
      <c r="N33" s="8"/>
      <c r="O33" s="8"/>
      <c r="P33" s="8"/>
      <c r="Q33" s="8"/>
      <c r="R33" s="8"/>
      <c r="S33" s="14"/>
      <c r="T33" s="8"/>
      <c r="U33" s="8"/>
      <c r="V33" s="15"/>
      <c r="W33" s="8"/>
      <c r="X33" s="8"/>
      <c r="Y33" s="8"/>
      <c r="Z33" s="8"/>
      <c r="AA33" s="8"/>
      <c r="AB33" s="8"/>
      <c r="AC33" s="14"/>
      <c r="AD33" s="8">
        <f>450*constants!C4</f>
        <v>405</v>
      </c>
      <c r="AE33" s="8">
        <v>1.4999999999999999E-2</v>
      </c>
      <c r="AF33" s="8"/>
      <c r="AG33" s="8">
        <v>30</v>
      </c>
      <c r="AH33" s="8"/>
      <c r="AI33" s="83"/>
      <c r="AJ33" s="94">
        <v>0.74</v>
      </c>
      <c r="AK33" s="8"/>
      <c r="AL33" s="8"/>
      <c r="AM33" s="8"/>
      <c r="AN33" s="8"/>
      <c r="AO33" s="8"/>
      <c r="AP33" s="8"/>
      <c r="AQ33" s="14"/>
      <c r="AR33" s="8"/>
      <c r="AS33" s="8"/>
      <c r="AT33" s="8"/>
      <c r="AU33" s="8"/>
      <c r="AV33" s="8"/>
      <c r="AW33" s="8"/>
      <c r="AX33" s="8"/>
      <c r="AY33" s="14"/>
      <c r="BA33" s="8">
        <f>565*constants!C4</f>
        <v>508.5</v>
      </c>
      <c r="BB33" s="8">
        <v>0.04</v>
      </c>
      <c r="BC33" s="8">
        <v>0.73</v>
      </c>
      <c r="BD33" s="8"/>
      <c r="BE33" s="4">
        <v>30</v>
      </c>
      <c r="BF33" s="4"/>
      <c r="BG33" s="4"/>
      <c r="BH33" s="4"/>
      <c r="BI33" s="8"/>
      <c r="BJ33" s="8"/>
      <c r="BK33" s="15"/>
      <c r="BL33" s="8"/>
      <c r="BM33" s="8"/>
      <c r="BN33" s="8"/>
      <c r="BO33" s="8"/>
      <c r="BP33" s="8"/>
      <c r="BQ33" s="14"/>
      <c r="BR33" s="8"/>
      <c r="BS33" s="8"/>
      <c r="BT33" s="15"/>
      <c r="BU33" s="14"/>
      <c r="BV33" s="8"/>
      <c r="BW33" s="8"/>
      <c r="BX33" s="8"/>
      <c r="BY33" s="8"/>
      <c r="BZ33" s="15"/>
    </row>
    <row r="34" spans="1:78" x14ac:dyDescent="0.2">
      <c r="A34" s="4" t="s">
        <v>201</v>
      </c>
      <c r="B34" s="4"/>
      <c r="C34" t="s">
        <v>238</v>
      </c>
      <c r="E34" s="14"/>
      <c r="F34" s="8"/>
      <c r="G34" s="8"/>
      <c r="H34" s="8"/>
      <c r="I34" s="14"/>
      <c r="J34" s="8"/>
      <c r="K34" s="8"/>
      <c r="L34" s="8"/>
      <c r="M34" s="15"/>
      <c r="N34" s="8"/>
      <c r="O34" s="8"/>
      <c r="P34" s="8"/>
      <c r="Q34" s="8"/>
      <c r="R34" s="8"/>
      <c r="S34" s="14"/>
      <c r="T34" s="8"/>
      <c r="U34" s="8"/>
      <c r="V34" s="15"/>
      <c r="W34" s="8"/>
      <c r="X34" s="8"/>
      <c r="Y34" s="8"/>
      <c r="Z34" s="8"/>
      <c r="AA34" s="8"/>
      <c r="AB34" s="8"/>
      <c r="AC34" s="14"/>
      <c r="AD34" s="8"/>
      <c r="AE34" s="8"/>
      <c r="AF34" s="8"/>
      <c r="AG34" s="8"/>
      <c r="AH34" s="8"/>
      <c r="AI34" s="83"/>
      <c r="AJ34" s="94"/>
      <c r="AK34" s="8"/>
      <c r="AL34" s="8" t="s">
        <v>294</v>
      </c>
      <c r="AM34" s="104">
        <f>490*constants!C5</f>
        <v>14.714714714714717</v>
      </c>
      <c r="AN34" s="8">
        <v>0.01</v>
      </c>
      <c r="AO34" s="8"/>
      <c r="AP34" s="8"/>
      <c r="AQ34" s="14"/>
      <c r="AR34" s="8"/>
      <c r="AS34" s="8"/>
      <c r="AT34" s="8"/>
      <c r="AU34" s="8"/>
      <c r="AV34" s="8"/>
      <c r="AW34" s="8"/>
      <c r="AX34" s="8"/>
      <c r="AY34" s="14"/>
      <c r="BA34" s="8"/>
      <c r="BB34" s="8"/>
      <c r="BC34" s="8"/>
      <c r="BD34" s="8"/>
      <c r="BE34" s="4"/>
      <c r="BF34" s="4"/>
      <c r="BG34" s="4"/>
      <c r="BH34" s="4"/>
      <c r="BI34" s="8"/>
      <c r="BJ34" s="8"/>
      <c r="BK34" s="15"/>
      <c r="BL34" s="8"/>
      <c r="BM34" s="8"/>
      <c r="BN34" s="8"/>
      <c r="BO34" s="8"/>
      <c r="BP34" s="8"/>
      <c r="BQ34" s="14"/>
      <c r="BR34" s="8"/>
      <c r="BS34" s="8"/>
      <c r="BT34" s="15"/>
      <c r="BU34" s="14"/>
      <c r="BV34" s="8"/>
      <c r="BW34" s="8"/>
      <c r="BX34" s="8"/>
      <c r="BY34" s="8"/>
      <c r="BZ34" s="15"/>
    </row>
    <row r="35" spans="1:78" x14ac:dyDescent="0.2">
      <c r="A35" s="4" t="s">
        <v>201</v>
      </c>
      <c r="B35" s="4"/>
      <c r="C35" t="s">
        <v>336</v>
      </c>
      <c r="E35" s="14"/>
      <c r="F35" s="8"/>
      <c r="G35" s="8"/>
      <c r="H35" s="8"/>
      <c r="I35" s="14"/>
      <c r="J35" s="8"/>
      <c r="K35" s="8"/>
      <c r="L35" s="8"/>
      <c r="M35" s="15"/>
      <c r="N35" s="8"/>
      <c r="O35" s="8"/>
      <c r="P35" s="8"/>
      <c r="Q35" s="8"/>
      <c r="R35" s="8"/>
      <c r="S35" s="14"/>
      <c r="T35" s="8"/>
      <c r="U35" s="8"/>
      <c r="V35" s="15"/>
      <c r="W35" s="8"/>
      <c r="X35" s="8"/>
      <c r="Y35" s="8"/>
      <c r="Z35" s="8"/>
      <c r="AA35" s="8"/>
      <c r="AB35" s="8"/>
      <c r="AC35" s="14"/>
      <c r="AD35" s="8"/>
      <c r="AE35" s="8"/>
      <c r="AF35" s="8"/>
      <c r="AG35" s="8"/>
      <c r="AH35" s="8"/>
      <c r="AI35" s="83"/>
      <c r="AJ35" s="94"/>
      <c r="AK35" s="8"/>
      <c r="AL35" s="8" t="s">
        <v>294</v>
      </c>
      <c r="AM35" s="104">
        <f>375*constants!C5</f>
        <v>11.261261261261263</v>
      </c>
      <c r="AN35" s="8">
        <v>0.01</v>
      </c>
      <c r="AO35" s="8"/>
      <c r="AP35" s="8"/>
      <c r="AQ35" s="14"/>
      <c r="AR35" s="8"/>
      <c r="AS35" s="8"/>
      <c r="AT35" s="8"/>
      <c r="AU35" s="8"/>
      <c r="AV35" s="8"/>
      <c r="AW35" s="8"/>
      <c r="AX35" s="8"/>
      <c r="AY35" s="14"/>
      <c r="BA35" s="8"/>
      <c r="BB35" s="8"/>
      <c r="BC35" s="8"/>
      <c r="BD35" s="8"/>
      <c r="BE35" s="4"/>
      <c r="BF35" s="4"/>
      <c r="BG35" s="4"/>
      <c r="BH35" s="4"/>
      <c r="BI35" s="8"/>
      <c r="BJ35" s="8"/>
      <c r="BK35" s="15"/>
      <c r="BL35" s="8"/>
      <c r="BM35" s="8"/>
      <c r="BN35" s="8"/>
      <c r="BO35" s="8"/>
      <c r="BP35" s="8"/>
      <c r="BQ35" s="14"/>
      <c r="BR35" s="8"/>
      <c r="BS35" s="8"/>
      <c r="BT35" s="15"/>
      <c r="BU35" s="14"/>
      <c r="BV35" s="8"/>
      <c r="BW35" s="8"/>
      <c r="BX35" s="8"/>
      <c r="BY35" s="8"/>
      <c r="BZ35" s="15"/>
    </row>
    <row r="36" spans="1:78" x14ac:dyDescent="0.2">
      <c r="A36" s="4" t="s">
        <v>202</v>
      </c>
      <c r="B36" s="4"/>
      <c r="E36" s="14"/>
      <c r="F36" s="8"/>
      <c r="G36" s="8"/>
      <c r="H36" s="8"/>
      <c r="I36" s="14"/>
      <c r="J36" s="8"/>
      <c r="K36" s="8"/>
      <c r="L36" s="8"/>
      <c r="M36" s="15"/>
      <c r="N36" s="8"/>
      <c r="O36" s="8"/>
      <c r="P36" s="8"/>
      <c r="Q36" s="8"/>
      <c r="R36" s="8"/>
      <c r="S36" s="14"/>
      <c r="T36" s="8"/>
      <c r="U36" s="8"/>
      <c r="V36" s="15"/>
      <c r="W36" s="8"/>
      <c r="X36" s="8"/>
      <c r="Y36" s="8"/>
      <c r="Z36" s="8"/>
      <c r="AA36" s="8"/>
      <c r="AB36" s="8"/>
      <c r="AC36" s="14"/>
      <c r="AD36" s="8"/>
      <c r="AE36" s="8"/>
      <c r="AF36" s="8"/>
      <c r="AG36" s="8"/>
      <c r="AH36" s="8"/>
      <c r="AI36" s="83"/>
      <c r="AJ36" s="94"/>
      <c r="AK36" s="8"/>
      <c r="AL36" s="8"/>
      <c r="AM36" s="8"/>
      <c r="AN36" s="8"/>
      <c r="AO36" s="8"/>
      <c r="AP36" s="8"/>
      <c r="AQ36" s="14"/>
      <c r="AR36" s="8"/>
      <c r="AS36" s="8"/>
      <c r="AT36" s="8"/>
      <c r="AU36" s="8"/>
      <c r="AV36" s="8"/>
      <c r="AW36" s="8"/>
      <c r="AX36" s="8"/>
      <c r="AY36" s="14"/>
      <c r="BA36" s="8"/>
      <c r="BB36" s="8"/>
      <c r="BC36" s="8"/>
      <c r="BD36" s="8"/>
      <c r="BE36" s="4"/>
      <c r="BF36" s="4"/>
      <c r="BG36" s="4"/>
      <c r="BH36" s="4"/>
      <c r="BI36" s="8"/>
      <c r="BJ36" s="8"/>
      <c r="BK36" s="15"/>
      <c r="BL36" s="8"/>
      <c r="BM36" s="8"/>
      <c r="BN36" s="8"/>
      <c r="BO36" s="8"/>
      <c r="BP36" s="8"/>
      <c r="BQ36" s="14"/>
      <c r="BR36" s="8"/>
      <c r="BS36" s="8"/>
      <c r="BT36" s="15"/>
      <c r="BU36" s="14"/>
      <c r="BV36" s="8"/>
      <c r="BW36" s="8"/>
      <c r="BX36" s="8"/>
      <c r="BY36" s="8"/>
      <c r="BZ36" s="15"/>
    </row>
    <row r="37" spans="1:78" x14ac:dyDescent="0.2">
      <c r="A37" s="4" t="s">
        <v>221</v>
      </c>
      <c r="B37" s="4"/>
      <c r="C37" t="s">
        <v>222</v>
      </c>
      <c r="E37" s="14"/>
      <c r="F37" s="8"/>
      <c r="G37" s="8"/>
      <c r="H37" s="8"/>
      <c r="I37" s="14"/>
      <c r="J37" s="8"/>
      <c r="K37" s="8"/>
      <c r="L37" s="8"/>
      <c r="M37" s="15"/>
      <c r="N37" s="8"/>
      <c r="O37" s="8"/>
      <c r="P37" s="8"/>
      <c r="Q37" s="8"/>
      <c r="R37" s="8"/>
      <c r="S37" s="14"/>
      <c r="T37" s="8"/>
      <c r="U37" s="8"/>
      <c r="V37" s="15"/>
      <c r="W37" s="8"/>
      <c r="X37" s="8"/>
      <c r="Y37" s="8"/>
      <c r="Z37" s="8"/>
      <c r="AA37" s="8"/>
      <c r="AB37" s="8"/>
      <c r="AC37" s="14"/>
      <c r="AD37" s="8"/>
      <c r="AE37" s="8"/>
      <c r="AF37" s="8"/>
      <c r="AG37" s="8"/>
      <c r="AH37" s="8"/>
      <c r="AI37" s="83"/>
      <c r="AJ37" s="94"/>
      <c r="AK37" s="8"/>
      <c r="AL37" s="8" t="s">
        <v>294</v>
      </c>
      <c r="AM37" s="104">
        <f>7400/1000*3.6</f>
        <v>26.64</v>
      </c>
      <c r="AN37" s="8">
        <v>0</v>
      </c>
      <c r="AO37" s="8"/>
      <c r="AP37" s="8"/>
      <c r="AQ37" s="14"/>
      <c r="AR37" s="8"/>
      <c r="AS37" s="8"/>
      <c r="AT37" s="8"/>
      <c r="AU37" s="8"/>
      <c r="AV37" s="8"/>
      <c r="AW37" s="8"/>
      <c r="AX37" s="8"/>
      <c r="AY37" s="14"/>
      <c r="BA37" s="8"/>
      <c r="BB37" s="8"/>
      <c r="BC37" s="8"/>
      <c r="BD37" s="8"/>
      <c r="BE37" s="4"/>
      <c r="BF37" s="4"/>
      <c r="BG37" s="4"/>
      <c r="BH37" s="4"/>
      <c r="BI37" s="8"/>
      <c r="BJ37" s="8"/>
      <c r="BK37" s="15"/>
      <c r="BL37" s="8"/>
      <c r="BM37" s="8"/>
      <c r="BN37" s="8"/>
      <c r="BO37" s="8"/>
      <c r="BP37" s="8"/>
      <c r="BQ37" s="14"/>
      <c r="BR37" s="8"/>
      <c r="BS37" s="8"/>
      <c r="BT37" s="15"/>
      <c r="BU37" s="14"/>
      <c r="BV37" s="8"/>
      <c r="BW37" s="8"/>
      <c r="BX37" s="8"/>
      <c r="BY37" s="8"/>
      <c r="BZ37" s="15"/>
    </row>
    <row r="38" spans="1:78" s="52" customFormat="1" x14ac:dyDescent="0.2">
      <c r="A38" s="51" t="s">
        <v>221</v>
      </c>
      <c r="B38" s="51"/>
      <c r="C38" s="52" t="s">
        <v>223</v>
      </c>
      <c r="D38" s="52" t="s">
        <v>297</v>
      </c>
      <c r="E38" s="79"/>
      <c r="F38" s="80"/>
      <c r="G38" s="80"/>
      <c r="H38" s="80"/>
      <c r="I38" s="79"/>
      <c r="J38" s="80"/>
      <c r="K38" s="80"/>
      <c r="L38" s="80"/>
      <c r="M38" s="81"/>
      <c r="N38" s="80"/>
      <c r="O38" s="80"/>
      <c r="P38" s="80"/>
      <c r="Q38" s="80"/>
      <c r="R38" s="80"/>
      <c r="S38" s="79"/>
      <c r="T38" s="80"/>
      <c r="U38" s="80"/>
      <c r="V38" s="81"/>
      <c r="W38" s="80"/>
      <c r="X38" s="80"/>
      <c r="Y38" s="80"/>
      <c r="Z38" s="80"/>
      <c r="AA38" s="80"/>
      <c r="AB38" s="80"/>
      <c r="AC38" s="79"/>
      <c r="AD38" s="80"/>
      <c r="AE38" s="80"/>
      <c r="AF38" s="80"/>
      <c r="AG38" s="80"/>
      <c r="AH38" s="80"/>
      <c r="AI38" s="95"/>
      <c r="AJ38" s="96"/>
      <c r="AK38" s="80"/>
      <c r="AL38" s="80" t="s">
        <v>296</v>
      </c>
      <c r="AM38" s="80">
        <f>30/1000*3.6</f>
        <v>0.108</v>
      </c>
      <c r="AN38" s="105">
        <f>0.11/30</f>
        <v>3.6666666666666666E-3</v>
      </c>
      <c r="AO38" s="80"/>
      <c r="AP38" s="80"/>
      <c r="AQ38" s="79"/>
      <c r="AR38" s="80"/>
      <c r="AS38" s="80"/>
      <c r="AT38" s="80"/>
      <c r="AU38" s="80"/>
      <c r="AV38" s="80"/>
      <c r="AW38" s="80"/>
      <c r="AX38" s="80"/>
      <c r="AY38" s="79"/>
      <c r="BA38" s="80"/>
      <c r="BB38" s="80"/>
      <c r="BC38" s="80"/>
      <c r="BD38" s="80"/>
      <c r="BE38" s="51"/>
      <c r="BF38" s="51"/>
      <c r="BG38" s="51"/>
      <c r="BH38" s="51"/>
      <c r="BI38" s="80"/>
      <c r="BJ38" s="80"/>
      <c r="BK38" s="81"/>
      <c r="BL38" s="80"/>
      <c r="BM38" s="80"/>
      <c r="BN38" s="80"/>
      <c r="BO38" s="80"/>
      <c r="BP38" s="80"/>
      <c r="BQ38" s="79"/>
      <c r="BR38" s="80"/>
      <c r="BS38" s="80"/>
      <c r="BT38" s="81"/>
      <c r="BU38" s="79"/>
      <c r="BV38" s="80"/>
      <c r="BW38" s="80"/>
      <c r="BX38" s="80"/>
      <c r="BY38" s="80"/>
      <c r="BZ38" s="81"/>
    </row>
    <row r="39" spans="1:78" s="52" customFormat="1" x14ac:dyDescent="0.2">
      <c r="A39" s="51" t="s">
        <v>221</v>
      </c>
      <c r="B39" s="51"/>
      <c r="C39" s="52" t="s">
        <v>224</v>
      </c>
      <c r="D39" s="52" t="s">
        <v>298</v>
      </c>
      <c r="E39" s="79"/>
      <c r="F39" s="80"/>
      <c r="G39" s="80"/>
      <c r="H39" s="80"/>
      <c r="I39" s="79"/>
      <c r="J39" s="80"/>
      <c r="K39" s="80"/>
      <c r="L39" s="80"/>
      <c r="M39" s="81"/>
      <c r="N39" s="80"/>
      <c r="O39" s="80"/>
      <c r="P39" s="80"/>
      <c r="Q39" s="80"/>
      <c r="R39" s="80"/>
      <c r="S39" s="79"/>
      <c r="T39" s="80"/>
      <c r="U39" s="80"/>
      <c r="V39" s="81"/>
      <c r="W39" s="80"/>
      <c r="X39" s="80"/>
      <c r="Y39" s="80"/>
      <c r="Z39" s="80"/>
      <c r="AA39" s="80"/>
      <c r="AB39" s="80"/>
      <c r="AC39" s="79"/>
      <c r="AD39" s="80"/>
      <c r="AE39" s="80"/>
      <c r="AF39" s="80"/>
      <c r="AG39" s="80"/>
      <c r="AH39" s="80"/>
      <c r="AI39" s="95"/>
      <c r="AJ39" s="96"/>
      <c r="AK39" s="80"/>
      <c r="AL39" s="80" t="s">
        <v>295</v>
      </c>
      <c r="AM39" s="52">
        <f>1300/1000*3.6</f>
        <v>4.6800000000000006</v>
      </c>
      <c r="AN39" s="80">
        <v>0</v>
      </c>
      <c r="AO39" s="80"/>
      <c r="AP39" s="80"/>
      <c r="AQ39" s="79"/>
      <c r="AR39" s="80"/>
      <c r="AS39" s="80"/>
      <c r="AT39" s="80"/>
      <c r="AU39" s="80"/>
      <c r="AV39" s="80"/>
      <c r="AW39" s="80"/>
      <c r="AX39" s="80"/>
      <c r="AY39" s="79"/>
      <c r="BA39" s="80"/>
      <c r="BB39" s="80"/>
      <c r="BC39" s="80"/>
      <c r="BD39" s="80"/>
      <c r="BE39" s="51"/>
      <c r="BF39" s="51"/>
      <c r="BG39" s="51"/>
      <c r="BH39" s="51"/>
      <c r="BI39" s="80"/>
      <c r="BJ39" s="80"/>
      <c r="BK39" s="81"/>
      <c r="BL39" s="80"/>
      <c r="BM39" s="80"/>
      <c r="BN39" s="80"/>
      <c r="BO39" s="80"/>
      <c r="BP39" s="80"/>
      <c r="BQ39" s="79"/>
      <c r="BR39" s="80"/>
      <c r="BS39" s="80"/>
      <c r="BT39" s="81"/>
      <c r="BU39" s="79"/>
      <c r="BV39" s="80"/>
      <c r="BW39" s="80"/>
      <c r="BX39" s="80"/>
      <c r="BY39" s="80"/>
      <c r="BZ39" s="81"/>
    </row>
    <row r="40" spans="1:78" s="52" customFormat="1" x14ac:dyDescent="0.2">
      <c r="A40" s="51" t="s">
        <v>221</v>
      </c>
      <c r="B40" s="51"/>
      <c r="C40" s="52" t="s">
        <v>225</v>
      </c>
      <c r="D40" s="52" t="s">
        <v>266</v>
      </c>
      <c r="E40" s="79"/>
      <c r="F40" s="80"/>
      <c r="G40" s="80"/>
      <c r="H40" s="80"/>
      <c r="I40" s="79"/>
      <c r="J40" s="80"/>
      <c r="K40" s="80"/>
      <c r="L40" s="80"/>
      <c r="M40" s="81"/>
      <c r="N40" s="80"/>
      <c r="O40" s="80"/>
      <c r="P40" s="80"/>
      <c r="Q40" s="80"/>
      <c r="R40" s="80"/>
      <c r="S40" s="79"/>
      <c r="T40" s="80"/>
      <c r="U40" s="80"/>
      <c r="V40" s="81"/>
      <c r="W40" s="80"/>
      <c r="X40" s="80">
        <v>450</v>
      </c>
      <c r="Y40" s="80">
        <v>0.02</v>
      </c>
      <c r="Z40" s="80">
        <v>15</v>
      </c>
      <c r="AA40" s="51">
        <v>0.95</v>
      </c>
      <c r="AB40" s="80"/>
      <c r="AC40" s="79"/>
      <c r="AD40" s="80"/>
      <c r="AE40" s="80"/>
      <c r="AF40" s="80"/>
      <c r="AG40" s="80"/>
      <c r="AH40" s="80"/>
      <c r="AI40" s="95"/>
      <c r="AJ40" s="96"/>
      <c r="AK40" s="80"/>
      <c r="AL40" s="80"/>
      <c r="AM40" s="80"/>
      <c r="AN40" s="80"/>
      <c r="AO40" s="80"/>
      <c r="AP40" s="80"/>
      <c r="AQ40" s="79"/>
      <c r="AR40" s="80"/>
      <c r="AS40" s="80"/>
      <c r="AT40" s="80"/>
      <c r="AU40" s="80"/>
      <c r="AV40" s="80"/>
      <c r="AW40" s="80"/>
      <c r="AX40" s="80"/>
      <c r="AY40" s="79"/>
      <c r="BA40" s="80"/>
      <c r="BB40" s="80"/>
      <c r="BC40" s="80"/>
      <c r="BD40" s="80"/>
      <c r="BE40" s="51"/>
      <c r="BF40" s="51"/>
      <c r="BG40" s="51"/>
      <c r="BH40" s="51"/>
      <c r="BI40" s="80"/>
      <c r="BJ40" s="80"/>
      <c r="BK40" s="81"/>
      <c r="BL40" s="80"/>
      <c r="BM40" s="80"/>
      <c r="BN40" s="80"/>
      <c r="BO40" s="80"/>
      <c r="BP40" s="80"/>
      <c r="BQ40" s="79"/>
      <c r="BR40" s="80"/>
      <c r="BS40" s="80"/>
      <c r="BT40" s="81"/>
      <c r="BU40" s="79"/>
      <c r="BV40" s="80"/>
      <c r="BW40" s="80"/>
      <c r="BX40" s="80"/>
      <c r="BY40" s="80"/>
      <c r="BZ40" s="81"/>
    </row>
    <row r="41" spans="1:78" x14ac:dyDescent="0.2">
      <c r="A41" s="4" t="s">
        <v>300</v>
      </c>
      <c r="B41" s="4"/>
      <c r="C41" t="s">
        <v>299</v>
      </c>
      <c r="E41" s="14"/>
      <c r="F41" s="8"/>
      <c r="G41" s="8"/>
      <c r="H41" s="8"/>
      <c r="I41" s="14"/>
      <c r="J41" s="8"/>
      <c r="K41" s="8"/>
      <c r="L41" s="8"/>
      <c r="M41" s="15"/>
      <c r="N41" s="8"/>
      <c r="O41" s="8"/>
      <c r="P41" s="8"/>
      <c r="Q41" s="8"/>
      <c r="R41" s="8"/>
      <c r="S41" s="14"/>
      <c r="T41" s="8"/>
      <c r="U41" s="8"/>
      <c r="V41" s="15"/>
      <c r="W41" s="8"/>
      <c r="X41" s="8"/>
      <c r="Y41" s="8"/>
      <c r="Z41" s="8"/>
      <c r="AA41" s="4"/>
      <c r="AB41" s="8"/>
      <c r="AC41" s="14"/>
      <c r="AD41" s="8"/>
      <c r="AE41" s="8"/>
      <c r="AF41" s="8"/>
      <c r="AG41" s="8"/>
      <c r="AH41" s="8"/>
      <c r="AI41" s="83"/>
      <c r="AJ41" s="94"/>
      <c r="AK41" s="8"/>
      <c r="AL41" s="84"/>
      <c r="AN41" s="8"/>
      <c r="AO41" s="8"/>
      <c r="AP41" s="8"/>
      <c r="AQ41" s="14">
        <f>3</f>
        <v>3</v>
      </c>
      <c r="AR41" s="8"/>
      <c r="AS41" s="118">
        <f>AQ41*constants!C4*constants!C5</f>
        <v>8.1081081081081099E-2</v>
      </c>
      <c r="AT41" s="118"/>
      <c r="AU41" s="8"/>
      <c r="AV41" s="8"/>
      <c r="AW41" s="8">
        <v>0.39900000000000002</v>
      </c>
      <c r="AX41" s="8"/>
      <c r="AY41" s="14"/>
      <c r="BA41" s="8"/>
      <c r="BB41" s="8"/>
      <c r="BC41" s="8"/>
      <c r="BD41" s="8"/>
      <c r="BE41" s="4"/>
      <c r="BF41" s="4"/>
      <c r="BG41" s="4"/>
      <c r="BH41" s="4"/>
      <c r="BI41" s="8"/>
      <c r="BJ41" s="8"/>
      <c r="BK41" s="15"/>
      <c r="BL41" s="8"/>
      <c r="BM41" s="8"/>
      <c r="BN41" s="8"/>
      <c r="BO41" s="8"/>
      <c r="BP41" s="8"/>
      <c r="BQ41" s="14"/>
      <c r="BR41" s="8"/>
      <c r="BS41" s="8"/>
      <c r="BT41" s="15"/>
      <c r="BU41" s="14"/>
      <c r="BV41" s="8"/>
      <c r="BW41" s="118"/>
      <c r="BX41" s="8"/>
      <c r="BY41" s="8"/>
      <c r="BZ41" s="15"/>
    </row>
    <row r="42" spans="1:78" s="58" customFormat="1" x14ac:dyDescent="0.2">
      <c r="A42" s="84" t="s">
        <v>323</v>
      </c>
      <c r="B42" s="84"/>
      <c r="C42" s="58" t="s">
        <v>327</v>
      </c>
      <c r="E42" s="109"/>
      <c r="F42" s="11"/>
      <c r="G42" s="11"/>
      <c r="H42" s="11"/>
      <c r="I42" s="109"/>
      <c r="J42" s="11"/>
      <c r="K42" s="11"/>
      <c r="L42" s="11"/>
      <c r="M42" s="110"/>
      <c r="N42" s="11"/>
      <c r="O42" s="11"/>
      <c r="P42" s="11"/>
      <c r="Q42" s="11"/>
      <c r="R42" s="11"/>
      <c r="S42" s="109"/>
      <c r="T42" s="11"/>
      <c r="U42" s="11"/>
      <c r="V42" s="110"/>
      <c r="W42" s="11"/>
      <c r="X42" s="11"/>
      <c r="Y42" s="11"/>
      <c r="Z42" s="11"/>
      <c r="AA42" s="84"/>
      <c r="AB42" s="11"/>
      <c r="AC42" s="109"/>
      <c r="AD42" s="11"/>
      <c r="AE42" s="11"/>
      <c r="AF42" s="11"/>
      <c r="AG42" s="11"/>
      <c r="AH42" s="11"/>
      <c r="AI42" s="83"/>
      <c r="AJ42" s="94"/>
      <c r="AK42" s="11"/>
      <c r="AM42" s="111"/>
      <c r="AN42" s="11"/>
      <c r="AO42" s="11"/>
      <c r="AP42" s="11"/>
      <c r="AQ42" s="109"/>
      <c r="AR42" s="11"/>
      <c r="AS42" s="11"/>
      <c r="AT42" s="11"/>
      <c r="AU42" s="11"/>
      <c r="AV42" s="11"/>
      <c r="AW42" s="11"/>
      <c r="AX42" s="11"/>
      <c r="AY42" s="109"/>
      <c r="BA42" s="11"/>
      <c r="BB42" s="11"/>
      <c r="BC42" s="11"/>
      <c r="BD42" s="11"/>
      <c r="BE42" s="84"/>
      <c r="BF42" s="84"/>
      <c r="BG42" s="84"/>
      <c r="BH42" s="84"/>
      <c r="BI42" s="11"/>
      <c r="BJ42" s="11"/>
      <c r="BK42" s="110"/>
      <c r="BL42" s="11"/>
      <c r="BM42" s="11"/>
      <c r="BN42" s="11"/>
      <c r="BO42" s="11"/>
      <c r="BP42" s="11"/>
      <c r="BQ42" s="119">
        <f>516/constants!C7</f>
        <v>448.69565217391306</v>
      </c>
      <c r="BR42" s="11">
        <v>0.05</v>
      </c>
      <c r="BS42" s="11">
        <v>20</v>
      </c>
      <c r="BT42" s="110"/>
      <c r="BU42" s="109"/>
      <c r="BV42" s="11"/>
      <c r="BW42" s="11"/>
      <c r="BX42" s="11"/>
      <c r="BY42" s="11"/>
      <c r="BZ42" s="110"/>
    </row>
    <row r="43" spans="1:78" s="58" customFormat="1" x14ac:dyDescent="0.2">
      <c r="A43" s="84" t="s">
        <v>328</v>
      </c>
      <c r="B43" s="84">
        <v>2017</v>
      </c>
      <c r="C43" s="58" t="s">
        <v>329</v>
      </c>
      <c r="E43" s="109"/>
      <c r="F43" s="11"/>
      <c r="G43" s="11"/>
      <c r="H43" s="11"/>
      <c r="I43" s="109"/>
      <c r="J43" s="11"/>
      <c r="K43" s="11"/>
      <c r="L43" s="11"/>
      <c r="M43" s="110"/>
      <c r="N43" s="11"/>
      <c r="O43" s="11"/>
      <c r="P43" s="11"/>
      <c r="Q43" s="11"/>
      <c r="R43" s="11"/>
      <c r="S43" s="109"/>
      <c r="T43" s="11"/>
      <c r="U43" s="11"/>
      <c r="V43" s="110"/>
      <c r="W43" s="11"/>
      <c r="X43" s="11">
        <v>402</v>
      </c>
      <c r="Y43" s="11"/>
      <c r="Z43" s="11"/>
      <c r="AA43" s="84"/>
      <c r="AB43" s="11"/>
      <c r="AC43" s="109"/>
      <c r="AD43" s="11"/>
      <c r="AE43" s="11"/>
      <c r="AF43" s="11"/>
      <c r="AG43" s="11"/>
      <c r="AH43" s="11"/>
      <c r="AI43" s="83"/>
      <c r="AJ43" s="94"/>
      <c r="AK43" s="11"/>
      <c r="AL43" s="84"/>
      <c r="AM43" s="111"/>
      <c r="AN43" s="11"/>
      <c r="AO43" s="11"/>
      <c r="AP43" s="11"/>
      <c r="AQ43" s="109"/>
      <c r="AR43" s="11"/>
      <c r="AS43" s="11"/>
      <c r="AT43" s="11"/>
      <c r="AU43" s="11"/>
      <c r="AV43" s="11"/>
      <c r="AW43" s="11"/>
      <c r="AX43" s="11"/>
      <c r="AY43" s="109"/>
      <c r="BA43" s="11"/>
      <c r="BB43" s="11"/>
      <c r="BC43" s="11"/>
      <c r="BD43" s="11"/>
      <c r="BE43" s="84"/>
      <c r="BF43" s="84"/>
      <c r="BG43" s="84"/>
      <c r="BH43" s="84"/>
      <c r="BI43" s="11"/>
      <c r="BJ43" s="11"/>
      <c r="BK43" s="110"/>
      <c r="BL43" s="11"/>
      <c r="BM43" s="11"/>
      <c r="BN43" s="11"/>
      <c r="BO43" s="11"/>
      <c r="BP43" s="11"/>
      <c r="BQ43" s="109"/>
      <c r="BR43" s="11"/>
      <c r="BS43" s="11"/>
      <c r="BT43" s="110"/>
      <c r="BU43" s="109"/>
      <c r="BV43" s="11"/>
      <c r="BW43" s="11"/>
      <c r="BX43" s="11"/>
      <c r="BY43" s="11"/>
      <c r="BZ43" s="110"/>
    </row>
    <row r="44" spans="1:78" s="58" customFormat="1" x14ac:dyDescent="0.2">
      <c r="A44" s="84" t="s">
        <v>328</v>
      </c>
      <c r="B44" s="84">
        <v>2025</v>
      </c>
      <c r="C44" s="58" t="s">
        <v>330</v>
      </c>
      <c r="E44" s="109"/>
      <c r="F44" s="11"/>
      <c r="G44" s="11"/>
      <c r="H44" s="11"/>
      <c r="I44" s="109"/>
      <c r="J44" s="11"/>
      <c r="K44" s="11"/>
      <c r="L44" s="11"/>
      <c r="M44" s="110"/>
      <c r="N44" s="11"/>
      <c r="O44" s="11"/>
      <c r="P44" s="11"/>
      <c r="Q44" s="11"/>
      <c r="R44" s="11"/>
      <c r="S44" s="109"/>
      <c r="T44" s="11"/>
      <c r="U44" s="11"/>
      <c r="V44" s="110"/>
      <c r="W44" s="11"/>
      <c r="X44" s="11">
        <v>268</v>
      </c>
      <c r="Y44" s="11"/>
      <c r="Z44" s="11"/>
      <c r="AA44" s="84"/>
      <c r="AB44" s="11"/>
      <c r="AC44" s="109"/>
      <c r="AD44" s="11"/>
      <c r="AE44" s="11"/>
      <c r="AF44" s="11"/>
      <c r="AG44" s="11"/>
      <c r="AH44" s="11"/>
      <c r="AI44" s="83"/>
      <c r="AJ44" s="94"/>
      <c r="AK44" s="11"/>
      <c r="AL44" s="84"/>
      <c r="AM44" s="111"/>
      <c r="AN44" s="11"/>
      <c r="AO44" s="11"/>
      <c r="AP44" s="11"/>
      <c r="AQ44" s="109"/>
      <c r="AR44" s="11"/>
      <c r="AS44" s="11"/>
      <c r="AT44" s="11"/>
      <c r="AU44" s="11"/>
      <c r="AV44" s="11"/>
      <c r="AW44" s="11"/>
      <c r="AX44" s="11"/>
      <c r="AY44" s="109"/>
      <c r="BA44" s="11"/>
      <c r="BB44" s="11"/>
      <c r="BC44" s="11"/>
      <c r="BD44" s="11"/>
      <c r="BE44" s="84"/>
      <c r="BF44" s="84"/>
      <c r="BG44" s="84"/>
      <c r="BH44" s="84"/>
      <c r="BI44" s="11"/>
      <c r="BJ44" s="11"/>
      <c r="BK44" s="110"/>
      <c r="BL44" s="11"/>
      <c r="BM44" s="11"/>
      <c r="BN44" s="11"/>
      <c r="BO44" s="11"/>
      <c r="BP44" s="11"/>
      <c r="BQ44" s="109"/>
      <c r="BR44" s="11"/>
      <c r="BS44" s="11"/>
      <c r="BT44" s="110"/>
      <c r="BU44" s="109"/>
      <c r="BV44" s="11"/>
      <c r="BW44" s="11"/>
      <c r="BX44" s="11"/>
      <c r="BY44" s="11"/>
      <c r="BZ44" s="110"/>
    </row>
    <row r="45" spans="1:78" s="58" customFormat="1" x14ac:dyDescent="0.2">
      <c r="A45" s="84" t="s">
        <v>328</v>
      </c>
      <c r="B45" s="84">
        <v>2030</v>
      </c>
      <c r="C45" s="58" t="s">
        <v>331</v>
      </c>
      <c r="E45" s="109"/>
      <c r="F45" s="11"/>
      <c r="G45" s="11"/>
      <c r="H45" s="11"/>
      <c r="I45" s="109"/>
      <c r="J45" s="11"/>
      <c r="K45" s="11"/>
      <c r="L45" s="11"/>
      <c r="M45" s="110"/>
      <c r="N45" s="11"/>
      <c r="O45" s="11"/>
      <c r="P45" s="11"/>
      <c r="Q45" s="11"/>
      <c r="R45" s="11"/>
      <c r="S45" s="109"/>
      <c r="T45" s="11"/>
      <c r="U45" s="11"/>
      <c r="V45" s="110"/>
      <c r="W45" s="11"/>
      <c r="X45" s="84">
        <v>243</v>
      </c>
      <c r="Y45" s="11"/>
      <c r="Z45" s="11"/>
      <c r="AA45" s="84"/>
      <c r="AB45" s="11"/>
      <c r="AC45" s="109"/>
      <c r="AD45" s="11"/>
      <c r="AE45" s="11"/>
      <c r="AF45" s="11"/>
      <c r="AG45" s="11"/>
      <c r="AH45" s="11"/>
      <c r="AI45" s="83"/>
      <c r="AJ45" s="94"/>
      <c r="AK45" s="11"/>
      <c r="AL45" s="84"/>
      <c r="AM45" s="111"/>
      <c r="AN45" s="11"/>
      <c r="AO45" s="11"/>
      <c r="AP45" s="11"/>
      <c r="AQ45" s="109"/>
      <c r="AR45" s="11"/>
      <c r="AS45" s="11"/>
      <c r="AT45" s="11"/>
      <c r="AU45" s="11"/>
      <c r="AV45" s="11"/>
      <c r="AW45" s="11"/>
      <c r="AX45" s="11"/>
      <c r="AY45" s="109"/>
      <c r="BA45" s="11"/>
      <c r="BB45" s="11"/>
      <c r="BC45" s="11"/>
      <c r="BD45" s="11"/>
      <c r="BE45" s="84"/>
      <c r="BF45" s="84"/>
      <c r="BG45" s="84"/>
      <c r="BH45" s="84"/>
      <c r="BI45" s="11"/>
      <c r="BJ45" s="11"/>
      <c r="BK45" s="110"/>
      <c r="BL45" s="11"/>
      <c r="BM45" s="11"/>
      <c r="BN45" s="11"/>
      <c r="BO45" s="11"/>
      <c r="BP45" s="11"/>
      <c r="BQ45" s="109"/>
      <c r="BR45" s="11"/>
      <c r="BS45" s="11"/>
      <c r="BT45" s="110"/>
      <c r="BU45" s="109"/>
      <c r="BV45" s="11"/>
      <c r="BW45" s="11"/>
      <c r="BX45" s="11"/>
      <c r="BY45" s="11"/>
      <c r="BZ45" s="110"/>
    </row>
    <row r="46" spans="1:78" s="58" customFormat="1" x14ac:dyDescent="0.2">
      <c r="A46" s="84" t="s">
        <v>328</v>
      </c>
      <c r="B46" s="84">
        <v>2035</v>
      </c>
      <c r="C46" s="58" t="s">
        <v>332</v>
      </c>
      <c r="E46" s="109"/>
      <c r="F46" s="11"/>
      <c r="G46" s="11"/>
      <c r="H46" s="11"/>
      <c r="I46" s="109"/>
      <c r="J46" s="11"/>
      <c r="K46" s="11"/>
      <c r="L46" s="11"/>
      <c r="M46" s="110"/>
      <c r="N46" s="11"/>
      <c r="O46" s="11"/>
      <c r="P46" s="11"/>
      <c r="Q46" s="11"/>
      <c r="R46" s="11"/>
      <c r="S46" s="109"/>
      <c r="T46" s="11"/>
      <c r="U46" s="11"/>
      <c r="V46" s="110"/>
      <c r="W46" s="11"/>
      <c r="X46" s="84">
        <v>228</v>
      </c>
      <c r="Y46" s="11"/>
      <c r="Z46" s="11"/>
      <c r="AA46" s="84"/>
      <c r="AB46" s="11"/>
      <c r="AC46" s="109"/>
      <c r="AD46" s="11"/>
      <c r="AE46" s="11"/>
      <c r="AF46" s="11"/>
      <c r="AG46" s="11"/>
      <c r="AH46" s="11"/>
      <c r="AI46" s="83"/>
      <c r="AJ46" s="94"/>
      <c r="AK46" s="11"/>
      <c r="AL46" s="84"/>
      <c r="AM46" s="111"/>
      <c r="AN46" s="11"/>
      <c r="AO46" s="11"/>
      <c r="AP46" s="11"/>
      <c r="AQ46" s="109"/>
      <c r="AR46" s="11"/>
      <c r="AS46" s="11"/>
      <c r="AT46" s="11"/>
      <c r="AU46" s="11"/>
      <c r="AV46" s="11"/>
      <c r="AW46" s="11"/>
      <c r="AX46" s="11"/>
      <c r="AY46" s="109"/>
      <c r="BA46" s="11"/>
      <c r="BB46" s="11"/>
      <c r="BC46" s="11"/>
      <c r="BD46" s="11"/>
      <c r="BE46" s="84"/>
      <c r="BF46" s="84"/>
      <c r="BG46" s="84"/>
      <c r="BH46" s="84"/>
      <c r="BI46" s="11"/>
      <c r="BJ46" s="11"/>
      <c r="BK46" s="110"/>
      <c r="BL46" s="11"/>
      <c r="BM46" s="11"/>
      <c r="BN46" s="11"/>
      <c r="BO46" s="11"/>
      <c r="BP46" s="11"/>
      <c r="BQ46" s="109"/>
      <c r="BR46" s="11"/>
      <c r="BS46" s="11"/>
      <c r="BT46" s="110"/>
      <c r="BU46" s="109"/>
      <c r="BV46" s="11"/>
      <c r="BW46" s="11"/>
      <c r="BX46" s="11"/>
      <c r="BY46" s="11"/>
      <c r="BZ46" s="110"/>
    </row>
    <row r="47" spans="1:78" s="58" customFormat="1" x14ac:dyDescent="0.2">
      <c r="A47" s="84" t="s">
        <v>328</v>
      </c>
      <c r="B47" s="84">
        <v>2040</v>
      </c>
      <c r="C47" s="58" t="s">
        <v>333</v>
      </c>
      <c r="E47" s="109"/>
      <c r="F47" s="11"/>
      <c r="G47" s="11"/>
      <c r="H47" s="11"/>
      <c r="I47" s="109"/>
      <c r="J47" s="11"/>
      <c r="K47" s="11"/>
      <c r="L47" s="11"/>
      <c r="M47" s="110"/>
      <c r="N47" s="11"/>
      <c r="O47" s="11"/>
      <c r="P47" s="11"/>
      <c r="Q47" s="11"/>
      <c r="R47" s="11"/>
      <c r="S47" s="109"/>
      <c r="T47" s="11"/>
      <c r="U47" s="11"/>
      <c r="V47" s="110"/>
      <c r="W47" s="11"/>
      <c r="X47" s="84">
        <v>218</v>
      </c>
      <c r="Y47" s="11"/>
      <c r="Z47" s="11"/>
      <c r="AA47" s="84"/>
      <c r="AB47" s="11"/>
      <c r="AC47" s="109"/>
      <c r="AD47" s="11"/>
      <c r="AE47" s="11"/>
      <c r="AF47" s="11"/>
      <c r="AG47" s="11"/>
      <c r="AH47" s="11"/>
      <c r="AI47" s="83"/>
      <c r="AJ47" s="94"/>
      <c r="AK47" s="11"/>
      <c r="AL47" s="84"/>
      <c r="AM47" s="111"/>
      <c r="AN47" s="11"/>
      <c r="AO47" s="11"/>
      <c r="AP47" s="11"/>
      <c r="AQ47" s="109"/>
      <c r="AR47" s="11"/>
      <c r="AS47" s="11"/>
      <c r="AT47" s="11"/>
      <c r="AU47" s="11"/>
      <c r="AV47" s="11"/>
      <c r="AW47" s="11"/>
      <c r="AX47" s="11"/>
      <c r="AY47" s="109"/>
      <c r="BA47" s="11"/>
      <c r="BB47" s="11"/>
      <c r="BC47" s="11"/>
      <c r="BD47" s="11"/>
      <c r="BE47" s="84"/>
      <c r="BF47" s="84"/>
      <c r="BG47" s="84"/>
      <c r="BH47" s="84"/>
      <c r="BI47" s="11"/>
      <c r="BJ47" s="11"/>
      <c r="BK47" s="110"/>
      <c r="BL47" s="11"/>
      <c r="BM47" s="11"/>
      <c r="BN47" s="11"/>
      <c r="BO47" s="11"/>
      <c r="BP47" s="11"/>
      <c r="BQ47" s="109"/>
      <c r="BR47" s="11"/>
      <c r="BS47" s="11"/>
      <c r="BT47" s="110"/>
      <c r="BU47" s="109"/>
      <c r="BV47" s="11"/>
      <c r="BW47" s="11"/>
      <c r="BX47" s="11"/>
      <c r="BY47" s="11"/>
      <c r="BZ47" s="110"/>
    </row>
    <row r="48" spans="1:78" s="58" customFormat="1" x14ac:dyDescent="0.2">
      <c r="A48" s="84" t="s">
        <v>334</v>
      </c>
      <c r="B48" s="84">
        <v>2035</v>
      </c>
      <c r="C48" s="58" t="s">
        <v>391</v>
      </c>
      <c r="E48" s="109"/>
      <c r="F48" s="11"/>
      <c r="G48" s="11"/>
      <c r="H48" s="11"/>
      <c r="I48" s="109"/>
      <c r="J48" s="11"/>
      <c r="K48" s="11"/>
      <c r="L48" s="11"/>
      <c r="M48" s="110"/>
      <c r="N48" s="11"/>
      <c r="O48" s="11"/>
      <c r="P48" s="11"/>
      <c r="Q48" s="11"/>
      <c r="R48" s="11"/>
      <c r="S48" s="109"/>
      <c r="T48" s="11"/>
      <c r="U48" s="11"/>
      <c r="V48" s="110"/>
      <c r="W48" s="11"/>
      <c r="X48" s="84">
        <v>125</v>
      </c>
      <c r="Y48" s="11">
        <v>0.03</v>
      </c>
      <c r="Z48" s="11">
        <v>20</v>
      </c>
      <c r="AA48" s="84">
        <v>0.97</v>
      </c>
      <c r="AB48" s="11"/>
      <c r="AC48" s="109"/>
      <c r="AD48" s="84">
        <v>500</v>
      </c>
      <c r="AE48" s="84">
        <v>0.04</v>
      </c>
      <c r="AF48" s="11"/>
      <c r="AG48" s="11">
        <v>10</v>
      </c>
      <c r="AH48" s="11"/>
      <c r="AI48" s="83"/>
      <c r="AJ48" s="94">
        <v>0.72</v>
      </c>
      <c r="AK48" s="11"/>
      <c r="AL48" s="84" t="s">
        <v>392</v>
      </c>
      <c r="AM48" s="117">
        <f>450*constants!C5</f>
        <v>13.513513513513516</v>
      </c>
      <c r="AN48" s="11">
        <v>0.01</v>
      </c>
      <c r="AO48" s="11">
        <v>30</v>
      </c>
      <c r="AP48" s="11"/>
      <c r="AQ48" s="109"/>
      <c r="AR48" s="11">
        <v>730</v>
      </c>
      <c r="AS48" s="11"/>
      <c r="AT48" s="11"/>
      <c r="AU48" s="11">
        <v>0.04</v>
      </c>
      <c r="AV48" s="11"/>
      <c r="AW48" s="11"/>
      <c r="AX48" s="11">
        <v>15</v>
      </c>
      <c r="AY48" s="109"/>
      <c r="BA48" s="11">
        <v>183</v>
      </c>
      <c r="BB48" s="11">
        <v>0.04</v>
      </c>
      <c r="BC48" s="84">
        <v>0.83399999999999996</v>
      </c>
      <c r="BD48" s="11"/>
      <c r="BE48" s="84">
        <v>20</v>
      </c>
      <c r="BF48" s="84"/>
      <c r="BG48" s="122">
        <v>0.3</v>
      </c>
      <c r="BH48" s="84">
        <v>25</v>
      </c>
      <c r="BI48" s="11"/>
      <c r="BJ48" s="11"/>
      <c r="BK48" s="110"/>
      <c r="BL48" s="121" t="s">
        <v>344</v>
      </c>
      <c r="BM48" s="11">
        <v>0.04</v>
      </c>
      <c r="BN48" s="11">
        <v>0.214</v>
      </c>
      <c r="BO48" s="11">
        <v>1.393</v>
      </c>
      <c r="BP48" s="11">
        <v>28</v>
      </c>
      <c r="BQ48" s="109">
        <v>220</v>
      </c>
      <c r="BR48" s="11">
        <v>0.02</v>
      </c>
      <c r="BS48" s="11">
        <v>50</v>
      </c>
      <c r="BT48" s="110"/>
      <c r="BU48" s="120" t="s">
        <v>341</v>
      </c>
      <c r="BV48" s="11"/>
      <c r="BW48" s="11"/>
      <c r="BX48" s="11">
        <v>2.5000000000000001E-2</v>
      </c>
      <c r="BY48" s="11"/>
      <c r="BZ48" s="110">
        <v>30</v>
      </c>
    </row>
    <row r="49" spans="1:78" s="58" customFormat="1" x14ac:dyDescent="0.2">
      <c r="A49" s="84" t="s">
        <v>354</v>
      </c>
      <c r="B49" s="84"/>
      <c r="E49" s="109"/>
      <c r="F49" s="11"/>
      <c r="G49" s="11"/>
      <c r="H49" s="11"/>
      <c r="I49" s="109"/>
      <c r="J49" s="11"/>
      <c r="K49" s="11"/>
      <c r="L49" s="11"/>
      <c r="M49" s="110"/>
      <c r="N49" s="11"/>
      <c r="O49" s="11"/>
      <c r="P49" s="11"/>
      <c r="Q49" s="11"/>
      <c r="R49" s="11"/>
      <c r="S49" s="109"/>
      <c r="T49" s="11"/>
      <c r="U49" s="11"/>
      <c r="V49" s="110"/>
      <c r="W49" s="11"/>
      <c r="X49" s="11"/>
      <c r="Y49" s="11"/>
      <c r="Z49" s="11"/>
      <c r="AA49" s="84"/>
      <c r="AB49" s="11"/>
      <c r="AC49" s="109"/>
      <c r="AD49" s="11">
        <v>800</v>
      </c>
      <c r="AE49" s="11">
        <v>0.02</v>
      </c>
      <c r="AF49" s="11"/>
      <c r="AG49" s="11"/>
      <c r="AH49" s="11"/>
      <c r="AI49" s="83"/>
      <c r="AJ49" s="94"/>
      <c r="AK49" s="11"/>
      <c r="AM49" s="111"/>
      <c r="AN49" s="11">
        <v>0.02</v>
      </c>
      <c r="AO49" s="11"/>
      <c r="AP49" s="11"/>
      <c r="AQ49" s="109"/>
      <c r="AR49" s="11"/>
      <c r="AS49" s="11"/>
      <c r="AT49" s="11"/>
      <c r="AU49" s="11"/>
      <c r="AV49" s="11"/>
      <c r="AW49" s="11"/>
      <c r="AX49" s="11"/>
      <c r="AY49" s="109"/>
      <c r="BA49" s="11"/>
      <c r="BB49" s="11"/>
      <c r="BC49" s="11"/>
      <c r="BD49" s="11"/>
      <c r="BE49" s="84"/>
      <c r="BF49" s="84"/>
      <c r="BG49" s="84"/>
      <c r="BH49" s="84"/>
      <c r="BI49" s="11"/>
      <c r="BJ49" s="11"/>
      <c r="BK49" s="110"/>
      <c r="BL49" s="11"/>
      <c r="BM49" s="11"/>
      <c r="BN49" s="11"/>
      <c r="BO49" s="11"/>
      <c r="BP49" s="11"/>
      <c r="BQ49" s="109"/>
      <c r="BR49" s="11"/>
      <c r="BS49" s="11"/>
      <c r="BT49" s="110"/>
      <c r="BU49" s="109"/>
      <c r="BV49" s="11"/>
      <c r="BW49" s="11"/>
      <c r="BX49" s="11"/>
      <c r="BY49" s="11"/>
      <c r="BZ49" s="110"/>
    </row>
    <row r="50" spans="1:78" s="58" customFormat="1" x14ac:dyDescent="0.2">
      <c r="A50" s="84" t="s">
        <v>355</v>
      </c>
      <c r="B50" s="84">
        <v>2015</v>
      </c>
      <c r="E50" s="109"/>
      <c r="F50" s="11"/>
      <c r="G50" s="11"/>
      <c r="H50" s="11"/>
      <c r="I50" s="109"/>
      <c r="J50" s="11"/>
      <c r="K50" s="11"/>
      <c r="L50" s="11"/>
      <c r="M50" s="110"/>
      <c r="N50" s="11"/>
      <c r="O50" s="11"/>
      <c r="P50" s="11"/>
      <c r="Q50" s="11"/>
      <c r="R50" s="11"/>
      <c r="S50" s="109"/>
      <c r="T50" s="11"/>
      <c r="U50" s="11"/>
      <c r="V50" s="110"/>
      <c r="W50" s="11"/>
      <c r="X50" s="2">
        <v>605</v>
      </c>
      <c r="Y50" s="11"/>
      <c r="Z50" s="11"/>
      <c r="AA50" s="84"/>
      <c r="AB50" s="11"/>
      <c r="AC50" s="109"/>
      <c r="AD50" s="11"/>
      <c r="AE50" s="11"/>
      <c r="AF50" s="11"/>
      <c r="AG50" s="11"/>
      <c r="AH50" s="11"/>
      <c r="AI50" s="83"/>
      <c r="AJ50" s="94"/>
      <c r="AK50" s="11"/>
      <c r="AL50" s="84"/>
      <c r="AM50" s="111"/>
      <c r="AN50" s="11"/>
      <c r="AO50" s="11"/>
      <c r="AP50" s="11"/>
      <c r="AQ50" s="109"/>
      <c r="AR50" s="11"/>
      <c r="AS50" s="11"/>
      <c r="AT50" s="11"/>
      <c r="AU50" s="11"/>
      <c r="AV50" s="11"/>
      <c r="AW50" s="11"/>
      <c r="AX50" s="11"/>
      <c r="AY50" s="109"/>
      <c r="BA50" s="11"/>
      <c r="BB50" s="11"/>
      <c r="BC50" s="11"/>
      <c r="BD50" s="11"/>
      <c r="BE50" s="84"/>
      <c r="BF50" s="84"/>
      <c r="BG50" s="84"/>
      <c r="BH50" s="84"/>
      <c r="BI50" s="11"/>
      <c r="BJ50" s="11"/>
      <c r="BK50" s="110"/>
      <c r="BL50" s="11"/>
      <c r="BM50" s="11"/>
      <c r="BN50" s="11"/>
      <c r="BO50" s="11"/>
      <c r="BP50" s="11"/>
      <c r="BQ50" s="109"/>
      <c r="BR50" s="11"/>
      <c r="BS50" s="11"/>
      <c r="BT50" s="110"/>
      <c r="BU50" s="109"/>
      <c r="BV50" s="11"/>
      <c r="BW50" s="11"/>
      <c r="BX50" s="11"/>
      <c r="BY50" s="11"/>
      <c r="BZ50" s="110"/>
    </row>
    <row r="51" spans="1:78" s="58" customFormat="1" x14ac:dyDescent="0.2">
      <c r="A51" s="84" t="s">
        <v>355</v>
      </c>
      <c r="B51" s="84">
        <v>2020</v>
      </c>
      <c r="E51" s="109"/>
      <c r="F51" s="11"/>
      <c r="G51" s="11"/>
      <c r="H51" s="11"/>
      <c r="I51" s="109"/>
      <c r="J51" s="11"/>
      <c r="K51" s="11"/>
      <c r="L51" s="11"/>
      <c r="M51" s="110"/>
      <c r="N51" s="11"/>
      <c r="O51" s="11"/>
      <c r="P51" s="11"/>
      <c r="Q51" s="11"/>
      <c r="R51" s="11"/>
      <c r="S51" s="109"/>
      <c r="T51" s="11"/>
      <c r="U51" s="11"/>
      <c r="V51" s="110"/>
      <c r="W51" s="11"/>
      <c r="X51" s="2">
        <v>455</v>
      </c>
      <c r="Y51" s="11"/>
      <c r="Z51" s="11"/>
      <c r="AA51" s="84"/>
      <c r="AB51" s="11"/>
      <c r="AC51" s="109"/>
      <c r="AD51" s="11"/>
      <c r="AE51" s="11"/>
      <c r="AF51" s="11"/>
      <c r="AG51" s="11"/>
      <c r="AH51" s="11"/>
      <c r="AI51" s="83"/>
      <c r="AJ51" s="94"/>
      <c r="AK51" s="11"/>
      <c r="AL51" s="84"/>
      <c r="AM51" s="111"/>
      <c r="AN51" s="11"/>
      <c r="AO51" s="11"/>
      <c r="AP51" s="11"/>
      <c r="AQ51" s="109"/>
      <c r="AR51" s="11"/>
      <c r="AS51" s="11"/>
      <c r="AT51" s="11"/>
      <c r="AU51" s="11"/>
      <c r="AV51" s="11"/>
      <c r="AW51" s="11"/>
      <c r="AX51" s="11"/>
      <c r="AY51" s="109"/>
      <c r="BA51" s="11"/>
      <c r="BB51" s="11"/>
      <c r="BC51" s="11"/>
      <c r="BD51" s="11"/>
      <c r="BE51" s="84"/>
      <c r="BF51" s="84"/>
      <c r="BG51" s="84"/>
      <c r="BH51" s="84"/>
      <c r="BI51" s="11"/>
      <c r="BJ51" s="11"/>
      <c r="BK51" s="110"/>
      <c r="BL51" s="11"/>
      <c r="BM51" s="11"/>
      <c r="BN51" s="11"/>
      <c r="BO51" s="11"/>
      <c r="BP51" s="11"/>
      <c r="BQ51" s="109"/>
      <c r="BR51" s="11"/>
      <c r="BS51" s="11"/>
      <c r="BT51" s="110"/>
      <c r="BU51" s="109"/>
      <c r="BV51" s="11"/>
      <c r="BW51" s="11"/>
      <c r="BX51" s="11"/>
      <c r="BY51" s="11"/>
      <c r="BZ51" s="110"/>
    </row>
    <row r="52" spans="1:78" s="58" customFormat="1" x14ac:dyDescent="0.2">
      <c r="A52" s="84" t="s">
        <v>355</v>
      </c>
      <c r="B52" s="84">
        <v>2025</v>
      </c>
      <c r="E52" s="109"/>
      <c r="F52" s="11"/>
      <c r="G52" s="11"/>
      <c r="H52" s="11"/>
      <c r="I52" s="109"/>
      <c r="J52" s="11"/>
      <c r="K52" s="11"/>
      <c r="L52" s="11"/>
      <c r="M52" s="110"/>
      <c r="N52" s="11"/>
      <c r="O52" s="11"/>
      <c r="P52" s="11"/>
      <c r="Q52" s="11"/>
      <c r="R52" s="11"/>
      <c r="S52" s="109"/>
      <c r="T52" s="11"/>
      <c r="U52" s="11"/>
      <c r="V52" s="110"/>
      <c r="W52" s="11"/>
      <c r="X52" s="2">
        <v>345</v>
      </c>
      <c r="Y52" s="11"/>
      <c r="Z52" s="11"/>
      <c r="AA52" s="84"/>
      <c r="AB52" s="11"/>
      <c r="AC52" s="109"/>
      <c r="AD52" s="11"/>
      <c r="AE52" s="11"/>
      <c r="AF52" s="11"/>
      <c r="AG52" s="11"/>
      <c r="AH52" s="11"/>
      <c r="AI52" s="83"/>
      <c r="AJ52" s="94"/>
      <c r="AK52" s="11"/>
      <c r="AL52" s="84"/>
      <c r="AM52" s="111"/>
      <c r="AN52" s="11"/>
      <c r="AO52" s="11"/>
      <c r="AP52" s="11"/>
      <c r="AQ52" s="109"/>
      <c r="AR52" s="11"/>
      <c r="AS52" s="11"/>
      <c r="AT52" s="11"/>
      <c r="AU52" s="11"/>
      <c r="AV52" s="11"/>
      <c r="AW52" s="11"/>
      <c r="AX52" s="11"/>
      <c r="AY52" s="109"/>
      <c r="BA52" s="11"/>
      <c r="BB52" s="11"/>
      <c r="BC52" s="11"/>
      <c r="BD52" s="11"/>
      <c r="BE52" s="84"/>
      <c r="BF52" s="84"/>
      <c r="BG52" s="84"/>
      <c r="BH52" s="84"/>
      <c r="BI52" s="11"/>
      <c r="BJ52" s="11"/>
      <c r="BK52" s="110"/>
      <c r="BL52" s="11"/>
      <c r="BM52" s="11"/>
      <c r="BN52" s="11"/>
      <c r="BO52" s="11"/>
      <c r="BP52" s="11"/>
      <c r="BQ52" s="109"/>
      <c r="BR52" s="11"/>
      <c r="BS52" s="11"/>
      <c r="BT52" s="110"/>
      <c r="BU52" s="109"/>
      <c r="BV52" s="11"/>
      <c r="BW52" s="11"/>
      <c r="BX52" s="11"/>
      <c r="BY52" s="11"/>
      <c r="BZ52" s="110"/>
    </row>
    <row r="53" spans="1:78" s="58" customFormat="1" x14ac:dyDescent="0.2">
      <c r="A53" s="84" t="s">
        <v>355</v>
      </c>
      <c r="B53" s="84">
        <v>2030</v>
      </c>
      <c r="E53" s="109"/>
      <c r="F53" s="11"/>
      <c r="G53" s="11"/>
      <c r="H53" s="11"/>
      <c r="I53" s="109"/>
      <c r="J53" s="11"/>
      <c r="K53" s="11"/>
      <c r="L53" s="11"/>
      <c r="M53" s="110"/>
      <c r="N53" s="11"/>
      <c r="O53" s="11"/>
      <c r="P53" s="11"/>
      <c r="Q53" s="11"/>
      <c r="R53" s="11"/>
      <c r="S53" s="109"/>
      <c r="T53" s="11"/>
      <c r="U53" s="11"/>
      <c r="V53" s="110"/>
      <c r="W53" s="11"/>
      <c r="X53" s="2">
        <v>260</v>
      </c>
      <c r="Y53" s="11"/>
      <c r="Z53" s="11"/>
      <c r="AA53" s="84"/>
      <c r="AB53" s="11"/>
      <c r="AC53" s="109"/>
      <c r="AD53" s="11"/>
      <c r="AE53" s="11"/>
      <c r="AF53" s="11"/>
      <c r="AG53" s="11"/>
      <c r="AH53" s="11"/>
      <c r="AI53" s="83"/>
      <c r="AJ53" s="94"/>
      <c r="AK53" s="11"/>
      <c r="AL53" s="11"/>
      <c r="AM53" s="11"/>
      <c r="AN53" s="11"/>
      <c r="AO53" s="11"/>
      <c r="AP53" s="11"/>
      <c r="AQ53" s="109"/>
      <c r="AR53" s="11"/>
      <c r="AS53" s="11"/>
      <c r="AT53" s="11"/>
      <c r="AU53" s="11"/>
      <c r="AV53" s="11"/>
      <c r="AW53" s="11"/>
      <c r="AX53" s="11"/>
      <c r="AY53" s="109"/>
      <c r="BA53" s="11"/>
      <c r="BB53" s="11"/>
      <c r="BC53" s="11"/>
      <c r="BD53" s="11"/>
      <c r="BE53" s="84"/>
      <c r="BF53" s="84"/>
      <c r="BG53" s="84"/>
      <c r="BH53" s="84"/>
      <c r="BI53" s="11"/>
      <c r="BJ53" s="11"/>
      <c r="BK53" s="110"/>
      <c r="BL53" s="11"/>
      <c r="BM53" s="11"/>
      <c r="BN53" s="11"/>
      <c r="BO53" s="11"/>
      <c r="BP53" s="11"/>
      <c r="BQ53" s="109"/>
      <c r="BR53" s="11"/>
      <c r="BS53" s="11"/>
      <c r="BT53" s="110"/>
      <c r="BU53" s="109"/>
      <c r="BV53" s="11"/>
      <c r="BW53" s="11"/>
      <c r="BX53" s="11"/>
      <c r="BY53" s="11"/>
      <c r="BZ53" s="110"/>
    </row>
    <row r="54" spans="1:78" s="136" customFormat="1" x14ac:dyDescent="0.2">
      <c r="A54" s="135" t="s">
        <v>356</v>
      </c>
      <c r="B54" s="135">
        <v>2018</v>
      </c>
      <c r="C54" s="136" t="s">
        <v>357</v>
      </c>
      <c r="D54" s="136" t="s">
        <v>246</v>
      </c>
      <c r="E54" s="137"/>
      <c r="F54" s="138"/>
      <c r="G54" s="138"/>
      <c r="H54" s="138"/>
      <c r="I54" s="137"/>
      <c r="J54" s="138"/>
      <c r="K54" s="138"/>
      <c r="L54" s="138"/>
      <c r="M54" s="139"/>
      <c r="N54" s="138"/>
      <c r="O54" s="138"/>
      <c r="P54" s="138"/>
      <c r="Q54" s="138"/>
      <c r="R54" s="138"/>
      <c r="S54" s="137"/>
      <c r="T54" s="138"/>
      <c r="U54" s="138"/>
      <c r="V54" s="139"/>
      <c r="W54" s="138"/>
      <c r="X54" s="140">
        <f>271*constants!C4</f>
        <v>243.9</v>
      </c>
      <c r="Y54" s="138"/>
      <c r="Z54" s="138">
        <v>10</v>
      </c>
      <c r="AA54" s="135">
        <v>0.86</v>
      </c>
      <c r="AB54" s="138"/>
      <c r="AC54" s="137"/>
      <c r="AD54" s="138"/>
      <c r="AE54" s="138"/>
      <c r="AF54" s="138"/>
      <c r="AG54" s="138"/>
      <c r="AH54" s="138"/>
      <c r="AI54" s="141"/>
      <c r="AJ54" s="142"/>
      <c r="AK54" s="138"/>
      <c r="AL54" s="138"/>
      <c r="AM54" s="138"/>
      <c r="AN54" s="138"/>
      <c r="AO54" s="138"/>
      <c r="AP54" s="138"/>
      <c r="AQ54" s="137"/>
      <c r="AR54" s="138"/>
      <c r="AS54" s="138"/>
      <c r="AT54" s="138"/>
      <c r="AU54" s="138"/>
      <c r="AV54" s="138"/>
      <c r="AW54" s="138"/>
      <c r="AX54" s="138"/>
      <c r="AY54" s="137"/>
      <c r="BA54" s="138"/>
      <c r="BB54" s="138"/>
      <c r="BC54" s="138"/>
      <c r="BD54" s="138"/>
      <c r="BE54" s="135"/>
      <c r="BF54" s="135"/>
      <c r="BG54" s="135"/>
      <c r="BH54" s="135"/>
      <c r="BI54" s="138"/>
      <c r="BJ54" s="138"/>
      <c r="BK54" s="139"/>
      <c r="BL54" s="138"/>
      <c r="BM54" s="138"/>
      <c r="BN54" s="138"/>
      <c r="BO54" s="138"/>
      <c r="BP54" s="138"/>
      <c r="BQ54" s="137"/>
      <c r="BR54" s="138"/>
      <c r="BS54" s="138"/>
      <c r="BT54" s="139"/>
      <c r="BU54" s="137"/>
      <c r="BV54" s="138"/>
      <c r="BW54" s="138"/>
      <c r="BX54" s="138"/>
      <c r="BY54" s="138"/>
      <c r="BZ54" s="139"/>
    </row>
    <row r="55" spans="1:78" s="136" customFormat="1" x14ac:dyDescent="0.2">
      <c r="A55" s="135" t="s">
        <v>356</v>
      </c>
      <c r="B55" s="135">
        <v>2025</v>
      </c>
      <c r="C55" s="136" t="s">
        <v>357</v>
      </c>
      <c r="D55" s="136" t="s">
        <v>246</v>
      </c>
      <c r="E55" s="137"/>
      <c r="F55" s="138"/>
      <c r="G55" s="138"/>
      <c r="H55" s="138"/>
      <c r="I55" s="137"/>
      <c r="J55" s="138"/>
      <c r="K55" s="138"/>
      <c r="L55" s="138"/>
      <c r="M55" s="139"/>
      <c r="N55" s="138"/>
      <c r="O55" s="138"/>
      <c r="P55" s="138"/>
      <c r="Q55" s="138"/>
      <c r="R55" s="138"/>
      <c r="S55" s="137"/>
      <c r="T55" s="138"/>
      <c r="U55" s="138"/>
      <c r="V55" s="139"/>
      <c r="W55" s="138"/>
      <c r="X55" s="140">
        <f>189*constants!C4</f>
        <v>170.1</v>
      </c>
      <c r="Y55" s="138"/>
      <c r="Z55" s="138"/>
      <c r="AA55" s="135"/>
      <c r="AB55" s="138"/>
      <c r="AC55" s="137"/>
      <c r="AD55" s="138"/>
      <c r="AE55" s="138"/>
      <c r="AF55" s="138"/>
      <c r="AG55" s="138"/>
      <c r="AH55" s="138"/>
      <c r="AI55" s="141"/>
      <c r="AJ55" s="142"/>
      <c r="AK55" s="138"/>
      <c r="AL55" s="138"/>
      <c r="AM55" s="138"/>
      <c r="AN55" s="138"/>
      <c r="AO55" s="138"/>
      <c r="AP55" s="138"/>
      <c r="AQ55" s="137"/>
      <c r="AR55" s="138"/>
      <c r="AS55" s="138"/>
      <c r="AT55" s="138"/>
      <c r="AU55" s="138"/>
      <c r="AV55" s="138"/>
      <c r="AW55" s="138"/>
      <c r="AX55" s="138"/>
      <c r="AY55" s="137"/>
      <c r="BA55" s="138"/>
      <c r="BB55" s="138"/>
      <c r="BC55" s="138"/>
      <c r="BD55" s="138"/>
      <c r="BE55" s="135"/>
      <c r="BF55" s="135"/>
      <c r="BG55" s="135"/>
      <c r="BH55" s="135"/>
      <c r="BI55" s="138"/>
      <c r="BJ55" s="138"/>
      <c r="BK55" s="139"/>
      <c r="BL55" s="138"/>
      <c r="BM55" s="138"/>
      <c r="BN55" s="138"/>
      <c r="BO55" s="138"/>
      <c r="BP55" s="138"/>
      <c r="BQ55" s="137"/>
      <c r="BR55" s="138"/>
      <c r="BS55" s="138"/>
      <c r="BT55" s="139"/>
      <c r="BU55" s="137"/>
      <c r="BV55" s="138"/>
      <c r="BW55" s="138"/>
      <c r="BX55" s="138"/>
      <c r="BY55" s="138"/>
      <c r="BZ55" s="139"/>
    </row>
    <row r="56" spans="1:78" s="58" customFormat="1" x14ac:dyDescent="0.2">
      <c r="A56" s="84" t="s">
        <v>369</v>
      </c>
      <c r="B56" s="84"/>
      <c r="C56" s="58" t="s">
        <v>387</v>
      </c>
      <c r="E56" s="109"/>
      <c r="F56" s="11"/>
      <c r="G56" s="11"/>
      <c r="H56" s="11"/>
      <c r="I56" s="109"/>
      <c r="J56" s="11"/>
      <c r="K56" s="11"/>
      <c r="L56" s="11"/>
      <c r="M56" s="110"/>
      <c r="N56" s="11"/>
      <c r="O56" s="11"/>
      <c r="P56" s="11"/>
      <c r="Q56" s="11"/>
      <c r="R56" s="11"/>
      <c r="S56" s="109"/>
      <c r="T56" s="11"/>
      <c r="U56" s="11"/>
      <c r="V56" s="110"/>
      <c r="W56" s="11"/>
      <c r="X56" s="2"/>
      <c r="Y56" s="11"/>
      <c r="Z56" s="11"/>
      <c r="AA56" s="84"/>
      <c r="AB56" s="11"/>
      <c r="AC56" s="109"/>
      <c r="AD56" s="11"/>
      <c r="AE56" s="11"/>
      <c r="AF56" s="11"/>
      <c r="AG56" s="11"/>
      <c r="AH56" s="11"/>
      <c r="AI56" s="83"/>
      <c r="AJ56" s="94"/>
      <c r="AK56" s="11"/>
      <c r="AL56" s="11" t="s">
        <v>386</v>
      </c>
      <c r="AM56" s="117">
        <f>23/constants!$C$6*constants!$C$5</f>
        <v>7.6743410076743421</v>
      </c>
      <c r="AN56" s="11">
        <v>5.0000000000000001E-3</v>
      </c>
      <c r="AO56" s="11">
        <v>20</v>
      </c>
      <c r="AP56" s="11"/>
      <c r="AQ56" s="109"/>
      <c r="AR56" s="11"/>
      <c r="AS56" s="11"/>
      <c r="AT56" s="11"/>
      <c r="AU56" s="11"/>
      <c r="AV56" s="11"/>
      <c r="AW56" s="11"/>
      <c r="AX56" s="11"/>
      <c r="AY56" s="109"/>
      <c r="BA56" s="11"/>
      <c r="BB56" s="11"/>
      <c r="BC56" s="11"/>
      <c r="BD56" s="11"/>
      <c r="BE56" s="84"/>
      <c r="BF56" s="84"/>
      <c r="BG56" s="84"/>
      <c r="BH56" s="84"/>
      <c r="BI56" s="11"/>
      <c r="BJ56" s="11"/>
      <c r="BK56" s="110"/>
      <c r="BL56" s="11"/>
      <c r="BM56" s="11"/>
      <c r="BN56" s="11"/>
      <c r="BO56" s="11"/>
      <c r="BP56" s="11"/>
      <c r="BQ56" s="109"/>
      <c r="BR56" s="11"/>
      <c r="BS56" s="11"/>
      <c r="BT56" s="110"/>
      <c r="BU56" s="109"/>
      <c r="BV56" s="11"/>
      <c r="BW56" s="11"/>
      <c r="BX56" s="11"/>
      <c r="BY56" s="11"/>
      <c r="BZ56" s="110"/>
    </row>
    <row r="57" spans="1:78" s="58" customFormat="1" x14ac:dyDescent="0.2">
      <c r="A57" s="84" t="s">
        <v>369</v>
      </c>
      <c r="B57" s="84"/>
      <c r="C57" s="58" t="s">
        <v>388</v>
      </c>
      <c r="E57" s="109"/>
      <c r="F57" s="11"/>
      <c r="G57" s="11"/>
      <c r="H57" s="11"/>
      <c r="I57" s="109"/>
      <c r="J57" s="11"/>
      <c r="K57" s="11"/>
      <c r="L57" s="11"/>
      <c r="M57" s="110"/>
      <c r="N57" s="11"/>
      <c r="O57" s="11"/>
      <c r="P57" s="11"/>
      <c r="Q57" s="11"/>
      <c r="R57" s="11"/>
      <c r="S57" s="109"/>
      <c r="T57" s="11"/>
      <c r="U57" s="11"/>
      <c r="V57" s="110"/>
      <c r="W57" s="11"/>
      <c r="X57" s="2"/>
      <c r="Y57" s="11"/>
      <c r="Z57" s="11"/>
      <c r="AA57" s="84"/>
      <c r="AB57" s="11"/>
      <c r="AC57" s="109"/>
      <c r="AD57" s="11"/>
      <c r="AE57" s="11"/>
      <c r="AF57" s="11"/>
      <c r="AG57" s="11"/>
      <c r="AH57" s="11"/>
      <c r="AI57" s="83"/>
      <c r="AJ57" s="94"/>
      <c r="AK57" s="11"/>
      <c r="AL57" s="11" t="s">
        <v>386</v>
      </c>
      <c r="AM57" s="117">
        <f>100/constants!$C$6*constants!$C$5</f>
        <v>33.366700033366705</v>
      </c>
      <c r="AN57" s="11">
        <v>1.4999999999999999E-2</v>
      </c>
      <c r="AO57" s="11">
        <v>25</v>
      </c>
      <c r="AP57" s="11"/>
      <c r="AQ57" s="109"/>
      <c r="AR57" s="11"/>
      <c r="AS57" s="11"/>
      <c r="AT57" s="11"/>
      <c r="AU57" s="11"/>
      <c r="AV57" s="11"/>
      <c r="AW57" s="11"/>
      <c r="AX57" s="11"/>
      <c r="AY57" s="109"/>
      <c r="BA57" s="11"/>
      <c r="BB57" s="11"/>
      <c r="BC57" s="11"/>
      <c r="BD57" s="11"/>
      <c r="BE57" s="84"/>
      <c r="BF57" s="84"/>
      <c r="BG57" s="84"/>
      <c r="BH57" s="84"/>
      <c r="BI57" s="11"/>
      <c r="BJ57" s="11"/>
      <c r="BK57" s="110"/>
      <c r="BL57" s="11"/>
      <c r="BM57" s="11"/>
      <c r="BN57" s="11"/>
      <c r="BO57" s="11"/>
      <c r="BP57" s="11"/>
      <c r="BQ57" s="109"/>
      <c r="BR57" s="11"/>
      <c r="BS57" s="11"/>
      <c r="BT57" s="110"/>
      <c r="BU57" s="109"/>
      <c r="BV57" s="11"/>
      <c r="BW57" s="11"/>
      <c r="BX57" s="11"/>
      <c r="BY57" s="11"/>
      <c r="BZ57" s="110"/>
    </row>
    <row r="58" spans="1:78" s="58" customFormat="1" x14ac:dyDescent="0.2">
      <c r="A58" s="84" t="s">
        <v>369</v>
      </c>
      <c r="B58" s="84"/>
      <c r="C58" s="58" t="s">
        <v>389</v>
      </c>
      <c r="E58" s="109"/>
      <c r="F58" s="11"/>
      <c r="G58" s="11"/>
      <c r="H58" s="11"/>
      <c r="I58" s="109"/>
      <c r="J58" s="11"/>
      <c r="K58" s="11"/>
      <c r="L58" s="11"/>
      <c r="M58" s="110"/>
      <c r="N58" s="11"/>
      <c r="O58" s="11"/>
      <c r="P58" s="11"/>
      <c r="Q58" s="11"/>
      <c r="R58" s="11"/>
      <c r="S58" s="109"/>
      <c r="T58" s="11"/>
      <c r="U58" s="11"/>
      <c r="V58" s="110"/>
      <c r="W58" s="11"/>
      <c r="X58" s="2"/>
      <c r="Y58" s="11"/>
      <c r="Z58" s="11"/>
      <c r="AA58" s="84"/>
      <c r="AB58" s="11"/>
      <c r="AC58" s="109"/>
      <c r="AD58" s="11"/>
      <c r="AE58" s="11"/>
      <c r="AF58" s="11"/>
      <c r="AG58" s="11"/>
      <c r="AH58" s="11"/>
      <c r="AI58" s="83"/>
      <c r="AJ58" s="94"/>
      <c r="AK58" s="11"/>
      <c r="AL58" s="11" t="s">
        <v>386</v>
      </c>
      <c r="AM58" s="117">
        <f>195/constants!$C$6*constants!$C$5</f>
        <v>65.065065065065085</v>
      </c>
      <c r="AN58" s="11">
        <v>2.5000000000000001E-2</v>
      </c>
      <c r="AO58" s="11">
        <v>30</v>
      </c>
      <c r="AP58" s="11"/>
      <c r="AQ58" s="109"/>
      <c r="AR58" s="11"/>
      <c r="AS58" s="11"/>
      <c r="AT58" s="11"/>
      <c r="AU58" s="11"/>
      <c r="AV58" s="11"/>
      <c r="AW58" s="11"/>
      <c r="AX58" s="11"/>
      <c r="AY58" s="109"/>
      <c r="BA58" s="11"/>
      <c r="BB58" s="11"/>
      <c r="BC58" s="11"/>
      <c r="BD58" s="11"/>
      <c r="BE58" s="84"/>
      <c r="BF58" s="84"/>
      <c r="BG58" s="84"/>
      <c r="BH58" s="84"/>
      <c r="BI58" s="11"/>
      <c r="BJ58" s="11"/>
      <c r="BK58" s="110"/>
      <c r="BL58" s="11"/>
      <c r="BM58" s="11"/>
      <c r="BN58" s="11"/>
      <c r="BO58" s="11"/>
      <c r="BP58" s="11"/>
      <c r="BQ58" s="109"/>
      <c r="BR58" s="11"/>
      <c r="BS58" s="11"/>
      <c r="BT58" s="110"/>
      <c r="BU58" s="109"/>
      <c r="BV58" s="11"/>
      <c r="BW58" s="11"/>
      <c r="BX58" s="11"/>
      <c r="BY58" s="11"/>
      <c r="BZ58" s="110"/>
    </row>
    <row r="59" spans="1:78" s="58" customFormat="1" x14ac:dyDescent="0.2">
      <c r="A59" s="84" t="s">
        <v>370</v>
      </c>
      <c r="B59" s="84"/>
      <c r="C59" s="58" t="s">
        <v>387</v>
      </c>
      <c r="E59" s="109"/>
      <c r="F59" s="11"/>
      <c r="G59" s="11"/>
      <c r="H59" s="11"/>
      <c r="I59" s="109"/>
      <c r="J59" s="11"/>
      <c r="K59" s="11"/>
      <c r="L59" s="11"/>
      <c r="M59" s="110"/>
      <c r="N59" s="11"/>
      <c r="O59" s="11"/>
      <c r="P59" s="11"/>
      <c r="Q59" s="11"/>
      <c r="R59" s="11"/>
      <c r="S59" s="109"/>
      <c r="T59" s="11"/>
      <c r="U59" s="11"/>
      <c r="V59" s="110"/>
      <c r="W59" s="11"/>
      <c r="Y59" s="11"/>
      <c r="Z59" s="11"/>
      <c r="AA59" s="84"/>
      <c r="AB59" s="11"/>
      <c r="AC59" s="109"/>
      <c r="AD59" s="11">
        <v>1820</v>
      </c>
      <c r="AE59" s="11"/>
      <c r="AF59" s="11"/>
      <c r="AG59" s="11"/>
      <c r="AH59" s="11"/>
      <c r="AI59" s="83"/>
      <c r="AJ59" s="94"/>
      <c r="AK59" s="11"/>
      <c r="AL59" s="84" t="s">
        <v>390</v>
      </c>
      <c r="AM59" s="117">
        <f>50*constants!C5</f>
        <v>1.5015015015015016</v>
      </c>
      <c r="AN59" s="11"/>
      <c r="AO59" s="84">
        <v>20</v>
      </c>
      <c r="AP59" s="11"/>
      <c r="AQ59" s="109"/>
      <c r="AR59" s="11"/>
      <c r="AS59" s="11"/>
      <c r="AT59" s="11"/>
      <c r="AU59" s="11"/>
      <c r="AV59" s="11"/>
      <c r="AW59" s="11"/>
      <c r="AX59" s="11"/>
      <c r="AY59" s="109"/>
      <c r="BA59" s="11"/>
      <c r="BB59" s="11"/>
      <c r="BC59" s="11"/>
      <c r="BD59" s="11"/>
      <c r="BE59" s="84"/>
      <c r="BF59" s="84"/>
      <c r="BG59" s="84"/>
      <c r="BH59" s="84"/>
      <c r="BI59" s="11"/>
      <c r="BJ59" s="11"/>
      <c r="BK59" s="110"/>
      <c r="BL59" s="11"/>
      <c r="BM59" s="11"/>
      <c r="BN59" s="11"/>
      <c r="BO59" s="11"/>
      <c r="BP59" s="11"/>
      <c r="BQ59" s="109"/>
      <c r="BR59" s="11"/>
      <c r="BS59" s="11"/>
      <c r="BT59" s="110"/>
      <c r="BU59" s="109"/>
      <c r="BV59" s="11"/>
      <c r="BW59" s="11"/>
      <c r="BX59" s="11"/>
      <c r="BY59" s="11"/>
      <c r="BZ59" s="110"/>
    </row>
    <row r="60" spans="1:78" s="58" customFormat="1" x14ac:dyDescent="0.2">
      <c r="A60" s="84" t="s">
        <v>370</v>
      </c>
      <c r="B60" s="84"/>
      <c r="C60" s="58" t="s">
        <v>389</v>
      </c>
      <c r="E60" s="109"/>
      <c r="F60" s="11"/>
      <c r="G60" s="11"/>
      <c r="H60" s="11"/>
      <c r="I60" s="109"/>
      <c r="J60" s="11"/>
      <c r="K60" s="11"/>
      <c r="L60" s="11"/>
      <c r="M60" s="110"/>
      <c r="N60" s="11"/>
      <c r="O60" s="11"/>
      <c r="P60" s="11"/>
      <c r="Q60" s="11"/>
      <c r="R60" s="11"/>
      <c r="S60" s="109"/>
      <c r="T60" s="11"/>
      <c r="U60" s="11"/>
      <c r="V60" s="110"/>
      <c r="W60" s="11"/>
      <c r="Y60" s="11"/>
      <c r="Z60" s="11"/>
      <c r="AA60" s="84"/>
      <c r="AB60" s="11"/>
      <c r="AC60" s="109"/>
      <c r="AD60" s="11">
        <v>182</v>
      </c>
      <c r="AE60" s="11"/>
      <c r="AF60" s="11"/>
      <c r="AG60" s="11"/>
      <c r="AH60" s="11"/>
      <c r="AI60" s="83"/>
      <c r="AJ60" s="94"/>
      <c r="AK60" s="11"/>
      <c r="AL60" s="84" t="s">
        <v>390</v>
      </c>
      <c r="AM60" s="117">
        <f>500*constants!C5</f>
        <v>15.015015015015017</v>
      </c>
      <c r="AN60" s="11"/>
      <c r="AO60" s="84"/>
      <c r="AP60" s="11"/>
      <c r="AQ60" s="109"/>
      <c r="AR60" s="11"/>
      <c r="AS60" s="11"/>
      <c r="AT60" s="11"/>
      <c r="AU60" s="11"/>
      <c r="AV60" s="11"/>
      <c r="AW60" s="11"/>
      <c r="AX60" s="11"/>
      <c r="AY60" s="109"/>
      <c r="BA60" s="11"/>
      <c r="BB60" s="11"/>
      <c r="BC60" s="11"/>
      <c r="BD60" s="11"/>
      <c r="BE60" s="84"/>
      <c r="BF60" s="84"/>
      <c r="BG60" s="84"/>
      <c r="BH60" s="84"/>
      <c r="BI60" s="11"/>
      <c r="BJ60" s="11"/>
      <c r="BK60" s="110"/>
      <c r="BL60" s="11"/>
      <c r="BM60" s="11"/>
      <c r="BN60" s="11"/>
      <c r="BO60" s="11"/>
      <c r="BP60" s="11"/>
      <c r="BQ60" s="109"/>
      <c r="BR60" s="11"/>
      <c r="BS60" s="11"/>
      <c r="BT60" s="110"/>
      <c r="BU60" s="109"/>
      <c r="BV60" s="11"/>
      <c r="BW60" s="11"/>
      <c r="BX60" s="11"/>
      <c r="BY60" s="11"/>
      <c r="BZ60" s="110"/>
    </row>
    <row r="61" spans="1:78" s="58" customFormat="1" x14ac:dyDescent="0.2">
      <c r="A61" s="84" t="s">
        <v>371</v>
      </c>
      <c r="B61" s="84"/>
      <c r="E61" s="109"/>
      <c r="F61" s="11"/>
      <c r="G61" s="11"/>
      <c r="H61" s="11"/>
      <c r="I61" s="109"/>
      <c r="J61" s="11"/>
      <c r="K61" s="11"/>
      <c r="L61" s="11"/>
      <c r="M61" s="110"/>
      <c r="N61" s="11"/>
      <c r="O61" s="11"/>
      <c r="P61" s="11"/>
      <c r="Q61" s="11"/>
      <c r="R61" s="11"/>
      <c r="S61" s="109"/>
      <c r="T61" s="11"/>
      <c r="U61" s="11"/>
      <c r="V61" s="110"/>
      <c r="W61" s="11"/>
      <c r="Y61" s="11"/>
      <c r="Z61" s="11"/>
      <c r="AA61" s="84"/>
      <c r="AB61" s="11"/>
      <c r="AC61" s="109"/>
      <c r="AD61" s="11"/>
      <c r="AE61" s="11"/>
      <c r="AF61" s="11"/>
      <c r="AG61" s="11"/>
      <c r="AH61" s="11"/>
      <c r="AI61" s="83"/>
      <c r="AJ61" s="94"/>
      <c r="AK61" s="11"/>
      <c r="AL61" s="11"/>
      <c r="AM61" s="117"/>
      <c r="AN61" s="11"/>
      <c r="AO61" s="11"/>
      <c r="AP61" s="11"/>
      <c r="AQ61" s="109"/>
      <c r="AR61" s="117">
        <f>450000/257</f>
        <v>1750.9727626459144</v>
      </c>
      <c r="AU61" s="11">
        <v>0.01</v>
      </c>
      <c r="AV61" s="83">
        <v>0.9</v>
      </c>
      <c r="AW61" s="11"/>
      <c r="AX61" s="11">
        <v>15</v>
      </c>
      <c r="AY61" s="109"/>
      <c r="BA61" s="11"/>
      <c r="BB61" s="11"/>
      <c r="BC61" s="11"/>
      <c r="BD61" s="11"/>
      <c r="BE61" s="84"/>
      <c r="BF61" s="84"/>
      <c r="BG61" s="84"/>
      <c r="BH61" s="84"/>
      <c r="BI61" s="11"/>
      <c r="BJ61" s="11"/>
      <c r="BK61" s="110"/>
      <c r="BL61" s="11"/>
      <c r="BM61" s="11"/>
      <c r="BN61" s="11"/>
      <c r="BO61" s="11"/>
      <c r="BP61" s="11"/>
      <c r="BQ61" s="109"/>
      <c r="BR61" s="11"/>
      <c r="BS61" s="11"/>
      <c r="BT61" s="110"/>
      <c r="BU61" s="109"/>
      <c r="BV61" s="11"/>
      <c r="BW61" s="11"/>
      <c r="BX61" s="11"/>
      <c r="BY61" s="11"/>
      <c r="BZ61" s="110"/>
    </row>
    <row r="62" spans="1:78" s="58" customFormat="1" x14ac:dyDescent="0.2">
      <c r="A62" s="84" t="s">
        <v>372</v>
      </c>
      <c r="B62" s="84">
        <v>2025</v>
      </c>
      <c r="E62" s="109"/>
      <c r="F62" s="11"/>
      <c r="G62" s="11"/>
      <c r="H62" s="11"/>
      <c r="I62" s="109"/>
      <c r="J62" s="11"/>
      <c r="K62" s="11"/>
      <c r="L62" s="11"/>
      <c r="M62" s="110"/>
      <c r="N62" s="11"/>
      <c r="O62" s="11"/>
      <c r="P62" s="11"/>
      <c r="Q62" s="11"/>
      <c r="R62" s="11"/>
      <c r="S62" s="109"/>
      <c r="T62" s="11"/>
      <c r="U62" s="11"/>
      <c r="V62" s="110"/>
      <c r="W62" s="11"/>
      <c r="Y62" s="11"/>
      <c r="Z62" s="11"/>
      <c r="AA62" s="84"/>
      <c r="AB62" s="11"/>
      <c r="AC62" s="109"/>
      <c r="AD62" s="11">
        <v>932</v>
      </c>
      <c r="AE62" s="11">
        <v>7.0000000000000007E-2</v>
      </c>
      <c r="AF62" s="11"/>
      <c r="AG62" s="11">
        <v>30</v>
      </c>
      <c r="AH62" s="11"/>
      <c r="AI62" s="83"/>
      <c r="AJ62" s="94">
        <v>0.57999999999999996</v>
      </c>
      <c r="AK62" s="11"/>
      <c r="AL62" s="11"/>
      <c r="AM62" s="117"/>
      <c r="AN62" s="11"/>
      <c r="AO62" s="11"/>
      <c r="AP62" s="11"/>
      <c r="AQ62" s="109"/>
      <c r="AR62" s="11"/>
      <c r="AS62" s="11"/>
      <c r="AT62" s="11">
        <v>300</v>
      </c>
      <c r="AU62" s="11">
        <v>0.04</v>
      </c>
      <c r="AV62" s="11"/>
      <c r="AW62" s="11">
        <v>1</v>
      </c>
      <c r="AX62" s="84">
        <v>15</v>
      </c>
      <c r="AY62" s="109"/>
      <c r="BA62" s="11"/>
      <c r="BB62" s="11"/>
      <c r="BC62" s="11"/>
      <c r="BD62" s="11"/>
      <c r="BE62" s="84"/>
      <c r="BF62" s="84"/>
      <c r="BG62" s="84"/>
      <c r="BH62" s="84"/>
      <c r="BI62" s="11"/>
      <c r="BJ62" s="11"/>
      <c r="BK62" s="110"/>
      <c r="BL62" s="11"/>
      <c r="BM62" s="11"/>
      <c r="BN62" s="11"/>
      <c r="BO62" s="11"/>
      <c r="BP62" s="11"/>
      <c r="BQ62" s="109"/>
      <c r="BR62" s="11"/>
      <c r="BS62" s="11"/>
      <c r="BT62" s="110"/>
      <c r="BU62" s="109"/>
      <c r="BV62" s="11"/>
      <c r="BW62" s="11"/>
      <c r="BX62" s="11"/>
      <c r="BY62" s="11"/>
      <c r="BZ62" s="110"/>
    </row>
    <row r="63" spans="1:78" s="58" customFormat="1" x14ac:dyDescent="0.2">
      <c r="A63" s="84" t="s">
        <v>372</v>
      </c>
      <c r="B63" s="84">
        <v>2050</v>
      </c>
      <c r="E63" s="109"/>
      <c r="F63" s="11"/>
      <c r="G63" s="11"/>
      <c r="H63" s="11"/>
      <c r="I63" s="109"/>
      <c r="J63" s="11"/>
      <c r="K63" s="11"/>
      <c r="L63" s="11"/>
      <c r="M63" s="110"/>
      <c r="N63" s="11"/>
      <c r="O63" s="11"/>
      <c r="P63" s="11"/>
      <c r="Q63" s="11"/>
      <c r="R63" s="11"/>
      <c r="S63" s="109"/>
      <c r="T63" s="11"/>
      <c r="U63" s="11"/>
      <c r="V63" s="110"/>
      <c r="W63" s="11"/>
      <c r="Y63" s="11"/>
      <c r="Z63" s="11"/>
      <c r="AA63" s="84"/>
      <c r="AB63" s="11"/>
      <c r="AC63" s="109"/>
      <c r="AD63" s="84">
        <v>334</v>
      </c>
      <c r="AE63" s="11">
        <v>0.02</v>
      </c>
      <c r="AF63" s="11"/>
      <c r="AG63" s="11">
        <v>30</v>
      </c>
      <c r="AH63" s="11"/>
      <c r="AI63" s="83"/>
      <c r="AJ63" s="94">
        <v>0.7</v>
      </c>
      <c r="AK63" s="11"/>
      <c r="AL63" s="11"/>
      <c r="AM63" s="11"/>
      <c r="AN63" s="11"/>
      <c r="AO63" s="11"/>
      <c r="AP63" s="11"/>
      <c r="AQ63" s="109"/>
      <c r="AR63" s="11"/>
      <c r="AS63" s="11"/>
      <c r="AT63" s="11"/>
      <c r="AU63" s="11"/>
      <c r="AV63" s="11"/>
      <c r="AW63" s="11"/>
      <c r="AX63" s="11"/>
      <c r="AY63" s="109"/>
      <c r="BA63" s="11"/>
      <c r="BB63" s="11"/>
      <c r="BC63" s="11"/>
      <c r="BD63" s="11"/>
      <c r="BE63" s="84"/>
      <c r="BF63" s="84"/>
      <c r="BG63" s="84"/>
      <c r="BH63" s="84"/>
      <c r="BI63" s="11"/>
      <c r="BJ63" s="11"/>
      <c r="BK63" s="110"/>
      <c r="BL63" s="11"/>
      <c r="BM63" s="11"/>
      <c r="BN63" s="11"/>
      <c r="BO63" s="11"/>
      <c r="BP63" s="11"/>
      <c r="BQ63" s="109"/>
      <c r="BR63" s="11"/>
      <c r="BS63" s="11"/>
      <c r="BT63" s="110"/>
      <c r="BU63" s="109"/>
      <c r="BV63" s="11"/>
      <c r="BW63" s="11"/>
      <c r="BX63" s="11"/>
      <c r="BY63" s="11"/>
      <c r="BZ63" s="110"/>
    </row>
    <row r="64" spans="1:78" s="58" customFormat="1" x14ac:dyDescent="0.2">
      <c r="A64" s="84" t="s">
        <v>375</v>
      </c>
      <c r="B64" s="84"/>
      <c r="C64" s="58" t="s">
        <v>376</v>
      </c>
      <c r="E64" s="109"/>
      <c r="F64" s="11"/>
      <c r="G64" s="11"/>
      <c r="H64" s="11"/>
      <c r="I64" s="109"/>
      <c r="J64" s="11"/>
      <c r="K64" s="11"/>
      <c r="L64" s="11"/>
      <c r="M64" s="110"/>
      <c r="N64" s="11"/>
      <c r="O64" s="11"/>
      <c r="P64" s="11"/>
      <c r="Q64" s="11"/>
      <c r="R64" s="11"/>
      <c r="S64" s="109"/>
      <c r="T64" s="11"/>
      <c r="U64" s="11"/>
      <c r="V64" s="110"/>
      <c r="W64" s="11"/>
      <c r="Y64" s="11"/>
      <c r="Z64" s="11"/>
      <c r="AA64" s="84"/>
      <c r="AB64" s="11"/>
      <c r="AC64" s="109"/>
      <c r="AD64" s="84"/>
      <c r="AE64" s="11"/>
      <c r="AF64" s="11"/>
      <c r="AG64" s="11"/>
      <c r="AH64" s="11"/>
      <c r="AI64" s="83"/>
      <c r="AJ64" s="94"/>
      <c r="AK64" s="11"/>
      <c r="AL64" s="183" t="s">
        <v>397</v>
      </c>
      <c r="AM64" s="183"/>
      <c r="AN64" s="183"/>
      <c r="AO64" s="183"/>
      <c r="AP64" s="11"/>
      <c r="AQ64" s="109"/>
      <c r="AR64" s="11"/>
      <c r="AS64" s="11"/>
      <c r="AT64" s="11"/>
      <c r="AU64" s="11"/>
      <c r="AV64" s="11"/>
      <c r="AW64" s="11"/>
      <c r="AX64" s="11"/>
      <c r="AY64" s="109"/>
      <c r="BA64" s="11"/>
      <c r="BB64" s="11"/>
      <c r="BC64" s="11"/>
      <c r="BD64" s="11"/>
      <c r="BE64" s="84"/>
      <c r="BF64" s="84"/>
      <c r="BG64" s="84"/>
      <c r="BH64" s="84"/>
      <c r="BI64" s="11"/>
      <c r="BJ64" s="11"/>
      <c r="BK64" s="110"/>
      <c r="BL64" s="11"/>
      <c r="BM64" s="11"/>
      <c r="BN64" s="11"/>
      <c r="BO64" s="11"/>
      <c r="BP64" s="11"/>
      <c r="BQ64" s="109"/>
      <c r="BR64" s="11"/>
      <c r="BS64" s="11"/>
      <c r="BT64" s="110"/>
      <c r="BU64" s="109"/>
      <c r="BV64" s="11"/>
      <c r="BW64" s="11"/>
      <c r="BX64" s="11"/>
      <c r="BY64" s="11"/>
      <c r="BZ64" s="110"/>
    </row>
    <row r="65" spans="1:78" s="58" customFormat="1" x14ac:dyDescent="0.2">
      <c r="A65" s="84" t="s">
        <v>377</v>
      </c>
      <c r="B65" s="84" t="s">
        <v>380</v>
      </c>
      <c r="C65" s="58" t="s">
        <v>378</v>
      </c>
      <c r="E65" s="109"/>
      <c r="F65" s="11"/>
      <c r="G65" s="11"/>
      <c r="H65" s="11"/>
      <c r="I65" s="109"/>
      <c r="J65" s="11"/>
      <c r="K65" s="11"/>
      <c r="L65" s="11"/>
      <c r="M65" s="110"/>
      <c r="N65" s="11"/>
      <c r="O65" s="11"/>
      <c r="P65" s="11"/>
      <c r="Q65" s="11"/>
      <c r="R65" s="11"/>
      <c r="S65" s="109"/>
      <c r="T65" s="11"/>
      <c r="U65" s="11"/>
      <c r="V65" s="110"/>
      <c r="W65" s="11"/>
      <c r="Y65" s="11"/>
      <c r="Z65" s="11"/>
      <c r="AA65" s="84"/>
      <c r="AB65" s="11"/>
      <c r="AC65" s="109"/>
      <c r="AD65" s="84"/>
      <c r="AE65" s="11"/>
      <c r="AF65" s="11"/>
      <c r="AG65" s="11"/>
      <c r="AH65" s="11"/>
      <c r="AI65" s="83"/>
      <c r="AJ65" s="94"/>
      <c r="AK65" s="11"/>
      <c r="AL65" s="11"/>
      <c r="AM65" s="129">
        <f>11.45*constants!C7</f>
        <v>13.167499999999999</v>
      </c>
      <c r="AN65" s="128">
        <f>0.34/11.45</f>
        <v>2.9694323144104806E-2</v>
      </c>
      <c r="AO65" s="11"/>
      <c r="AP65" s="11"/>
      <c r="AQ65" s="109"/>
      <c r="AR65" s="11"/>
      <c r="AS65" s="11"/>
      <c r="AT65" s="11"/>
      <c r="AU65" s="11"/>
      <c r="AV65" s="11"/>
      <c r="AW65" s="11"/>
      <c r="AX65" s="11"/>
      <c r="AY65" s="109"/>
      <c r="BA65" s="11"/>
      <c r="BB65" s="11"/>
      <c r="BC65" s="11"/>
      <c r="BD65" s="11"/>
      <c r="BE65" s="84"/>
      <c r="BF65" s="84"/>
      <c r="BG65" s="84"/>
      <c r="BH65" s="84"/>
      <c r="BI65" s="11"/>
      <c r="BJ65" s="11"/>
      <c r="BK65" s="110"/>
      <c r="BL65" s="11"/>
      <c r="BM65" s="11"/>
      <c r="BN65" s="11"/>
      <c r="BO65" s="11"/>
      <c r="BP65" s="11"/>
      <c r="BQ65" s="109"/>
      <c r="BR65" s="11"/>
      <c r="BS65" s="11"/>
      <c r="BT65" s="110"/>
      <c r="BU65" s="109"/>
      <c r="BV65" s="11"/>
      <c r="BW65" s="11"/>
      <c r="BX65" s="11"/>
      <c r="BY65" s="11"/>
      <c r="BZ65" s="110"/>
    </row>
    <row r="66" spans="1:78" s="58" customFormat="1" x14ac:dyDescent="0.2">
      <c r="A66" s="84" t="s">
        <v>377</v>
      </c>
      <c r="B66" s="84" t="s">
        <v>380</v>
      </c>
      <c r="C66" s="58" t="s">
        <v>379</v>
      </c>
      <c r="E66" s="109"/>
      <c r="F66" s="11"/>
      <c r="G66" s="11"/>
      <c r="H66" s="11"/>
      <c r="I66" s="109"/>
      <c r="J66" s="11"/>
      <c r="K66" s="11"/>
      <c r="L66" s="11"/>
      <c r="M66" s="110"/>
      <c r="N66" s="11"/>
      <c r="O66" s="11"/>
      <c r="P66" s="11"/>
      <c r="Q66" s="11"/>
      <c r="R66" s="11"/>
      <c r="S66" s="109"/>
      <c r="T66" s="11"/>
      <c r="U66" s="11"/>
      <c r="V66" s="110"/>
      <c r="W66" s="11"/>
      <c r="Y66" s="11"/>
      <c r="Z66" s="11"/>
      <c r="AA66" s="84"/>
      <c r="AB66" s="11"/>
      <c r="AC66" s="109"/>
      <c r="AD66" s="84"/>
      <c r="AE66" s="11"/>
      <c r="AF66" s="11"/>
      <c r="AG66" s="11"/>
      <c r="AH66" s="11"/>
      <c r="AI66" s="83"/>
      <c r="AJ66" s="94"/>
      <c r="AK66" s="11"/>
      <c r="AL66" s="11"/>
      <c r="AM66" s="129">
        <f>55*constants!C7</f>
        <v>63.249999999999993</v>
      </c>
      <c r="AN66" s="128">
        <f>1.06/55</f>
        <v>1.9272727272727275E-2</v>
      </c>
      <c r="AO66" s="11"/>
      <c r="AP66" s="11"/>
      <c r="AQ66" s="109"/>
      <c r="AR66" s="11"/>
      <c r="AS66" s="11"/>
      <c r="AT66" s="11"/>
      <c r="AU66" s="11"/>
      <c r="AV66" s="11"/>
      <c r="AW66" s="11"/>
      <c r="AX66" s="11"/>
      <c r="AY66" s="109"/>
      <c r="BA66" s="11"/>
      <c r="BB66" s="11"/>
      <c r="BC66" s="11"/>
      <c r="BD66" s="11"/>
      <c r="BE66" s="84"/>
      <c r="BF66" s="84"/>
      <c r="BG66" s="84"/>
      <c r="BH66" s="84"/>
      <c r="BI66" s="11"/>
      <c r="BJ66" s="11"/>
      <c r="BK66" s="110"/>
      <c r="BL66" s="11"/>
      <c r="BM66" s="11"/>
      <c r="BN66" s="11"/>
      <c r="BO66" s="11"/>
      <c r="BP66" s="11"/>
      <c r="BQ66" s="109"/>
      <c r="BR66" s="11"/>
      <c r="BS66" s="11"/>
      <c r="BT66" s="110"/>
      <c r="BU66" s="109"/>
      <c r="BV66" s="11"/>
      <c r="BW66" s="11"/>
      <c r="BX66" s="11"/>
      <c r="BY66" s="11"/>
      <c r="BZ66" s="110"/>
    </row>
    <row r="67" spans="1:78" s="58" customFormat="1" x14ac:dyDescent="0.2">
      <c r="A67" s="84" t="s">
        <v>377</v>
      </c>
      <c r="B67" s="84" t="s">
        <v>381</v>
      </c>
      <c r="C67" s="58" t="s">
        <v>379</v>
      </c>
      <c r="E67" s="109"/>
      <c r="F67" s="11"/>
      <c r="G67" s="11"/>
      <c r="H67" s="11"/>
      <c r="I67" s="109"/>
      <c r="J67" s="11"/>
      <c r="K67" s="11"/>
      <c r="L67" s="11"/>
      <c r="M67" s="110"/>
      <c r="N67" s="11"/>
      <c r="O67" s="11"/>
      <c r="P67" s="11"/>
      <c r="Q67" s="11"/>
      <c r="R67" s="11"/>
      <c r="S67" s="109"/>
      <c r="T67" s="11"/>
      <c r="U67" s="11"/>
      <c r="V67" s="110"/>
      <c r="W67" s="11"/>
      <c r="Y67" s="11"/>
      <c r="Z67" s="11"/>
      <c r="AA67" s="84"/>
      <c r="AB67" s="11"/>
      <c r="AC67" s="109"/>
      <c r="AD67" s="84"/>
      <c r="AE67" s="11"/>
      <c r="AF67" s="11"/>
      <c r="AG67" s="11"/>
      <c r="AH67" s="11"/>
      <c r="AI67" s="83"/>
      <c r="AJ67" s="94"/>
      <c r="AK67" s="11"/>
      <c r="AL67" s="11"/>
      <c r="AM67" s="129">
        <f>35*constants!C7</f>
        <v>40.25</v>
      </c>
      <c r="AN67" s="128">
        <f>0.82/35</f>
        <v>2.3428571428571427E-2</v>
      </c>
      <c r="AO67" s="11"/>
      <c r="AP67" s="11"/>
      <c r="AQ67" s="109"/>
      <c r="AR67" s="11"/>
      <c r="AS67" s="11"/>
      <c r="AT67" s="11"/>
      <c r="AU67" s="11"/>
      <c r="AV67" s="11"/>
      <c r="AW67" s="11"/>
      <c r="AX67" s="11"/>
      <c r="AY67" s="109"/>
      <c r="BA67" s="11"/>
      <c r="BB67" s="11"/>
      <c r="BC67" s="11"/>
      <c r="BD67" s="11"/>
      <c r="BE67" s="84"/>
      <c r="BF67" s="84"/>
      <c r="BG67" s="84"/>
      <c r="BH67" s="84"/>
      <c r="BI67" s="11"/>
      <c r="BJ67" s="11"/>
      <c r="BK67" s="110"/>
      <c r="BL67" s="11"/>
      <c r="BM67" s="11"/>
      <c r="BN67" s="11"/>
      <c r="BO67" s="11"/>
      <c r="BP67" s="11"/>
      <c r="BQ67" s="109"/>
      <c r="BR67" s="11"/>
      <c r="BS67" s="11"/>
      <c r="BT67" s="110"/>
      <c r="BU67" s="109"/>
      <c r="BV67" s="11"/>
      <c r="BW67" s="11"/>
      <c r="BX67" s="11"/>
      <c r="BY67" s="11"/>
      <c r="BZ67" s="110"/>
    </row>
    <row r="68" spans="1:78" s="58" customFormat="1" x14ac:dyDescent="0.2">
      <c r="A68" s="84" t="s">
        <v>395</v>
      </c>
      <c r="B68" s="84">
        <v>2018</v>
      </c>
      <c r="C68" s="58" t="s">
        <v>393</v>
      </c>
      <c r="E68" s="109"/>
      <c r="F68" s="11"/>
      <c r="G68" s="11"/>
      <c r="H68" s="11"/>
      <c r="I68" s="109"/>
      <c r="J68" s="11"/>
      <c r="K68" s="11"/>
      <c r="L68" s="11"/>
      <c r="M68" s="110"/>
      <c r="N68" s="11"/>
      <c r="O68" s="11"/>
      <c r="P68" s="11"/>
      <c r="Q68" s="11"/>
      <c r="R68" s="11"/>
      <c r="S68" s="109"/>
      <c r="T68" s="11"/>
      <c r="U68" s="11"/>
      <c r="V68" s="110"/>
      <c r="W68" s="11"/>
      <c r="Y68" s="11"/>
      <c r="Z68" s="11"/>
      <c r="AA68" s="84"/>
      <c r="AB68" s="11"/>
      <c r="AC68" s="109"/>
      <c r="AD68" s="84">
        <v>1900</v>
      </c>
      <c r="AE68" s="11">
        <v>0.02</v>
      </c>
      <c r="AF68" s="11"/>
      <c r="AG68" s="11"/>
      <c r="AH68" s="11"/>
      <c r="AI68" s="83"/>
      <c r="AJ68" s="94">
        <v>0.62</v>
      </c>
      <c r="AK68" s="11"/>
      <c r="AL68" s="11"/>
      <c r="AM68" s="129"/>
      <c r="AN68" s="11"/>
      <c r="AO68" s="11"/>
      <c r="AP68" s="11"/>
      <c r="AQ68" s="109"/>
      <c r="AR68" s="11"/>
      <c r="AS68" s="11"/>
      <c r="AT68" s="11"/>
      <c r="AU68" s="11"/>
      <c r="AV68" s="11"/>
      <c r="AW68" s="11"/>
      <c r="AX68" s="11"/>
      <c r="AY68" s="109"/>
      <c r="BA68" s="11">
        <v>800</v>
      </c>
      <c r="BB68" s="11">
        <v>0.83</v>
      </c>
      <c r="BC68" s="11"/>
      <c r="BD68" s="11"/>
      <c r="BE68" s="84"/>
      <c r="BF68" s="84"/>
      <c r="BG68" s="84"/>
      <c r="BH68" s="84"/>
      <c r="BI68" s="11"/>
      <c r="BJ68" s="11"/>
      <c r="BK68" s="110"/>
      <c r="BL68" s="11"/>
      <c r="BM68" s="11"/>
      <c r="BN68" s="11"/>
      <c r="BO68" s="11"/>
      <c r="BP68" s="11"/>
      <c r="BQ68" s="109"/>
      <c r="BR68" s="11"/>
      <c r="BS68" s="11"/>
      <c r="BT68" s="110"/>
      <c r="BU68" s="109"/>
      <c r="BV68" s="11"/>
      <c r="BW68" s="11"/>
      <c r="BX68" s="11"/>
      <c r="BY68" s="11"/>
      <c r="BZ68" s="110"/>
    </row>
    <row r="69" spans="1:78" s="58" customFormat="1" x14ac:dyDescent="0.2">
      <c r="A69" s="84" t="s">
        <v>395</v>
      </c>
      <c r="B69" s="84">
        <v>2030</v>
      </c>
      <c r="E69" s="109"/>
      <c r="F69" s="11"/>
      <c r="G69" s="11"/>
      <c r="H69" s="11"/>
      <c r="I69" s="109"/>
      <c r="J69" s="11"/>
      <c r="K69" s="11"/>
      <c r="L69" s="11"/>
      <c r="M69" s="110"/>
      <c r="N69" s="11"/>
      <c r="O69" s="11"/>
      <c r="P69" s="11"/>
      <c r="Q69" s="11"/>
      <c r="R69" s="11"/>
      <c r="S69" s="109"/>
      <c r="T69" s="11"/>
      <c r="U69" s="11"/>
      <c r="V69" s="110"/>
      <c r="W69" s="11"/>
      <c r="Y69" s="11"/>
      <c r="Z69" s="11"/>
      <c r="AA69" s="84"/>
      <c r="AB69" s="11"/>
      <c r="AC69" s="109"/>
      <c r="AD69" s="84">
        <v>300</v>
      </c>
      <c r="AE69" s="11">
        <v>0.02</v>
      </c>
      <c r="AF69" s="11"/>
      <c r="AG69" s="11"/>
      <c r="AH69" s="11"/>
      <c r="AI69" s="83"/>
      <c r="AJ69" s="94">
        <v>0.69</v>
      </c>
      <c r="AK69" s="11"/>
      <c r="AL69" s="11"/>
      <c r="AM69" s="129"/>
      <c r="AN69" s="11"/>
      <c r="AO69" s="11"/>
      <c r="AP69" s="11"/>
      <c r="AQ69" s="109"/>
      <c r="AR69" s="11"/>
      <c r="AS69" s="11"/>
      <c r="AT69" s="11"/>
      <c r="AU69" s="11"/>
      <c r="AV69" s="11"/>
      <c r="AW69" s="11"/>
      <c r="AX69" s="11"/>
      <c r="AY69" s="109"/>
      <c r="BA69" s="11"/>
      <c r="BB69" s="11"/>
      <c r="BC69" s="11"/>
      <c r="BD69" s="11"/>
      <c r="BE69" s="84"/>
      <c r="BF69" s="84"/>
      <c r="BG69" s="84"/>
      <c r="BH69" s="84"/>
      <c r="BI69" s="11"/>
      <c r="BJ69" s="11"/>
      <c r="BK69" s="110"/>
      <c r="BL69" s="11"/>
      <c r="BM69" s="11"/>
      <c r="BN69" s="11"/>
      <c r="BO69" s="11"/>
      <c r="BP69" s="11"/>
      <c r="BQ69" s="109"/>
      <c r="BR69" s="11"/>
      <c r="BS69" s="11"/>
      <c r="BT69" s="110"/>
      <c r="BU69" s="109"/>
      <c r="BV69" s="11"/>
      <c r="BW69" s="11"/>
      <c r="BX69" s="11"/>
      <c r="BY69" s="11"/>
      <c r="BZ69" s="110"/>
    </row>
    <row r="70" spans="1:78" s="58" customFormat="1" x14ac:dyDescent="0.2">
      <c r="A70" s="84"/>
      <c r="B70" s="84"/>
      <c r="E70" s="109"/>
      <c r="F70" s="11"/>
      <c r="G70" s="11"/>
      <c r="H70" s="11"/>
      <c r="I70" s="109"/>
      <c r="J70" s="11"/>
      <c r="K70" s="11"/>
      <c r="L70" s="11"/>
      <c r="M70" s="110"/>
      <c r="N70" s="11"/>
      <c r="O70" s="11"/>
      <c r="P70" s="11"/>
      <c r="Q70" s="11"/>
      <c r="R70" s="11"/>
      <c r="S70" s="109"/>
      <c r="T70" s="11"/>
      <c r="U70" s="11"/>
      <c r="V70" s="110"/>
      <c r="W70" s="11"/>
      <c r="Y70" s="11"/>
      <c r="Z70" s="11"/>
      <c r="AA70" s="84"/>
      <c r="AB70" s="11"/>
      <c r="AC70" s="109"/>
      <c r="AD70" s="84"/>
      <c r="AE70" s="11"/>
      <c r="AF70" s="11"/>
      <c r="AG70" s="11"/>
      <c r="AH70" s="11"/>
      <c r="AI70" s="83"/>
      <c r="AJ70" s="94"/>
      <c r="AK70" s="11"/>
      <c r="AL70" s="11"/>
      <c r="AM70" s="129"/>
      <c r="AN70" s="11"/>
      <c r="AO70" s="11"/>
      <c r="AP70" s="11"/>
      <c r="AQ70" s="109"/>
      <c r="AR70" s="11"/>
      <c r="AS70" s="11"/>
      <c r="AT70" s="11"/>
      <c r="AU70" s="11"/>
      <c r="AV70" s="11"/>
      <c r="AW70" s="11"/>
      <c r="AX70" s="11"/>
      <c r="AY70" s="109"/>
      <c r="BA70" s="11"/>
      <c r="BB70" s="11"/>
      <c r="BC70" s="11"/>
      <c r="BD70" s="11"/>
      <c r="BE70" s="84"/>
      <c r="BF70" s="84"/>
      <c r="BG70" s="84"/>
      <c r="BH70" s="84"/>
      <c r="BI70" s="11"/>
      <c r="BJ70" s="11"/>
      <c r="BK70" s="110"/>
      <c r="BL70" s="11"/>
      <c r="BM70" s="11"/>
      <c r="BN70" s="11"/>
      <c r="BO70" s="11"/>
      <c r="BP70" s="11"/>
      <c r="BQ70" s="109"/>
      <c r="BR70" s="11"/>
      <c r="BS70" s="11"/>
      <c r="BT70" s="110"/>
      <c r="BU70" s="109"/>
      <c r="BV70" s="11"/>
      <c r="BW70" s="11"/>
      <c r="BX70" s="11"/>
      <c r="BY70" s="11"/>
      <c r="BZ70" s="110"/>
    </row>
    <row r="71" spans="1:78" s="58" customFormat="1" x14ac:dyDescent="0.2">
      <c r="A71" s="84"/>
      <c r="B71" s="84"/>
      <c r="E71" s="109"/>
      <c r="F71" s="11"/>
      <c r="G71" s="11"/>
      <c r="H71" s="11"/>
      <c r="I71" s="109"/>
      <c r="J71" s="11"/>
      <c r="K71" s="11"/>
      <c r="L71" s="11"/>
      <c r="M71" s="110"/>
      <c r="N71" s="11"/>
      <c r="O71" s="11"/>
      <c r="P71" s="11"/>
      <c r="Q71" s="11"/>
      <c r="R71" s="11"/>
      <c r="S71" s="109"/>
      <c r="T71" s="11"/>
      <c r="U71" s="11"/>
      <c r="V71" s="110"/>
      <c r="W71" s="11"/>
      <c r="Y71" s="11"/>
      <c r="Z71" s="11"/>
      <c r="AA71" s="84"/>
      <c r="AB71" s="11"/>
      <c r="AC71" s="109"/>
      <c r="AD71" s="84"/>
      <c r="AE71" s="11"/>
      <c r="AF71" s="11"/>
      <c r="AG71" s="11"/>
      <c r="AH71" s="11"/>
      <c r="AI71" s="83"/>
      <c r="AJ71" s="94"/>
      <c r="AK71" s="11"/>
      <c r="AL71" s="11"/>
      <c r="AM71" s="129"/>
      <c r="AN71" s="11"/>
      <c r="AO71" s="11"/>
      <c r="AP71" s="11"/>
      <c r="AQ71" s="109"/>
      <c r="AR71" s="11"/>
      <c r="AS71" s="11"/>
      <c r="AT71" s="11"/>
      <c r="AU71" s="11"/>
      <c r="AV71" s="11"/>
      <c r="AW71" s="11"/>
      <c r="AX71" s="11"/>
      <c r="AY71" s="109"/>
      <c r="BA71" s="11"/>
      <c r="BB71" s="11"/>
      <c r="BC71" s="11"/>
      <c r="BD71" s="11"/>
      <c r="BE71" s="84"/>
      <c r="BF71" s="84"/>
      <c r="BG71" s="84"/>
      <c r="BH71" s="84"/>
      <c r="BI71" s="11"/>
      <c r="BJ71" s="11"/>
      <c r="BK71" s="110"/>
      <c r="BL71" s="11"/>
      <c r="BM71" s="11"/>
      <c r="BN71" s="11"/>
      <c r="BO71" s="11"/>
      <c r="BP71" s="11"/>
      <c r="BQ71" s="109"/>
      <c r="BR71" s="11"/>
      <c r="BS71" s="11"/>
      <c r="BT71" s="110"/>
      <c r="BU71" s="109"/>
      <c r="BV71" s="11"/>
      <c r="BW71" s="11"/>
      <c r="BX71" s="11"/>
      <c r="BY71" s="11"/>
      <c r="BZ71" s="110"/>
    </row>
    <row r="72" spans="1:78" s="58" customFormat="1" x14ac:dyDescent="0.2">
      <c r="A72" s="84"/>
      <c r="B72" s="84"/>
      <c r="E72" s="109"/>
      <c r="F72" s="11"/>
      <c r="G72" s="11"/>
      <c r="H72" s="11"/>
      <c r="I72" s="109"/>
      <c r="J72" s="11"/>
      <c r="K72" s="11"/>
      <c r="L72" s="11"/>
      <c r="M72" s="110"/>
      <c r="N72" s="11"/>
      <c r="O72" s="11"/>
      <c r="P72" s="11"/>
      <c r="Q72" s="11"/>
      <c r="R72" s="11"/>
      <c r="S72" s="109"/>
      <c r="T72" s="11"/>
      <c r="U72" s="11"/>
      <c r="V72" s="110"/>
      <c r="W72" s="11"/>
      <c r="Y72" s="11"/>
      <c r="Z72" s="11"/>
      <c r="AA72" s="84"/>
      <c r="AB72" s="11"/>
      <c r="AC72" s="109"/>
      <c r="AD72" s="84"/>
      <c r="AE72" s="11"/>
      <c r="AF72" s="11"/>
      <c r="AG72" s="11"/>
      <c r="AH72" s="11"/>
      <c r="AI72" s="83"/>
      <c r="AJ72" s="94"/>
      <c r="AK72" s="11"/>
      <c r="AL72" s="11"/>
      <c r="AM72" s="129"/>
      <c r="AN72" s="11"/>
      <c r="AO72" s="11"/>
      <c r="AP72" s="11"/>
      <c r="AQ72" s="109"/>
      <c r="AR72" s="11"/>
      <c r="AS72" s="11"/>
      <c r="AT72" s="11"/>
      <c r="AU72" s="11"/>
      <c r="AV72" s="11"/>
      <c r="AW72" s="11"/>
      <c r="AX72" s="11"/>
      <c r="AY72" s="109"/>
      <c r="BA72" s="11"/>
      <c r="BB72" s="11"/>
      <c r="BC72" s="11"/>
      <c r="BD72" s="11"/>
      <c r="BE72" s="84"/>
      <c r="BF72" s="84"/>
      <c r="BG72" s="84"/>
      <c r="BH72" s="84"/>
      <c r="BI72" s="11"/>
      <c r="BJ72" s="11"/>
      <c r="BK72" s="110"/>
      <c r="BL72" s="11"/>
      <c r="BM72" s="11"/>
      <c r="BN72" s="11"/>
      <c r="BO72" s="11"/>
      <c r="BP72" s="11"/>
      <c r="BQ72" s="109"/>
      <c r="BR72" s="11"/>
      <c r="BS72" s="11"/>
      <c r="BT72" s="110"/>
      <c r="BU72" s="109"/>
      <c r="BV72" s="11"/>
      <c r="BW72" s="11"/>
      <c r="BX72" s="11"/>
      <c r="BY72" s="11"/>
      <c r="BZ72" s="110"/>
    </row>
    <row r="73" spans="1:78" s="58" customFormat="1" x14ac:dyDescent="0.2">
      <c r="A73" s="84"/>
      <c r="B73" s="84"/>
      <c r="E73" s="109"/>
      <c r="F73" s="11"/>
      <c r="G73" s="11"/>
      <c r="H73" s="11"/>
      <c r="I73" s="109"/>
      <c r="J73" s="11"/>
      <c r="K73" s="11"/>
      <c r="L73" s="11"/>
      <c r="M73" s="110"/>
      <c r="N73" s="11"/>
      <c r="O73" s="11"/>
      <c r="P73" s="11"/>
      <c r="Q73" s="11"/>
      <c r="R73" s="11"/>
      <c r="S73" s="109"/>
      <c r="T73" s="11"/>
      <c r="U73" s="11"/>
      <c r="V73" s="110"/>
      <c r="W73" s="11"/>
      <c r="Y73" s="11"/>
      <c r="Z73" s="11"/>
      <c r="AA73" s="84"/>
      <c r="AB73" s="11"/>
      <c r="AC73" s="109"/>
      <c r="AD73" s="84"/>
      <c r="AE73" s="11"/>
      <c r="AF73" s="11"/>
      <c r="AG73" s="11"/>
      <c r="AH73" s="11"/>
      <c r="AI73" s="83"/>
      <c r="AJ73" s="94"/>
      <c r="AK73" s="11"/>
      <c r="AL73" s="11"/>
      <c r="AM73" s="129"/>
      <c r="AN73" s="11"/>
      <c r="AO73" s="11"/>
      <c r="AP73" s="11"/>
      <c r="AQ73" s="109"/>
      <c r="AR73" s="11"/>
      <c r="AS73" s="11"/>
      <c r="AT73" s="11"/>
      <c r="AU73" s="11"/>
      <c r="AV73" s="11"/>
      <c r="AW73" s="11"/>
      <c r="AX73" s="11"/>
      <c r="AY73" s="109"/>
      <c r="BA73" s="11"/>
      <c r="BB73" s="11"/>
      <c r="BC73" s="11"/>
      <c r="BD73" s="11"/>
      <c r="BE73" s="84"/>
      <c r="BF73" s="84"/>
      <c r="BG73" s="84"/>
      <c r="BH73" s="84"/>
      <c r="BI73" s="11"/>
      <c r="BJ73" s="11"/>
      <c r="BK73" s="110"/>
      <c r="BL73" s="11"/>
      <c r="BM73" s="11"/>
      <c r="BN73" s="11"/>
      <c r="BO73" s="11"/>
      <c r="BP73" s="11"/>
      <c r="BQ73" s="109"/>
      <c r="BR73" s="11"/>
      <c r="BS73" s="11"/>
      <c r="BT73" s="110"/>
      <c r="BU73" s="109"/>
      <c r="BV73" s="11"/>
      <c r="BW73" s="11"/>
      <c r="BX73" s="11"/>
      <c r="BY73" s="11"/>
      <c r="BZ73" s="110"/>
    </row>
    <row r="74" spans="1:78" s="58" customFormat="1" x14ac:dyDescent="0.2">
      <c r="A74" s="155" t="s">
        <v>407</v>
      </c>
      <c r="B74" s="84"/>
      <c r="E74" s="109"/>
      <c r="F74" s="11"/>
      <c r="G74" s="11"/>
      <c r="H74" s="11"/>
      <c r="I74" s="109"/>
      <c r="J74" s="11"/>
      <c r="K74" s="11"/>
      <c r="L74" s="11"/>
      <c r="M74" s="110"/>
      <c r="N74" s="11"/>
      <c r="O74" s="11"/>
      <c r="P74" s="11"/>
      <c r="Q74" s="11"/>
      <c r="R74" s="11"/>
      <c r="S74" s="109"/>
      <c r="T74" s="11"/>
      <c r="U74" s="11"/>
      <c r="V74" s="110"/>
      <c r="W74" s="11"/>
      <c r="Y74" s="11"/>
      <c r="Z74" s="11"/>
      <c r="AA74" s="84"/>
      <c r="AB74" s="11"/>
      <c r="AC74" s="109"/>
      <c r="AD74" s="84"/>
      <c r="AE74" s="11"/>
      <c r="AF74" s="11"/>
      <c r="AG74" s="11"/>
      <c r="AH74" s="11"/>
      <c r="AI74" s="83"/>
      <c r="AJ74" s="94"/>
      <c r="AK74" s="11"/>
      <c r="AL74" s="11"/>
      <c r="AM74" s="129"/>
      <c r="AN74" s="11"/>
      <c r="AO74" s="11"/>
      <c r="AP74" s="11"/>
      <c r="AQ74" s="109"/>
      <c r="AR74" s="11"/>
      <c r="AS74" s="11"/>
      <c r="AT74" s="11"/>
      <c r="AU74" s="11"/>
      <c r="AV74" s="11"/>
      <c r="AW74" s="11"/>
      <c r="AX74" s="11"/>
      <c r="AY74" s="109"/>
      <c r="BA74" s="11"/>
      <c r="BB74" s="11"/>
      <c r="BC74" s="11"/>
      <c r="BD74" s="11"/>
      <c r="BE74" s="84"/>
      <c r="BF74" s="84"/>
      <c r="BG74" s="84"/>
      <c r="BH74" s="84"/>
      <c r="BI74" s="11"/>
      <c r="BJ74" s="11"/>
      <c r="BK74" s="110"/>
      <c r="BL74" s="11"/>
      <c r="BM74" s="11"/>
      <c r="BN74" s="11"/>
      <c r="BO74" s="11"/>
      <c r="BP74" s="11"/>
      <c r="BQ74" s="109"/>
      <c r="BR74" s="11"/>
      <c r="BS74" s="11"/>
      <c r="BT74" s="110"/>
      <c r="BU74" s="109"/>
      <c r="BV74" s="11"/>
      <c r="BW74" s="11"/>
      <c r="BX74" s="11"/>
      <c r="BY74" s="11"/>
      <c r="BZ74" s="110"/>
    </row>
    <row r="75" spans="1:78" s="58" customFormat="1" x14ac:dyDescent="0.2">
      <c r="A75" s="6" t="s">
        <v>100</v>
      </c>
      <c r="B75" s="13"/>
      <c r="C75" s="154"/>
      <c r="E75" s="109"/>
      <c r="F75" s="11"/>
      <c r="G75" s="11"/>
      <c r="H75" s="11"/>
      <c r="I75" s="109"/>
      <c r="J75" s="11"/>
      <c r="K75" s="11"/>
      <c r="L75" s="11"/>
      <c r="M75" s="110"/>
      <c r="N75" s="11"/>
      <c r="O75" s="11"/>
      <c r="P75" s="11"/>
      <c r="Q75" s="11"/>
      <c r="R75" s="11"/>
      <c r="S75" s="109"/>
      <c r="T75" s="11"/>
      <c r="U75" s="11"/>
      <c r="V75" s="110"/>
      <c r="W75" s="11"/>
      <c r="Y75" s="11"/>
      <c r="Z75" s="11"/>
      <c r="AA75" s="84"/>
      <c r="AB75" s="11"/>
      <c r="AC75" s="109"/>
      <c r="AD75" s="84"/>
      <c r="AE75" s="11"/>
      <c r="AF75" s="11"/>
      <c r="AG75" s="11"/>
      <c r="AH75" s="11"/>
      <c r="AI75" s="83"/>
      <c r="AJ75" s="94"/>
      <c r="AK75" s="11"/>
      <c r="AL75" s="11"/>
      <c r="AM75" s="129"/>
      <c r="AN75" s="11"/>
      <c r="AO75" s="11"/>
      <c r="AP75" s="11"/>
      <c r="AQ75" s="109"/>
      <c r="AR75" s="11"/>
      <c r="AS75" s="11"/>
      <c r="AT75" s="11"/>
      <c r="AU75" s="11"/>
      <c r="AV75" s="11"/>
      <c r="AW75" s="11"/>
      <c r="AX75" s="11"/>
      <c r="AY75" s="109"/>
      <c r="BA75" s="11"/>
      <c r="BB75" s="11"/>
      <c r="BC75" s="11"/>
      <c r="BD75" s="11"/>
      <c r="BE75" s="84"/>
      <c r="BF75" s="84"/>
      <c r="BG75" s="84"/>
      <c r="BH75" s="84"/>
      <c r="BI75" s="11"/>
      <c r="BJ75" s="11"/>
      <c r="BK75" s="110"/>
      <c r="BL75" s="11"/>
      <c r="BM75" s="11"/>
      <c r="BN75" s="11"/>
      <c r="BO75" s="11"/>
      <c r="BP75" s="11"/>
      <c r="BQ75" s="109"/>
      <c r="BR75" s="11"/>
      <c r="BS75" s="11"/>
      <c r="BT75" s="110"/>
      <c r="BU75" s="109"/>
      <c r="BV75" s="11"/>
      <c r="BW75" s="11"/>
      <c r="BX75" s="11"/>
      <c r="BY75" s="11"/>
      <c r="BZ75" s="110"/>
    </row>
    <row r="76" spans="1:78" s="58" customFormat="1" ht="17" thickBot="1" x14ac:dyDescent="0.25">
      <c r="A76"/>
      <c r="B76"/>
      <c r="C76"/>
      <c r="E76" s="114" t="s">
        <v>114</v>
      </c>
      <c r="F76" s="115"/>
      <c r="G76" s="115"/>
      <c r="H76" s="115"/>
      <c r="I76" s="114"/>
      <c r="J76" s="115"/>
      <c r="K76" s="115"/>
      <c r="L76" s="115"/>
      <c r="M76" s="116"/>
      <c r="N76" s="115"/>
      <c r="O76" s="115"/>
      <c r="P76" s="115"/>
      <c r="Q76" s="115"/>
      <c r="R76" s="115"/>
      <c r="S76" s="114"/>
      <c r="T76" s="115"/>
      <c r="U76" s="115"/>
      <c r="V76" s="116"/>
      <c r="W76" s="115"/>
      <c r="X76" s="115"/>
      <c r="Y76" s="115"/>
      <c r="Z76" s="115"/>
      <c r="AA76" s="115"/>
      <c r="AB76" s="115"/>
      <c r="AC76" s="114"/>
      <c r="AD76" s="115"/>
      <c r="AE76" s="115"/>
      <c r="AF76" s="115"/>
      <c r="AG76" s="115"/>
      <c r="AH76" s="115"/>
      <c r="AI76" s="97"/>
      <c r="AJ76" s="98"/>
      <c r="AK76" s="115"/>
      <c r="AL76" s="115"/>
      <c r="AM76" s="115"/>
      <c r="AN76" s="115"/>
      <c r="AO76" s="115"/>
      <c r="AP76" s="115"/>
      <c r="AQ76" s="114"/>
      <c r="AR76" s="115"/>
      <c r="AS76" s="115"/>
      <c r="AT76" s="115"/>
      <c r="AU76" s="115"/>
      <c r="AV76" s="115"/>
      <c r="AW76" s="115"/>
      <c r="AX76" s="115"/>
      <c r="AY76" s="114"/>
      <c r="AZ76" s="115"/>
      <c r="BA76" s="115"/>
      <c r="BB76" s="115"/>
      <c r="BC76" s="115"/>
      <c r="BD76" s="115"/>
      <c r="BE76" s="115"/>
      <c r="BF76" s="115"/>
      <c r="BG76" s="115"/>
      <c r="BH76" s="115"/>
      <c r="BI76" s="115"/>
      <c r="BJ76" s="115"/>
      <c r="BK76" s="116"/>
      <c r="BL76" s="115"/>
      <c r="BM76" s="115"/>
      <c r="BN76" s="115"/>
      <c r="BO76" s="115"/>
      <c r="BP76" s="115"/>
      <c r="BQ76" s="114"/>
      <c r="BR76" s="115"/>
      <c r="BS76" s="115"/>
      <c r="BT76" s="116"/>
      <c r="BU76" s="114"/>
      <c r="BV76" s="115"/>
      <c r="BW76" s="115"/>
      <c r="BX76" s="115"/>
      <c r="BY76" s="115"/>
      <c r="BZ76" s="116"/>
    </row>
    <row r="78" spans="1:78" x14ac:dyDescent="0.2">
      <c r="A78" s="42" t="s">
        <v>185</v>
      </c>
      <c r="B78" s="43"/>
      <c r="C78" s="43"/>
    </row>
    <row r="79" spans="1:78" x14ac:dyDescent="0.2">
      <c r="A79" s="44" t="s">
        <v>168</v>
      </c>
      <c r="B79" s="43"/>
      <c r="C79" s="43"/>
    </row>
    <row r="80" spans="1:78" x14ac:dyDescent="0.2">
      <c r="A80" s="44" t="s">
        <v>169</v>
      </c>
      <c r="B80" s="43"/>
      <c r="C80" s="43"/>
    </row>
    <row r="82" spans="1:3" x14ac:dyDescent="0.2">
      <c r="A82" s="42" t="s">
        <v>313</v>
      </c>
      <c r="B82" s="43"/>
      <c r="C82" s="43"/>
    </row>
    <row r="83" spans="1:3" x14ac:dyDescent="0.2">
      <c r="A83" s="44" t="s">
        <v>236</v>
      </c>
      <c r="B83" s="43"/>
      <c r="C83" s="43"/>
    </row>
    <row r="84" spans="1:3" x14ac:dyDescent="0.2">
      <c r="A84" s="44" t="s">
        <v>235</v>
      </c>
      <c r="B84" s="43"/>
      <c r="C84" s="43"/>
    </row>
    <row r="85" spans="1:3" x14ac:dyDescent="0.2">
      <c r="A85" s="44" t="s">
        <v>314</v>
      </c>
      <c r="B85" s="43"/>
      <c r="C85" s="43"/>
    </row>
    <row r="86" spans="1:3" x14ac:dyDescent="0.2">
      <c r="A86" s="44" t="s">
        <v>359</v>
      </c>
      <c r="B86" s="43"/>
      <c r="C86" s="43"/>
    </row>
    <row r="87" spans="1:3" x14ac:dyDescent="0.2">
      <c r="A87" s="44" t="s">
        <v>408</v>
      </c>
      <c r="B87" s="43"/>
      <c r="C87" s="43"/>
    </row>
    <row r="89" spans="1:3" x14ac:dyDescent="0.2">
      <c r="A89" s="42" t="s">
        <v>382</v>
      </c>
      <c r="B89" s="43"/>
      <c r="C89" s="43"/>
    </row>
    <row r="90" spans="1:3" x14ac:dyDescent="0.2">
      <c r="A90" s="43" t="s">
        <v>383</v>
      </c>
      <c r="B90" s="43"/>
      <c r="C90" s="43"/>
    </row>
    <row r="91" spans="1:3" x14ac:dyDescent="0.2">
      <c r="A91" s="43" t="s">
        <v>384</v>
      </c>
      <c r="B91" s="43"/>
      <c r="C91" s="43"/>
    </row>
    <row r="92" spans="1:3" x14ac:dyDescent="0.2">
      <c r="A92" s="43" t="s">
        <v>385</v>
      </c>
      <c r="B92" s="43"/>
      <c r="C92" s="43"/>
    </row>
  </sheetData>
  <mergeCells count="13">
    <mergeCell ref="AC1:AJ1"/>
    <mergeCell ref="AL64:AO64"/>
    <mergeCell ref="S1:V1"/>
    <mergeCell ref="E1:H1"/>
    <mergeCell ref="I1:M1"/>
    <mergeCell ref="N1:R1"/>
    <mergeCell ref="W1:AB1"/>
    <mergeCell ref="BQ1:BT1"/>
    <mergeCell ref="AQ1:AX1"/>
    <mergeCell ref="BU1:BZ1"/>
    <mergeCell ref="BL1:BP1"/>
    <mergeCell ref="AK1:AP1"/>
    <mergeCell ref="AY1:BK1"/>
  </mergeCells>
  <hyperlinks>
    <hyperlink ref="A11" r:id="rId1" xr:uid="{DA8FFFE7-242F-1749-BD23-5D228F0FFA55}"/>
  </hyperlinks>
  <pageMargins left="0.7" right="0.7" top="0.78740157499999996" bottom="0.78740157499999996" header="0.3" footer="0.3"/>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9A693-04B0-6449-A125-09BE83333239}">
  <sheetPr>
    <tabColor theme="5"/>
  </sheetPr>
  <dimension ref="A1:F11"/>
  <sheetViews>
    <sheetView workbookViewId="0">
      <selection activeCell="A12" sqref="A12"/>
    </sheetView>
  </sheetViews>
  <sheetFormatPr baseColWidth="10" defaultRowHeight="16" x14ac:dyDescent="0.2"/>
  <cols>
    <col min="1" max="1" width="39.5" bestFit="1" customWidth="1"/>
    <col min="2" max="2" width="14" bestFit="1" customWidth="1"/>
    <col min="3" max="6" width="5.1640625" bestFit="1" customWidth="1"/>
  </cols>
  <sheetData>
    <row r="1" spans="1:6" x14ac:dyDescent="0.2">
      <c r="A1" s="1" t="s">
        <v>402</v>
      </c>
      <c r="B1" s="1"/>
      <c r="C1" s="1">
        <v>2020</v>
      </c>
      <c r="D1" s="1">
        <v>2030</v>
      </c>
      <c r="E1" s="1">
        <v>2040</v>
      </c>
      <c r="F1" s="1">
        <v>2050</v>
      </c>
    </row>
    <row r="2" spans="1:6" x14ac:dyDescent="0.2">
      <c r="A2" t="s">
        <v>41</v>
      </c>
      <c r="B2" t="s">
        <v>400</v>
      </c>
      <c r="C2">
        <v>730</v>
      </c>
      <c r="D2">
        <v>338</v>
      </c>
      <c r="E2">
        <v>237</v>
      </c>
      <c r="F2">
        <v>199</v>
      </c>
    </row>
    <row r="3" spans="1:6" x14ac:dyDescent="0.2">
      <c r="A3" t="s">
        <v>42</v>
      </c>
      <c r="B3" t="s">
        <v>174</v>
      </c>
      <c r="C3">
        <v>0.04</v>
      </c>
      <c r="D3">
        <v>0.04</v>
      </c>
      <c r="E3">
        <v>0.04</v>
      </c>
      <c r="F3">
        <v>0.04</v>
      </c>
    </row>
    <row r="4" spans="1:6" x14ac:dyDescent="0.2">
      <c r="A4" t="s">
        <v>71</v>
      </c>
      <c r="B4" t="s">
        <v>4</v>
      </c>
      <c r="C4">
        <v>20</v>
      </c>
      <c r="D4">
        <v>25</v>
      </c>
      <c r="E4">
        <v>30</v>
      </c>
      <c r="F4">
        <v>30</v>
      </c>
    </row>
    <row r="5" spans="1:6" x14ac:dyDescent="0.2">
      <c r="A5" t="s">
        <v>352</v>
      </c>
      <c r="B5" t="s">
        <v>403</v>
      </c>
      <c r="C5">
        <v>250</v>
      </c>
      <c r="D5">
        <v>225</v>
      </c>
      <c r="E5">
        <v>203</v>
      </c>
      <c r="F5">
        <v>182</v>
      </c>
    </row>
    <row r="6" spans="1:6" x14ac:dyDescent="0.2">
      <c r="A6" t="s">
        <v>404</v>
      </c>
      <c r="B6" t="s">
        <v>405</v>
      </c>
      <c r="C6">
        <v>1750</v>
      </c>
      <c r="D6">
        <v>1500</v>
      </c>
      <c r="E6">
        <v>1286</v>
      </c>
      <c r="F6">
        <v>1102</v>
      </c>
    </row>
    <row r="9" spans="1:6" x14ac:dyDescent="0.2">
      <c r="A9" t="s">
        <v>252</v>
      </c>
      <c r="B9" t="s">
        <v>401</v>
      </c>
    </row>
    <row r="11" spans="1:6" x14ac:dyDescent="0.2">
      <c r="A11" t="s">
        <v>406</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3D4E1-36FC-4244-9BC6-90DAE4AB84D5}">
  <sheetPr>
    <tabColor theme="5"/>
  </sheetPr>
  <dimension ref="A1:H16"/>
  <sheetViews>
    <sheetView workbookViewId="0">
      <selection activeCell="A16" sqref="A16:B16"/>
    </sheetView>
  </sheetViews>
  <sheetFormatPr baseColWidth="10" defaultRowHeight="16" x14ac:dyDescent="0.2"/>
  <cols>
    <col min="1" max="1" width="39.6640625" bestFit="1" customWidth="1"/>
  </cols>
  <sheetData>
    <row r="1" spans="1:8" ht="17" thickBot="1" x14ac:dyDescent="0.25">
      <c r="A1" t="s">
        <v>363</v>
      </c>
      <c r="D1" s="102">
        <v>2018</v>
      </c>
      <c r="E1" s="102">
        <v>2020</v>
      </c>
      <c r="F1" s="102">
        <v>2025</v>
      </c>
      <c r="G1" s="102">
        <v>2030</v>
      </c>
      <c r="H1" s="102">
        <v>2050</v>
      </c>
    </row>
    <row r="2" spans="1:8" s="124" customFormat="1" x14ac:dyDescent="0.2">
      <c r="A2" s="124" t="s">
        <v>361</v>
      </c>
      <c r="B2" s="124" t="s">
        <v>41</v>
      </c>
      <c r="C2" s="124" t="s">
        <v>368</v>
      </c>
      <c r="D2" s="124">
        <v>380</v>
      </c>
      <c r="E2" s="124">
        <v>359</v>
      </c>
      <c r="F2" s="124">
        <v>330</v>
      </c>
      <c r="G2" s="124">
        <v>301</v>
      </c>
      <c r="H2" s="124">
        <v>265</v>
      </c>
    </row>
    <row r="3" spans="1:8" s="124" customFormat="1" x14ac:dyDescent="0.2">
      <c r="A3" s="124" t="s">
        <v>360</v>
      </c>
      <c r="B3" s="124" t="s">
        <v>41</v>
      </c>
      <c r="C3" s="124" t="s">
        <v>368</v>
      </c>
      <c r="D3" s="124">
        <v>380</v>
      </c>
      <c r="E3" s="124">
        <v>330</v>
      </c>
      <c r="F3" s="124">
        <v>248</v>
      </c>
      <c r="G3" s="124">
        <v>207</v>
      </c>
      <c r="H3" s="124">
        <v>158</v>
      </c>
    </row>
    <row r="4" spans="1:8" s="124" customFormat="1" x14ac:dyDescent="0.2">
      <c r="A4" s="124" t="s">
        <v>362</v>
      </c>
      <c r="B4" s="124" t="s">
        <v>41</v>
      </c>
      <c r="C4" s="124" t="s">
        <v>368</v>
      </c>
      <c r="D4" s="124">
        <v>380</v>
      </c>
      <c r="E4" s="124">
        <v>297</v>
      </c>
      <c r="F4" s="124">
        <v>184</v>
      </c>
      <c r="G4" s="124">
        <v>124</v>
      </c>
      <c r="H4" s="124">
        <v>78</v>
      </c>
    </row>
    <row r="5" spans="1:8" x14ac:dyDescent="0.2">
      <c r="A5" t="s">
        <v>361</v>
      </c>
      <c r="B5" s="58" t="s">
        <v>41</v>
      </c>
      <c r="C5" s="58" t="s">
        <v>242</v>
      </c>
      <c r="D5" s="125">
        <f>D2*constants!$C$4</f>
        <v>342</v>
      </c>
      <c r="E5" s="125">
        <f>E2*constants!$C$4</f>
        <v>323.10000000000002</v>
      </c>
      <c r="F5" s="125">
        <f>F2*constants!$C$4</f>
        <v>297</v>
      </c>
      <c r="G5" s="125">
        <f>G2*constants!$C$4</f>
        <v>270.90000000000003</v>
      </c>
      <c r="H5" s="125">
        <f>H2*constants!$C$4</f>
        <v>238.5</v>
      </c>
    </row>
    <row r="6" spans="1:8" x14ac:dyDescent="0.2">
      <c r="A6" s="1" t="s">
        <v>360</v>
      </c>
      <c r="B6" s="1" t="s">
        <v>41</v>
      </c>
      <c r="C6" s="1" t="s">
        <v>242</v>
      </c>
      <c r="D6" s="126">
        <f>D3*constants!$C$4</f>
        <v>342</v>
      </c>
      <c r="E6" s="126">
        <f>E3*constants!$C$4</f>
        <v>297</v>
      </c>
      <c r="F6" s="126">
        <f>F3*constants!$C$4</f>
        <v>223.20000000000002</v>
      </c>
      <c r="G6" s="126">
        <f>G3*constants!$C$4</f>
        <v>186.3</v>
      </c>
      <c r="H6" s="126">
        <f>H3*constants!$C$4</f>
        <v>142.20000000000002</v>
      </c>
    </row>
    <row r="7" spans="1:8" x14ac:dyDescent="0.2">
      <c r="A7" t="s">
        <v>362</v>
      </c>
      <c r="B7" s="58" t="s">
        <v>41</v>
      </c>
      <c r="C7" s="58" t="s">
        <v>242</v>
      </c>
      <c r="D7" s="125">
        <f>D4*constants!$C$4</f>
        <v>342</v>
      </c>
      <c r="E7" s="125">
        <f>E4*constants!$C$4</f>
        <v>267.3</v>
      </c>
      <c r="F7" s="125">
        <f>F4*constants!$C$4</f>
        <v>165.6</v>
      </c>
      <c r="G7" s="125">
        <f>G4*constants!$C$4</f>
        <v>111.60000000000001</v>
      </c>
      <c r="H7" s="125">
        <f>H4*constants!$C$4</f>
        <v>70.2</v>
      </c>
    </row>
    <row r="8" spans="1:8" x14ac:dyDescent="0.2">
      <c r="B8" s="58"/>
      <c r="C8" s="58"/>
    </row>
    <row r="9" spans="1:8" x14ac:dyDescent="0.2">
      <c r="B9" s="58"/>
      <c r="C9" s="58"/>
    </row>
    <row r="10" spans="1:8" ht="17" thickBot="1" x14ac:dyDescent="0.25">
      <c r="B10" s="102" t="s">
        <v>365</v>
      </c>
      <c r="C10" s="102" t="s">
        <v>366</v>
      </c>
      <c r="D10" s="102" t="s">
        <v>367</v>
      </c>
    </row>
    <row r="11" spans="1:8" x14ac:dyDescent="0.2">
      <c r="A11" t="s">
        <v>364</v>
      </c>
      <c r="B11">
        <v>0.8</v>
      </c>
      <c r="C11" s="58">
        <v>0.95</v>
      </c>
      <c r="D11" s="1">
        <v>0.85</v>
      </c>
    </row>
    <row r="12" spans="1:8" x14ac:dyDescent="0.2">
      <c r="A12" t="s">
        <v>71</v>
      </c>
      <c r="B12">
        <v>5</v>
      </c>
      <c r="C12">
        <v>20</v>
      </c>
      <c r="D12" s="1">
        <v>15</v>
      </c>
    </row>
    <row r="13" spans="1:8" x14ac:dyDescent="0.2">
      <c r="A13" t="s">
        <v>42</v>
      </c>
      <c r="B13" s="123">
        <f>5/D2</f>
        <v>1.3157894736842105E-2</v>
      </c>
      <c r="C13" s="123">
        <f>40/D2</f>
        <v>0.10526315789473684</v>
      </c>
      <c r="D13" s="127">
        <f>15/D3</f>
        <v>3.9473684210526314E-2</v>
      </c>
    </row>
    <row r="16" spans="1:8" x14ac:dyDescent="0.2">
      <c r="A16" t="s">
        <v>252</v>
      </c>
      <c r="B16" t="s">
        <v>358</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00045-5FD6-5540-BB50-6A569672C712}">
  <sheetPr>
    <tabColor theme="5"/>
  </sheetPr>
  <dimension ref="A1:K19"/>
  <sheetViews>
    <sheetView workbookViewId="0">
      <selection activeCell="K11" sqref="K11"/>
    </sheetView>
  </sheetViews>
  <sheetFormatPr baseColWidth="10" defaultRowHeight="16" x14ac:dyDescent="0.2"/>
  <cols>
    <col min="1" max="1" width="83.1640625" bestFit="1" customWidth="1"/>
    <col min="4" max="6" width="12.1640625" bestFit="1" customWidth="1"/>
  </cols>
  <sheetData>
    <row r="1" spans="1:11" x14ac:dyDescent="0.2">
      <c r="D1" s="1">
        <v>2017</v>
      </c>
      <c r="E1" s="1">
        <v>2030</v>
      </c>
      <c r="F1" s="1">
        <v>2050</v>
      </c>
    </row>
    <row r="2" spans="1:11" x14ac:dyDescent="0.2">
      <c r="A2" s="8" t="s">
        <v>317</v>
      </c>
      <c r="B2" s="8" t="s">
        <v>41</v>
      </c>
      <c r="C2" s="8" t="s">
        <v>173</v>
      </c>
      <c r="D2" s="8">
        <v>1180</v>
      </c>
      <c r="E2" s="8">
        <v>470</v>
      </c>
      <c r="F2" s="8">
        <v>245</v>
      </c>
    </row>
    <row r="3" spans="1:11" x14ac:dyDescent="0.2">
      <c r="A3" s="8" t="s">
        <v>309</v>
      </c>
      <c r="B3" s="8" t="s">
        <v>42</v>
      </c>
      <c r="C3" s="8" t="s">
        <v>226</v>
      </c>
      <c r="D3" s="8">
        <v>0.04</v>
      </c>
      <c r="E3" s="8">
        <v>0.03</v>
      </c>
      <c r="F3" s="8">
        <v>0.02</v>
      </c>
    </row>
    <row r="4" spans="1:11" x14ac:dyDescent="0.2">
      <c r="A4" s="8" t="s">
        <v>309</v>
      </c>
      <c r="B4" s="8" t="s">
        <v>197</v>
      </c>
      <c r="C4" s="8" t="s">
        <v>321</v>
      </c>
      <c r="D4" s="8">
        <v>0.64</v>
      </c>
      <c r="E4" s="8">
        <v>0.75</v>
      </c>
      <c r="F4" s="8">
        <v>0.78</v>
      </c>
    </row>
    <row r="5" spans="1:11" x14ac:dyDescent="0.2">
      <c r="A5" s="4" t="s">
        <v>309</v>
      </c>
      <c r="B5" s="4" t="s">
        <v>322</v>
      </c>
      <c r="C5" s="4" t="s">
        <v>4</v>
      </c>
      <c r="D5" s="68">
        <v>10</v>
      </c>
      <c r="E5" s="68">
        <v>10</v>
      </c>
      <c r="F5" s="68">
        <v>10</v>
      </c>
    </row>
    <row r="6" spans="1:11" x14ac:dyDescent="0.2">
      <c r="A6" s="40" t="s">
        <v>310</v>
      </c>
      <c r="B6" s="40" t="s">
        <v>41</v>
      </c>
      <c r="C6" s="40" t="s">
        <v>315</v>
      </c>
      <c r="D6" s="40">
        <v>100</v>
      </c>
      <c r="E6" s="40">
        <v>75</v>
      </c>
      <c r="F6" s="40">
        <v>50</v>
      </c>
    </row>
    <row r="7" spans="1:11" x14ac:dyDescent="0.2">
      <c r="A7" s="8" t="s">
        <v>310</v>
      </c>
      <c r="B7" s="8" t="s">
        <v>41</v>
      </c>
      <c r="C7" s="8" t="s">
        <v>316</v>
      </c>
      <c r="D7" s="69">
        <f>D6/constants!$C$6</f>
        <v>1111.1111111111111</v>
      </c>
      <c r="E7" s="69">
        <f>E6/constants!$C$6</f>
        <v>833.33333333333337</v>
      </c>
      <c r="F7" s="69">
        <f>F6/constants!$C$6</f>
        <v>555.55555555555554</v>
      </c>
      <c r="G7" s="112"/>
    </row>
    <row r="8" spans="1:11" x14ac:dyDescent="0.2">
      <c r="A8" s="8" t="s">
        <v>310</v>
      </c>
      <c r="B8" s="8" t="s">
        <v>42</v>
      </c>
      <c r="C8" s="8" t="s">
        <v>226</v>
      </c>
      <c r="D8" s="4">
        <v>1.4999999999999999E-2</v>
      </c>
      <c r="E8" s="4">
        <v>1.4999999999999999E-2</v>
      </c>
      <c r="F8" s="4">
        <v>1.4999999999999999E-2</v>
      </c>
    </row>
    <row r="9" spans="1:11" x14ac:dyDescent="0.2">
      <c r="A9" s="3" t="s">
        <v>310</v>
      </c>
      <c r="B9" s="3" t="s">
        <v>71</v>
      </c>
      <c r="C9" s="3" t="s">
        <v>4</v>
      </c>
      <c r="D9" s="3">
        <v>20</v>
      </c>
      <c r="E9" s="3">
        <v>20</v>
      </c>
      <c r="F9" s="3">
        <v>20</v>
      </c>
      <c r="H9" t="s">
        <v>545</v>
      </c>
    </row>
    <row r="10" spans="1:11" x14ac:dyDescent="0.2">
      <c r="A10" s="40" t="s">
        <v>311</v>
      </c>
      <c r="B10" s="40" t="s">
        <v>41</v>
      </c>
      <c r="C10" s="40" t="s">
        <v>318</v>
      </c>
      <c r="D10" s="40">
        <v>100</v>
      </c>
      <c r="E10" s="40">
        <v>50</v>
      </c>
      <c r="F10" s="40">
        <v>50</v>
      </c>
      <c r="H10" s="40" t="s">
        <v>522</v>
      </c>
      <c r="I10" s="125">
        <f>D10/constants!$C$8*1000/80</f>
        <v>680.82788671023968</v>
      </c>
      <c r="J10" s="125">
        <f>E10/constants!$C$8*1000/80</f>
        <v>340.41394335511984</v>
      </c>
      <c r="K10" s="125">
        <f>F10/constants!$C$8*1000/80</f>
        <v>340.41394335511984</v>
      </c>
    </row>
    <row r="11" spans="1:11" x14ac:dyDescent="0.2">
      <c r="A11" s="8" t="s">
        <v>311</v>
      </c>
      <c r="B11" s="8" t="s">
        <v>42</v>
      </c>
      <c r="C11" s="8" t="s">
        <v>226</v>
      </c>
      <c r="D11" s="4">
        <v>3.5000000000000003E-2</v>
      </c>
      <c r="E11" s="4">
        <v>1.4999999999999999E-2</v>
      </c>
      <c r="F11" s="4">
        <v>0.01</v>
      </c>
    </row>
    <row r="12" spans="1:11" x14ac:dyDescent="0.2">
      <c r="A12" s="3" t="s">
        <v>311</v>
      </c>
      <c r="B12" s="3" t="s">
        <v>71</v>
      </c>
      <c r="C12" s="3" t="s">
        <v>4</v>
      </c>
      <c r="D12" s="3">
        <v>20</v>
      </c>
      <c r="E12" s="3">
        <v>20</v>
      </c>
      <c r="F12" s="3">
        <v>20</v>
      </c>
    </row>
    <row r="13" spans="1:11" x14ac:dyDescent="0.2">
      <c r="A13" s="40" t="s">
        <v>312</v>
      </c>
      <c r="B13" s="40" t="s">
        <v>41</v>
      </c>
      <c r="C13" s="40" t="s">
        <v>319</v>
      </c>
      <c r="D13" s="40">
        <v>2465</v>
      </c>
      <c r="E13" s="40">
        <v>1233</v>
      </c>
      <c r="F13" s="40">
        <v>750</v>
      </c>
    </row>
    <row r="14" spans="1:11" x14ac:dyDescent="0.2">
      <c r="A14" s="8" t="s">
        <v>312</v>
      </c>
      <c r="B14" s="8" t="s">
        <v>42</v>
      </c>
      <c r="C14" s="8" t="s">
        <v>226</v>
      </c>
      <c r="D14" s="4">
        <v>3.5000000000000003E-2</v>
      </c>
      <c r="E14" s="4">
        <v>3.5000000000000003E-2</v>
      </c>
      <c r="F14" s="4">
        <v>3.5000000000000003E-2</v>
      </c>
    </row>
    <row r="15" spans="1:11" x14ac:dyDescent="0.2">
      <c r="A15" s="3" t="s">
        <v>312</v>
      </c>
      <c r="B15" s="3" t="s">
        <v>71</v>
      </c>
      <c r="C15" s="3" t="s">
        <v>4</v>
      </c>
      <c r="D15" s="3">
        <v>20</v>
      </c>
      <c r="E15" s="3">
        <v>20</v>
      </c>
      <c r="F15" s="3">
        <v>20</v>
      </c>
    </row>
    <row r="17" spans="1:2" x14ac:dyDescent="0.2">
      <c r="A17" t="s">
        <v>252</v>
      </c>
      <c r="B17" t="s">
        <v>306</v>
      </c>
    </row>
    <row r="19" spans="1:2" ht="34" x14ac:dyDescent="0.2">
      <c r="A19" s="26" t="s">
        <v>320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C157C-8F89-C442-8A0F-91A4C1039105}">
  <sheetPr>
    <tabColor theme="5"/>
  </sheetPr>
  <dimension ref="A1:F19"/>
  <sheetViews>
    <sheetView workbookViewId="0">
      <selection activeCell="G24" sqref="G24"/>
    </sheetView>
  </sheetViews>
  <sheetFormatPr baseColWidth="10" defaultRowHeight="16" x14ac:dyDescent="0.2"/>
  <cols>
    <col min="1" max="1" width="23" bestFit="1" customWidth="1"/>
  </cols>
  <sheetData>
    <row r="1" spans="1:6" x14ac:dyDescent="0.2">
      <c r="A1" s="1" t="s">
        <v>227</v>
      </c>
      <c r="D1" s="1">
        <v>2020</v>
      </c>
      <c r="E1" s="1">
        <v>2030</v>
      </c>
      <c r="F1" s="1">
        <v>2050</v>
      </c>
    </row>
    <row r="2" spans="1:6" x14ac:dyDescent="0.2">
      <c r="A2" s="8" t="s">
        <v>155</v>
      </c>
      <c r="B2" s="8" t="s">
        <v>41</v>
      </c>
      <c r="C2" s="8" t="s">
        <v>173</v>
      </c>
      <c r="D2" s="8">
        <v>908</v>
      </c>
      <c r="E2" s="8">
        <v>718</v>
      </c>
      <c r="F2" s="8">
        <v>486</v>
      </c>
    </row>
    <row r="3" spans="1:6" x14ac:dyDescent="0.2">
      <c r="A3" s="8" t="s">
        <v>155</v>
      </c>
      <c r="B3" s="8" t="s">
        <v>42</v>
      </c>
      <c r="C3" s="8" t="s">
        <v>226</v>
      </c>
      <c r="D3" s="8">
        <v>1.4999999999999999E-2</v>
      </c>
      <c r="E3" s="8">
        <v>1.4999999999999999E-2</v>
      </c>
      <c r="F3" s="8">
        <v>1.4999999999999999E-2</v>
      </c>
    </row>
    <row r="4" spans="1:6" x14ac:dyDescent="0.2">
      <c r="A4" s="3" t="s">
        <v>155</v>
      </c>
      <c r="B4" s="3" t="s">
        <v>71</v>
      </c>
      <c r="C4" s="3" t="s">
        <v>4</v>
      </c>
      <c r="D4" s="3">
        <v>25</v>
      </c>
      <c r="E4" s="3">
        <v>25</v>
      </c>
      <c r="F4" s="3">
        <v>25</v>
      </c>
    </row>
    <row r="5" spans="1:6" x14ac:dyDescent="0.2">
      <c r="A5" s="40" t="s">
        <v>165</v>
      </c>
      <c r="B5" s="40" t="s">
        <v>41</v>
      </c>
      <c r="C5" s="40" t="s">
        <v>173</v>
      </c>
      <c r="D5" s="40">
        <v>1526</v>
      </c>
      <c r="E5" s="40">
        <v>1260</v>
      </c>
      <c r="F5" s="40">
        <v>1078</v>
      </c>
    </row>
    <row r="6" spans="1:6" x14ac:dyDescent="0.2">
      <c r="A6" s="8" t="s">
        <v>165</v>
      </c>
      <c r="B6" s="8" t="s">
        <v>42</v>
      </c>
      <c r="C6" s="8" t="s">
        <v>226</v>
      </c>
      <c r="D6" s="8">
        <v>2.5000000000000001E-2</v>
      </c>
      <c r="E6" s="8">
        <v>2.5000000000000001E-2</v>
      </c>
      <c r="F6" s="8">
        <v>2.5000000000000001E-2</v>
      </c>
    </row>
    <row r="7" spans="1:6" x14ac:dyDescent="0.2">
      <c r="A7" s="3" t="s">
        <v>165</v>
      </c>
      <c r="B7" s="3" t="s">
        <v>71</v>
      </c>
      <c r="C7" s="3" t="s">
        <v>4</v>
      </c>
      <c r="D7" s="3">
        <v>20</v>
      </c>
      <c r="E7" s="3">
        <v>20</v>
      </c>
      <c r="F7" s="3">
        <v>20</v>
      </c>
    </row>
    <row r="8" spans="1:6" x14ac:dyDescent="0.2">
      <c r="A8" s="40" t="s">
        <v>166</v>
      </c>
      <c r="B8" s="40" t="s">
        <v>41</v>
      </c>
      <c r="C8" s="40" t="s">
        <v>173</v>
      </c>
      <c r="D8" s="40">
        <v>2800</v>
      </c>
      <c r="E8" s="40">
        <v>2200</v>
      </c>
      <c r="F8" s="40">
        <v>1600</v>
      </c>
    </row>
    <row r="9" spans="1:6" x14ac:dyDescent="0.2">
      <c r="A9" s="8" t="s">
        <v>166</v>
      </c>
      <c r="B9" s="8" t="s">
        <v>42</v>
      </c>
      <c r="C9" s="8" t="s">
        <v>226</v>
      </c>
      <c r="D9" s="8">
        <v>3.2000000000000001E-2</v>
      </c>
      <c r="E9" s="8">
        <v>3.2000000000000001E-2</v>
      </c>
      <c r="F9" s="8">
        <v>3.2000000000000001E-2</v>
      </c>
    </row>
    <row r="10" spans="1:6" x14ac:dyDescent="0.2">
      <c r="A10" s="3" t="s">
        <v>166</v>
      </c>
      <c r="B10" s="3" t="s">
        <v>71</v>
      </c>
      <c r="C10" s="3" t="s">
        <v>4</v>
      </c>
      <c r="D10" s="3">
        <v>25</v>
      </c>
      <c r="E10" s="3">
        <v>25</v>
      </c>
      <c r="F10" s="3">
        <v>25</v>
      </c>
    </row>
    <row r="11" spans="1:6" x14ac:dyDescent="0.2">
      <c r="A11" s="40" t="s">
        <v>284</v>
      </c>
      <c r="B11" s="40" t="s">
        <v>41</v>
      </c>
      <c r="C11" s="40" t="s">
        <v>228</v>
      </c>
      <c r="D11" s="40">
        <v>737</v>
      </c>
      <c r="E11" s="40">
        <v>625</v>
      </c>
      <c r="F11" s="40">
        <v>450</v>
      </c>
    </row>
    <row r="12" spans="1:6" x14ac:dyDescent="0.2">
      <c r="A12" s="8" t="s">
        <v>284</v>
      </c>
      <c r="B12" s="8" t="s">
        <v>42</v>
      </c>
      <c r="C12" s="8" t="s">
        <v>226</v>
      </c>
      <c r="D12" s="4">
        <v>0.03</v>
      </c>
      <c r="E12" s="4">
        <v>0.03</v>
      </c>
      <c r="F12" s="4">
        <v>0.03</v>
      </c>
    </row>
    <row r="13" spans="1:6" x14ac:dyDescent="0.2">
      <c r="A13" s="3" t="s">
        <v>284</v>
      </c>
      <c r="B13" s="3" t="s">
        <v>229</v>
      </c>
      <c r="C13" s="3"/>
      <c r="D13" s="3">
        <v>0.67</v>
      </c>
      <c r="E13" s="3">
        <v>0.71</v>
      </c>
      <c r="F13" s="3">
        <v>0.8</v>
      </c>
    </row>
    <row r="14" spans="1:6" x14ac:dyDescent="0.2">
      <c r="A14" t="s">
        <v>237</v>
      </c>
      <c r="B14" t="s">
        <v>41</v>
      </c>
      <c r="C14" t="s">
        <v>230</v>
      </c>
      <c r="D14">
        <v>788</v>
      </c>
      <c r="E14">
        <v>677</v>
      </c>
      <c r="F14">
        <v>500</v>
      </c>
    </row>
    <row r="15" spans="1:6" x14ac:dyDescent="0.2">
      <c r="A15" t="s">
        <v>237</v>
      </c>
      <c r="B15" t="s">
        <v>42</v>
      </c>
      <c r="C15" t="s">
        <v>226</v>
      </c>
      <c r="D15">
        <v>0.03</v>
      </c>
      <c r="E15">
        <v>0.03</v>
      </c>
      <c r="F15">
        <v>0.03</v>
      </c>
    </row>
    <row r="16" spans="1:6" x14ac:dyDescent="0.2">
      <c r="A16" t="s">
        <v>237</v>
      </c>
      <c r="B16" t="s">
        <v>197</v>
      </c>
      <c r="C16" t="s">
        <v>269</v>
      </c>
      <c r="D16">
        <v>0.8</v>
      </c>
      <c r="E16">
        <v>0.8</v>
      </c>
      <c r="F16">
        <v>0.8</v>
      </c>
    </row>
    <row r="19" spans="1:2" x14ac:dyDescent="0.2">
      <c r="A19" t="s">
        <v>252</v>
      </c>
      <c r="B19" t="s">
        <v>253</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0291-4CCA-9345-94D6-FBA6350EF553}">
  <sheetPr>
    <tabColor theme="5"/>
  </sheetPr>
  <dimension ref="A1:G8"/>
  <sheetViews>
    <sheetView workbookViewId="0">
      <selection activeCell="B9" sqref="B9"/>
    </sheetView>
  </sheetViews>
  <sheetFormatPr baseColWidth="10" defaultRowHeight="16" x14ac:dyDescent="0.2"/>
  <cols>
    <col min="1" max="1" width="44" customWidth="1"/>
    <col min="2" max="2" width="31" customWidth="1"/>
    <col min="3" max="3" width="24.5" bestFit="1" customWidth="1"/>
    <col min="4" max="4" width="17.83203125" bestFit="1" customWidth="1"/>
  </cols>
  <sheetData>
    <row r="1" spans="1:7" x14ac:dyDescent="0.2">
      <c r="B1" t="s">
        <v>218</v>
      </c>
      <c r="E1" s="41">
        <v>2015</v>
      </c>
      <c r="F1" s="1">
        <v>2030</v>
      </c>
      <c r="G1" s="1">
        <v>2050</v>
      </c>
    </row>
    <row r="2" spans="1:7" x14ac:dyDescent="0.2">
      <c r="A2" s="40" t="s">
        <v>215</v>
      </c>
      <c r="B2" s="40" t="s">
        <v>231</v>
      </c>
      <c r="C2" s="40" t="s">
        <v>217</v>
      </c>
      <c r="D2" s="40" t="s">
        <v>173</v>
      </c>
      <c r="E2" s="40">
        <v>850</v>
      </c>
      <c r="F2" s="40">
        <v>675</v>
      </c>
      <c r="G2" s="40">
        <v>500</v>
      </c>
    </row>
    <row r="3" spans="1:7" x14ac:dyDescent="0.2">
      <c r="A3" t="s">
        <v>215</v>
      </c>
      <c r="B3" t="s">
        <v>231</v>
      </c>
      <c r="C3" t="s">
        <v>243</v>
      </c>
      <c r="D3" t="s">
        <v>174</v>
      </c>
      <c r="E3">
        <v>0.03</v>
      </c>
      <c r="F3">
        <v>0.03</v>
      </c>
      <c r="G3">
        <v>0.03</v>
      </c>
    </row>
    <row r="4" spans="1:7" x14ac:dyDescent="0.2">
      <c r="A4" t="s">
        <v>215</v>
      </c>
      <c r="B4" t="s">
        <v>231</v>
      </c>
      <c r="C4" t="s">
        <v>197</v>
      </c>
      <c r="D4" t="s">
        <v>216</v>
      </c>
      <c r="E4">
        <v>0.8</v>
      </c>
      <c r="F4">
        <v>0.8</v>
      </c>
      <c r="G4">
        <v>0.8</v>
      </c>
    </row>
    <row r="5" spans="1:7" x14ac:dyDescent="0.2">
      <c r="A5" t="s">
        <v>215</v>
      </c>
      <c r="B5" t="s">
        <v>232</v>
      </c>
      <c r="C5" t="s">
        <v>71</v>
      </c>
      <c r="D5" t="s">
        <v>4</v>
      </c>
      <c r="E5">
        <v>30</v>
      </c>
      <c r="F5">
        <v>30</v>
      </c>
      <c r="G5">
        <v>30</v>
      </c>
    </row>
    <row r="6" spans="1:7" x14ac:dyDescent="0.2">
      <c r="A6" s="1" t="s">
        <v>219</v>
      </c>
    </row>
    <row r="8" spans="1:7" x14ac:dyDescent="0.2">
      <c r="A8" t="s">
        <v>252</v>
      </c>
      <c r="B8" t="s">
        <v>220</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8948-4533-5C40-B11C-C41DF71AA102}">
  <sheetPr>
    <tabColor theme="5"/>
  </sheetPr>
  <dimension ref="A1:H34"/>
  <sheetViews>
    <sheetView workbookViewId="0">
      <selection activeCell="E3" sqref="E3"/>
    </sheetView>
  </sheetViews>
  <sheetFormatPr baseColWidth="10" defaultRowHeight="16" x14ac:dyDescent="0.2"/>
  <cols>
    <col min="1" max="1" width="40.6640625" bestFit="1" customWidth="1"/>
    <col min="3" max="3" width="14" bestFit="1" customWidth="1"/>
  </cols>
  <sheetData>
    <row r="1" spans="1:8" x14ac:dyDescent="0.2">
      <c r="D1" s="1">
        <v>2015</v>
      </c>
      <c r="E1" s="41" t="s">
        <v>164</v>
      </c>
      <c r="F1" s="1">
        <v>2030</v>
      </c>
      <c r="G1" s="1">
        <v>2040</v>
      </c>
      <c r="H1" s="1">
        <v>2050</v>
      </c>
    </row>
    <row r="2" spans="1:8" x14ac:dyDescent="0.2">
      <c r="A2" s="40" t="s">
        <v>172</v>
      </c>
      <c r="B2" s="40" t="s">
        <v>41</v>
      </c>
      <c r="C2" s="40" t="s">
        <v>173</v>
      </c>
      <c r="D2" s="40">
        <v>1850</v>
      </c>
      <c r="E2" s="40">
        <v>1760</v>
      </c>
      <c r="F2" s="40">
        <v>1630</v>
      </c>
      <c r="G2" s="40">
        <v>1560</v>
      </c>
      <c r="H2" s="40">
        <v>1520</v>
      </c>
    </row>
    <row r="3" spans="1:8" x14ac:dyDescent="0.2">
      <c r="A3" t="s">
        <v>172</v>
      </c>
      <c r="B3" t="s">
        <v>42</v>
      </c>
      <c r="C3" t="s">
        <v>174</v>
      </c>
      <c r="D3">
        <v>0.03</v>
      </c>
      <c r="E3">
        <v>0.03</v>
      </c>
      <c r="F3">
        <v>0.03</v>
      </c>
      <c r="G3">
        <v>0.03</v>
      </c>
      <c r="H3">
        <v>0.03</v>
      </c>
    </row>
    <row r="4" spans="1:8" x14ac:dyDescent="0.2">
      <c r="A4" t="s">
        <v>175</v>
      </c>
      <c r="B4" t="s">
        <v>41</v>
      </c>
      <c r="C4" t="s">
        <v>173</v>
      </c>
      <c r="D4">
        <v>1350</v>
      </c>
      <c r="E4">
        <v>1290</v>
      </c>
      <c r="F4">
        <v>1190</v>
      </c>
      <c r="G4">
        <v>1140</v>
      </c>
      <c r="H4">
        <v>1110</v>
      </c>
    </row>
    <row r="5" spans="1:8" x14ac:dyDescent="0.2">
      <c r="A5" t="s">
        <v>175</v>
      </c>
      <c r="B5" t="s">
        <v>42</v>
      </c>
      <c r="C5" t="s">
        <v>174</v>
      </c>
      <c r="D5">
        <v>0.03</v>
      </c>
      <c r="E5">
        <v>0.03</v>
      </c>
      <c r="F5">
        <v>0.03</v>
      </c>
      <c r="G5">
        <v>0.03</v>
      </c>
      <c r="H5">
        <v>0.03</v>
      </c>
    </row>
    <row r="6" spans="1:8" x14ac:dyDescent="0.2">
      <c r="A6" t="s">
        <v>176</v>
      </c>
      <c r="B6" t="s">
        <v>41</v>
      </c>
      <c r="C6" t="s">
        <v>173</v>
      </c>
      <c r="D6">
        <v>1090</v>
      </c>
      <c r="E6">
        <v>1040</v>
      </c>
      <c r="F6">
        <v>960</v>
      </c>
      <c r="G6">
        <v>920</v>
      </c>
      <c r="H6">
        <v>890</v>
      </c>
    </row>
    <row r="7" spans="1:8" x14ac:dyDescent="0.2">
      <c r="A7" t="s">
        <v>176</v>
      </c>
      <c r="B7" t="s">
        <v>42</v>
      </c>
      <c r="C7" t="s">
        <v>174</v>
      </c>
      <c r="D7">
        <v>0.03</v>
      </c>
      <c r="E7">
        <v>0.03</v>
      </c>
      <c r="F7">
        <v>0.03</v>
      </c>
      <c r="G7">
        <v>0.03</v>
      </c>
      <c r="H7">
        <v>0.03</v>
      </c>
    </row>
    <row r="8" spans="1:8" x14ac:dyDescent="0.2">
      <c r="A8" s="40" t="s">
        <v>177</v>
      </c>
      <c r="B8" s="40" t="s">
        <v>41</v>
      </c>
      <c r="C8" s="40" t="s">
        <v>173</v>
      </c>
      <c r="D8" s="40">
        <v>3500</v>
      </c>
      <c r="E8" s="40">
        <v>2890</v>
      </c>
      <c r="F8" s="40">
        <v>2310</v>
      </c>
      <c r="G8" s="40">
        <v>2150</v>
      </c>
      <c r="H8" s="40">
        <v>2100</v>
      </c>
    </row>
    <row r="9" spans="1:8" x14ac:dyDescent="0.2">
      <c r="A9" t="s">
        <v>177</v>
      </c>
      <c r="B9" t="s">
        <v>42</v>
      </c>
      <c r="C9" t="s">
        <v>174</v>
      </c>
      <c r="D9">
        <v>0.02</v>
      </c>
      <c r="E9">
        <v>0.02</v>
      </c>
      <c r="F9">
        <v>0.02</v>
      </c>
      <c r="G9">
        <v>0.02</v>
      </c>
      <c r="H9">
        <v>0.02</v>
      </c>
    </row>
    <row r="10" spans="1:8" x14ac:dyDescent="0.2">
      <c r="A10" t="s">
        <v>178</v>
      </c>
      <c r="B10" t="s">
        <v>41</v>
      </c>
      <c r="C10" t="s">
        <v>173</v>
      </c>
      <c r="D10">
        <v>3600</v>
      </c>
      <c r="E10">
        <v>2970</v>
      </c>
      <c r="F10">
        <v>2370</v>
      </c>
      <c r="G10">
        <v>2220</v>
      </c>
      <c r="H10">
        <v>2160</v>
      </c>
    </row>
    <row r="11" spans="1:8" x14ac:dyDescent="0.2">
      <c r="A11" t="s">
        <v>178</v>
      </c>
      <c r="B11" t="s">
        <v>42</v>
      </c>
      <c r="C11" t="s">
        <v>174</v>
      </c>
      <c r="D11">
        <v>0.02</v>
      </c>
      <c r="E11">
        <v>0.02</v>
      </c>
      <c r="F11">
        <v>0.02</v>
      </c>
      <c r="G11">
        <v>0.02</v>
      </c>
      <c r="H11">
        <v>0.02</v>
      </c>
    </row>
    <row r="12" spans="1:8" x14ac:dyDescent="0.2">
      <c r="A12" t="s">
        <v>179</v>
      </c>
      <c r="B12" t="s">
        <v>41</v>
      </c>
      <c r="C12" t="s">
        <v>173</v>
      </c>
      <c r="D12">
        <v>5500</v>
      </c>
      <c r="E12">
        <v>4540</v>
      </c>
      <c r="F12">
        <v>3620</v>
      </c>
      <c r="G12">
        <v>3390</v>
      </c>
      <c r="H12">
        <v>3300</v>
      </c>
    </row>
    <row r="13" spans="1:8" x14ac:dyDescent="0.2">
      <c r="A13" t="s">
        <v>179</v>
      </c>
      <c r="B13" t="s">
        <v>42</v>
      </c>
      <c r="C13" t="s">
        <v>174</v>
      </c>
      <c r="D13">
        <v>0.02</v>
      </c>
      <c r="E13">
        <v>0.02</v>
      </c>
      <c r="F13">
        <v>0.02</v>
      </c>
      <c r="G13">
        <v>0.02</v>
      </c>
      <c r="H13">
        <v>0.02</v>
      </c>
    </row>
    <row r="14" spans="1:8" x14ac:dyDescent="0.2">
      <c r="A14" s="40" t="s">
        <v>180</v>
      </c>
      <c r="B14" s="40" t="s">
        <v>41</v>
      </c>
      <c r="C14" s="40" t="s">
        <v>173</v>
      </c>
      <c r="D14" s="40">
        <v>1120</v>
      </c>
      <c r="E14" s="40">
        <v>760</v>
      </c>
      <c r="F14" s="40">
        <v>490</v>
      </c>
      <c r="G14" s="40">
        <v>400</v>
      </c>
      <c r="H14" s="40">
        <v>350</v>
      </c>
    </row>
    <row r="15" spans="1:8" x14ac:dyDescent="0.2">
      <c r="A15" t="s">
        <v>180</v>
      </c>
      <c r="B15" t="s">
        <v>42</v>
      </c>
      <c r="C15" t="s">
        <v>174</v>
      </c>
      <c r="D15">
        <v>2.3E-2</v>
      </c>
      <c r="E15">
        <v>2.3E-2</v>
      </c>
      <c r="F15">
        <v>2.3E-2</v>
      </c>
      <c r="G15">
        <v>2.3E-2</v>
      </c>
      <c r="H15">
        <v>2.3E-2</v>
      </c>
    </row>
    <row r="16" spans="1:8" x14ac:dyDescent="0.2">
      <c r="A16" t="s">
        <v>181</v>
      </c>
      <c r="B16" t="s">
        <v>41</v>
      </c>
      <c r="C16" t="s">
        <v>173</v>
      </c>
      <c r="D16">
        <v>1020</v>
      </c>
      <c r="E16">
        <v>690</v>
      </c>
      <c r="F16">
        <v>450</v>
      </c>
      <c r="G16">
        <v>370</v>
      </c>
      <c r="H16">
        <v>320</v>
      </c>
    </row>
    <row r="17" spans="1:8" x14ac:dyDescent="0.2">
      <c r="A17" t="s">
        <v>181</v>
      </c>
      <c r="B17" t="s">
        <v>42</v>
      </c>
      <c r="C17" t="s">
        <v>174</v>
      </c>
      <c r="D17">
        <v>1.7000000000000001E-2</v>
      </c>
      <c r="E17">
        <v>1.7000000000000001E-2</v>
      </c>
      <c r="F17">
        <v>1.7000000000000001E-2</v>
      </c>
      <c r="G17">
        <v>1.7000000000000001E-2</v>
      </c>
      <c r="H17">
        <v>1.7000000000000001E-2</v>
      </c>
    </row>
    <row r="18" spans="1:8" x14ac:dyDescent="0.2">
      <c r="A18" t="s">
        <v>182</v>
      </c>
      <c r="B18" t="s">
        <v>41</v>
      </c>
      <c r="C18" t="s">
        <v>173</v>
      </c>
      <c r="D18">
        <v>1140</v>
      </c>
      <c r="E18">
        <v>770</v>
      </c>
      <c r="F18">
        <v>500</v>
      </c>
      <c r="G18">
        <v>410</v>
      </c>
      <c r="H18">
        <v>350</v>
      </c>
    </row>
    <row r="19" spans="1:8" x14ac:dyDescent="0.2">
      <c r="A19" t="s">
        <v>182</v>
      </c>
      <c r="B19" t="s">
        <v>42</v>
      </c>
      <c r="C19" t="s">
        <v>174</v>
      </c>
      <c r="D19">
        <v>2.5000000000000001E-2</v>
      </c>
      <c r="E19">
        <v>2.5000000000000001E-2</v>
      </c>
      <c r="F19">
        <v>2.5000000000000001E-2</v>
      </c>
      <c r="G19">
        <v>2.5000000000000001E-2</v>
      </c>
      <c r="H19">
        <v>2.5000000000000001E-2</v>
      </c>
    </row>
    <row r="20" spans="1:8" x14ac:dyDescent="0.2">
      <c r="A20" s="40" t="s">
        <v>183</v>
      </c>
      <c r="B20" s="40" t="s">
        <v>41</v>
      </c>
      <c r="C20" s="40" t="s">
        <v>173</v>
      </c>
      <c r="D20" s="40">
        <v>6000</v>
      </c>
      <c r="E20" s="40">
        <v>4920</v>
      </c>
      <c r="F20" s="40">
        <v>3760</v>
      </c>
      <c r="G20" s="40">
        <v>3430</v>
      </c>
      <c r="H20" s="40">
        <v>3280</v>
      </c>
    </row>
    <row r="21" spans="1:8" x14ac:dyDescent="0.2">
      <c r="A21" t="s">
        <v>183</v>
      </c>
      <c r="B21" t="s">
        <v>42</v>
      </c>
      <c r="C21" t="s">
        <v>174</v>
      </c>
      <c r="D21">
        <v>1.7000000000000001E-2</v>
      </c>
      <c r="E21">
        <v>1.7000000000000001E-2</v>
      </c>
      <c r="F21">
        <v>1.7000000000000001E-2</v>
      </c>
      <c r="G21">
        <v>1.7000000000000001E-2</v>
      </c>
      <c r="H21">
        <v>1.7000000000000001E-2</v>
      </c>
    </row>
    <row r="22" spans="1:8" x14ac:dyDescent="0.2">
      <c r="A22" t="s">
        <v>184</v>
      </c>
      <c r="B22" t="s">
        <v>41</v>
      </c>
      <c r="C22" t="s">
        <v>173</v>
      </c>
      <c r="D22">
        <v>5280</v>
      </c>
      <c r="E22">
        <v>4330</v>
      </c>
      <c r="F22">
        <v>3310</v>
      </c>
      <c r="G22">
        <v>3010</v>
      </c>
      <c r="H22">
        <v>2880</v>
      </c>
    </row>
    <row r="23" spans="1:8" x14ac:dyDescent="0.2">
      <c r="A23" t="s">
        <v>184</v>
      </c>
      <c r="B23" t="s">
        <v>42</v>
      </c>
      <c r="C23" t="s">
        <v>174</v>
      </c>
      <c r="D23">
        <v>1.7000000000000001E-2</v>
      </c>
      <c r="E23">
        <v>1.7000000000000001E-2</v>
      </c>
      <c r="F23">
        <v>1.7000000000000001E-2</v>
      </c>
      <c r="G23">
        <v>1.7000000000000001E-2</v>
      </c>
      <c r="H23">
        <v>1.7000000000000001E-2</v>
      </c>
    </row>
    <row r="25" spans="1:8" x14ac:dyDescent="0.2">
      <c r="A25" t="s">
        <v>165</v>
      </c>
      <c r="B25" t="s">
        <v>71</v>
      </c>
      <c r="C25" t="s">
        <v>4</v>
      </c>
      <c r="D25">
        <v>25</v>
      </c>
    </row>
    <row r="26" spans="1:8" x14ac:dyDescent="0.2">
      <c r="A26" t="s">
        <v>166</v>
      </c>
      <c r="B26" t="s">
        <v>71</v>
      </c>
      <c r="C26" t="s">
        <v>4</v>
      </c>
      <c r="D26">
        <v>30</v>
      </c>
    </row>
    <row r="27" spans="1:8" x14ac:dyDescent="0.2">
      <c r="A27" t="s">
        <v>155</v>
      </c>
      <c r="B27" t="s">
        <v>71</v>
      </c>
      <c r="C27" t="s">
        <v>4</v>
      </c>
      <c r="D27">
        <v>25</v>
      </c>
    </row>
    <row r="28" spans="1:8" x14ac:dyDescent="0.2">
      <c r="A28" t="s">
        <v>167</v>
      </c>
      <c r="B28" t="s">
        <v>71</v>
      </c>
      <c r="C28" t="s">
        <v>4</v>
      </c>
      <c r="D28">
        <v>30</v>
      </c>
    </row>
    <row r="32" spans="1:8" x14ac:dyDescent="0.2">
      <c r="A32" s="1" t="s">
        <v>252</v>
      </c>
      <c r="B32" t="s">
        <v>256</v>
      </c>
    </row>
    <row r="33" spans="1:7" x14ac:dyDescent="0.2">
      <c r="A33" s="1" t="s">
        <v>170</v>
      </c>
    </row>
    <row r="34" spans="1:7" ht="132" customHeight="1" x14ac:dyDescent="0.2">
      <c r="A34" s="184" t="s">
        <v>171</v>
      </c>
      <c r="B34" s="184"/>
      <c r="C34" s="184"/>
      <c r="D34" s="184"/>
      <c r="E34" s="184"/>
      <c r="F34" s="184"/>
      <c r="G34" s="184"/>
    </row>
  </sheetData>
  <mergeCells count="1">
    <mergeCell ref="A34:G34"/>
  </mergeCells>
  <pageMargins left="0.7" right="0.7" top="0.78740157499999996" bottom="0.78740157499999996"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CA086-CA2D-1341-8B17-7F8490F739B1}">
  <sheetPr>
    <tabColor theme="5"/>
  </sheetPr>
  <dimension ref="A1:AM15"/>
  <sheetViews>
    <sheetView workbookViewId="0">
      <selection activeCell="A15" sqref="A15:B15"/>
    </sheetView>
  </sheetViews>
  <sheetFormatPr baseColWidth="10" defaultRowHeight="16" x14ac:dyDescent="0.2"/>
  <cols>
    <col min="1" max="1" width="29.1640625" customWidth="1"/>
    <col min="4" max="4" width="12.6640625" bestFit="1" customWidth="1"/>
  </cols>
  <sheetData>
    <row r="1" spans="1:39" x14ac:dyDescent="0.2">
      <c r="A1" s="3"/>
      <c r="B1" s="3"/>
      <c r="C1" s="3"/>
      <c r="D1" s="5" t="s">
        <v>154</v>
      </c>
      <c r="E1" s="5">
        <v>2020</v>
      </c>
      <c r="F1" s="5">
        <v>2021</v>
      </c>
      <c r="G1" s="5">
        <v>2022</v>
      </c>
      <c r="H1" s="5">
        <v>2023</v>
      </c>
      <c r="I1" s="5">
        <v>2024</v>
      </c>
      <c r="J1" s="5">
        <v>2025</v>
      </c>
      <c r="K1" s="5">
        <v>2026</v>
      </c>
      <c r="L1" s="5">
        <v>2027</v>
      </c>
      <c r="M1" s="5">
        <v>2028</v>
      </c>
      <c r="N1" s="5">
        <v>2029</v>
      </c>
      <c r="O1" s="5">
        <v>2030</v>
      </c>
      <c r="P1" s="5">
        <v>2031</v>
      </c>
      <c r="Q1" s="5">
        <v>2032</v>
      </c>
      <c r="R1" s="5">
        <v>2033</v>
      </c>
      <c r="S1" s="5">
        <v>2034</v>
      </c>
      <c r="T1" s="5">
        <v>2035</v>
      </c>
      <c r="U1" s="5">
        <v>2036</v>
      </c>
      <c r="V1" s="5">
        <v>2037</v>
      </c>
      <c r="W1" s="5">
        <v>2038</v>
      </c>
      <c r="X1" s="5">
        <v>2039</v>
      </c>
      <c r="Y1" s="5">
        <v>2040</v>
      </c>
      <c r="Z1" s="5">
        <v>2041</v>
      </c>
      <c r="AA1" s="5">
        <v>2042</v>
      </c>
      <c r="AB1" s="5">
        <v>2043</v>
      </c>
      <c r="AC1" s="5">
        <v>2044</v>
      </c>
      <c r="AD1" s="5">
        <v>2045</v>
      </c>
      <c r="AE1" s="5">
        <v>2046</v>
      </c>
      <c r="AF1" s="5">
        <v>2047</v>
      </c>
      <c r="AG1" s="5">
        <v>2048</v>
      </c>
      <c r="AH1" s="5">
        <v>2049</v>
      </c>
      <c r="AI1" s="5">
        <v>2050</v>
      </c>
      <c r="AJ1" s="1"/>
      <c r="AK1" s="1"/>
      <c r="AL1" s="1"/>
      <c r="AM1" s="1"/>
    </row>
    <row r="2" spans="1:39" s="52" customFormat="1" x14ac:dyDescent="0.2">
      <c r="A2" s="52" t="s">
        <v>239</v>
      </c>
      <c r="B2" s="52" t="s">
        <v>41</v>
      </c>
      <c r="C2" s="52" t="s">
        <v>156</v>
      </c>
      <c r="D2" s="52">
        <v>0.46200000000000002</v>
      </c>
      <c r="E2" s="52">
        <v>0.43099999999999999</v>
      </c>
      <c r="F2" s="52">
        <v>0.40600000000000003</v>
      </c>
      <c r="G2" s="52">
        <v>0.38400000000000001</v>
      </c>
      <c r="H2" s="52">
        <v>0.36499999999999999</v>
      </c>
      <c r="I2" s="52">
        <v>0.34799999999999998</v>
      </c>
      <c r="J2" s="52">
        <v>0.33300000000000002</v>
      </c>
      <c r="K2" s="52">
        <v>0.31900000000000001</v>
      </c>
      <c r="L2" s="52">
        <v>0.307</v>
      </c>
      <c r="M2" s="52">
        <v>0.29599999999999999</v>
      </c>
      <c r="N2" s="52">
        <v>0.28499999999999998</v>
      </c>
      <c r="O2" s="52">
        <v>0.27500000000000002</v>
      </c>
      <c r="P2" s="52">
        <v>0.26600000000000001</v>
      </c>
      <c r="Q2" s="52">
        <v>0.25700000000000001</v>
      </c>
      <c r="R2" s="52">
        <v>0.249</v>
      </c>
      <c r="S2" s="52">
        <v>0.24199999999999999</v>
      </c>
      <c r="T2" s="52">
        <v>0.23499999999999999</v>
      </c>
      <c r="U2" s="52">
        <v>0.22800000000000001</v>
      </c>
      <c r="V2" s="52">
        <v>0.221</v>
      </c>
      <c r="W2" s="52">
        <v>0.215</v>
      </c>
      <c r="X2" s="52">
        <v>0.20899999999999999</v>
      </c>
      <c r="Y2" s="52">
        <v>0.20399999999999999</v>
      </c>
      <c r="Z2" s="52">
        <v>0.19900000000000001</v>
      </c>
      <c r="AA2" s="52">
        <v>0.19400000000000001</v>
      </c>
      <c r="AB2" s="52">
        <v>0.189</v>
      </c>
      <c r="AC2" s="52">
        <v>0.185</v>
      </c>
      <c r="AD2" s="52">
        <v>0.18099999999999999</v>
      </c>
      <c r="AE2" s="52">
        <v>0.17699999999999999</v>
      </c>
      <c r="AF2" s="52">
        <v>0.17399999999999999</v>
      </c>
      <c r="AG2" s="52">
        <v>0.17</v>
      </c>
      <c r="AH2" s="52">
        <v>0.16700000000000001</v>
      </c>
      <c r="AI2" s="52">
        <v>0.16400000000000001</v>
      </c>
    </row>
    <row r="3" spans="1:39" s="58" customFormat="1" x14ac:dyDescent="0.2">
      <c r="A3" s="58" t="s">
        <v>239</v>
      </c>
      <c r="B3" s="58" t="s">
        <v>41</v>
      </c>
      <c r="C3" s="58" t="s">
        <v>241</v>
      </c>
      <c r="D3" s="58">
        <f>D2*1000</f>
        <v>462</v>
      </c>
      <c r="E3" s="58">
        <f t="shared" ref="E3:AG3" si="0">E2*1000</f>
        <v>431</v>
      </c>
      <c r="F3" s="58">
        <f t="shared" si="0"/>
        <v>406</v>
      </c>
      <c r="G3" s="58">
        <f t="shared" si="0"/>
        <v>384</v>
      </c>
      <c r="H3" s="58">
        <f t="shared" si="0"/>
        <v>365</v>
      </c>
      <c r="I3" s="58">
        <f t="shared" si="0"/>
        <v>348</v>
      </c>
      <c r="J3" s="58">
        <f t="shared" si="0"/>
        <v>333</v>
      </c>
      <c r="K3" s="58">
        <f t="shared" si="0"/>
        <v>319</v>
      </c>
      <c r="L3" s="58">
        <f t="shared" si="0"/>
        <v>307</v>
      </c>
      <c r="M3" s="58">
        <f t="shared" si="0"/>
        <v>296</v>
      </c>
      <c r="N3" s="58">
        <f t="shared" si="0"/>
        <v>285</v>
      </c>
      <c r="O3" s="58">
        <f t="shared" si="0"/>
        <v>275</v>
      </c>
      <c r="P3" s="58">
        <f t="shared" si="0"/>
        <v>266</v>
      </c>
      <c r="Q3" s="58">
        <f t="shared" si="0"/>
        <v>257</v>
      </c>
      <c r="R3" s="58">
        <f t="shared" si="0"/>
        <v>249</v>
      </c>
      <c r="S3" s="58">
        <f t="shared" si="0"/>
        <v>242</v>
      </c>
      <c r="T3" s="58">
        <f t="shared" si="0"/>
        <v>235</v>
      </c>
      <c r="U3" s="58">
        <f t="shared" si="0"/>
        <v>228</v>
      </c>
      <c r="V3" s="58">
        <f t="shared" si="0"/>
        <v>221</v>
      </c>
      <c r="W3" s="58">
        <f t="shared" si="0"/>
        <v>215</v>
      </c>
      <c r="X3" s="58">
        <f t="shared" si="0"/>
        <v>209</v>
      </c>
      <c r="Y3" s="58">
        <f t="shared" si="0"/>
        <v>204</v>
      </c>
      <c r="Z3" s="58">
        <f t="shared" si="0"/>
        <v>199</v>
      </c>
      <c r="AA3" s="58">
        <f t="shared" si="0"/>
        <v>194</v>
      </c>
      <c r="AB3" s="58">
        <f t="shared" si="0"/>
        <v>189</v>
      </c>
      <c r="AC3" s="58">
        <f t="shared" si="0"/>
        <v>185</v>
      </c>
      <c r="AD3" s="58">
        <f t="shared" si="0"/>
        <v>181</v>
      </c>
      <c r="AE3" s="58">
        <f t="shared" si="0"/>
        <v>177</v>
      </c>
      <c r="AF3" s="58">
        <f t="shared" si="0"/>
        <v>174</v>
      </c>
      <c r="AG3" s="58">
        <f t="shared" si="0"/>
        <v>170</v>
      </c>
      <c r="AH3" s="58">
        <f>AH2*1000</f>
        <v>167</v>
      </c>
      <c r="AI3" s="58">
        <f t="shared" ref="AI3" si="1">AI2*1000</f>
        <v>164</v>
      </c>
    </row>
    <row r="4" spans="1:39" s="52" customFormat="1" x14ac:dyDescent="0.2">
      <c r="A4" s="52" t="s">
        <v>239</v>
      </c>
      <c r="B4" s="52" t="s">
        <v>42</v>
      </c>
      <c r="C4" s="52" t="s">
        <v>157</v>
      </c>
      <c r="D4" s="52">
        <v>9.1999999999999993</v>
      </c>
      <c r="E4" s="52">
        <v>8.8000000000000007</v>
      </c>
      <c r="F4" s="52">
        <v>8.4</v>
      </c>
      <c r="G4" s="52">
        <v>8.1</v>
      </c>
      <c r="H4" s="52">
        <v>7.8</v>
      </c>
      <c r="I4" s="52">
        <v>7.6</v>
      </c>
      <c r="J4" s="52">
        <v>7.4</v>
      </c>
      <c r="K4" s="52">
        <v>7.1</v>
      </c>
      <c r="L4" s="52">
        <v>6.9</v>
      </c>
      <c r="M4" s="52">
        <v>6.7</v>
      </c>
      <c r="N4" s="52">
        <v>6.6</v>
      </c>
      <c r="O4" s="52">
        <v>6.4</v>
      </c>
      <c r="P4" s="52">
        <v>6.2</v>
      </c>
      <c r="Q4" s="52">
        <v>6.1</v>
      </c>
      <c r="R4" s="52">
        <v>5.9</v>
      </c>
      <c r="S4" s="52">
        <v>5.8</v>
      </c>
      <c r="T4" s="52">
        <v>5.6</v>
      </c>
      <c r="U4" s="52">
        <v>5.5</v>
      </c>
      <c r="V4" s="52">
        <v>5.4</v>
      </c>
      <c r="W4" s="52">
        <v>5.3</v>
      </c>
      <c r="X4" s="52">
        <v>5.0999999999999996</v>
      </c>
      <c r="Y4" s="52">
        <v>5</v>
      </c>
      <c r="Z4" s="52">
        <v>4.9000000000000004</v>
      </c>
      <c r="AA4" s="52">
        <v>4.8</v>
      </c>
      <c r="AB4" s="52">
        <v>4.7</v>
      </c>
      <c r="AC4" s="52">
        <v>4.5999999999999996</v>
      </c>
      <c r="AD4" s="52">
        <v>4.5999999999999996</v>
      </c>
      <c r="AE4" s="52">
        <v>4.5</v>
      </c>
      <c r="AF4" s="52">
        <v>4.4000000000000004</v>
      </c>
      <c r="AG4" s="52">
        <v>4.3</v>
      </c>
      <c r="AH4" s="52">
        <v>4.2</v>
      </c>
      <c r="AI4" s="52">
        <v>4.2</v>
      </c>
    </row>
    <row r="5" spans="1:39" x14ac:dyDescent="0.2">
      <c r="A5" s="3" t="s">
        <v>239</v>
      </c>
      <c r="B5" s="3" t="s">
        <v>42</v>
      </c>
      <c r="C5" s="50" t="s">
        <v>174</v>
      </c>
      <c r="D5" s="50">
        <f>D4/D3</f>
        <v>1.9913419913419911E-2</v>
      </c>
      <c r="E5" s="50">
        <f t="shared" ref="E5:AG5" si="2">E4/E3</f>
        <v>2.0417633410672854E-2</v>
      </c>
      <c r="F5" s="50">
        <f t="shared" si="2"/>
        <v>2.0689655172413793E-2</v>
      </c>
      <c r="G5" s="50">
        <f t="shared" si="2"/>
        <v>2.1093749999999998E-2</v>
      </c>
      <c r="H5" s="50">
        <f t="shared" si="2"/>
        <v>2.1369863013698628E-2</v>
      </c>
      <c r="I5" s="50">
        <f t="shared" si="2"/>
        <v>2.1839080459770115E-2</v>
      </c>
      <c r="J5" s="50">
        <f t="shared" si="2"/>
        <v>2.2222222222222223E-2</v>
      </c>
      <c r="K5" s="50">
        <f t="shared" si="2"/>
        <v>2.2257053291536048E-2</v>
      </c>
      <c r="L5" s="50">
        <f t="shared" si="2"/>
        <v>2.2475570032573292E-2</v>
      </c>
      <c r="M5" s="50">
        <f t="shared" si="2"/>
        <v>2.2635135135135136E-2</v>
      </c>
      <c r="N5" s="50">
        <f t="shared" si="2"/>
        <v>2.3157894736842103E-2</v>
      </c>
      <c r="O5" s="50">
        <f t="shared" si="2"/>
        <v>2.3272727272727275E-2</v>
      </c>
      <c r="P5" s="50">
        <f t="shared" si="2"/>
        <v>2.3308270676691729E-2</v>
      </c>
      <c r="Q5" s="50">
        <f t="shared" si="2"/>
        <v>2.3735408560311283E-2</v>
      </c>
      <c r="R5" s="50">
        <f t="shared" si="2"/>
        <v>2.3694779116465864E-2</v>
      </c>
      <c r="S5" s="50">
        <f t="shared" si="2"/>
        <v>2.3966942148760328E-2</v>
      </c>
      <c r="T5" s="50">
        <f t="shared" si="2"/>
        <v>2.3829787234042551E-2</v>
      </c>
      <c r="U5" s="50">
        <f t="shared" si="2"/>
        <v>2.4122807017543858E-2</v>
      </c>
      <c r="V5" s="50">
        <f t="shared" si="2"/>
        <v>2.4434389140271493E-2</v>
      </c>
      <c r="W5" s="50">
        <f t="shared" si="2"/>
        <v>2.4651162790697675E-2</v>
      </c>
      <c r="X5" s="50">
        <f t="shared" si="2"/>
        <v>2.4401913875598084E-2</v>
      </c>
      <c r="Y5" s="50">
        <f t="shared" si="2"/>
        <v>2.4509803921568627E-2</v>
      </c>
      <c r="Z5" s="50">
        <f t="shared" si="2"/>
        <v>2.4623115577889449E-2</v>
      </c>
      <c r="AA5" s="50">
        <f t="shared" si="2"/>
        <v>2.4742268041237112E-2</v>
      </c>
      <c r="AB5" s="50">
        <f t="shared" si="2"/>
        <v>2.4867724867724868E-2</v>
      </c>
      <c r="AC5" s="50">
        <f t="shared" si="2"/>
        <v>2.4864864864864864E-2</v>
      </c>
      <c r="AD5" s="50">
        <f t="shared" si="2"/>
        <v>2.5414364640883976E-2</v>
      </c>
      <c r="AE5" s="50">
        <f t="shared" si="2"/>
        <v>2.5423728813559324E-2</v>
      </c>
      <c r="AF5" s="50">
        <f t="shared" si="2"/>
        <v>2.5287356321839084E-2</v>
      </c>
      <c r="AG5" s="50">
        <f t="shared" si="2"/>
        <v>2.5294117647058821E-2</v>
      </c>
      <c r="AH5" s="50">
        <f>AH4/AH3</f>
        <v>2.5149700598802397E-2</v>
      </c>
      <c r="AI5" s="50">
        <f t="shared" ref="AI5" si="3">AI4/AI3</f>
        <v>2.5609756097560978E-2</v>
      </c>
    </row>
    <row r="6" spans="1:39" s="52" customFormat="1" x14ac:dyDescent="0.2">
      <c r="A6" s="52" t="s">
        <v>240</v>
      </c>
      <c r="B6" s="52" t="s">
        <v>41</v>
      </c>
      <c r="C6" s="52" t="s">
        <v>158</v>
      </c>
      <c r="D6" s="52">
        <v>0.27500000000000002</v>
      </c>
      <c r="E6" s="52">
        <v>0.251</v>
      </c>
      <c r="F6" s="52">
        <v>0.22900000000000001</v>
      </c>
      <c r="G6" s="52">
        <v>0.20899999999999999</v>
      </c>
      <c r="H6" s="52">
        <v>0.192</v>
      </c>
      <c r="I6" s="52">
        <v>0.17599999999999999</v>
      </c>
      <c r="J6" s="52">
        <v>0.16300000000000001</v>
      </c>
      <c r="K6" s="52">
        <v>0.151</v>
      </c>
      <c r="L6" s="52">
        <v>0.14099999999999999</v>
      </c>
      <c r="M6" s="52">
        <v>0.13200000000000001</v>
      </c>
      <c r="N6" s="52">
        <v>0.124</v>
      </c>
      <c r="O6" s="52">
        <v>0.11700000000000001</v>
      </c>
      <c r="P6" s="52">
        <v>0.112</v>
      </c>
      <c r="Q6" s="52">
        <v>0.106</v>
      </c>
      <c r="R6" s="52">
        <v>0.10199999999999999</v>
      </c>
      <c r="S6" s="52">
        <v>9.8000000000000004E-2</v>
      </c>
      <c r="T6" s="52">
        <v>9.4E-2</v>
      </c>
      <c r="U6" s="52">
        <v>9.0999999999999998E-2</v>
      </c>
      <c r="V6" s="52">
        <v>8.7999999999999995E-2</v>
      </c>
      <c r="W6" s="52">
        <v>8.5000000000000006E-2</v>
      </c>
      <c r="X6" s="52">
        <v>8.2000000000000003E-2</v>
      </c>
      <c r="Y6" s="52">
        <v>0.08</v>
      </c>
      <c r="Z6" s="52">
        <v>7.8E-2</v>
      </c>
      <c r="AA6" s="52">
        <v>7.5999999999999998E-2</v>
      </c>
      <c r="AB6" s="52">
        <v>7.3999999999999996E-2</v>
      </c>
      <c r="AC6" s="52">
        <v>7.2999999999999995E-2</v>
      </c>
      <c r="AD6" s="52">
        <v>7.0999999999999994E-2</v>
      </c>
      <c r="AE6" s="52">
        <v>7.0000000000000007E-2</v>
      </c>
      <c r="AF6" s="52">
        <v>6.9000000000000006E-2</v>
      </c>
      <c r="AG6" s="52">
        <v>6.7000000000000004E-2</v>
      </c>
      <c r="AH6" s="52">
        <v>6.6000000000000003E-2</v>
      </c>
      <c r="AI6" s="52">
        <v>6.5000000000000002E-2</v>
      </c>
    </row>
    <row r="7" spans="1:39" s="58" customFormat="1" x14ac:dyDescent="0.2">
      <c r="A7" s="58" t="s">
        <v>240</v>
      </c>
      <c r="B7" s="58" t="s">
        <v>41</v>
      </c>
      <c r="C7" s="58" t="s">
        <v>242</v>
      </c>
      <c r="D7" s="58">
        <f>D6*1000</f>
        <v>275</v>
      </c>
      <c r="E7" s="58">
        <f t="shared" ref="E7:AI7" si="4">E6*1000</f>
        <v>251</v>
      </c>
      <c r="F7" s="58">
        <f t="shared" si="4"/>
        <v>229</v>
      </c>
      <c r="G7" s="58">
        <f t="shared" si="4"/>
        <v>209</v>
      </c>
      <c r="H7" s="58">
        <f t="shared" si="4"/>
        <v>192</v>
      </c>
      <c r="I7" s="58">
        <f t="shared" si="4"/>
        <v>176</v>
      </c>
      <c r="J7" s="58">
        <f t="shared" si="4"/>
        <v>163</v>
      </c>
      <c r="K7" s="58">
        <f t="shared" si="4"/>
        <v>151</v>
      </c>
      <c r="L7" s="58">
        <f t="shared" si="4"/>
        <v>141</v>
      </c>
      <c r="M7" s="58">
        <f t="shared" si="4"/>
        <v>132</v>
      </c>
      <c r="N7" s="58">
        <f t="shared" si="4"/>
        <v>124</v>
      </c>
      <c r="O7" s="58">
        <f t="shared" si="4"/>
        <v>117</v>
      </c>
      <c r="P7" s="58">
        <f t="shared" si="4"/>
        <v>112</v>
      </c>
      <c r="Q7" s="58">
        <f t="shared" si="4"/>
        <v>106</v>
      </c>
      <c r="R7" s="58">
        <f t="shared" si="4"/>
        <v>102</v>
      </c>
      <c r="S7" s="58">
        <f t="shared" si="4"/>
        <v>98</v>
      </c>
      <c r="T7" s="58">
        <f t="shared" si="4"/>
        <v>94</v>
      </c>
      <c r="U7" s="58">
        <f t="shared" si="4"/>
        <v>91</v>
      </c>
      <c r="V7" s="58">
        <f t="shared" si="4"/>
        <v>88</v>
      </c>
      <c r="W7" s="58">
        <f t="shared" si="4"/>
        <v>85</v>
      </c>
      <c r="X7" s="58">
        <f t="shared" si="4"/>
        <v>82</v>
      </c>
      <c r="Y7" s="58">
        <f t="shared" si="4"/>
        <v>80</v>
      </c>
      <c r="Z7" s="58">
        <f t="shared" si="4"/>
        <v>78</v>
      </c>
      <c r="AA7" s="58">
        <f t="shared" si="4"/>
        <v>76</v>
      </c>
      <c r="AB7" s="58">
        <f t="shared" si="4"/>
        <v>74</v>
      </c>
      <c r="AC7" s="58">
        <f t="shared" si="4"/>
        <v>73</v>
      </c>
      <c r="AD7" s="58">
        <f t="shared" si="4"/>
        <v>71</v>
      </c>
      <c r="AE7" s="58">
        <f t="shared" si="4"/>
        <v>70</v>
      </c>
      <c r="AF7" s="58">
        <f t="shared" si="4"/>
        <v>69</v>
      </c>
      <c r="AG7" s="58">
        <f t="shared" si="4"/>
        <v>67</v>
      </c>
      <c r="AH7" s="58">
        <f t="shared" si="4"/>
        <v>66</v>
      </c>
      <c r="AI7" s="58">
        <f t="shared" si="4"/>
        <v>65</v>
      </c>
    </row>
    <row r="8" spans="1:39" s="52" customFormat="1" x14ac:dyDescent="0.2">
      <c r="A8" s="52" t="s">
        <v>240</v>
      </c>
      <c r="B8" s="52" t="s">
        <v>42</v>
      </c>
      <c r="C8" s="52" t="s">
        <v>159</v>
      </c>
      <c r="D8" s="52">
        <v>4.0999999999999996</v>
      </c>
      <c r="E8" s="52">
        <v>3.9</v>
      </c>
      <c r="F8" s="52">
        <v>3.7</v>
      </c>
      <c r="G8" s="52">
        <v>3.6</v>
      </c>
      <c r="H8" s="52">
        <v>3.4</v>
      </c>
      <c r="I8" s="52">
        <v>3.3</v>
      </c>
      <c r="J8" s="52">
        <v>3.2</v>
      </c>
      <c r="K8" s="52">
        <v>3</v>
      </c>
      <c r="L8" s="52">
        <v>2.9</v>
      </c>
      <c r="M8" s="52">
        <v>2.9</v>
      </c>
      <c r="N8" s="52">
        <v>2.8</v>
      </c>
      <c r="O8" s="52">
        <v>2.7</v>
      </c>
      <c r="P8" s="52">
        <v>2.6</v>
      </c>
      <c r="Q8" s="52">
        <v>2.6</v>
      </c>
      <c r="R8" s="52">
        <v>2.5</v>
      </c>
      <c r="S8" s="52">
        <v>2.5</v>
      </c>
      <c r="T8" s="52">
        <v>2.4</v>
      </c>
      <c r="U8" s="52">
        <v>2.4</v>
      </c>
      <c r="V8" s="52">
        <v>2.2999999999999998</v>
      </c>
      <c r="W8" s="52">
        <v>2.2999999999999998</v>
      </c>
      <c r="X8" s="52">
        <v>2.2999999999999998</v>
      </c>
      <c r="Y8" s="52">
        <v>2.2000000000000002</v>
      </c>
      <c r="Z8" s="52">
        <v>2.2000000000000002</v>
      </c>
      <c r="AA8" s="52">
        <v>2.2000000000000002</v>
      </c>
      <c r="AB8" s="52">
        <v>2.2000000000000002</v>
      </c>
      <c r="AC8" s="52">
        <v>2.1</v>
      </c>
      <c r="AD8" s="52">
        <v>2.1</v>
      </c>
      <c r="AE8" s="52">
        <v>2.1</v>
      </c>
      <c r="AF8" s="52">
        <v>2.1</v>
      </c>
      <c r="AG8" s="52">
        <v>2.1</v>
      </c>
      <c r="AH8" s="57">
        <v>2</v>
      </c>
      <c r="AI8" s="57">
        <v>2</v>
      </c>
    </row>
    <row r="9" spans="1:39" x14ac:dyDescent="0.2">
      <c r="A9" t="s">
        <v>240</v>
      </c>
      <c r="B9" t="s">
        <v>42</v>
      </c>
      <c r="C9" t="s">
        <v>174</v>
      </c>
      <c r="D9" s="49">
        <f>D8/D7</f>
        <v>1.4909090909090908E-2</v>
      </c>
      <c r="E9" s="49">
        <f t="shared" ref="E9:AI9" si="5">E8/E7</f>
        <v>1.5537848605577689E-2</v>
      </c>
      <c r="F9" s="49">
        <f t="shared" si="5"/>
        <v>1.6157205240174673E-2</v>
      </c>
      <c r="G9" s="49">
        <f t="shared" si="5"/>
        <v>1.7224880382775119E-2</v>
      </c>
      <c r="H9" s="49">
        <f t="shared" si="5"/>
        <v>1.7708333333333333E-2</v>
      </c>
      <c r="I9" s="49">
        <f t="shared" si="5"/>
        <v>1.8749999999999999E-2</v>
      </c>
      <c r="J9" s="49">
        <f t="shared" si="5"/>
        <v>1.9631901840490799E-2</v>
      </c>
      <c r="K9" s="49">
        <f t="shared" si="5"/>
        <v>1.9867549668874173E-2</v>
      </c>
      <c r="L9" s="49">
        <f t="shared" si="5"/>
        <v>2.0567375886524821E-2</v>
      </c>
      <c r="M9" s="49">
        <f t="shared" si="5"/>
        <v>2.1969696969696969E-2</v>
      </c>
      <c r="N9" s="49">
        <f t="shared" si="5"/>
        <v>2.2580645161290321E-2</v>
      </c>
      <c r="O9" s="49">
        <f t="shared" si="5"/>
        <v>2.3076923076923078E-2</v>
      </c>
      <c r="P9" s="49">
        <f t="shared" si="5"/>
        <v>2.3214285714285715E-2</v>
      </c>
      <c r="Q9" s="49">
        <f t="shared" si="5"/>
        <v>2.4528301886792454E-2</v>
      </c>
      <c r="R9" s="49">
        <f t="shared" si="5"/>
        <v>2.4509803921568627E-2</v>
      </c>
      <c r="S9" s="49">
        <f t="shared" si="5"/>
        <v>2.5510204081632654E-2</v>
      </c>
      <c r="T9" s="49">
        <f t="shared" si="5"/>
        <v>2.553191489361702E-2</v>
      </c>
      <c r="U9" s="49">
        <f t="shared" si="5"/>
        <v>2.6373626373626374E-2</v>
      </c>
      <c r="V9" s="49">
        <f t="shared" si="5"/>
        <v>2.6136363636363635E-2</v>
      </c>
      <c r="W9" s="49">
        <f t="shared" si="5"/>
        <v>2.7058823529411764E-2</v>
      </c>
      <c r="X9" s="49">
        <f t="shared" si="5"/>
        <v>2.8048780487804875E-2</v>
      </c>
      <c r="Y9" s="49">
        <f t="shared" si="5"/>
        <v>2.7500000000000004E-2</v>
      </c>
      <c r="Z9" s="49">
        <f t="shared" si="5"/>
        <v>2.8205128205128209E-2</v>
      </c>
      <c r="AA9" s="49">
        <f t="shared" si="5"/>
        <v>2.8947368421052635E-2</v>
      </c>
      <c r="AB9" s="49">
        <f t="shared" si="5"/>
        <v>2.9729729729729731E-2</v>
      </c>
      <c r="AC9" s="49">
        <f t="shared" si="5"/>
        <v>2.8767123287671233E-2</v>
      </c>
      <c r="AD9" s="49">
        <f t="shared" si="5"/>
        <v>2.9577464788732397E-2</v>
      </c>
      <c r="AE9" s="49">
        <f t="shared" si="5"/>
        <v>3.0000000000000002E-2</v>
      </c>
      <c r="AF9" s="49">
        <f t="shared" si="5"/>
        <v>3.0434782608695653E-2</v>
      </c>
      <c r="AG9" s="49">
        <f t="shared" si="5"/>
        <v>3.1343283582089557E-2</v>
      </c>
      <c r="AH9" s="49">
        <f t="shared" si="5"/>
        <v>3.0303030303030304E-2</v>
      </c>
      <c r="AI9" s="49">
        <f t="shared" si="5"/>
        <v>3.0769230769230771E-2</v>
      </c>
    </row>
    <row r="11" spans="1:39" x14ac:dyDescent="0.2">
      <c r="A11" t="s">
        <v>239</v>
      </c>
      <c r="B11" t="s">
        <v>71</v>
      </c>
      <c r="C11" t="s">
        <v>4</v>
      </c>
      <c r="D11">
        <v>30</v>
      </c>
    </row>
    <row r="12" spans="1:39" x14ac:dyDescent="0.2">
      <c r="A12" t="s">
        <v>240</v>
      </c>
      <c r="B12" t="s">
        <v>71</v>
      </c>
      <c r="C12" t="s">
        <v>4</v>
      </c>
      <c r="D12">
        <v>15</v>
      </c>
    </row>
    <row r="15" spans="1:39" x14ac:dyDescent="0.2">
      <c r="A15" t="s">
        <v>252</v>
      </c>
      <c r="B15" t="s">
        <v>186</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B8F57-4AFB-474B-95D4-6CAE3CAA6DB6}">
  <sheetPr>
    <tabColor theme="9"/>
  </sheetPr>
  <dimension ref="A1:K67"/>
  <sheetViews>
    <sheetView topLeftCell="C32" workbookViewId="0">
      <selection activeCell="C38" sqref="C38"/>
    </sheetView>
  </sheetViews>
  <sheetFormatPr baseColWidth="10" defaultRowHeight="16" x14ac:dyDescent="0.2"/>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11" ht="17" thickBot="1" x14ac:dyDescent="0.25"/>
    <row r="2" spans="1:11" s="1" customFormat="1" ht="17" thickBot="1" x14ac:dyDescent="0.25">
      <c r="B2" s="180" t="s">
        <v>254</v>
      </c>
      <c r="C2" s="181"/>
      <c r="D2" s="182"/>
      <c r="E2" s="180" t="s">
        <v>255</v>
      </c>
      <c r="F2" s="181"/>
      <c r="G2" s="181"/>
      <c r="H2" s="185" t="s">
        <v>259</v>
      </c>
      <c r="I2" s="181"/>
      <c r="J2" s="182"/>
    </row>
    <row r="3" spans="1:11" s="8" customFormat="1" x14ac:dyDescent="0.2">
      <c r="A3" s="10" t="s">
        <v>251</v>
      </c>
      <c r="B3" s="72" t="str">
        <f>Vartiainen2020!B15</f>
        <v>Vartiainen, 2020</v>
      </c>
      <c r="C3" s="73" t="str">
        <f>'Tsiropoulos2018 (JRC)'!B32</f>
        <v>Tsiropoulos, 2018 (ProRES scenario)</v>
      </c>
      <c r="D3" s="73" t="str">
        <f>Agora2019!B19</f>
        <v>Agora, 2019 (reference scenario)</v>
      </c>
      <c r="E3" s="72" t="str">
        <f>Vartiainen2020!B15</f>
        <v>Vartiainen, 2020</v>
      </c>
      <c r="F3" s="10" t="str">
        <f>'Tsiropoulos2018 (JRC)'!B32</f>
        <v>Tsiropoulos, 2018 (ProRES scenario)</v>
      </c>
      <c r="G3" s="10" t="str">
        <f>Agora2019!B19</f>
        <v>Agora, 2019 (reference scenario)</v>
      </c>
      <c r="H3" s="72" t="str">
        <f>Vartiainen2020!B15</f>
        <v>Vartiainen, 2020</v>
      </c>
      <c r="I3" s="10" t="str">
        <f>'Tsiropoulos2018 (JRC)'!B32</f>
        <v>Tsiropoulos, 2018 (ProRES scenario)</v>
      </c>
      <c r="J3" s="10" t="str">
        <f>Agora2019!B19</f>
        <v>Agora, 2019 (reference scenario)</v>
      </c>
      <c r="K3" s="10"/>
    </row>
    <row r="4" spans="1:11" s="58" customFormat="1" x14ac:dyDescent="0.2">
      <c r="A4" s="74" t="s">
        <v>260</v>
      </c>
      <c r="B4" s="75"/>
      <c r="C4" s="74" t="str">
        <f>'Tsiropoulos2018 (JRC)'!A16</f>
        <v>utility-scale PV without tracking</v>
      </c>
      <c r="D4" s="74"/>
      <c r="E4" s="75"/>
      <c r="F4" s="74" t="str">
        <f>C4</f>
        <v>utility-scale PV without tracking</v>
      </c>
      <c r="G4" s="74"/>
      <c r="H4" s="75"/>
      <c r="I4" s="74" t="str">
        <f>C4</f>
        <v>utility-scale PV without tracking</v>
      </c>
      <c r="J4" s="74"/>
    </row>
    <row r="5" spans="1:11" x14ac:dyDescent="0.2">
      <c r="A5">
        <v>2015</v>
      </c>
      <c r="B5" s="65"/>
      <c r="C5">
        <f>'Tsiropoulos2018 (JRC)'!D16</f>
        <v>1020</v>
      </c>
      <c r="E5" s="66"/>
      <c r="F5" s="60">
        <f>'Tsiropoulos2018 (JRC)'!D17</f>
        <v>1.7000000000000001E-2</v>
      </c>
      <c r="H5" s="67">
        <f>Vartiainen2020!D11</f>
        <v>30</v>
      </c>
      <c r="I5" s="68">
        <f>'Tsiropoulos2018 (JRC)'!D27</f>
        <v>25</v>
      </c>
      <c r="J5" s="69">
        <f>Agora2019!D4</f>
        <v>25</v>
      </c>
    </row>
    <row r="6" spans="1:11" x14ac:dyDescent="0.2">
      <c r="A6">
        <v>2016</v>
      </c>
      <c r="B6" s="65"/>
      <c r="E6" s="66"/>
      <c r="F6" s="60"/>
      <c r="H6" s="66"/>
      <c r="I6" s="70"/>
      <c r="J6" s="8"/>
    </row>
    <row r="7" spans="1:11" x14ac:dyDescent="0.2">
      <c r="A7">
        <v>2017</v>
      </c>
      <c r="B7" s="65"/>
      <c r="E7" s="66"/>
      <c r="F7" s="60"/>
      <c r="H7" s="65"/>
      <c r="I7" s="8"/>
      <c r="J7" s="8"/>
    </row>
    <row r="8" spans="1:11" x14ac:dyDescent="0.2">
      <c r="A8">
        <v>2018</v>
      </c>
      <c r="B8" s="65"/>
      <c r="E8" s="66"/>
      <c r="F8" s="60"/>
      <c r="H8" s="65"/>
      <c r="I8" s="8"/>
      <c r="J8" s="8"/>
    </row>
    <row r="9" spans="1:11" x14ac:dyDescent="0.2">
      <c r="A9">
        <v>2019</v>
      </c>
      <c r="B9" s="65">
        <f>Vartiainen2020!D3</f>
        <v>462</v>
      </c>
      <c r="E9" s="66">
        <f>Vartiainen2020!D5</f>
        <v>1.9913419913419911E-2</v>
      </c>
      <c r="F9" s="60"/>
      <c r="H9" s="65"/>
      <c r="I9" s="8"/>
      <c r="J9" s="8"/>
    </row>
    <row r="10" spans="1:11" x14ac:dyDescent="0.2">
      <c r="A10">
        <v>2020</v>
      </c>
      <c r="B10" s="65">
        <f>HLOOKUP(A10,Vartiainen2020!$D$1:$AI$5,3,FALSE)</f>
        <v>431</v>
      </c>
      <c r="C10">
        <f>'Tsiropoulos2018 (JRC)'!E16</f>
        <v>690</v>
      </c>
      <c r="D10">
        <f>Agora2019!D2</f>
        <v>908</v>
      </c>
      <c r="E10" s="66">
        <f>HLOOKUP(A10,Vartiainen2020!$D$1:$AI$5,5,FALSE)</f>
        <v>2.0417633410672854E-2</v>
      </c>
      <c r="F10" s="60">
        <f>'Tsiropoulos2018 (JRC)'!E17</f>
        <v>1.7000000000000001E-2</v>
      </c>
      <c r="G10" s="60">
        <f>Agora2019!D3</f>
        <v>1.4999999999999999E-2</v>
      </c>
      <c r="H10" s="65"/>
      <c r="I10" s="8"/>
      <c r="J10" s="8"/>
    </row>
    <row r="11" spans="1:11" x14ac:dyDescent="0.2">
      <c r="A11">
        <v>2021</v>
      </c>
      <c r="B11" s="65">
        <f>HLOOKUP(A11,Vartiainen2020!$D$1:$AI$5,3,FALSE)</f>
        <v>406</v>
      </c>
      <c r="E11" s="66">
        <f>HLOOKUP(A11,Vartiainen2020!$D$1:$AI$5,5,FALSE)</f>
        <v>2.0689655172413793E-2</v>
      </c>
      <c r="F11" s="60"/>
      <c r="G11" s="60"/>
      <c r="H11" s="65"/>
      <c r="I11" s="8"/>
      <c r="J11" s="8"/>
    </row>
    <row r="12" spans="1:11" x14ac:dyDescent="0.2">
      <c r="A12">
        <v>2022</v>
      </c>
      <c r="B12" s="65">
        <f>HLOOKUP(A12,Vartiainen2020!$D$1:$AI$5,3,FALSE)</f>
        <v>384</v>
      </c>
      <c r="E12" s="66">
        <f>HLOOKUP(A12,Vartiainen2020!$D$1:$AI$5,5,FALSE)</f>
        <v>2.1093749999999998E-2</v>
      </c>
      <c r="F12" s="60"/>
      <c r="G12" s="60"/>
      <c r="H12" s="65"/>
      <c r="I12" s="8"/>
      <c r="J12" s="8"/>
    </row>
    <row r="13" spans="1:11" x14ac:dyDescent="0.2">
      <c r="A13">
        <v>2023</v>
      </c>
      <c r="B13" s="65">
        <f>HLOOKUP(A13,Vartiainen2020!$D$1:$AI$5,3,FALSE)</f>
        <v>365</v>
      </c>
      <c r="E13" s="66">
        <f>HLOOKUP(A13,Vartiainen2020!$D$1:$AI$5,5,FALSE)</f>
        <v>2.1369863013698628E-2</v>
      </c>
      <c r="F13" s="60"/>
      <c r="G13" s="60"/>
      <c r="H13" s="65"/>
      <c r="I13" s="8"/>
      <c r="J13" s="8"/>
    </row>
    <row r="14" spans="1:11" x14ac:dyDescent="0.2">
      <c r="A14">
        <v>2024</v>
      </c>
      <c r="B14" s="65">
        <f>HLOOKUP(A14,Vartiainen2020!$D$1:$AI$5,3,FALSE)</f>
        <v>348</v>
      </c>
      <c r="E14" s="66">
        <f>HLOOKUP(A14,Vartiainen2020!$D$1:$AI$5,5,FALSE)</f>
        <v>2.1839080459770115E-2</v>
      </c>
      <c r="F14" s="60"/>
      <c r="G14" s="60"/>
      <c r="H14" s="65"/>
      <c r="I14" s="8"/>
      <c r="J14" s="8"/>
    </row>
    <row r="15" spans="1:11" x14ac:dyDescent="0.2">
      <c r="A15">
        <v>2025</v>
      </c>
      <c r="B15" s="65">
        <f>HLOOKUP(A15,Vartiainen2020!$D$1:$AI$5,3,FALSE)</f>
        <v>333</v>
      </c>
      <c r="E15" s="66">
        <f>HLOOKUP(A15,Vartiainen2020!$D$1:$AI$5,5,FALSE)</f>
        <v>2.2222222222222223E-2</v>
      </c>
      <c r="F15" s="60"/>
      <c r="G15" s="60"/>
      <c r="H15" s="65"/>
      <c r="I15" s="8"/>
      <c r="J15" s="8"/>
    </row>
    <row r="16" spans="1:11" x14ac:dyDescent="0.2">
      <c r="A16">
        <v>2026</v>
      </c>
      <c r="B16" s="65">
        <f>HLOOKUP(A16,Vartiainen2020!$D$1:$AI$5,3,FALSE)</f>
        <v>319</v>
      </c>
      <c r="E16" s="66">
        <f>HLOOKUP(A16,Vartiainen2020!$D$1:$AI$5,5,FALSE)</f>
        <v>2.2257053291536048E-2</v>
      </c>
      <c r="F16" s="60"/>
      <c r="G16" s="60"/>
      <c r="H16" s="65"/>
      <c r="I16" s="8"/>
      <c r="J16" s="8"/>
    </row>
    <row r="17" spans="1:10" x14ac:dyDescent="0.2">
      <c r="A17">
        <v>2027</v>
      </c>
      <c r="B17" s="65">
        <f>HLOOKUP(A17,Vartiainen2020!$D$1:$AI$5,3,FALSE)</f>
        <v>307</v>
      </c>
      <c r="E17" s="66">
        <f>HLOOKUP(A17,Vartiainen2020!$D$1:$AI$5,5,FALSE)</f>
        <v>2.2475570032573292E-2</v>
      </c>
      <c r="F17" s="60"/>
      <c r="G17" s="60"/>
      <c r="H17" s="65"/>
      <c r="I17" s="8"/>
      <c r="J17" s="8"/>
    </row>
    <row r="18" spans="1:10" x14ac:dyDescent="0.2">
      <c r="A18">
        <v>2028</v>
      </c>
      <c r="B18" s="65">
        <f>HLOOKUP(A18,Vartiainen2020!$D$1:$AI$5,3,FALSE)</f>
        <v>296</v>
      </c>
      <c r="E18" s="66">
        <f>HLOOKUP(A18,Vartiainen2020!$D$1:$AI$5,5,FALSE)</f>
        <v>2.2635135135135136E-2</v>
      </c>
      <c r="F18" s="60"/>
      <c r="G18" s="60"/>
      <c r="H18" s="65"/>
      <c r="I18" s="8"/>
      <c r="J18" s="8"/>
    </row>
    <row r="19" spans="1:10" x14ac:dyDescent="0.2">
      <c r="A19">
        <v>2029</v>
      </c>
      <c r="B19" s="65">
        <f>HLOOKUP(A19,Vartiainen2020!$D$1:$AI$5,3,FALSE)</f>
        <v>285</v>
      </c>
      <c r="E19" s="66">
        <f>HLOOKUP(A19,Vartiainen2020!$D$1:$AI$5,5,FALSE)</f>
        <v>2.3157894736842103E-2</v>
      </c>
      <c r="F19" s="60"/>
      <c r="G19" s="60"/>
      <c r="H19" s="65"/>
      <c r="I19" s="8"/>
      <c r="J19" s="8"/>
    </row>
    <row r="20" spans="1:10" x14ac:dyDescent="0.2">
      <c r="A20">
        <v>2030</v>
      </c>
      <c r="B20" s="65">
        <f>HLOOKUP(A20,Vartiainen2020!$D$1:$AI$5,3,FALSE)</f>
        <v>275</v>
      </c>
      <c r="C20">
        <f>'Tsiropoulos2018 (JRC)'!F16</f>
        <v>450</v>
      </c>
      <c r="D20">
        <f>Agora2019!E2</f>
        <v>718</v>
      </c>
      <c r="E20" s="66">
        <f>HLOOKUP(A20,Vartiainen2020!$D$1:$AI$5,5,FALSE)</f>
        <v>2.3272727272727275E-2</v>
      </c>
      <c r="F20" s="60"/>
      <c r="G20" s="60"/>
      <c r="H20" s="65"/>
      <c r="I20" s="8"/>
      <c r="J20" s="8"/>
    </row>
    <row r="21" spans="1:10" x14ac:dyDescent="0.2">
      <c r="A21">
        <v>2031</v>
      </c>
      <c r="B21" s="65">
        <f>HLOOKUP(A21,Vartiainen2020!$D$1:$AI$5,3,FALSE)</f>
        <v>266</v>
      </c>
      <c r="E21" s="66">
        <f>HLOOKUP(A21,Vartiainen2020!$D$1:$AI$5,5,FALSE)</f>
        <v>2.3308270676691729E-2</v>
      </c>
      <c r="F21" s="60">
        <f>'Tsiropoulos2018 (JRC)'!F17</f>
        <v>1.7000000000000001E-2</v>
      </c>
      <c r="G21" s="60">
        <f>Agora2019!E3</f>
        <v>1.4999999999999999E-2</v>
      </c>
      <c r="H21" s="65"/>
      <c r="I21" s="8"/>
      <c r="J21" s="8"/>
    </row>
    <row r="22" spans="1:10" x14ac:dyDescent="0.2">
      <c r="A22">
        <v>2032</v>
      </c>
      <c r="B22" s="65">
        <f>HLOOKUP(A22,Vartiainen2020!$D$1:$AI$5,3,FALSE)</f>
        <v>257</v>
      </c>
      <c r="E22" s="66">
        <f>HLOOKUP(A22,Vartiainen2020!$D$1:$AI$5,5,FALSE)</f>
        <v>2.3735408560311283E-2</v>
      </c>
      <c r="F22" s="60"/>
      <c r="G22" s="60"/>
      <c r="H22" s="65"/>
      <c r="I22" s="8"/>
      <c r="J22" s="8"/>
    </row>
    <row r="23" spans="1:10" x14ac:dyDescent="0.2">
      <c r="A23">
        <v>2033</v>
      </c>
      <c r="B23" s="65">
        <f>HLOOKUP(A23,Vartiainen2020!$D$1:$AI$5,3,FALSE)</f>
        <v>249</v>
      </c>
      <c r="E23" s="66">
        <f>HLOOKUP(A23,Vartiainen2020!$D$1:$AI$5,5,FALSE)</f>
        <v>2.3694779116465864E-2</v>
      </c>
      <c r="F23" s="60"/>
      <c r="G23" s="60"/>
      <c r="H23" s="65"/>
      <c r="I23" s="8"/>
      <c r="J23" s="8"/>
    </row>
    <row r="24" spans="1:10" x14ac:dyDescent="0.2">
      <c r="A24">
        <v>2034</v>
      </c>
      <c r="B24" s="65">
        <f>HLOOKUP(A24,Vartiainen2020!$D$1:$AI$5,3,FALSE)</f>
        <v>242</v>
      </c>
      <c r="E24" s="66">
        <f>HLOOKUP(A24,Vartiainen2020!$D$1:$AI$5,5,FALSE)</f>
        <v>2.3966942148760328E-2</v>
      </c>
      <c r="F24" s="60"/>
      <c r="G24" s="60"/>
      <c r="H24" s="65"/>
      <c r="I24" s="8"/>
      <c r="J24" s="8"/>
    </row>
    <row r="25" spans="1:10" x14ac:dyDescent="0.2">
      <c r="A25">
        <v>2035</v>
      </c>
      <c r="B25" s="65">
        <f>HLOOKUP(A25,Vartiainen2020!$D$1:$AI$5,3,FALSE)</f>
        <v>235</v>
      </c>
      <c r="E25" s="66">
        <f>HLOOKUP(A25,Vartiainen2020!$D$1:$AI$5,5,FALSE)</f>
        <v>2.3829787234042551E-2</v>
      </c>
      <c r="F25" s="60"/>
      <c r="G25" s="60"/>
      <c r="H25" s="65"/>
      <c r="I25" s="8"/>
      <c r="J25" s="8"/>
    </row>
    <row r="26" spans="1:10" x14ac:dyDescent="0.2">
      <c r="A26">
        <v>2036</v>
      </c>
      <c r="B26" s="65">
        <f>HLOOKUP(A26,Vartiainen2020!$D$1:$AI$5,3,FALSE)</f>
        <v>228</v>
      </c>
      <c r="E26" s="66">
        <f>HLOOKUP(A26,Vartiainen2020!$D$1:$AI$5,5,FALSE)</f>
        <v>2.4122807017543858E-2</v>
      </c>
      <c r="F26" s="60"/>
      <c r="G26" s="60"/>
      <c r="H26" s="65"/>
      <c r="I26" s="8"/>
      <c r="J26" s="8"/>
    </row>
    <row r="27" spans="1:10" x14ac:dyDescent="0.2">
      <c r="A27">
        <v>2037</v>
      </c>
      <c r="B27" s="65">
        <f>HLOOKUP(A27,Vartiainen2020!$D$1:$AI$5,3,FALSE)</f>
        <v>221</v>
      </c>
      <c r="E27" s="66">
        <f>HLOOKUP(A27,Vartiainen2020!$D$1:$AI$5,5,FALSE)</f>
        <v>2.4434389140271493E-2</v>
      </c>
      <c r="F27" s="60"/>
      <c r="G27" s="60"/>
      <c r="H27" s="65"/>
      <c r="I27" s="8"/>
      <c r="J27" s="8"/>
    </row>
    <row r="28" spans="1:10" x14ac:dyDescent="0.2">
      <c r="A28">
        <v>2038</v>
      </c>
      <c r="B28" s="65">
        <f>HLOOKUP(A28,Vartiainen2020!$D$1:$AI$5,3,FALSE)</f>
        <v>215</v>
      </c>
      <c r="E28" s="66">
        <f>HLOOKUP(A28,Vartiainen2020!$D$1:$AI$5,5,FALSE)</f>
        <v>2.4651162790697675E-2</v>
      </c>
      <c r="F28" s="60"/>
      <c r="G28" s="60"/>
      <c r="H28" s="65"/>
      <c r="I28" s="8"/>
      <c r="J28" s="8"/>
    </row>
    <row r="29" spans="1:10" x14ac:dyDescent="0.2">
      <c r="A29">
        <v>2039</v>
      </c>
      <c r="B29" s="65">
        <f>HLOOKUP(A29,Vartiainen2020!$D$1:$AI$5,3,FALSE)</f>
        <v>209</v>
      </c>
      <c r="E29" s="66">
        <f>HLOOKUP(A29,Vartiainen2020!$D$1:$AI$5,5,FALSE)</f>
        <v>2.4401913875598084E-2</v>
      </c>
      <c r="F29" s="60"/>
      <c r="G29" s="60"/>
      <c r="H29" s="65"/>
      <c r="I29" s="8"/>
      <c r="J29" s="8"/>
    </row>
    <row r="30" spans="1:10" x14ac:dyDescent="0.2">
      <c r="A30">
        <v>2040</v>
      </c>
      <c r="B30" s="65">
        <f>HLOOKUP(A30,Vartiainen2020!$D$1:$AI$5,3,FALSE)</f>
        <v>204</v>
      </c>
      <c r="C30">
        <f>'Tsiropoulos2018 (JRC)'!G16</f>
        <v>370</v>
      </c>
      <c r="E30" s="66">
        <f>HLOOKUP(A30,Vartiainen2020!$D$1:$AI$5,5,FALSE)</f>
        <v>2.4509803921568627E-2</v>
      </c>
      <c r="F30" s="60">
        <f>'Tsiropoulos2018 (JRC)'!G17</f>
        <v>1.7000000000000001E-2</v>
      </c>
      <c r="G30" s="60"/>
      <c r="H30" s="65"/>
      <c r="I30" s="8"/>
      <c r="J30" s="8"/>
    </row>
    <row r="31" spans="1:10" x14ac:dyDescent="0.2">
      <c r="A31">
        <v>2041</v>
      </c>
      <c r="B31" s="65">
        <f>HLOOKUP(A31,Vartiainen2020!$D$1:$AI$5,3,FALSE)</f>
        <v>199</v>
      </c>
      <c r="E31" s="66">
        <f>HLOOKUP(A31,Vartiainen2020!$D$1:$AI$5,5,FALSE)</f>
        <v>2.4623115577889449E-2</v>
      </c>
      <c r="F31" s="60"/>
      <c r="G31" s="60"/>
      <c r="H31" s="65"/>
      <c r="I31" s="8"/>
      <c r="J31" s="8"/>
    </row>
    <row r="32" spans="1:10" x14ac:dyDescent="0.2">
      <c r="A32">
        <v>2042</v>
      </c>
      <c r="B32" s="65">
        <f>HLOOKUP(A32,Vartiainen2020!$D$1:$AI$5,3,FALSE)</f>
        <v>194</v>
      </c>
      <c r="E32" s="66">
        <f>HLOOKUP(A32,Vartiainen2020!$D$1:$AI$5,5,FALSE)</f>
        <v>2.4742268041237112E-2</v>
      </c>
      <c r="F32" s="60"/>
      <c r="G32" s="60"/>
      <c r="H32" s="65"/>
      <c r="I32" s="8"/>
      <c r="J32" s="8"/>
    </row>
    <row r="33" spans="1:10" x14ac:dyDescent="0.2">
      <c r="A33">
        <v>2043</v>
      </c>
      <c r="B33" s="65">
        <f>HLOOKUP(A33,Vartiainen2020!$D$1:$AI$5,3,FALSE)</f>
        <v>189</v>
      </c>
      <c r="E33" s="66">
        <f>HLOOKUP(A33,Vartiainen2020!$D$1:$AI$5,5,FALSE)</f>
        <v>2.4867724867724868E-2</v>
      </c>
      <c r="F33" s="60"/>
      <c r="G33" s="60"/>
      <c r="H33" s="65"/>
      <c r="I33" s="8"/>
      <c r="J33" s="8"/>
    </row>
    <row r="34" spans="1:10" x14ac:dyDescent="0.2">
      <c r="A34">
        <v>2044</v>
      </c>
      <c r="B34" s="65">
        <f>HLOOKUP(A34,Vartiainen2020!$D$1:$AI$5,3,FALSE)</f>
        <v>185</v>
      </c>
      <c r="E34" s="66">
        <f>HLOOKUP(A34,Vartiainen2020!$D$1:$AI$5,5,FALSE)</f>
        <v>2.4864864864864864E-2</v>
      </c>
      <c r="F34" s="60"/>
      <c r="G34" s="60"/>
      <c r="H34" s="65"/>
      <c r="I34" s="8"/>
      <c r="J34" s="8"/>
    </row>
    <row r="35" spans="1:10" x14ac:dyDescent="0.2">
      <c r="A35">
        <v>2045</v>
      </c>
      <c r="B35" s="65">
        <f>HLOOKUP(A35,Vartiainen2020!$D$1:$AI$5,3,FALSE)</f>
        <v>181</v>
      </c>
      <c r="E35" s="66">
        <f>HLOOKUP(A35,Vartiainen2020!$D$1:$AI$5,5,FALSE)</f>
        <v>2.5414364640883976E-2</v>
      </c>
      <c r="F35" s="60"/>
      <c r="G35" s="60"/>
      <c r="H35" s="65"/>
      <c r="I35" s="8"/>
      <c r="J35" s="8"/>
    </row>
    <row r="36" spans="1:10" x14ac:dyDescent="0.2">
      <c r="A36">
        <v>2046</v>
      </c>
      <c r="B36" s="65">
        <f>HLOOKUP(A36,Vartiainen2020!$D$1:$AI$5,3,FALSE)</f>
        <v>177</v>
      </c>
      <c r="E36" s="66">
        <f>HLOOKUP(A36,Vartiainen2020!$D$1:$AI$5,5,FALSE)</f>
        <v>2.5423728813559324E-2</v>
      </c>
      <c r="F36" s="60"/>
      <c r="G36" s="60"/>
      <c r="H36" s="65"/>
      <c r="I36" s="8"/>
      <c r="J36" s="8"/>
    </row>
    <row r="37" spans="1:10" x14ac:dyDescent="0.2">
      <c r="A37">
        <v>2047</v>
      </c>
      <c r="B37" s="65">
        <f>HLOOKUP(A37,Vartiainen2020!$D$1:$AI$5,3,FALSE)</f>
        <v>174</v>
      </c>
      <c r="E37" s="66">
        <f>HLOOKUP(A37,Vartiainen2020!$D$1:$AI$5,5,FALSE)</f>
        <v>2.5287356321839084E-2</v>
      </c>
      <c r="F37" s="60"/>
      <c r="G37" s="60"/>
      <c r="H37" s="65"/>
      <c r="I37" s="8"/>
      <c r="J37" s="8"/>
    </row>
    <row r="38" spans="1:10" x14ac:dyDescent="0.2">
      <c r="A38">
        <v>2048</v>
      </c>
      <c r="B38" s="65">
        <f>HLOOKUP(A38,Vartiainen2020!$D$1:$AI$5,3,FALSE)</f>
        <v>170</v>
      </c>
      <c r="E38" s="66">
        <f>HLOOKUP(A38,Vartiainen2020!$D$1:$AI$5,5,FALSE)</f>
        <v>2.5294117647058821E-2</v>
      </c>
      <c r="F38" s="60"/>
      <c r="G38" s="60"/>
      <c r="H38" s="65"/>
      <c r="I38" s="8"/>
      <c r="J38" s="8"/>
    </row>
    <row r="39" spans="1:10" x14ac:dyDescent="0.2">
      <c r="A39">
        <v>2049</v>
      </c>
      <c r="B39" s="65">
        <f>HLOOKUP(A39,Vartiainen2020!$D$1:$AI$5,3,FALSE)</f>
        <v>167</v>
      </c>
      <c r="E39" s="66">
        <f>HLOOKUP(A39,Vartiainen2020!$D$1:$AI$5,5,FALSE)</f>
        <v>2.5149700598802397E-2</v>
      </c>
      <c r="F39" s="60"/>
      <c r="G39" s="60"/>
      <c r="H39" s="65"/>
      <c r="I39" s="8"/>
      <c r="J39" s="8"/>
    </row>
    <row r="40" spans="1:10" x14ac:dyDescent="0.2">
      <c r="A40">
        <v>2050</v>
      </c>
      <c r="B40" s="65">
        <f>HLOOKUP(A40,Vartiainen2020!$D$1:$AI$5,3,FALSE)</f>
        <v>164</v>
      </c>
      <c r="C40">
        <f>'Tsiropoulos2018 (JRC)'!H16</f>
        <v>320</v>
      </c>
      <c r="D40">
        <f>Agora2019!F2</f>
        <v>486</v>
      </c>
      <c r="E40" s="66">
        <f>HLOOKUP(A40,Vartiainen2020!$D$1:$AI$5,5,FALSE)</f>
        <v>2.5609756097560978E-2</v>
      </c>
      <c r="F40" s="60">
        <f>'Tsiropoulos2018 (JRC)'!H17</f>
        <v>1.7000000000000001E-2</v>
      </c>
      <c r="G40" s="60">
        <f>Agora2019!F3</f>
        <v>1.4999999999999999E-2</v>
      </c>
      <c r="H40" s="65"/>
      <c r="I40" s="8"/>
      <c r="J40" s="8"/>
    </row>
    <row r="41" spans="1:10" x14ac:dyDescent="0.2">
      <c r="G41" s="60"/>
    </row>
    <row r="42" spans="1:10" x14ac:dyDescent="0.2">
      <c r="G42" s="60"/>
    </row>
    <row r="43" spans="1:10" x14ac:dyDescent="0.2">
      <c r="G43" s="60"/>
    </row>
    <row r="44" spans="1:10" x14ac:dyDescent="0.2">
      <c r="G44" s="60"/>
    </row>
    <row r="63" spans="2:7" ht="17" thickBot="1" x14ac:dyDescent="0.25"/>
    <row r="64" spans="2:7" ht="22" thickBot="1" x14ac:dyDescent="0.3">
      <c r="B64" s="186" t="s">
        <v>261</v>
      </c>
      <c r="C64" s="187"/>
      <c r="D64" s="187"/>
      <c r="E64" s="187"/>
      <c r="F64" s="187"/>
      <c r="G64" s="188"/>
    </row>
    <row r="65" spans="2:7" ht="7" customHeight="1" thickBot="1" x14ac:dyDescent="0.25"/>
    <row r="66" spans="2:7" x14ac:dyDescent="0.2">
      <c r="B66" s="76" t="s">
        <v>262</v>
      </c>
      <c r="C66" s="22"/>
      <c r="D66" s="22"/>
      <c r="E66" s="23"/>
      <c r="G66" s="77" t="s">
        <v>263</v>
      </c>
    </row>
    <row r="67" spans="2:7" ht="51" customHeight="1" thickBot="1" x14ac:dyDescent="0.25">
      <c r="B67" s="189" t="s">
        <v>264</v>
      </c>
      <c r="C67" s="190"/>
      <c r="D67" s="190"/>
      <c r="E67" s="191"/>
      <c r="G67" s="78" t="str">
        <f>C3</f>
        <v>Tsiropoulos, 2018 (ProRES scenario)</v>
      </c>
    </row>
  </sheetData>
  <mergeCells count="5">
    <mergeCell ref="H2:J2"/>
    <mergeCell ref="E2:G2"/>
    <mergeCell ref="B2:D2"/>
    <mergeCell ref="B64:G64"/>
    <mergeCell ref="B67:E67"/>
  </mergeCells>
  <pageMargins left="0.7" right="0.7" top="0.78740157499999996" bottom="0.78740157499999996"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D1AB1-1020-B241-AB3D-9E7A9CB0BF5D}">
  <sheetPr>
    <tabColor theme="9"/>
  </sheetPr>
  <dimension ref="A1:H66"/>
  <sheetViews>
    <sheetView workbookViewId="0">
      <selection activeCell="B66" sqref="B66:E66"/>
    </sheetView>
  </sheetViews>
  <sheetFormatPr baseColWidth="10" defaultRowHeight="16" x14ac:dyDescent="0.2"/>
  <cols>
    <col min="2" max="2" width="31" customWidth="1"/>
    <col min="3" max="3" width="35.1640625" customWidth="1"/>
    <col min="4" max="4" width="21" bestFit="1" customWidth="1"/>
    <col min="5" max="5" width="31" bestFit="1" customWidth="1"/>
    <col min="6" max="6" width="14.6640625" bestFit="1" customWidth="1"/>
    <col min="7" max="7" width="31" bestFit="1" customWidth="1"/>
  </cols>
  <sheetData>
    <row r="1" spans="1:8" ht="17" thickBot="1" x14ac:dyDescent="0.25"/>
    <row r="2" spans="1:8" ht="17" thickBot="1" x14ac:dyDescent="0.25">
      <c r="A2" s="1"/>
      <c r="B2" s="180" t="s">
        <v>254</v>
      </c>
      <c r="C2" s="181"/>
      <c r="D2" s="180" t="s">
        <v>255</v>
      </c>
      <c r="E2" s="181"/>
      <c r="F2" s="185" t="s">
        <v>259</v>
      </c>
      <c r="G2" s="181"/>
      <c r="H2" s="1"/>
    </row>
    <row r="3" spans="1:8" s="8" customFormat="1" x14ac:dyDescent="0.2">
      <c r="A3" s="10" t="s">
        <v>251</v>
      </c>
      <c r="B3" s="72" t="str">
        <f>'Tsiropoulos2018 (JRC)'!B32</f>
        <v>Tsiropoulos, 2018 (ProRES scenario)</v>
      </c>
      <c r="C3" s="73" t="str">
        <f>Agora2019!B19</f>
        <v>Agora, 2019 (reference scenario)</v>
      </c>
      <c r="D3" s="72" t="str">
        <f>'Tsiropoulos2018 (JRC)'!B32</f>
        <v>Tsiropoulos, 2018 (ProRES scenario)</v>
      </c>
      <c r="E3" s="10" t="str">
        <f>Agora2019!B19</f>
        <v>Agora, 2019 (reference scenario)</v>
      </c>
      <c r="F3" s="72" t="str">
        <f>'Tsiropoulos2018 (JRC)'!B32</f>
        <v>Tsiropoulos, 2018 (ProRES scenario)</v>
      </c>
      <c r="G3" s="10" t="str">
        <f>Agora2019!B19</f>
        <v>Agora, 2019 (reference scenario)</v>
      </c>
      <c r="H3" s="10"/>
    </row>
    <row r="4" spans="1:8" s="58" customFormat="1" x14ac:dyDescent="0.2">
      <c r="A4" s="74" t="s">
        <v>260</v>
      </c>
      <c r="B4" s="107" t="str">
        <f>'Tsiropoulos2018 (JRC)'!A4</f>
        <v>on-shore, medium specific capacity, medium hub height</v>
      </c>
      <c r="C4" s="74"/>
      <c r="D4" s="75" t="str">
        <f>'Tsiropoulos2018 (JRC)'!A4</f>
        <v>on-shore, medium specific capacity, medium hub height</v>
      </c>
      <c r="E4" s="74"/>
      <c r="F4" s="75" t="str">
        <f>'Tsiropoulos2018 (JRC)'!A4</f>
        <v>on-shore, medium specific capacity, medium hub height</v>
      </c>
      <c r="G4" s="74"/>
    </row>
    <row r="5" spans="1:8" x14ac:dyDescent="0.2">
      <c r="A5">
        <v>2015</v>
      </c>
      <c r="B5" s="65">
        <f>'Tsiropoulos2018 (JRC)'!D4</f>
        <v>1350</v>
      </c>
      <c r="D5" s="66">
        <f>'Tsiropoulos2018 (JRC)'!D5</f>
        <v>0.03</v>
      </c>
      <c r="E5" s="60"/>
      <c r="F5" s="67">
        <f>'Tsiropoulos2018 (JRC)'!D25</f>
        <v>25</v>
      </c>
      <c r="G5" s="68">
        <f>Agora2019!D7</f>
        <v>20</v>
      </c>
    </row>
    <row r="6" spans="1:8" x14ac:dyDescent="0.2">
      <c r="A6">
        <v>2016</v>
      </c>
      <c r="B6" s="65"/>
      <c r="D6" s="66"/>
      <c r="E6" s="60"/>
      <c r="F6" s="66"/>
      <c r="G6" s="70"/>
    </row>
    <row r="7" spans="1:8" x14ac:dyDescent="0.2">
      <c r="A7">
        <v>2017</v>
      </c>
      <c r="B7" s="65"/>
      <c r="D7" s="66"/>
      <c r="E7" s="60"/>
      <c r="F7" s="65"/>
      <c r="G7" s="8"/>
    </row>
    <row r="8" spans="1:8" x14ac:dyDescent="0.2">
      <c r="A8">
        <v>2018</v>
      </c>
      <c r="B8" s="65"/>
      <c r="D8" s="66"/>
      <c r="E8" s="60"/>
      <c r="F8" s="65"/>
      <c r="G8" s="8"/>
    </row>
    <row r="9" spans="1:8" x14ac:dyDescent="0.2">
      <c r="A9">
        <v>2019</v>
      </c>
      <c r="B9" s="65"/>
      <c r="D9" s="66"/>
      <c r="E9" s="60"/>
      <c r="F9" s="65"/>
      <c r="G9" s="8"/>
    </row>
    <row r="10" spans="1:8" x14ac:dyDescent="0.2">
      <c r="A10">
        <v>2020</v>
      </c>
      <c r="B10" s="65">
        <f>'Tsiropoulos2018 (JRC)'!E4</f>
        <v>1290</v>
      </c>
      <c r="C10">
        <f>Agora2019!D5</f>
        <v>1526</v>
      </c>
      <c r="D10" s="66">
        <f>'Tsiropoulos2018 (JRC)'!E5</f>
        <v>0.03</v>
      </c>
      <c r="E10" s="60">
        <f>Agora2019!D6</f>
        <v>2.5000000000000001E-2</v>
      </c>
      <c r="F10" s="65"/>
      <c r="G10" s="8"/>
    </row>
    <row r="11" spans="1:8" x14ac:dyDescent="0.2">
      <c r="A11">
        <v>2021</v>
      </c>
      <c r="B11" s="65"/>
      <c r="D11" s="66"/>
      <c r="E11" s="60"/>
      <c r="F11" s="65"/>
      <c r="G11" s="8"/>
    </row>
    <row r="12" spans="1:8" x14ac:dyDescent="0.2">
      <c r="A12">
        <v>2022</v>
      </c>
      <c r="B12" s="65"/>
      <c r="D12" s="66"/>
      <c r="E12" s="60"/>
      <c r="F12" s="65"/>
      <c r="G12" s="8"/>
    </row>
    <row r="13" spans="1:8" x14ac:dyDescent="0.2">
      <c r="A13">
        <v>2023</v>
      </c>
      <c r="B13" s="65"/>
      <c r="D13" s="66"/>
      <c r="E13" s="60"/>
      <c r="F13" s="65"/>
      <c r="G13" s="8"/>
    </row>
    <row r="14" spans="1:8" x14ac:dyDescent="0.2">
      <c r="A14">
        <v>2024</v>
      </c>
      <c r="B14" s="65"/>
      <c r="D14" s="66"/>
      <c r="E14" s="60"/>
      <c r="F14" s="65"/>
      <c r="G14" s="8"/>
    </row>
    <row r="15" spans="1:8" x14ac:dyDescent="0.2">
      <c r="A15">
        <v>2025</v>
      </c>
      <c r="B15" s="65"/>
      <c r="D15" s="66"/>
      <c r="E15" s="60"/>
      <c r="F15" s="65"/>
      <c r="G15" s="8"/>
    </row>
    <row r="16" spans="1:8" x14ac:dyDescent="0.2">
      <c r="A16">
        <v>2026</v>
      </c>
      <c r="B16" s="65"/>
      <c r="D16" s="66"/>
      <c r="E16" s="60"/>
      <c r="F16" s="65"/>
      <c r="G16" s="8"/>
    </row>
    <row r="17" spans="1:7" x14ac:dyDescent="0.2">
      <c r="A17">
        <v>2027</v>
      </c>
      <c r="B17" s="65"/>
      <c r="D17" s="66"/>
      <c r="E17" s="60"/>
      <c r="F17" s="65"/>
      <c r="G17" s="8"/>
    </row>
    <row r="18" spans="1:7" x14ac:dyDescent="0.2">
      <c r="A18">
        <v>2028</v>
      </c>
      <c r="B18" s="65"/>
      <c r="D18" s="66"/>
      <c r="E18" s="60"/>
      <c r="F18" s="65"/>
      <c r="G18" s="8"/>
    </row>
    <row r="19" spans="1:7" x14ac:dyDescent="0.2">
      <c r="A19">
        <v>2029</v>
      </c>
      <c r="B19" s="65"/>
      <c r="D19" s="66"/>
      <c r="E19" s="60"/>
      <c r="F19" s="65"/>
      <c r="G19" s="8"/>
    </row>
    <row r="20" spans="1:7" x14ac:dyDescent="0.2">
      <c r="A20">
        <v>2030</v>
      </c>
      <c r="B20" s="65">
        <f>'Tsiropoulos2018 (JRC)'!F4</f>
        <v>1190</v>
      </c>
      <c r="C20">
        <f>Agora2019!E5</f>
        <v>1260</v>
      </c>
      <c r="D20" s="66">
        <f>'Tsiropoulos2018 (JRC)'!F5</f>
        <v>0.03</v>
      </c>
      <c r="E20" s="60">
        <f>Agora2019!E6</f>
        <v>2.5000000000000001E-2</v>
      </c>
      <c r="F20" s="65"/>
      <c r="G20" s="8"/>
    </row>
    <row r="21" spans="1:7" x14ac:dyDescent="0.2">
      <c r="A21">
        <v>2031</v>
      </c>
      <c r="B21" s="65"/>
      <c r="D21" s="66"/>
      <c r="E21" s="60"/>
      <c r="F21" s="65"/>
      <c r="G21" s="8"/>
    </row>
    <row r="22" spans="1:7" x14ac:dyDescent="0.2">
      <c r="A22">
        <v>2032</v>
      </c>
      <c r="B22" s="65"/>
      <c r="D22" s="66"/>
      <c r="E22" s="60"/>
      <c r="F22" s="65"/>
      <c r="G22" s="8"/>
    </row>
    <row r="23" spans="1:7" x14ac:dyDescent="0.2">
      <c r="A23">
        <v>2033</v>
      </c>
      <c r="B23" s="65"/>
      <c r="D23" s="66"/>
      <c r="E23" s="60"/>
      <c r="F23" s="65"/>
      <c r="G23" s="8"/>
    </row>
    <row r="24" spans="1:7" x14ac:dyDescent="0.2">
      <c r="A24">
        <v>2034</v>
      </c>
      <c r="B24" s="65"/>
      <c r="D24" s="66"/>
      <c r="E24" s="60"/>
      <c r="F24" s="65"/>
      <c r="G24" s="8"/>
    </row>
    <row r="25" spans="1:7" x14ac:dyDescent="0.2">
      <c r="A25">
        <v>2035</v>
      </c>
      <c r="B25" s="65"/>
      <c r="D25" s="66"/>
      <c r="E25" s="60"/>
      <c r="F25" s="65"/>
      <c r="G25" s="8"/>
    </row>
    <row r="26" spans="1:7" x14ac:dyDescent="0.2">
      <c r="A26">
        <v>2036</v>
      </c>
      <c r="B26" s="65"/>
      <c r="D26" s="66"/>
      <c r="E26" s="60"/>
      <c r="F26" s="65"/>
      <c r="G26" s="8"/>
    </row>
    <row r="27" spans="1:7" x14ac:dyDescent="0.2">
      <c r="A27">
        <v>2037</v>
      </c>
      <c r="B27" s="65"/>
      <c r="D27" s="66"/>
      <c r="E27" s="60"/>
      <c r="F27" s="65"/>
      <c r="G27" s="8"/>
    </row>
    <row r="28" spans="1:7" x14ac:dyDescent="0.2">
      <c r="A28">
        <v>2038</v>
      </c>
      <c r="B28" s="65"/>
      <c r="D28" s="66"/>
      <c r="E28" s="60"/>
      <c r="F28" s="65"/>
      <c r="G28" s="8"/>
    </row>
    <row r="29" spans="1:7" x14ac:dyDescent="0.2">
      <c r="A29">
        <v>2039</v>
      </c>
      <c r="B29" s="65"/>
      <c r="D29" s="66"/>
      <c r="E29" s="60"/>
      <c r="F29" s="65"/>
      <c r="G29" s="8"/>
    </row>
    <row r="30" spans="1:7" x14ac:dyDescent="0.2">
      <c r="A30">
        <v>2040</v>
      </c>
      <c r="B30" s="65">
        <f>'Tsiropoulos2018 (JRC)'!G4</f>
        <v>1140</v>
      </c>
      <c r="D30" s="66">
        <f>'Tsiropoulos2018 (JRC)'!G5</f>
        <v>0.03</v>
      </c>
      <c r="E30" s="60"/>
      <c r="F30" s="65"/>
      <c r="G30" s="8"/>
    </row>
    <row r="31" spans="1:7" x14ac:dyDescent="0.2">
      <c r="A31">
        <v>2041</v>
      </c>
      <c r="B31" s="65"/>
      <c r="D31" s="66"/>
      <c r="E31" s="60"/>
      <c r="F31" s="65"/>
      <c r="G31" s="8"/>
    </row>
    <row r="32" spans="1:7" x14ac:dyDescent="0.2">
      <c r="A32">
        <v>2042</v>
      </c>
      <c r="B32" s="65"/>
      <c r="D32" s="66"/>
      <c r="E32" s="60"/>
      <c r="F32" s="65"/>
      <c r="G32" s="8"/>
    </row>
    <row r="33" spans="1:7" x14ac:dyDescent="0.2">
      <c r="A33">
        <v>2043</v>
      </c>
      <c r="B33" s="65"/>
      <c r="D33" s="66"/>
      <c r="E33" s="60"/>
      <c r="F33" s="65"/>
      <c r="G33" s="8"/>
    </row>
    <row r="34" spans="1:7" x14ac:dyDescent="0.2">
      <c r="A34">
        <v>2044</v>
      </c>
      <c r="B34" s="65"/>
      <c r="D34" s="66"/>
      <c r="E34" s="60"/>
      <c r="F34" s="65"/>
      <c r="G34" s="8"/>
    </row>
    <row r="35" spans="1:7" x14ac:dyDescent="0.2">
      <c r="A35">
        <v>2045</v>
      </c>
      <c r="B35" s="65"/>
      <c r="D35" s="66"/>
      <c r="E35" s="60"/>
      <c r="F35" s="65"/>
      <c r="G35" s="8"/>
    </row>
    <row r="36" spans="1:7" x14ac:dyDescent="0.2">
      <c r="A36">
        <v>2046</v>
      </c>
      <c r="B36" s="65"/>
      <c r="D36" s="66"/>
      <c r="E36" s="60"/>
      <c r="F36" s="65"/>
      <c r="G36" s="8"/>
    </row>
    <row r="37" spans="1:7" x14ac:dyDescent="0.2">
      <c r="A37">
        <v>2047</v>
      </c>
      <c r="B37" s="65"/>
      <c r="D37" s="66"/>
      <c r="E37" s="60"/>
      <c r="F37" s="65"/>
      <c r="G37" s="8"/>
    </row>
    <row r="38" spans="1:7" x14ac:dyDescent="0.2">
      <c r="A38">
        <v>2048</v>
      </c>
      <c r="B38" s="65"/>
      <c r="D38" s="66"/>
      <c r="E38" s="60"/>
      <c r="F38" s="65"/>
      <c r="G38" s="8"/>
    </row>
    <row r="39" spans="1:7" x14ac:dyDescent="0.2">
      <c r="A39">
        <v>2049</v>
      </c>
      <c r="B39" s="65"/>
      <c r="D39" s="66"/>
      <c r="E39" s="60"/>
      <c r="F39" s="65"/>
      <c r="G39" s="8"/>
    </row>
    <row r="40" spans="1:7" x14ac:dyDescent="0.2">
      <c r="A40">
        <v>2050</v>
      </c>
      <c r="B40" s="65">
        <f>'Tsiropoulos2018 (JRC)'!H4</f>
        <v>1110</v>
      </c>
      <c r="C40">
        <f>Agora2019!F5</f>
        <v>1078</v>
      </c>
      <c r="D40" s="66">
        <f>'Tsiropoulos2018 (JRC)'!H5</f>
        <v>0.03</v>
      </c>
      <c r="E40" s="60">
        <f>Agora2019!F6</f>
        <v>2.5000000000000001E-2</v>
      </c>
      <c r="F40" s="65"/>
      <c r="G40" s="8"/>
    </row>
    <row r="62" spans="2:7" ht="17" thickBot="1" x14ac:dyDescent="0.25"/>
    <row r="63" spans="2:7" ht="22" thickBot="1" x14ac:dyDescent="0.3">
      <c r="B63" s="186" t="s">
        <v>261</v>
      </c>
      <c r="C63" s="187"/>
      <c r="D63" s="187"/>
      <c r="E63" s="187"/>
      <c r="F63" s="187"/>
      <c r="G63" s="188"/>
    </row>
    <row r="64" spans="2:7" ht="7" customHeight="1" thickBot="1" x14ac:dyDescent="0.25"/>
    <row r="65" spans="2:7" x14ac:dyDescent="0.2">
      <c r="B65" s="76" t="s">
        <v>262</v>
      </c>
      <c r="C65" s="22"/>
      <c r="D65" s="22"/>
      <c r="E65" s="23"/>
      <c r="G65" s="77" t="s">
        <v>263</v>
      </c>
    </row>
    <row r="66" spans="2:7" ht="37" customHeight="1" thickBot="1" x14ac:dyDescent="0.25">
      <c r="B66" s="189" t="s">
        <v>265</v>
      </c>
      <c r="C66" s="190"/>
      <c r="D66" s="190"/>
      <c r="E66" s="191"/>
      <c r="G66" s="78" t="str">
        <f>B3</f>
        <v>Tsiropoulos, 2018 (ProRES scenario)</v>
      </c>
    </row>
  </sheetData>
  <mergeCells count="5">
    <mergeCell ref="B66:E66"/>
    <mergeCell ref="B2:C2"/>
    <mergeCell ref="D2:E2"/>
    <mergeCell ref="F2:G2"/>
    <mergeCell ref="B63:G63"/>
  </mergeCells>
  <pageMargins left="0.7" right="0.7" top="0.78740157499999996" bottom="0.78740157499999996"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C4301-5807-454D-9148-06BCB427DFA5}">
  <sheetPr>
    <tabColor theme="9"/>
  </sheetPr>
  <dimension ref="A1:H66"/>
  <sheetViews>
    <sheetView topLeftCell="A37" workbookViewId="0">
      <selection activeCell="F66" sqref="F66"/>
    </sheetView>
  </sheetViews>
  <sheetFormatPr baseColWidth="10" defaultRowHeight="16" x14ac:dyDescent="0.2"/>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8" ht="17" thickBot="1" x14ac:dyDescent="0.25"/>
    <row r="2" spans="1:8" ht="17" thickBot="1" x14ac:dyDescent="0.25">
      <c r="A2" s="1"/>
      <c r="B2" s="180" t="s">
        <v>254</v>
      </c>
      <c r="C2" s="181"/>
      <c r="D2" s="180" t="s">
        <v>255</v>
      </c>
      <c r="E2" s="181"/>
      <c r="F2" s="185" t="s">
        <v>259</v>
      </c>
      <c r="G2" s="181"/>
      <c r="H2" s="1"/>
    </row>
    <row r="3" spans="1:8" x14ac:dyDescent="0.2">
      <c r="A3" s="10" t="s">
        <v>251</v>
      </c>
      <c r="B3" s="72" t="str">
        <f>'Tsiropoulos2018 (JRC)'!B32</f>
        <v>Tsiropoulos, 2018 (ProRES scenario)</v>
      </c>
      <c r="C3" s="73" t="str">
        <f>Agora2019!B19</f>
        <v>Agora, 2019 (reference scenario)</v>
      </c>
      <c r="D3" s="72" t="str">
        <f>'Tsiropoulos2018 (JRC)'!B32</f>
        <v>Tsiropoulos, 2018 (ProRES scenario)</v>
      </c>
      <c r="E3" s="10" t="str">
        <f>Agora2019!B19</f>
        <v>Agora, 2019 (reference scenario)</v>
      </c>
      <c r="F3" s="72" t="str">
        <f>'Tsiropoulos2018 (JRC)'!B32</f>
        <v>Tsiropoulos, 2018 (ProRES scenario)</v>
      </c>
      <c r="G3" s="10" t="str">
        <f>Agora2019!B19</f>
        <v>Agora, 2019 (reference scenario)</v>
      </c>
      <c r="H3" s="10"/>
    </row>
    <row r="4" spans="1:8" x14ac:dyDescent="0.2">
      <c r="A4" s="74" t="s">
        <v>260</v>
      </c>
      <c r="B4" s="75" t="str">
        <f>'Tsiropoulos2018 (JRC)'!A10</f>
        <v>off-shore, jacket, medium distance to shore</v>
      </c>
      <c r="C4" s="74"/>
      <c r="D4" s="75" t="str">
        <f>B4</f>
        <v>off-shore, jacket, medium distance to shore</v>
      </c>
      <c r="E4" s="74"/>
      <c r="F4" s="75" t="str">
        <f>B4</f>
        <v>off-shore, jacket, medium distance to shore</v>
      </c>
      <c r="G4" s="74"/>
      <c r="H4" s="58"/>
    </row>
    <row r="5" spans="1:8" x14ac:dyDescent="0.2">
      <c r="A5">
        <v>2015</v>
      </c>
      <c r="B5" s="65">
        <f>'Tsiropoulos2018 (JRC)'!D10</f>
        <v>3600</v>
      </c>
      <c r="D5" s="66">
        <f>'Tsiropoulos2018 (JRC)'!D11</f>
        <v>0.02</v>
      </c>
      <c r="E5" s="60"/>
      <c r="F5" s="67">
        <f>'Tsiropoulos2018 (JRC)'!D26</f>
        <v>30</v>
      </c>
      <c r="G5" s="68">
        <f>Agora2019!D10</f>
        <v>25</v>
      </c>
    </row>
    <row r="6" spans="1:8" x14ac:dyDescent="0.2">
      <c r="A6">
        <v>2016</v>
      </c>
      <c r="B6" s="65"/>
      <c r="D6" s="66"/>
      <c r="E6" s="60"/>
      <c r="F6" s="66"/>
      <c r="G6" s="70"/>
    </row>
    <row r="7" spans="1:8" x14ac:dyDescent="0.2">
      <c r="A7">
        <v>2017</v>
      </c>
      <c r="B7" s="65"/>
      <c r="D7" s="66"/>
      <c r="E7" s="60"/>
      <c r="F7" s="65"/>
      <c r="G7" s="8"/>
    </row>
    <row r="8" spans="1:8" x14ac:dyDescent="0.2">
      <c r="A8">
        <v>2018</v>
      </c>
      <c r="B8" s="65"/>
      <c r="D8" s="66"/>
      <c r="E8" s="60"/>
      <c r="F8" s="65"/>
      <c r="G8" s="8"/>
    </row>
    <row r="9" spans="1:8" x14ac:dyDescent="0.2">
      <c r="A9">
        <v>2019</v>
      </c>
      <c r="B9" s="65"/>
      <c r="D9" s="66"/>
      <c r="E9" s="60"/>
      <c r="F9" s="65"/>
      <c r="G9" s="8"/>
    </row>
    <row r="10" spans="1:8" x14ac:dyDescent="0.2">
      <c r="A10">
        <v>2020</v>
      </c>
      <c r="B10" s="65">
        <f>'Tsiropoulos2018 (JRC)'!E10</f>
        <v>2970</v>
      </c>
      <c r="C10">
        <f>Agora2019!D8</f>
        <v>2800</v>
      </c>
      <c r="D10" s="66">
        <f>'Tsiropoulos2018 (JRC)'!E11</f>
        <v>0.02</v>
      </c>
      <c r="E10" s="60">
        <f>Agora2019!D9</f>
        <v>3.2000000000000001E-2</v>
      </c>
      <c r="F10" s="65"/>
      <c r="G10" s="8"/>
    </row>
    <row r="11" spans="1:8" x14ac:dyDescent="0.2">
      <c r="A11">
        <v>2021</v>
      </c>
      <c r="B11" s="65"/>
      <c r="D11" s="66"/>
      <c r="E11" s="60"/>
      <c r="F11" s="65"/>
      <c r="G11" s="8"/>
    </row>
    <row r="12" spans="1:8" x14ac:dyDescent="0.2">
      <c r="A12">
        <v>2022</v>
      </c>
      <c r="B12" s="65"/>
      <c r="D12" s="66"/>
      <c r="E12" s="60"/>
      <c r="F12" s="65"/>
      <c r="G12" s="8"/>
    </row>
    <row r="13" spans="1:8" x14ac:dyDescent="0.2">
      <c r="A13">
        <v>2023</v>
      </c>
      <c r="B13" s="65"/>
      <c r="D13" s="66"/>
      <c r="E13" s="60"/>
      <c r="F13" s="65"/>
      <c r="G13" s="8"/>
    </row>
    <row r="14" spans="1:8" x14ac:dyDescent="0.2">
      <c r="A14">
        <v>2024</v>
      </c>
      <c r="B14" s="65"/>
      <c r="D14" s="66"/>
      <c r="E14" s="60"/>
      <c r="F14" s="65"/>
      <c r="G14" s="8"/>
    </row>
    <row r="15" spans="1:8" x14ac:dyDescent="0.2">
      <c r="A15">
        <v>2025</v>
      </c>
      <c r="B15" s="65"/>
      <c r="D15" s="66"/>
      <c r="E15" s="60"/>
      <c r="F15" s="65"/>
      <c r="G15" s="8"/>
    </row>
    <row r="16" spans="1:8" x14ac:dyDescent="0.2">
      <c r="A16">
        <v>2026</v>
      </c>
      <c r="B16" s="65"/>
      <c r="D16" s="66"/>
      <c r="E16" s="60"/>
      <c r="F16" s="65"/>
      <c r="G16" s="8"/>
    </row>
    <row r="17" spans="1:7" x14ac:dyDescent="0.2">
      <c r="A17">
        <v>2027</v>
      </c>
      <c r="B17" s="65"/>
      <c r="D17" s="66"/>
      <c r="E17" s="60"/>
      <c r="F17" s="65"/>
      <c r="G17" s="8"/>
    </row>
    <row r="18" spans="1:7" x14ac:dyDescent="0.2">
      <c r="A18">
        <v>2028</v>
      </c>
      <c r="B18" s="65"/>
      <c r="D18" s="66"/>
      <c r="E18" s="60"/>
      <c r="F18" s="65"/>
      <c r="G18" s="8"/>
    </row>
    <row r="19" spans="1:7" x14ac:dyDescent="0.2">
      <c r="A19">
        <v>2029</v>
      </c>
      <c r="B19" s="65"/>
      <c r="D19" s="66"/>
      <c r="E19" s="60"/>
      <c r="F19" s="65"/>
      <c r="G19" s="8"/>
    </row>
    <row r="20" spans="1:7" x14ac:dyDescent="0.2">
      <c r="A20">
        <v>2030</v>
      </c>
      <c r="B20" s="65">
        <f>'Tsiropoulos2018 (JRC)'!F10</f>
        <v>2370</v>
      </c>
      <c r="C20">
        <f>Agora2019!E8</f>
        <v>2200</v>
      </c>
      <c r="D20" s="66">
        <f>'Tsiropoulos2018 (JRC)'!F11</f>
        <v>0.02</v>
      </c>
      <c r="E20" s="60">
        <f>Agora2019!E9</f>
        <v>3.2000000000000001E-2</v>
      </c>
      <c r="F20" s="65"/>
      <c r="G20" s="8"/>
    </row>
    <row r="21" spans="1:7" x14ac:dyDescent="0.2">
      <c r="A21">
        <v>2031</v>
      </c>
      <c r="B21" s="65"/>
      <c r="D21" s="66"/>
      <c r="E21" s="60"/>
      <c r="F21" s="65"/>
      <c r="G21" s="8"/>
    </row>
    <row r="22" spans="1:7" x14ac:dyDescent="0.2">
      <c r="A22">
        <v>2032</v>
      </c>
      <c r="B22" s="65"/>
      <c r="D22" s="66"/>
      <c r="E22" s="60"/>
      <c r="F22" s="65"/>
      <c r="G22" s="8"/>
    </row>
    <row r="23" spans="1:7" x14ac:dyDescent="0.2">
      <c r="A23">
        <v>2033</v>
      </c>
      <c r="B23" s="65"/>
      <c r="D23" s="66"/>
      <c r="E23" s="60"/>
      <c r="F23" s="65"/>
      <c r="G23" s="8"/>
    </row>
    <row r="24" spans="1:7" x14ac:dyDescent="0.2">
      <c r="A24">
        <v>2034</v>
      </c>
      <c r="B24" s="65"/>
      <c r="D24" s="66"/>
      <c r="E24" s="60"/>
      <c r="F24" s="65"/>
      <c r="G24" s="8"/>
    </row>
    <row r="25" spans="1:7" x14ac:dyDescent="0.2">
      <c r="A25">
        <v>2035</v>
      </c>
      <c r="B25" s="65"/>
      <c r="D25" s="66"/>
      <c r="E25" s="60"/>
      <c r="F25" s="65"/>
      <c r="G25" s="8"/>
    </row>
    <row r="26" spans="1:7" x14ac:dyDescent="0.2">
      <c r="A26">
        <v>2036</v>
      </c>
      <c r="B26" s="65"/>
      <c r="D26" s="66"/>
      <c r="E26" s="60"/>
      <c r="F26" s="65"/>
      <c r="G26" s="8"/>
    </row>
    <row r="27" spans="1:7" x14ac:dyDescent="0.2">
      <c r="A27">
        <v>2037</v>
      </c>
      <c r="B27" s="65"/>
      <c r="D27" s="66"/>
      <c r="E27" s="60"/>
      <c r="F27" s="65"/>
      <c r="G27" s="8"/>
    </row>
    <row r="28" spans="1:7" x14ac:dyDescent="0.2">
      <c r="A28">
        <v>2038</v>
      </c>
      <c r="B28" s="65"/>
      <c r="D28" s="66"/>
      <c r="E28" s="60"/>
      <c r="F28" s="65"/>
      <c r="G28" s="8"/>
    </row>
    <row r="29" spans="1:7" x14ac:dyDescent="0.2">
      <c r="A29">
        <v>2039</v>
      </c>
      <c r="B29" s="65"/>
      <c r="D29" s="66"/>
      <c r="E29" s="60"/>
      <c r="F29" s="65"/>
      <c r="G29" s="8"/>
    </row>
    <row r="30" spans="1:7" x14ac:dyDescent="0.2">
      <c r="A30">
        <v>2040</v>
      </c>
      <c r="B30" s="65">
        <f>'Tsiropoulos2018 (JRC)'!G10</f>
        <v>2220</v>
      </c>
      <c r="D30" s="66">
        <f>'Tsiropoulos2018 (JRC)'!G11</f>
        <v>0.02</v>
      </c>
      <c r="E30" s="60"/>
      <c r="F30" s="65"/>
      <c r="G30" s="8"/>
    </row>
    <row r="31" spans="1:7" x14ac:dyDescent="0.2">
      <c r="A31">
        <v>2041</v>
      </c>
      <c r="B31" s="65"/>
      <c r="D31" s="66"/>
      <c r="E31" s="60"/>
      <c r="F31" s="65"/>
      <c r="G31" s="8"/>
    </row>
    <row r="32" spans="1:7" x14ac:dyDescent="0.2">
      <c r="A32">
        <v>2042</v>
      </c>
      <c r="B32" s="65"/>
      <c r="D32" s="66"/>
      <c r="E32" s="60"/>
      <c r="F32" s="65"/>
      <c r="G32" s="8"/>
    </row>
    <row r="33" spans="1:7" x14ac:dyDescent="0.2">
      <c r="A33">
        <v>2043</v>
      </c>
      <c r="B33" s="65"/>
      <c r="D33" s="66"/>
      <c r="E33" s="60"/>
      <c r="F33" s="65"/>
      <c r="G33" s="8"/>
    </row>
    <row r="34" spans="1:7" x14ac:dyDescent="0.2">
      <c r="A34">
        <v>2044</v>
      </c>
      <c r="B34" s="65"/>
      <c r="D34" s="66"/>
      <c r="E34" s="60"/>
      <c r="F34" s="65"/>
      <c r="G34" s="8"/>
    </row>
    <row r="35" spans="1:7" x14ac:dyDescent="0.2">
      <c r="A35">
        <v>2045</v>
      </c>
      <c r="B35" s="65"/>
      <c r="D35" s="66"/>
      <c r="E35" s="60"/>
      <c r="F35" s="65"/>
      <c r="G35" s="8"/>
    </row>
    <row r="36" spans="1:7" x14ac:dyDescent="0.2">
      <c r="A36">
        <v>2046</v>
      </c>
      <c r="B36" s="65"/>
      <c r="D36" s="66"/>
      <c r="E36" s="60"/>
      <c r="F36" s="65"/>
      <c r="G36" s="8"/>
    </row>
    <row r="37" spans="1:7" x14ac:dyDescent="0.2">
      <c r="A37">
        <v>2047</v>
      </c>
      <c r="B37" s="65"/>
      <c r="D37" s="66"/>
      <c r="E37" s="60"/>
      <c r="F37" s="65"/>
      <c r="G37" s="8"/>
    </row>
    <row r="38" spans="1:7" x14ac:dyDescent="0.2">
      <c r="A38">
        <v>2048</v>
      </c>
      <c r="B38" s="65"/>
      <c r="D38" s="66"/>
      <c r="E38" s="60"/>
      <c r="F38" s="65"/>
      <c r="G38" s="8"/>
    </row>
    <row r="39" spans="1:7" x14ac:dyDescent="0.2">
      <c r="A39">
        <v>2049</v>
      </c>
      <c r="B39" s="65"/>
      <c r="D39" s="66"/>
      <c r="E39" s="60"/>
      <c r="F39" s="65"/>
      <c r="G39" s="8"/>
    </row>
    <row r="40" spans="1:7" x14ac:dyDescent="0.2">
      <c r="A40">
        <v>2050</v>
      </c>
      <c r="B40" s="65">
        <f>'Tsiropoulos2018 (JRC)'!H10</f>
        <v>2160</v>
      </c>
      <c r="C40">
        <f>Agora2019!F8</f>
        <v>1600</v>
      </c>
      <c r="D40" s="66">
        <f>'Tsiropoulos2018 (JRC)'!H11</f>
        <v>0.02</v>
      </c>
      <c r="E40" s="60">
        <f>Agora2019!F9</f>
        <v>3.2000000000000001E-2</v>
      </c>
      <c r="F40" s="65"/>
      <c r="G40" s="8"/>
    </row>
    <row r="62" spans="2:7" ht="17" thickBot="1" x14ac:dyDescent="0.25"/>
    <row r="63" spans="2:7" ht="22" thickBot="1" x14ac:dyDescent="0.3">
      <c r="B63" s="186" t="s">
        <v>261</v>
      </c>
      <c r="C63" s="187"/>
      <c r="D63" s="187"/>
      <c r="E63" s="187"/>
      <c r="F63" s="187"/>
      <c r="G63" s="188"/>
    </row>
    <row r="64" spans="2:7" ht="17" thickBot="1" x14ac:dyDescent="0.25"/>
    <row r="65" spans="2:7" x14ac:dyDescent="0.2">
      <c r="B65" s="76" t="s">
        <v>262</v>
      </c>
      <c r="C65" s="22"/>
      <c r="D65" s="22"/>
      <c r="E65" s="23"/>
      <c r="G65" s="77" t="s">
        <v>263</v>
      </c>
    </row>
    <row r="66" spans="2:7" ht="35" thickBot="1" x14ac:dyDescent="0.25">
      <c r="B66" s="189" t="s">
        <v>265</v>
      </c>
      <c r="C66" s="190"/>
      <c r="D66" s="190"/>
      <c r="E66" s="191"/>
      <c r="G66" s="78" t="str">
        <f>B3</f>
        <v>Tsiropoulos, 2018 (ProRES scenario)</v>
      </c>
    </row>
  </sheetData>
  <mergeCells count="5">
    <mergeCell ref="B63:G63"/>
    <mergeCell ref="B66:E66"/>
    <mergeCell ref="B2:C2"/>
    <mergeCell ref="D2:E2"/>
    <mergeCell ref="F2:G2"/>
  </mergeCells>
  <pageMargins left="0.7" right="0.7" top="0.78740157499999996" bottom="0.78740157499999996"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ECC68-BEAD-624E-9B90-5E5799871DA2}">
  <sheetPr>
    <tabColor theme="9"/>
  </sheetPr>
  <dimension ref="A1:Q66"/>
  <sheetViews>
    <sheetView topLeftCell="A34" workbookViewId="0">
      <selection activeCell="H45" sqref="H45"/>
    </sheetView>
  </sheetViews>
  <sheetFormatPr baseColWidth="10" defaultRowHeight="16" x14ac:dyDescent="0.2"/>
  <cols>
    <col min="2" max="2" width="29.6640625" bestFit="1" customWidth="1"/>
    <col min="3" max="3" width="10" bestFit="1" customWidth="1"/>
    <col min="4" max="4" width="15.6640625" bestFit="1" customWidth="1"/>
    <col min="5" max="5" width="11.33203125" bestFit="1" customWidth="1"/>
    <col min="6" max="8" width="11.33203125" customWidth="1"/>
    <col min="9" max="9" width="14.6640625" bestFit="1" customWidth="1"/>
    <col min="10" max="10" width="11.33203125" bestFit="1" customWidth="1"/>
    <col min="11" max="11" width="11.33203125" customWidth="1"/>
    <col min="12" max="12" width="23.6640625" bestFit="1" customWidth="1"/>
    <col min="13" max="13" width="14.6640625" bestFit="1" customWidth="1"/>
    <col min="14" max="17" width="14.6640625" customWidth="1"/>
  </cols>
  <sheetData>
    <row r="1" spans="1:17" ht="17" thickBot="1" x14ac:dyDescent="0.25"/>
    <row r="2" spans="1:17" ht="17" thickBot="1" x14ac:dyDescent="0.25">
      <c r="A2" s="1"/>
      <c r="B2" s="180" t="s">
        <v>287</v>
      </c>
      <c r="C2" s="181"/>
      <c r="D2" s="181"/>
      <c r="E2" s="181"/>
      <c r="F2" s="181"/>
      <c r="G2" s="181"/>
      <c r="H2" s="182"/>
      <c r="I2" s="180" t="s">
        <v>255</v>
      </c>
      <c r="J2" s="181"/>
      <c r="K2" s="181"/>
      <c r="L2" s="180" t="s">
        <v>259</v>
      </c>
      <c r="M2" s="181"/>
      <c r="N2" s="113"/>
      <c r="O2" s="180" t="s">
        <v>396</v>
      </c>
      <c r="P2" s="181"/>
      <c r="Q2" s="144"/>
    </row>
    <row r="3" spans="1:17" x14ac:dyDescent="0.2">
      <c r="A3" s="10" t="s">
        <v>251</v>
      </c>
      <c r="B3" s="72" t="str">
        <f>Vartiainen2020!B15</f>
        <v>Vartiainen, 2020</v>
      </c>
      <c r="C3" s="73" t="str">
        <f>lit_review_raw!A43</f>
        <v>﻿IEA, 2019b</v>
      </c>
      <c r="D3" s="73" t="str">
        <f>lit_review_raw!A50</f>
        <v>BATSTROM, 2018</v>
      </c>
      <c r="E3" s="73" t="str">
        <f>lit_review_raw!A48</f>
        <v>Runge, 2020</v>
      </c>
      <c r="F3" s="73" t="str">
        <f>'Cole, 2019'!B16</f>
        <v>Cole, 2019</v>
      </c>
      <c r="G3" s="73" t="str">
        <f>F3</f>
        <v>Cole, 2019</v>
      </c>
      <c r="H3" s="73" t="str">
        <f>G3</f>
        <v>Cole, 2019</v>
      </c>
      <c r="I3" s="72" t="str">
        <f>B3</f>
        <v>Vartiainen, 2020</v>
      </c>
      <c r="J3" s="73" t="str">
        <f>lit_review_raw!A48</f>
        <v>Runge, 2020</v>
      </c>
      <c r="K3" s="73" t="str">
        <f>F3</f>
        <v>Cole, 2019</v>
      </c>
      <c r="L3" s="72" t="str">
        <f>B3</f>
        <v>Vartiainen, 2020</v>
      </c>
      <c r="M3" s="73" t="str">
        <f>J3</f>
        <v>Runge, 2020</v>
      </c>
      <c r="N3" s="73" t="str">
        <f>K3</f>
        <v>Cole, 2019</v>
      </c>
      <c r="O3" s="72" t="str">
        <f>M3</f>
        <v>Runge, 2020</v>
      </c>
      <c r="P3" s="131" t="str">
        <f>N3</f>
        <v>Cole, 2019</v>
      </c>
      <c r="Q3" s="10"/>
    </row>
    <row r="4" spans="1:17" x14ac:dyDescent="0.2">
      <c r="A4" s="74" t="s">
        <v>260</v>
      </c>
      <c r="B4" s="75"/>
      <c r="C4" s="74"/>
      <c r="D4" s="74"/>
      <c r="E4" s="74"/>
      <c r="F4" s="74" t="str">
        <f>'Cole, 2019'!A6</f>
        <v>mid cost</v>
      </c>
      <c r="G4" s="74" t="str">
        <f>'Cole, 2019'!A5</f>
        <v>high cost</v>
      </c>
      <c r="H4" s="74" t="str">
        <f>'Cole, 2019'!A7</f>
        <v>low cost</v>
      </c>
      <c r="I4" s="75"/>
      <c r="J4" s="74"/>
      <c r="K4" s="74" t="s">
        <v>398</v>
      </c>
      <c r="L4" s="75"/>
      <c r="M4" s="74"/>
      <c r="N4" s="74"/>
      <c r="O4" s="75"/>
      <c r="P4" s="132"/>
      <c r="Q4" s="11"/>
    </row>
    <row r="5" spans="1:17" x14ac:dyDescent="0.2">
      <c r="A5">
        <v>2015</v>
      </c>
      <c r="B5" s="65"/>
      <c r="C5" s="8"/>
      <c r="D5" s="8">
        <f>lit_review_raw!X50</f>
        <v>605</v>
      </c>
      <c r="E5" s="8"/>
      <c r="F5" s="8"/>
      <c r="G5" s="8"/>
      <c r="H5" s="8"/>
      <c r="I5" s="65"/>
      <c r="J5" s="8"/>
      <c r="K5" s="8"/>
      <c r="L5" s="65">
        <f>Vartiainen2020!D12</f>
        <v>15</v>
      </c>
      <c r="M5" s="8"/>
      <c r="N5" s="8"/>
      <c r="O5" s="65"/>
      <c r="P5" s="133"/>
      <c r="Q5" s="8"/>
    </row>
    <row r="6" spans="1:17" x14ac:dyDescent="0.2">
      <c r="A6">
        <v>2016</v>
      </c>
      <c r="B6" s="65"/>
      <c r="C6" s="8"/>
      <c r="D6" s="8"/>
      <c r="E6" s="8"/>
      <c r="F6" s="8"/>
      <c r="G6" s="8"/>
      <c r="H6" s="8"/>
      <c r="I6" s="65"/>
      <c r="J6" s="8"/>
      <c r="K6" s="8"/>
      <c r="L6" s="65"/>
      <c r="M6" s="8"/>
      <c r="N6" s="8"/>
      <c r="O6" s="65"/>
      <c r="P6" s="133"/>
      <c r="Q6" s="8"/>
    </row>
    <row r="7" spans="1:17" x14ac:dyDescent="0.2">
      <c r="A7">
        <v>2017</v>
      </c>
      <c r="B7" s="65"/>
      <c r="C7" s="8">
        <f>lit_review_raw!X43</f>
        <v>402</v>
      </c>
      <c r="D7" s="8"/>
      <c r="E7" s="8"/>
      <c r="F7" s="8"/>
      <c r="G7" s="8"/>
      <c r="H7" s="8"/>
      <c r="I7" s="65"/>
      <c r="J7" s="8"/>
      <c r="K7" s="8"/>
      <c r="L7" s="65"/>
      <c r="M7" s="8"/>
      <c r="N7" s="8"/>
      <c r="O7" s="65"/>
      <c r="P7" s="133"/>
      <c r="Q7" s="8"/>
    </row>
    <row r="8" spans="1:17" x14ac:dyDescent="0.2">
      <c r="A8">
        <v>2018</v>
      </c>
      <c r="B8" s="65"/>
      <c r="C8" s="8"/>
      <c r="D8" s="8"/>
      <c r="E8" s="8"/>
      <c r="F8" s="69">
        <f>'Cole, 2019'!D6</f>
        <v>342</v>
      </c>
      <c r="G8" s="69">
        <f>'Cole, 2019'!D5</f>
        <v>342</v>
      </c>
      <c r="H8" s="69">
        <f>'Cole, 2019'!D7</f>
        <v>342</v>
      </c>
      <c r="I8" s="65"/>
      <c r="J8" s="8"/>
      <c r="K8" s="152">
        <f>K9</f>
        <v>3.9473684210526314E-2</v>
      </c>
      <c r="L8" s="65"/>
      <c r="M8" s="8"/>
      <c r="N8" s="153"/>
      <c r="O8" s="65"/>
      <c r="P8" s="133"/>
      <c r="Q8" s="8"/>
    </row>
    <row r="9" spans="1:17" x14ac:dyDescent="0.2">
      <c r="A9">
        <v>2019</v>
      </c>
      <c r="B9" s="65">
        <f>Vartiainen2020!D7</f>
        <v>275</v>
      </c>
      <c r="C9" s="8"/>
      <c r="D9" s="8"/>
      <c r="E9" s="8"/>
      <c r="F9" s="8"/>
      <c r="G9" s="8"/>
      <c r="H9" s="8"/>
      <c r="I9" s="65">
        <f>Vartiainen2020!D9</f>
        <v>1.4909090909090908E-2</v>
      </c>
      <c r="J9" s="8"/>
      <c r="K9" s="118">
        <f>'Cole, 2019'!D13</f>
        <v>3.9473684210526314E-2</v>
      </c>
      <c r="L9" s="65"/>
      <c r="M9" s="8"/>
      <c r="N9" s="69">
        <f>'Cole, 2019'!D12</f>
        <v>15</v>
      </c>
      <c r="O9" s="65"/>
      <c r="P9" s="133">
        <f>'Cole, 2019'!D11</f>
        <v>0.85</v>
      </c>
      <c r="Q9" s="8"/>
    </row>
    <row r="10" spans="1:17" x14ac:dyDescent="0.2">
      <c r="A10">
        <v>2020</v>
      </c>
      <c r="B10" s="65">
        <f>HLOOKUP(A10,Vartiainen2020!$D$1:$AI$9,7,FALSE)</f>
        <v>251</v>
      </c>
      <c r="C10" s="8"/>
      <c r="D10" s="8">
        <f>lit_review_raw!X51</f>
        <v>455</v>
      </c>
      <c r="E10" s="8"/>
      <c r="F10" s="69">
        <f>'Cole, 2019'!E6</f>
        <v>297</v>
      </c>
      <c r="G10" s="69">
        <f>'Cole, 2019'!E5</f>
        <v>323.10000000000002</v>
      </c>
      <c r="H10" s="69">
        <f>'Cole, 2019'!E7</f>
        <v>267.3</v>
      </c>
      <c r="I10" s="65">
        <f>HLOOKUP(A10,Vartiainen2020!$D$1:$AI$9,9,FALSE)</f>
        <v>1.5537848605577689E-2</v>
      </c>
      <c r="J10" s="8"/>
      <c r="K10" s="8"/>
      <c r="L10" s="65"/>
      <c r="M10" s="8"/>
      <c r="N10" s="8"/>
      <c r="O10" s="65"/>
      <c r="P10" s="133"/>
      <c r="Q10" s="8"/>
    </row>
    <row r="11" spans="1:17" x14ac:dyDescent="0.2">
      <c r="A11">
        <v>2021</v>
      </c>
      <c r="B11" s="65">
        <f>HLOOKUP(A11,Vartiainen2020!$D$1:$AI$9,7,FALSE)</f>
        <v>229</v>
      </c>
      <c r="C11" s="8"/>
      <c r="D11" s="8"/>
      <c r="E11" s="8"/>
      <c r="F11" s="8"/>
      <c r="G11" s="8"/>
      <c r="H11" s="8"/>
      <c r="I11" s="65">
        <f>HLOOKUP(A11,Vartiainen2020!$D$1:$AI$9,9,FALSE)</f>
        <v>1.6157205240174673E-2</v>
      </c>
      <c r="J11" s="8"/>
      <c r="K11" s="8"/>
      <c r="L11" s="65"/>
      <c r="M11" s="8"/>
      <c r="N11" s="8"/>
      <c r="O11" s="65"/>
      <c r="P11" s="133"/>
      <c r="Q11" s="8"/>
    </row>
    <row r="12" spans="1:17" x14ac:dyDescent="0.2">
      <c r="A12">
        <v>2022</v>
      </c>
      <c r="B12" s="65">
        <f>HLOOKUP(A12,Vartiainen2020!$D$1:$AI$9,7,FALSE)</f>
        <v>209</v>
      </c>
      <c r="C12" s="8"/>
      <c r="D12" s="8"/>
      <c r="E12" s="8"/>
      <c r="F12" s="8"/>
      <c r="G12" s="8"/>
      <c r="H12" s="8"/>
      <c r="I12" s="65">
        <f>HLOOKUP(A12,Vartiainen2020!$D$1:$AI$9,9,FALSE)</f>
        <v>1.7224880382775119E-2</v>
      </c>
      <c r="J12" s="8"/>
      <c r="K12" s="8"/>
      <c r="L12" s="65"/>
      <c r="M12" s="8"/>
      <c r="N12" s="8"/>
      <c r="O12" s="65"/>
      <c r="P12" s="133"/>
      <c r="Q12" s="8"/>
    </row>
    <row r="13" spans="1:17" x14ac:dyDescent="0.2">
      <c r="A13">
        <v>2023</v>
      </c>
      <c r="B13" s="65">
        <f>HLOOKUP(A13,Vartiainen2020!$D$1:$AI$9,7,FALSE)</f>
        <v>192</v>
      </c>
      <c r="C13" s="8"/>
      <c r="D13" s="8"/>
      <c r="E13" s="8"/>
      <c r="F13" s="8"/>
      <c r="G13" s="8"/>
      <c r="H13" s="8"/>
      <c r="I13" s="65">
        <f>HLOOKUP(A13,Vartiainen2020!$D$1:$AI$9,9,FALSE)</f>
        <v>1.7708333333333333E-2</v>
      </c>
      <c r="J13" s="8"/>
      <c r="K13" s="8"/>
      <c r="L13" s="65"/>
      <c r="M13" s="8"/>
      <c r="N13" s="8"/>
      <c r="O13" s="65"/>
      <c r="P13" s="133"/>
      <c r="Q13" s="8"/>
    </row>
    <row r="14" spans="1:17" x14ac:dyDescent="0.2">
      <c r="A14">
        <v>2024</v>
      </c>
      <c r="B14" s="65">
        <f>HLOOKUP(A14,Vartiainen2020!$D$1:$AI$9,7,FALSE)</f>
        <v>176</v>
      </c>
      <c r="C14" s="8"/>
      <c r="D14" s="8"/>
      <c r="E14" s="8"/>
      <c r="F14" s="8"/>
      <c r="G14" s="8"/>
      <c r="H14" s="8"/>
      <c r="I14" s="65">
        <f>HLOOKUP(A14,Vartiainen2020!$D$1:$AI$9,9,FALSE)</f>
        <v>1.8749999999999999E-2</v>
      </c>
      <c r="J14" s="8"/>
      <c r="K14" s="8"/>
      <c r="L14" s="65"/>
      <c r="M14" s="8"/>
      <c r="N14" s="8"/>
      <c r="O14" s="65"/>
      <c r="P14" s="133"/>
      <c r="Q14" s="8"/>
    </row>
    <row r="15" spans="1:17" x14ac:dyDescent="0.2">
      <c r="A15">
        <v>2025</v>
      </c>
      <c r="B15" s="65">
        <f>HLOOKUP(A15,Vartiainen2020!$D$1:$AI$9,7,FALSE)</f>
        <v>163</v>
      </c>
      <c r="C15" s="8">
        <f>lit_review_raw!X44</f>
        <v>268</v>
      </c>
      <c r="D15" s="8">
        <f>lit_review_raw!X52</f>
        <v>345</v>
      </c>
      <c r="E15" s="8"/>
      <c r="F15" s="69">
        <f>'Cole, 2019'!F6</f>
        <v>223.20000000000002</v>
      </c>
      <c r="G15" s="69">
        <f>'Cole, 2019'!F5</f>
        <v>297</v>
      </c>
      <c r="H15" s="69">
        <f>'Cole, 2019'!F7</f>
        <v>165.6</v>
      </c>
      <c r="I15" s="65">
        <f>HLOOKUP(A15,Vartiainen2020!$D$1:$AI$9,9,FALSE)</f>
        <v>1.9631901840490799E-2</v>
      </c>
      <c r="J15" s="8"/>
      <c r="K15" s="8"/>
      <c r="L15" s="65"/>
      <c r="M15" s="8"/>
      <c r="N15" s="8"/>
      <c r="O15" s="65"/>
      <c r="P15" s="133"/>
      <c r="Q15" s="8"/>
    </row>
    <row r="16" spans="1:17" x14ac:dyDescent="0.2">
      <c r="A16">
        <v>2026</v>
      </c>
      <c r="B16" s="65">
        <f>HLOOKUP(A16,Vartiainen2020!$D$1:$AI$9,7,FALSE)</f>
        <v>151</v>
      </c>
      <c r="C16" s="8"/>
      <c r="D16" s="8"/>
      <c r="E16" s="8"/>
      <c r="F16" s="8"/>
      <c r="G16" s="8"/>
      <c r="H16" s="8"/>
      <c r="I16" s="65">
        <f>HLOOKUP(A16,Vartiainen2020!$D$1:$AI$9,9,FALSE)</f>
        <v>1.9867549668874173E-2</v>
      </c>
      <c r="J16" s="8"/>
      <c r="K16" s="8"/>
      <c r="L16" s="65"/>
      <c r="M16" s="8"/>
      <c r="N16" s="8"/>
      <c r="O16" s="65"/>
      <c r="P16" s="133"/>
      <c r="Q16" s="8"/>
    </row>
    <row r="17" spans="1:17" x14ac:dyDescent="0.2">
      <c r="A17">
        <v>2027</v>
      </c>
      <c r="B17" s="65">
        <f>HLOOKUP(A17,Vartiainen2020!$D$1:$AI$9,7,FALSE)</f>
        <v>141</v>
      </c>
      <c r="C17" s="8"/>
      <c r="D17" s="8"/>
      <c r="E17" s="8"/>
      <c r="F17" s="8"/>
      <c r="G17" s="8"/>
      <c r="H17" s="8"/>
      <c r="I17" s="65">
        <f>HLOOKUP(A17,Vartiainen2020!$D$1:$AI$9,9,FALSE)</f>
        <v>2.0567375886524821E-2</v>
      </c>
      <c r="J17" s="8"/>
      <c r="K17" s="8"/>
      <c r="L17" s="65"/>
      <c r="M17" s="8"/>
      <c r="N17" s="8"/>
      <c r="O17" s="65"/>
      <c r="P17" s="133"/>
      <c r="Q17" s="8"/>
    </row>
    <row r="18" spans="1:17" x14ac:dyDescent="0.2">
      <c r="A18">
        <v>2028</v>
      </c>
      <c r="B18" s="65">
        <f>HLOOKUP(A18,Vartiainen2020!$D$1:$AI$9,7,FALSE)</f>
        <v>132</v>
      </c>
      <c r="C18" s="8"/>
      <c r="D18" s="8"/>
      <c r="E18" s="8"/>
      <c r="F18" s="8"/>
      <c r="G18" s="8"/>
      <c r="H18" s="8"/>
      <c r="I18" s="65">
        <f>HLOOKUP(A18,Vartiainen2020!$D$1:$AI$9,9,FALSE)</f>
        <v>2.1969696969696969E-2</v>
      </c>
      <c r="J18" s="8"/>
      <c r="K18" s="8"/>
      <c r="L18" s="65"/>
      <c r="M18" s="8"/>
      <c r="N18" s="8"/>
      <c r="O18" s="65"/>
      <c r="P18" s="133"/>
      <c r="Q18" s="8"/>
    </row>
    <row r="19" spans="1:17" x14ac:dyDescent="0.2">
      <c r="A19">
        <v>2029</v>
      </c>
      <c r="B19" s="65">
        <f>HLOOKUP(A19,Vartiainen2020!$D$1:$AI$9,7,FALSE)</f>
        <v>124</v>
      </c>
      <c r="C19" s="8"/>
      <c r="D19" s="8"/>
      <c r="E19" s="8"/>
      <c r="F19" s="8"/>
      <c r="G19" s="8"/>
      <c r="H19" s="8"/>
      <c r="I19" s="65">
        <f>HLOOKUP(A19,Vartiainen2020!$D$1:$AI$9,9,FALSE)</f>
        <v>2.2580645161290321E-2</v>
      </c>
      <c r="J19" s="8"/>
      <c r="K19" s="8"/>
      <c r="L19" s="65"/>
      <c r="M19" s="8"/>
      <c r="N19" s="8"/>
      <c r="O19" s="65"/>
      <c r="P19" s="133"/>
      <c r="Q19" s="8"/>
    </row>
    <row r="20" spans="1:17" x14ac:dyDescent="0.2">
      <c r="A20">
        <v>2030</v>
      </c>
      <c r="B20" s="65">
        <f>HLOOKUP(A20,Vartiainen2020!$D$1:$AI$9,7,FALSE)</f>
        <v>117</v>
      </c>
      <c r="C20" s="8">
        <f>lit_review_raw!X45</f>
        <v>243</v>
      </c>
      <c r="D20" s="8">
        <f>lit_review_raw!X53</f>
        <v>260</v>
      </c>
      <c r="E20" s="8"/>
      <c r="F20" s="69">
        <f>'Cole, 2019'!G6</f>
        <v>186.3</v>
      </c>
      <c r="G20" s="69">
        <f>'Cole, 2019'!G5</f>
        <v>270.90000000000003</v>
      </c>
      <c r="H20" s="69">
        <f>'Cole, 2019'!G7</f>
        <v>111.60000000000001</v>
      </c>
      <c r="I20" s="65">
        <f>HLOOKUP(A20,Vartiainen2020!$D$1:$AI$9,9,FALSE)</f>
        <v>2.3076923076923078E-2</v>
      </c>
      <c r="J20" s="8"/>
      <c r="K20" s="8"/>
      <c r="L20" s="65"/>
      <c r="M20" s="8"/>
      <c r="N20" s="8"/>
      <c r="O20" s="65"/>
      <c r="P20" s="133"/>
      <c r="Q20" s="8"/>
    </row>
    <row r="21" spans="1:17" x14ac:dyDescent="0.2">
      <c r="A21">
        <v>2031</v>
      </c>
      <c r="B21" s="65">
        <f>HLOOKUP(A21,Vartiainen2020!$D$1:$AI$9,7,FALSE)</f>
        <v>112</v>
      </c>
      <c r="C21" s="8"/>
      <c r="D21" s="8"/>
      <c r="E21" s="8"/>
      <c r="F21" s="8"/>
      <c r="G21" s="8"/>
      <c r="H21" s="8"/>
      <c r="I21" s="65">
        <f>HLOOKUP(A21,Vartiainen2020!$D$1:$AI$9,9,FALSE)</f>
        <v>2.3214285714285715E-2</v>
      </c>
      <c r="J21" s="8"/>
      <c r="K21" s="8"/>
      <c r="L21" s="65"/>
      <c r="M21" s="8"/>
      <c r="N21" s="8"/>
      <c r="O21" s="65"/>
      <c r="P21" s="133"/>
      <c r="Q21" s="8"/>
    </row>
    <row r="22" spans="1:17" x14ac:dyDescent="0.2">
      <c r="A22">
        <v>2032</v>
      </c>
      <c r="B22" s="65">
        <f>HLOOKUP(A22,Vartiainen2020!$D$1:$AI$9,7,FALSE)</f>
        <v>106</v>
      </c>
      <c r="C22" s="8"/>
      <c r="D22" s="8"/>
      <c r="E22" s="8"/>
      <c r="F22" s="8"/>
      <c r="G22" s="8"/>
      <c r="H22" s="8"/>
      <c r="I22" s="65">
        <f>HLOOKUP(A22,Vartiainen2020!$D$1:$AI$9,9,FALSE)</f>
        <v>2.4528301886792454E-2</v>
      </c>
      <c r="J22" s="8"/>
      <c r="K22" s="8"/>
      <c r="L22" s="65"/>
      <c r="M22" s="8"/>
      <c r="N22" s="8"/>
      <c r="O22" s="65"/>
      <c r="P22" s="133"/>
      <c r="Q22" s="8"/>
    </row>
    <row r="23" spans="1:17" x14ac:dyDescent="0.2">
      <c r="A23">
        <v>2033</v>
      </c>
      <c r="B23" s="65">
        <f>HLOOKUP(A23,Vartiainen2020!$D$1:$AI$9,7,FALSE)</f>
        <v>102</v>
      </c>
      <c r="C23" s="8"/>
      <c r="D23" s="8"/>
      <c r="E23" s="8"/>
      <c r="F23" s="8"/>
      <c r="G23" s="8"/>
      <c r="H23" s="8"/>
      <c r="I23" s="65">
        <f>HLOOKUP(A23,Vartiainen2020!$D$1:$AI$9,9,FALSE)</f>
        <v>2.4509803921568627E-2</v>
      </c>
      <c r="J23" s="8"/>
      <c r="K23" s="8"/>
      <c r="L23" s="65"/>
      <c r="M23" s="8"/>
      <c r="N23" s="8"/>
      <c r="O23" s="65"/>
      <c r="P23" s="133"/>
      <c r="Q23" s="8"/>
    </row>
    <row r="24" spans="1:17" x14ac:dyDescent="0.2">
      <c r="A24">
        <v>2034</v>
      </c>
      <c r="B24" s="65">
        <f>HLOOKUP(A24,Vartiainen2020!$D$1:$AI$9,7,FALSE)</f>
        <v>98</v>
      </c>
      <c r="C24" s="8"/>
      <c r="D24" s="8"/>
      <c r="E24" s="80">
        <f>E25</f>
        <v>125</v>
      </c>
      <c r="F24" s="80"/>
      <c r="G24" s="80"/>
      <c r="H24" s="80"/>
      <c r="I24" s="65">
        <f>HLOOKUP(A24,Vartiainen2020!$D$1:$AI$9,9,FALSE)</f>
        <v>2.5510204081632654E-2</v>
      </c>
      <c r="J24" s="80">
        <f>J25</f>
        <v>0.03</v>
      </c>
      <c r="K24" s="80"/>
      <c r="L24" s="65"/>
      <c r="M24" s="80">
        <f>M25</f>
        <v>20</v>
      </c>
      <c r="N24" s="80"/>
      <c r="O24" s="145">
        <f>O25</f>
        <v>0.97</v>
      </c>
      <c r="P24" s="143"/>
      <c r="Q24" s="80"/>
    </row>
    <row r="25" spans="1:17" x14ac:dyDescent="0.2">
      <c r="A25">
        <v>2035</v>
      </c>
      <c r="B25" s="65">
        <f>HLOOKUP(A25,Vartiainen2020!$D$1:$AI$9,7,FALSE)</f>
        <v>94</v>
      </c>
      <c r="C25" s="8">
        <f>lit_review_raw!X46</f>
        <v>228</v>
      </c>
      <c r="D25" s="8"/>
      <c r="E25" s="8">
        <f>lit_review_raw!X48</f>
        <v>125</v>
      </c>
      <c r="F25" s="8"/>
      <c r="G25" s="8"/>
      <c r="H25" s="8"/>
      <c r="I25" s="65">
        <f>HLOOKUP(A25,Vartiainen2020!$D$1:$AI$9,9,FALSE)</f>
        <v>2.553191489361702E-2</v>
      </c>
      <c r="J25" s="8">
        <f>lit_review_raw!Y48</f>
        <v>0.03</v>
      </c>
      <c r="K25" s="8"/>
      <c r="L25" s="65"/>
      <c r="M25" s="8">
        <f>lit_review_raw!Z48</f>
        <v>20</v>
      </c>
      <c r="N25" s="8"/>
      <c r="O25" s="65">
        <f>lit_review_raw!AA48</f>
        <v>0.97</v>
      </c>
      <c r="P25" s="133"/>
      <c r="Q25" s="8"/>
    </row>
    <row r="26" spans="1:17" x14ac:dyDescent="0.2">
      <c r="A26">
        <v>2036</v>
      </c>
      <c r="B26" s="65">
        <f>HLOOKUP(A26,Vartiainen2020!$D$1:$AI$9,7,FALSE)</f>
        <v>91</v>
      </c>
      <c r="C26" s="8"/>
      <c r="D26" s="8"/>
      <c r="E26" s="8"/>
      <c r="F26" s="8"/>
      <c r="G26" s="8"/>
      <c r="H26" s="8"/>
      <c r="I26" s="65">
        <f>HLOOKUP(A26,Vartiainen2020!$D$1:$AI$9,9,FALSE)</f>
        <v>2.6373626373626374E-2</v>
      </c>
      <c r="J26" s="8"/>
      <c r="K26" s="8"/>
      <c r="L26" s="65"/>
      <c r="M26" s="8"/>
      <c r="N26" s="8"/>
      <c r="O26" s="65"/>
      <c r="P26" s="133"/>
      <c r="Q26" s="8"/>
    </row>
    <row r="27" spans="1:17" x14ac:dyDescent="0.2">
      <c r="A27">
        <v>2037</v>
      </c>
      <c r="B27" s="65">
        <f>HLOOKUP(A27,Vartiainen2020!$D$1:$AI$9,7,FALSE)</f>
        <v>88</v>
      </c>
      <c r="C27" s="8"/>
      <c r="D27" s="8"/>
      <c r="E27" s="8"/>
      <c r="F27" s="8"/>
      <c r="G27" s="8"/>
      <c r="H27" s="8"/>
      <c r="I27" s="65">
        <f>HLOOKUP(A27,Vartiainen2020!$D$1:$AI$9,9,FALSE)</f>
        <v>2.6136363636363635E-2</v>
      </c>
      <c r="J27" s="8"/>
      <c r="K27" s="8"/>
      <c r="L27" s="65"/>
      <c r="M27" s="8"/>
      <c r="N27" s="8"/>
      <c r="O27" s="65"/>
      <c r="P27" s="133"/>
      <c r="Q27" s="8"/>
    </row>
    <row r="28" spans="1:17" x14ac:dyDescent="0.2">
      <c r="A28">
        <v>2038</v>
      </c>
      <c r="B28" s="65">
        <f>HLOOKUP(A28,Vartiainen2020!$D$1:$AI$9,7,FALSE)</f>
        <v>85</v>
      </c>
      <c r="C28" s="8"/>
      <c r="D28" s="8"/>
      <c r="E28" s="8"/>
      <c r="F28" s="8"/>
      <c r="G28" s="8"/>
      <c r="H28" s="8"/>
      <c r="I28" s="65">
        <f>HLOOKUP(A28,Vartiainen2020!$D$1:$AI$9,9,FALSE)</f>
        <v>2.7058823529411764E-2</v>
      </c>
      <c r="J28" s="8"/>
      <c r="K28" s="8"/>
      <c r="L28" s="65"/>
      <c r="M28" s="8"/>
      <c r="N28" s="8"/>
      <c r="O28" s="65"/>
      <c r="P28" s="133"/>
      <c r="Q28" s="8"/>
    </row>
    <row r="29" spans="1:17" x14ac:dyDescent="0.2">
      <c r="A29">
        <v>2039</v>
      </c>
      <c r="B29" s="65">
        <f>HLOOKUP(A29,Vartiainen2020!$D$1:$AI$9,7,FALSE)</f>
        <v>82</v>
      </c>
      <c r="C29" s="8"/>
      <c r="D29" s="8"/>
      <c r="E29" s="8"/>
      <c r="F29" s="8"/>
      <c r="G29" s="8"/>
      <c r="H29" s="8"/>
      <c r="I29" s="65">
        <f>HLOOKUP(A29,Vartiainen2020!$D$1:$AI$9,9,FALSE)</f>
        <v>2.8048780487804875E-2</v>
      </c>
      <c r="J29" s="8"/>
      <c r="K29" s="8"/>
      <c r="L29" s="65"/>
      <c r="M29" s="8"/>
      <c r="N29" s="8"/>
      <c r="O29" s="65"/>
      <c r="P29" s="133"/>
      <c r="Q29" s="8"/>
    </row>
    <row r="30" spans="1:17" x14ac:dyDescent="0.2">
      <c r="A30">
        <v>2040</v>
      </c>
      <c r="B30" s="65">
        <f>HLOOKUP(A30,Vartiainen2020!$D$1:$AI$9,7,FALSE)</f>
        <v>80</v>
      </c>
      <c r="C30" s="8">
        <f>lit_review_raw!X47</f>
        <v>218</v>
      </c>
      <c r="D30" s="8"/>
      <c r="E30" s="8"/>
      <c r="F30" s="8"/>
      <c r="G30" s="8"/>
      <c r="H30" s="8"/>
      <c r="I30" s="65">
        <f>HLOOKUP(A30,Vartiainen2020!$D$1:$AI$9,9,FALSE)</f>
        <v>2.7500000000000004E-2</v>
      </c>
      <c r="J30" s="8"/>
      <c r="K30" s="8"/>
      <c r="L30" s="65"/>
      <c r="M30" s="8"/>
      <c r="N30" s="8"/>
      <c r="O30" s="65"/>
      <c r="P30" s="133"/>
      <c r="Q30" s="8"/>
    </row>
    <row r="31" spans="1:17" x14ac:dyDescent="0.2">
      <c r="A31">
        <v>2041</v>
      </c>
      <c r="B31" s="65">
        <f>HLOOKUP(A31,Vartiainen2020!$D$1:$AI$9,7,FALSE)</f>
        <v>78</v>
      </c>
      <c r="C31" s="8"/>
      <c r="D31" s="8"/>
      <c r="E31" s="8"/>
      <c r="F31" s="8"/>
      <c r="G31" s="8"/>
      <c r="H31" s="8"/>
      <c r="I31" s="65">
        <f>HLOOKUP(A31,Vartiainen2020!$D$1:$AI$9,9,FALSE)</f>
        <v>2.8205128205128209E-2</v>
      </c>
      <c r="J31" s="8"/>
      <c r="K31" s="8"/>
      <c r="L31" s="65"/>
      <c r="M31" s="8"/>
      <c r="N31" s="8"/>
      <c r="O31" s="65"/>
      <c r="P31" s="133"/>
      <c r="Q31" s="8"/>
    </row>
    <row r="32" spans="1:17" x14ac:dyDescent="0.2">
      <c r="A32">
        <v>2042</v>
      </c>
      <c r="B32" s="65">
        <f>HLOOKUP(A32,Vartiainen2020!$D$1:$AI$9,7,FALSE)</f>
        <v>76</v>
      </c>
      <c r="C32" s="8"/>
      <c r="D32" s="8"/>
      <c r="E32" s="8"/>
      <c r="F32" s="8"/>
      <c r="G32" s="8"/>
      <c r="H32" s="8"/>
      <c r="I32" s="65">
        <f>HLOOKUP(A32,Vartiainen2020!$D$1:$AI$9,9,FALSE)</f>
        <v>2.8947368421052635E-2</v>
      </c>
      <c r="J32" s="8"/>
      <c r="K32" s="8"/>
      <c r="L32" s="65"/>
      <c r="M32" s="8"/>
      <c r="N32" s="8"/>
      <c r="O32" s="65"/>
      <c r="P32" s="133"/>
      <c r="Q32" s="8"/>
    </row>
    <row r="33" spans="1:17" x14ac:dyDescent="0.2">
      <c r="A33">
        <v>2043</v>
      </c>
      <c r="B33" s="65">
        <f>HLOOKUP(A33,Vartiainen2020!$D$1:$AI$9,7,FALSE)</f>
        <v>74</v>
      </c>
      <c r="C33" s="8"/>
      <c r="D33" s="8"/>
      <c r="E33" s="8"/>
      <c r="F33" s="8"/>
      <c r="G33" s="8"/>
      <c r="H33" s="8"/>
      <c r="I33" s="65">
        <f>HLOOKUP(A33,Vartiainen2020!$D$1:$AI$9,9,FALSE)</f>
        <v>2.9729729729729731E-2</v>
      </c>
      <c r="J33" s="8"/>
      <c r="K33" s="8"/>
      <c r="L33" s="65"/>
      <c r="M33" s="8"/>
      <c r="N33" s="8"/>
      <c r="O33" s="65"/>
      <c r="P33" s="133"/>
      <c r="Q33" s="8"/>
    </row>
    <row r="34" spans="1:17" x14ac:dyDescent="0.2">
      <c r="A34">
        <v>2044</v>
      </c>
      <c r="B34" s="65">
        <f>HLOOKUP(A34,Vartiainen2020!$D$1:$AI$9,7,FALSE)</f>
        <v>73</v>
      </c>
      <c r="C34" s="8"/>
      <c r="D34" s="8"/>
      <c r="E34" s="8"/>
      <c r="F34" s="8"/>
      <c r="G34" s="8"/>
      <c r="H34" s="8"/>
      <c r="I34" s="65">
        <f>HLOOKUP(A34,Vartiainen2020!$D$1:$AI$9,9,FALSE)</f>
        <v>2.8767123287671233E-2</v>
      </c>
      <c r="J34" s="8"/>
      <c r="K34" s="8"/>
      <c r="L34" s="65"/>
      <c r="M34" s="8"/>
      <c r="N34" s="8"/>
      <c r="O34" s="65"/>
      <c r="P34" s="133"/>
      <c r="Q34" s="8"/>
    </row>
    <row r="35" spans="1:17" x14ac:dyDescent="0.2">
      <c r="A35">
        <v>2045</v>
      </c>
      <c r="B35" s="65">
        <f>HLOOKUP(A35,Vartiainen2020!$D$1:$AI$9,7,FALSE)</f>
        <v>71</v>
      </c>
      <c r="C35" s="8"/>
      <c r="D35" s="8"/>
      <c r="E35" s="8"/>
      <c r="F35" s="8"/>
      <c r="G35" s="8"/>
      <c r="H35" s="8"/>
      <c r="I35" s="65">
        <f>HLOOKUP(A35,Vartiainen2020!$D$1:$AI$9,9,FALSE)</f>
        <v>2.9577464788732397E-2</v>
      </c>
      <c r="J35" s="8"/>
      <c r="K35" s="8"/>
      <c r="L35" s="65"/>
      <c r="M35" s="8"/>
      <c r="N35" s="8"/>
      <c r="O35" s="65"/>
      <c r="P35" s="133"/>
      <c r="Q35" s="8"/>
    </row>
    <row r="36" spans="1:17" x14ac:dyDescent="0.2">
      <c r="A36">
        <v>2046</v>
      </c>
      <c r="B36" s="65">
        <f>HLOOKUP(A36,Vartiainen2020!$D$1:$AI$9,7,FALSE)</f>
        <v>70</v>
      </c>
      <c r="C36" s="8"/>
      <c r="D36" s="8"/>
      <c r="E36" s="8"/>
      <c r="F36" s="8"/>
      <c r="G36" s="8"/>
      <c r="H36" s="8"/>
      <c r="I36" s="65">
        <f>HLOOKUP(A36,Vartiainen2020!$D$1:$AI$9,9,FALSE)</f>
        <v>3.0000000000000002E-2</v>
      </c>
      <c r="J36" s="8"/>
      <c r="K36" s="8"/>
      <c r="L36" s="65"/>
      <c r="M36" s="8"/>
      <c r="N36" s="8"/>
      <c r="O36" s="65"/>
      <c r="P36" s="133"/>
      <c r="Q36" s="8"/>
    </row>
    <row r="37" spans="1:17" x14ac:dyDescent="0.2">
      <c r="A37">
        <v>2047</v>
      </c>
      <c r="B37" s="65">
        <f>HLOOKUP(A37,Vartiainen2020!$D$1:$AI$9,7,FALSE)</f>
        <v>69</v>
      </c>
      <c r="C37" s="8"/>
      <c r="D37" s="8"/>
      <c r="E37" s="8"/>
      <c r="F37" s="8"/>
      <c r="G37" s="8"/>
      <c r="H37" s="8"/>
      <c r="I37" s="65">
        <f>HLOOKUP(A37,Vartiainen2020!$D$1:$AI$9,9,FALSE)</f>
        <v>3.0434782608695653E-2</v>
      </c>
      <c r="J37" s="8"/>
      <c r="K37" s="8"/>
      <c r="L37" s="65"/>
      <c r="M37" s="8"/>
      <c r="N37" s="8"/>
      <c r="O37" s="65"/>
      <c r="P37" s="133"/>
      <c r="Q37" s="8"/>
    </row>
    <row r="38" spans="1:17" x14ac:dyDescent="0.2">
      <c r="A38">
        <v>2048</v>
      </c>
      <c r="B38" s="65">
        <f>HLOOKUP(A38,Vartiainen2020!$D$1:$AI$9,7,FALSE)</f>
        <v>67</v>
      </c>
      <c r="C38" s="8"/>
      <c r="D38" s="8"/>
      <c r="E38" s="8"/>
      <c r="F38" s="8"/>
      <c r="G38" s="8"/>
      <c r="H38" s="8"/>
      <c r="I38" s="65">
        <f>HLOOKUP(A38,Vartiainen2020!$D$1:$AI$9,9,FALSE)</f>
        <v>3.1343283582089557E-2</v>
      </c>
      <c r="J38" s="8"/>
      <c r="K38" s="8"/>
      <c r="L38" s="65"/>
      <c r="M38" s="8"/>
      <c r="N38" s="8"/>
      <c r="O38" s="65"/>
      <c r="P38" s="133"/>
      <c r="Q38" s="8"/>
    </row>
    <row r="39" spans="1:17" x14ac:dyDescent="0.2">
      <c r="A39">
        <v>2049</v>
      </c>
      <c r="B39" s="65">
        <f>HLOOKUP(A39,Vartiainen2020!$D$1:$AI$9,7,FALSE)</f>
        <v>66</v>
      </c>
      <c r="C39" s="8"/>
      <c r="D39" s="8"/>
      <c r="E39" s="8"/>
      <c r="F39" s="8"/>
      <c r="G39" s="8"/>
      <c r="H39" s="8"/>
      <c r="I39" s="65">
        <f>HLOOKUP(A39,Vartiainen2020!$D$1:$AI$9,9,FALSE)</f>
        <v>3.0303030303030304E-2</v>
      </c>
      <c r="J39" s="8"/>
      <c r="K39" s="8"/>
      <c r="L39" s="65"/>
      <c r="M39" s="8"/>
      <c r="N39" s="8"/>
      <c r="O39" s="65"/>
      <c r="P39" s="133"/>
      <c r="Q39" s="8"/>
    </row>
    <row r="40" spans="1:17" x14ac:dyDescent="0.2">
      <c r="A40">
        <v>2050</v>
      </c>
      <c r="B40" s="65">
        <f>HLOOKUP(A40,Vartiainen2020!$D$1:$AI$9,7,FALSE)</f>
        <v>65</v>
      </c>
      <c r="C40" s="8"/>
      <c r="D40" s="8"/>
      <c r="E40" s="8"/>
      <c r="F40" s="69">
        <f>'Cole, 2019'!H6</f>
        <v>142.20000000000002</v>
      </c>
      <c r="G40" s="69">
        <f>'Cole, 2019'!H5</f>
        <v>238.5</v>
      </c>
      <c r="H40" s="69">
        <f>'Cole, 2019'!H7</f>
        <v>70.2</v>
      </c>
      <c r="I40" s="65">
        <f>HLOOKUP(A40,Vartiainen2020!$D$1:$AI$9,9,FALSE)</f>
        <v>3.0769230769230771E-2</v>
      </c>
      <c r="J40" s="8"/>
      <c r="L40" s="65"/>
      <c r="M40" s="8"/>
      <c r="N40" s="8"/>
      <c r="O40" s="65"/>
      <c r="P40" s="133"/>
      <c r="Q40" s="8"/>
    </row>
    <row r="62" spans="2:12" ht="17" thickBot="1" x14ac:dyDescent="0.25"/>
    <row r="63" spans="2:12" ht="22" thickBot="1" x14ac:dyDescent="0.3">
      <c r="B63" s="186" t="s">
        <v>261</v>
      </c>
      <c r="C63" s="187"/>
      <c r="D63" s="187"/>
      <c r="E63" s="187"/>
      <c r="F63" s="187"/>
      <c r="G63" s="187"/>
      <c r="H63" s="187"/>
      <c r="I63" s="187"/>
      <c r="J63" s="187"/>
      <c r="K63" s="187"/>
      <c r="L63" s="187"/>
    </row>
    <row r="64" spans="2:12" ht="17" thickBot="1" x14ac:dyDescent="0.25"/>
    <row r="65" spans="2:12" ht="17" thickBot="1" x14ac:dyDescent="0.25">
      <c r="B65" s="77" t="s">
        <v>262</v>
      </c>
      <c r="C65" s="10"/>
      <c r="D65" s="10"/>
      <c r="E65" s="10"/>
      <c r="F65" s="10"/>
      <c r="G65" s="10"/>
      <c r="H65" s="10"/>
      <c r="I65" s="180" t="s">
        <v>263</v>
      </c>
      <c r="J65" s="181"/>
      <c r="K65" s="181"/>
      <c r="L65" s="182"/>
    </row>
    <row r="66" spans="2:12" ht="52" thickBot="1" x14ac:dyDescent="0.25">
      <c r="B66" s="78" t="s">
        <v>399</v>
      </c>
      <c r="C66" s="130"/>
      <c r="D66" s="130"/>
      <c r="E66" s="130"/>
      <c r="F66" s="130"/>
      <c r="G66" s="130"/>
      <c r="H66" s="130"/>
      <c r="I66" s="149" t="str">
        <f>F3</f>
        <v>Cole, 2019</v>
      </c>
      <c r="J66" s="150"/>
      <c r="K66" s="150"/>
      <c r="L66" s="151"/>
    </row>
  </sheetData>
  <mergeCells count="6">
    <mergeCell ref="O2:P2"/>
    <mergeCell ref="I65:L65"/>
    <mergeCell ref="B2:H2"/>
    <mergeCell ref="B63:L63"/>
    <mergeCell ref="I2:K2"/>
    <mergeCell ref="L2:M2"/>
  </mergeCells>
  <pageMargins left="0.7" right="0.7" top="0.78740157499999996" bottom="0.78740157499999996"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1A24C-78AF-BC47-A2B6-EB3C4CD19EDE}">
  <sheetPr>
    <tabColor theme="9"/>
  </sheetPr>
  <dimension ref="A1:E66"/>
  <sheetViews>
    <sheetView topLeftCell="A38" workbookViewId="0">
      <selection activeCell="E57" sqref="E57"/>
    </sheetView>
  </sheetViews>
  <sheetFormatPr baseColWidth="10" defaultRowHeight="16" x14ac:dyDescent="0.2"/>
  <cols>
    <col min="2" max="4" width="35.5" customWidth="1"/>
    <col min="5" max="5" width="14.6640625" bestFit="1" customWidth="1"/>
  </cols>
  <sheetData>
    <row r="1" spans="1:5" ht="17" thickBot="1" x14ac:dyDescent="0.25"/>
    <row r="2" spans="1:5" ht="17" thickBot="1" x14ac:dyDescent="0.25">
      <c r="A2" s="1"/>
      <c r="B2" s="48" t="s">
        <v>254</v>
      </c>
      <c r="C2" s="48" t="s">
        <v>255</v>
      </c>
      <c r="D2" s="71" t="s">
        <v>259</v>
      </c>
      <c r="E2" s="1"/>
    </row>
    <row r="3" spans="1:5" x14ac:dyDescent="0.2">
      <c r="A3" s="10" t="s">
        <v>251</v>
      </c>
      <c r="B3" s="72" t="str">
        <f>'Tsiropoulos2018 (JRC)'!B32</f>
        <v>Tsiropoulos, 2018 (ProRES scenario)</v>
      </c>
      <c r="C3" s="72" t="str">
        <f>B3</f>
        <v>Tsiropoulos, 2018 (ProRES scenario)</v>
      </c>
      <c r="D3" s="72" t="str">
        <f>B3</f>
        <v>Tsiropoulos, 2018 (ProRES scenario)</v>
      </c>
      <c r="E3" s="10"/>
    </row>
    <row r="4" spans="1:5" x14ac:dyDescent="0.2">
      <c r="A4" s="74" t="s">
        <v>260</v>
      </c>
      <c r="B4" s="75" t="str">
        <f>'Tsiropoulos2018 (JRC)'!A22</f>
        <v>CSP, solar tower with storage</v>
      </c>
      <c r="C4" s="75" t="str">
        <f>B4</f>
        <v>CSP, solar tower with storage</v>
      </c>
      <c r="D4" s="75" t="str">
        <f>B4</f>
        <v>CSP, solar tower with storage</v>
      </c>
      <c r="E4" s="58"/>
    </row>
    <row r="5" spans="1:5" x14ac:dyDescent="0.2">
      <c r="A5">
        <v>2015</v>
      </c>
      <c r="B5" s="65">
        <f>'Tsiropoulos2018 (JRC)'!D22</f>
        <v>5280</v>
      </c>
      <c r="C5" s="66">
        <f>'Tsiropoulos2018 (JRC)'!D23</f>
        <v>1.7000000000000001E-2</v>
      </c>
      <c r="D5" s="67">
        <f>'Tsiropoulos2018 (JRC)'!D28</f>
        <v>30</v>
      </c>
    </row>
    <row r="6" spans="1:5" x14ac:dyDescent="0.2">
      <c r="A6">
        <v>2016</v>
      </c>
      <c r="B6" s="65"/>
      <c r="C6" s="66"/>
      <c r="D6" s="66"/>
    </row>
    <row r="7" spans="1:5" x14ac:dyDescent="0.2">
      <c r="A7">
        <v>2017</v>
      </c>
      <c r="B7" s="65"/>
      <c r="C7" s="66"/>
      <c r="D7" s="65"/>
    </row>
    <row r="8" spans="1:5" x14ac:dyDescent="0.2">
      <c r="A8">
        <v>2018</v>
      </c>
      <c r="B8" s="65"/>
      <c r="C8" s="66"/>
      <c r="D8" s="65"/>
    </row>
    <row r="9" spans="1:5" x14ac:dyDescent="0.2">
      <c r="A9">
        <v>2019</v>
      </c>
      <c r="B9" s="65"/>
      <c r="C9" s="66"/>
      <c r="D9" s="65"/>
    </row>
    <row r="10" spans="1:5" x14ac:dyDescent="0.2">
      <c r="A10">
        <v>2020</v>
      </c>
      <c r="B10" s="65">
        <f>'Tsiropoulos2018 (JRC)'!E22</f>
        <v>4330</v>
      </c>
      <c r="C10" s="66">
        <f>'Tsiropoulos2018 (JRC)'!E23</f>
        <v>1.7000000000000001E-2</v>
      </c>
      <c r="D10" s="65"/>
    </row>
    <row r="11" spans="1:5" x14ac:dyDescent="0.2">
      <c r="A11">
        <v>2021</v>
      </c>
      <c r="B11" s="65"/>
      <c r="C11" s="66"/>
      <c r="D11" s="65"/>
    </row>
    <row r="12" spans="1:5" x14ac:dyDescent="0.2">
      <c r="A12">
        <v>2022</v>
      </c>
      <c r="B12" s="65"/>
      <c r="C12" s="66"/>
      <c r="D12" s="65"/>
    </row>
    <row r="13" spans="1:5" x14ac:dyDescent="0.2">
      <c r="A13">
        <v>2023</v>
      </c>
      <c r="B13" s="65"/>
      <c r="C13" s="66"/>
      <c r="D13" s="65"/>
    </row>
    <row r="14" spans="1:5" x14ac:dyDescent="0.2">
      <c r="A14">
        <v>2024</v>
      </c>
      <c r="B14" s="65"/>
      <c r="C14" s="66"/>
      <c r="D14" s="65"/>
    </row>
    <row r="15" spans="1:5" x14ac:dyDescent="0.2">
      <c r="A15">
        <v>2025</v>
      </c>
      <c r="B15" s="65"/>
      <c r="C15" s="66"/>
      <c r="D15" s="65"/>
    </row>
    <row r="16" spans="1:5" x14ac:dyDescent="0.2">
      <c r="A16">
        <v>2026</v>
      </c>
      <c r="B16" s="65"/>
      <c r="C16" s="66"/>
      <c r="D16" s="65"/>
    </row>
    <row r="17" spans="1:4" x14ac:dyDescent="0.2">
      <c r="A17">
        <v>2027</v>
      </c>
      <c r="B17" s="65"/>
      <c r="C17" s="66"/>
      <c r="D17" s="65"/>
    </row>
    <row r="18" spans="1:4" x14ac:dyDescent="0.2">
      <c r="A18">
        <v>2028</v>
      </c>
      <c r="B18" s="65"/>
      <c r="C18" s="66"/>
      <c r="D18" s="65"/>
    </row>
    <row r="19" spans="1:4" x14ac:dyDescent="0.2">
      <c r="A19">
        <v>2029</v>
      </c>
      <c r="B19" s="65"/>
      <c r="C19" s="66"/>
      <c r="D19" s="65"/>
    </row>
    <row r="20" spans="1:4" x14ac:dyDescent="0.2">
      <c r="A20">
        <v>2030</v>
      </c>
      <c r="B20" s="65">
        <f>'Tsiropoulos2018 (JRC)'!F22</f>
        <v>3310</v>
      </c>
      <c r="C20" s="66">
        <f>'Tsiropoulos2018 (JRC)'!F23</f>
        <v>1.7000000000000001E-2</v>
      </c>
      <c r="D20" s="65"/>
    </row>
    <row r="21" spans="1:4" x14ac:dyDescent="0.2">
      <c r="A21">
        <v>2031</v>
      </c>
      <c r="B21" s="65"/>
      <c r="C21" s="66"/>
      <c r="D21" s="65"/>
    </row>
    <row r="22" spans="1:4" x14ac:dyDescent="0.2">
      <c r="A22">
        <v>2032</v>
      </c>
      <c r="B22" s="65"/>
      <c r="C22" s="66"/>
      <c r="D22" s="65"/>
    </row>
    <row r="23" spans="1:4" x14ac:dyDescent="0.2">
      <c r="A23">
        <v>2033</v>
      </c>
      <c r="B23" s="65"/>
      <c r="C23" s="66"/>
      <c r="D23" s="65"/>
    </row>
    <row r="24" spans="1:4" x14ac:dyDescent="0.2">
      <c r="A24">
        <v>2034</v>
      </c>
      <c r="B24" s="65"/>
      <c r="C24" s="66"/>
      <c r="D24" s="65"/>
    </row>
    <row r="25" spans="1:4" x14ac:dyDescent="0.2">
      <c r="A25">
        <v>2035</v>
      </c>
      <c r="B25" s="65"/>
      <c r="C25" s="66"/>
      <c r="D25" s="65"/>
    </row>
    <row r="26" spans="1:4" x14ac:dyDescent="0.2">
      <c r="A26">
        <v>2036</v>
      </c>
      <c r="B26" s="65"/>
      <c r="C26" s="66"/>
      <c r="D26" s="65"/>
    </row>
    <row r="27" spans="1:4" x14ac:dyDescent="0.2">
      <c r="A27">
        <v>2037</v>
      </c>
      <c r="B27" s="65"/>
      <c r="C27" s="66"/>
      <c r="D27" s="65"/>
    </row>
    <row r="28" spans="1:4" x14ac:dyDescent="0.2">
      <c r="A28">
        <v>2038</v>
      </c>
      <c r="B28" s="65"/>
      <c r="C28" s="66"/>
      <c r="D28" s="65"/>
    </row>
    <row r="29" spans="1:4" x14ac:dyDescent="0.2">
      <c r="A29">
        <v>2039</v>
      </c>
      <c r="B29" s="65"/>
      <c r="C29" s="66"/>
      <c r="D29" s="65"/>
    </row>
    <row r="30" spans="1:4" x14ac:dyDescent="0.2">
      <c r="A30">
        <v>2040</v>
      </c>
      <c r="B30" s="65">
        <f>'Tsiropoulos2018 (JRC)'!G22</f>
        <v>3010</v>
      </c>
      <c r="C30" s="66">
        <f>'Tsiropoulos2018 (JRC)'!G23</f>
        <v>1.7000000000000001E-2</v>
      </c>
      <c r="D30" s="65"/>
    </row>
    <row r="31" spans="1:4" x14ac:dyDescent="0.2">
      <c r="A31">
        <v>2041</v>
      </c>
      <c r="B31" s="65"/>
      <c r="C31" s="66"/>
      <c r="D31" s="65"/>
    </row>
    <row r="32" spans="1:4" x14ac:dyDescent="0.2">
      <c r="A32">
        <v>2042</v>
      </c>
      <c r="B32" s="65"/>
      <c r="C32" s="66"/>
      <c r="D32" s="65"/>
    </row>
    <row r="33" spans="1:4" x14ac:dyDescent="0.2">
      <c r="A33">
        <v>2043</v>
      </c>
      <c r="B33" s="65"/>
      <c r="C33" s="66"/>
      <c r="D33" s="65"/>
    </row>
    <row r="34" spans="1:4" x14ac:dyDescent="0.2">
      <c r="A34">
        <v>2044</v>
      </c>
      <c r="B34" s="65"/>
      <c r="C34" s="66"/>
      <c r="D34" s="65"/>
    </row>
    <row r="35" spans="1:4" x14ac:dyDescent="0.2">
      <c r="A35">
        <v>2045</v>
      </c>
      <c r="B35" s="65"/>
      <c r="C35" s="66"/>
      <c r="D35" s="65"/>
    </row>
    <row r="36" spans="1:4" x14ac:dyDescent="0.2">
      <c r="A36">
        <v>2046</v>
      </c>
      <c r="B36" s="65"/>
      <c r="C36" s="66"/>
      <c r="D36" s="65"/>
    </row>
    <row r="37" spans="1:4" x14ac:dyDescent="0.2">
      <c r="A37">
        <v>2047</v>
      </c>
      <c r="B37" s="65"/>
      <c r="C37" s="66"/>
      <c r="D37" s="65"/>
    </row>
    <row r="38" spans="1:4" x14ac:dyDescent="0.2">
      <c r="A38">
        <v>2048</v>
      </c>
      <c r="B38" s="65"/>
      <c r="C38" s="66"/>
      <c r="D38" s="65"/>
    </row>
    <row r="39" spans="1:4" x14ac:dyDescent="0.2">
      <c r="A39">
        <v>2049</v>
      </c>
      <c r="B39" s="65"/>
      <c r="C39" s="66"/>
      <c r="D39" s="65"/>
    </row>
    <row r="40" spans="1:4" x14ac:dyDescent="0.2">
      <c r="A40">
        <v>2050</v>
      </c>
      <c r="B40" s="65">
        <f>'Tsiropoulos2018 (JRC)'!H22</f>
        <v>2880</v>
      </c>
      <c r="C40" s="66">
        <f>'Tsiropoulos2018 (JRC)'!H23</f>
        <v>1.7000000000000001E-2</v>
      </c>
      <c r="D40" s="65"/>
    </row>
    <row r="62" spans="2:4" ht="17" thickBot="1" x14ac:dyDescent="0.25"/>
    <row r="63" spans="2:4" ht="22" thickBot="1" x14ac:dyDescent="0.3">
      <c r="B63" s="186" t="s">
        <v>261</v>
      </c>
      <c r="C63" s="187"/>
      <c r="D63" s="187"/>
    </row>
    <row r="64" spans="2:4" ht="17" thickBot="1" x14ac:dyDescent="0.25"/>
    <row r="65" spans="2:4" x14ac:dyDescent="0.2">
      <c r="B65" s="77" t="s">
        <v>262</v>
      </c>
      <c r="D65" s="77" t="s">
        <v>263</v>
      </c>
    </row>
    <row r="66" spans="2:4" ht="35" thickBot="1" x14ac:dyDescent="0.25">
      <c r="B66" s="78" t="s">
        <v>267</v>
      </c>
      <c r="D66" s="78" t="str">
        <f>B3</f>
        <v>Tsiropoulos, 2018 (ProRES scenario)</v>
      </c>
    </row>
  </sheetData>
  <mergeCells count="1">
    <mergeCell ref="B63:D63"/>
  </mergeCells>
  <pageMargins left="0.7" right="0.7" top="0.78740157499999996" bottom="0.78740157499999996"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ED5D9-4EED-3547-9C2B-AB4A0D7C3FF6}">
  <sheetPr>
    <tabColor theme="9"/>
  </sheetPr>
  <dimension ref="A1:AE66"/>
  <sheetViews>
    <sheetView topLeftCell="O33" workbookViewId="0">
      <selection activeCell="Z64" sqref="Z64"/>
    </sheetView>
  </sheetViews>
  <sheetFormatPr baseColWidth="10" defaultRowHeight="16" x14ac:dyDescent="0.2"/>
  <cols>
    <col min="1" max="1" width="13" customWidth="1"/>
    <col min="2" max="9" width="14.1640625" customWidth="1"/>
    <col min="10" max="31" width="11" customWidth="1"/>
    <col min="32" max="33" width="13.1640625" customWidth="1"/>
  </cols>
  <sheetData>
    <row r="1" spans="1:31" ht="17" thickBot="1" x14ac:dyDescent="0.25"/>
    <row r="2" spans="1:31" ht="17" thickBot="1" x14ac:dyDescent="0.25">
      <c r="A2" s="1"/>
      <c r="B2" s="180" t="s">
        <v>288</v>
      </c>
      <c r="C2" s="181"/>
      <c r="D2" s="181"/>
      <c r="E2" s="181"/>
      <c r="F2" s="181"/>
      <c r="G2" s="181"/>
      <c r="H2" s="181"/>
      <c r="I2" s="181"/>
      <c r="J2" s="180" t="s">
        <v>255</v>
      </c>
      <c r="K2" s="181"/>
      <c r="L2" s="181"/>
      <c r="M2" s="181"/>
      <c r="N2" s="181"/>
      <c r="O2" s="181"/>
      <c r="P2" s="181"/>
      <c r="Q2" s="181"/>
      <c r="R2" s="185" t="s">
        <v>259</v>
      </c>
      <c r="S2" s="181"/>
      <c r="T2" s="181"/>
      <c r="U2" s="181"/>
      <c r="V2" s="181"/>
      <c r="W2" s="181"/>
      <c r="X2" s="185" t="s">
        <v>283</v>
      </c>
      <c r="Y2" s="181"/>
      <c r="Z2" s="181"/>
      <c r="AA2" s="181"/>
      <c r="AB2" s="181"/>
      <c r="AC2" s="181"/>
      <c r="AD2" s="181"/>
      <c r="AE2" s="181"/>
    </row>
    <row r="3" spans="1:31" x14ac:dyDescent="0.2">
      <c r="A3" s="10" t="s">
        <v>251</v>
      </c>
      <c r="B3" s="72" t="str">
        <f>Agora2019!B19</f>
        <v>Agora, 2019 (reference scenario)</v>
      </c>
      <c r="C3" s="73" t="str">
        <f>lit_review_raw!A31</f>
        <v>IEA, 2019</v>
      </c>
      <c r="D3" s="73" t="str">
        <f>lit_review_raw!A12</f>
        <v>Matute, 2019</v>
      </c>
      <c r="E3" s="73" t="str">
        <f>lit_review_raw!A17</f>
        <v>Böhm, 2020</v>
      </c>
      <c r="F3" s="73" t="str">
        <f>'Gorre, 2019'!B17</f>
        <v>Gorre, 2019</v>
      </c>
      <c r="G3" s="73" t="str">
        <f>lit_review_raw!A62</f>
        <v>Michalski, 2017</v>
      </c>
      <c r="H3" s="73" t="str">
        <f>lit_review_raw!A68</f>
        <v>Brynolf, 2018</v>
      </c>
      <c r="I3" s="73" t="str">
        <f>lit_review_raw!A29</f>
        <v>Buttler, 2018</v>
      </c>
      <c r="J3" s="72" t="str">
        <f>B3</f>
        <v>Agora, 2019 (reference scenario)</v>
      </c>
      <c r="K3" s="10" t="str">
        <f>C3</f>
        <v>IEA, 2019</v>
      </c>
      <c r="L3" s="10" t="str">
        <f>D3</f>
        <v>Matute, 2019</v>
      </c>
      <c r="M3" s="10" t="str">
        <f>E3</f>
        <v>Böhm, 2020</v>
      </c>
      <c r="N3" s="10" t="s">
        <v>306</v>
      </c>
      <c r="O3" s="10" t="str">
        <f>G3</f>
        <v>Michalski, 2017</v>
      </c>
      <c r="P3" s="10" t="str">
        <f>H3</f>
        <v>Brynolf, 2018</v>
      </c>
      <c r="Q3" s="10" t="str">
        <f>I3</f>
        <v>Buttler, 2018</v>
      </c>
      <c r="R3" s="72" t="str">
        <f>B3</f>
        <v>Agora, 2019 (reference scenario)</v>
      </c>
      <c r="S3" s="10" t="str">
        <f>C3</f>
        <v>IEA, 2019</v>
      </c>
      <c r="T3" s="10" t="str">
        <f>D3</f>
        <v>Matute, 2019</v>
      </c>
      <c r="U3" s="10" t="str">
        <f>E3</f>
        <v>Böhm, 2020</v>
      </c>
      <c r="V3" s="10" t="str">
        <f>O3</f>
        <v>Michalski, 2017</v>
      </c>
      <c r="W3" s="10" t="str">
        <f t="shared" ref="W3" si="0">I3</f>
        <v>Buttler, 2018</v>
      </c>
      <c r="X3" s="72" t="str">
        <f>J3</f>
        <v>Agora, 2019 (reference scenario)</v>
      </c>
      <c r="Y3" s="10" t="str">
        <f>K3</f>
        <v>IEA, 2019</v>
      </c>
      <c r="Z3" s="10" t="str">
        <f>L3</f>
        <v>Matute, 2019</v>
      </c>
      <c r="AA3" s="10" t="str">
        <f>M3</f>
        <v>Böhm, 2020</v>
      </c>
      <c r="AB3" s="10" t="str">
        <f>N3</f>
        <v>Gorre, 2019</v>
      </c>
      <c r="AC3" s="10" t="str">
        <f>V3</f>
        <v>Michalski, 2017</v>
      </c>
      <c r="AD3" s="10" t="str">
        <f>P3</f>
        <v>Brynolf, 2018</v>
      </c>
      <c r="AE3" s="10" t="str">
        <f t="shared" ref="AE3" si="1">Q3</f>
        <v>Buttler, 2018</v>
      </c>
    </row>
    <row r="4" spans="1:31" x14ac:dyDescent="0.2">
      <c r="A4" s="74" t="s">
        <v>260</v>
      </c>
      <c r="B4" s="75" t="str">
        <f>Agora2019!A11</f>
        <v>electrolysis (LT, no differentiation between AEL and PEMEL, cost estimates based on large plants)</v>
      </c>
      <c r="C4" s="74" t="str">
        <f>lit_review_raw!C31</f>
        <v>'today' assumed to be 2020, 'long-term' assumed to be 2050, unclear whether FT is with or without RWGS, FT efficeincy values LHV-based, no information on electrolysis type</v>
      </c>
      <c r="D4" s="74" t="s">
        <v>114</v>
      </c>
      <c r="E4" s="74"/>
      <c r="F4" s="74" t="str">
        <f>'Gorre, 2019'!A2</f>
        <v>electrolyser (2017 (2030 and 2050) for 1 (10) MW electrical input of electrolyser)</v>
      </c>
      <c r="G4" s="74" t="s">
        <v>114</v>
      </c>
      <c r="H4" s="74" t="str">
        <f>lit_review_raw!C68</f>
        <v>lower-end-estimates for costs, medium-estimates for efficiencies, FT costs for 5MW plant</v>
      </c>
      <c r="I4" s="100" t="str">
        <f>lit_review_raw!C29</f>
        <v>based on existing plants, data for PEMEL, lower-end estimate for costs, higher-end estimate for efficiency</v>
      </c>
      <c r="J4" s="75" t="str">
        <f>B4</f>
        <v>electrolysis (LT, no differentiation between AEL and PEMEL, cost estimates based on large plants)</v>
      </c>
      <c r="K4" s="74" t="str">
        <f>C4</f>
        <v>'today' assumed to be 2020, 'long-term' assumed to be 2050, unclear whether FT is with or without RWGS, FT efficeincy values LHV-based, no information on electrolysis type</v>
      </c>
      <c r="L4" s="74" t="s">
        <v>114</v>
      </c>
      <c r="M4" s="74"/>
      <c r="N4" s="74" t="str">
        <f>F4</f>
        <v>electrolyser (2017 (2030 and 2050) for 1 (10) MW electrical input of electrolyser)</v>
      </c>
      <c r="O4" s="74" t="s">
        <v>114</v>
      </c>
      <c r="P4" s="74" t="str">
        <f>H4</f>
        <v>lower-end-estimates for costs, medium-estimates for efficiencies, FT costs for 5MW plant</v>
      </c>
      <c r="Q4" s="74"/>
      <c r="R4" s="75" t="str">
        <f>B4</f>
        <v>electrolysis (LT, no differentiation between AEL and PEMEL, cost estimates based on large plants)</v>
      </c>
      <c r="S4" s="74" t="str">
        <f>C4</f>
        <v>'today' assumed to be 2020, 'long-term' assumed to be 2050, unclear whether FT is with or without RWGS, FT efficeincy values LHV-based, no information on electrolysis type</v>
      </c>
      <c r="T4" s="74" t="s">
        <v>114</v>
      </c>
      <c r="U4" s="74"/>
      <c r="V4" s="74"/>
      <c r="W4" s="74"/>
      <c r="X4" s="75" t="str">
        <f>B4</f>
        <v>electrolysis (LT, no differentiation between AEL and PEMEL, cost estimates based on large plants)</v>
      </c>
      <c r="Y4" s="74" t="str">
        <f>C4</f>
        <v>'today' assumed to be 2020, 'long-term' assumed to be 2050, unclear whether FT is with or without RWGS, FT efficeincy values LHV-based, no information on electrolysis type</v>
      </c>
      <c r="Z4" s="74" t="str">
        <f>lit_review_raw!AI3</f>
        <v>kWh_H2/kWh_el (unclear whether HHV or LHV)</v>
      </c>
      <c r="AA4" s="74"/>
      <c r="AB4" s="74" t="str">
        <f>N4</f>
        <v>electrolyser (2017 (2030 and 2050) for 1 (10) MW electrical input of electrolyser)</v>
      </c>
      <c r="AC4" s="74" t="s">
        <v>114</v>
      </c>
      <c r="AD4" s="74" t="str">
        <f>P4</f>
        <v>lower-end-estimates for costs, medium-estimates for efficiencies, FT costs for 5MW plant</v>
      </c>
      <c r="AE4" s="74" t="s">
        <v>114</v>
      </c>
    </row>
    <row r="5" spans="1:31" x14ac:dyDescent="0.2">
      <c r="A5">
        <v>2015</v>
      </c>
      <c r="B5" s="65"/>
      <c r="C5" s="8"/>
      <c r="D5" s="8"/>
      <c r="E5" s="8"/>
      <c r="F5" s="8"/>
      <c r="G5" s="8"/>
      <c r="H5" s="8"/>
      <c r="I5" s="8"/>
      <c r="J5" s="66"/>
      <c r="K5" s="70"/>
      <c r="L5" s="70"/>
      <c r="M5" s="70"/>
      <c r="N5" s="70"/>
      <c r="O5" s="70"/>
      <c r="P5" s="70"/>
      <c r="Q5" s="70"/>
      <c r="R5" s="67"/>
      <c r="S5" s="68"/>
      <c r="T5" s="68"/>
      <c r="U5" s="68"/>
      <c r="V5" s="68"/>
      <c r="W5" s="68"/>
      <c r="X5" s="82"/>
      <c r="Y5" s="83"/>
      <c r="Z5" s="83"/>
      <c r="AA5" s="83"/>
      <c r="AB5" s="83"/>
      <c r="AC5" s="83"/>
      <c r="AD5" s="83"/>
      <c r="AE5" s="83"/>
    </row>
    <row r="6" spans="1:31" x14ac:dyDescent="0.2">
      <c r="A6">
        <v>2016</v>
      </c>
      <c r="B6" s="65"/>
      <c r="C6" s="8"/>
      <c r="D6" s="8"/>
      <c r="E6" s="8"/>
      <c r="F6" s="8"/>
      <c r="G6" s="8"/>
      <c r="H6" s="8"/>
      <c r="I6" s="8"/>
      <c r="J6" s="66"/>
      <c r="K6" s="70"/>
      <c r="L6" s="70"/>
      <c r="M6" s="70"/>
      <c r="N6" s="70"/>
      <c r="O6" s="70"/>
      <c r="P6" s="70"/>
      <c r="Q6" s="70"/>
      <c r="R6" s="66"/>
      <c r="S6" s="70"/>
      <c r="T6" s="70"/>
      <c r="U6" s="70"/>
      <c r="V6" s="70"/>
      <c r="W6" s="70"/>
      <c r="X6" s="82"/>
      <c r="Y6" s="83"/>
      <c r="Z6" s="83"/>
      <c r="AA6" s="83"/>
      <c r="AB6" s="83"/>
      <c r="AC6" s="83"/>
      <c r="AD6" s="83"/>
      <c r="AE6" s="83"/>
    </row>
    <row r="7" spans="1:31" x14ac:dyDescent="0.2">
      <c r="A7">
        <v>2017</v>
      </c>
      <c r="B7" s="65"/>
      <c r="C7" s="8"/>
      <c r="D7" s="8">
        <f>lit_review_raw!AD12</f>
        <v>1300</v>
      </c>
      <c r="E7" s="8"/>
      <c r="F7" s="8">
        <f>'Gorre, 2019'!D2</f>
        <v>1180</v>
      </c>
      <c r="G7" s="8"/>
      <c r="H7" s="8"/>
      <c r="I7" s="80">
        <f>I8</f>
        <v>1400</v>
      </c>
      <c r="J7" s="66"/>
      <c r="K7" s="70"/>
      <c r="L7" s="70">
        <f>lit_review_raw!AE12</f>
        <v>0.03</v>
      </c>
      <c r="M7" s="70"/>
      <c r="N7" s="70">
        <f>'Gorre, 2019'!D3</f>
        <v>0.04</v>
      </c>
      <c r="O7" s="70"/>
      <c r="P7" s="70"/>
      <c r="Q7" s="101">
        <f>Q8</f>
        <v>0.03</v>
      </c>
      <c r="R7" s="65"/>
      <c r="S7" s="8"/>
      <c r="T7" s="8">
        <f>lit_review_raw!AG12</f>
        <v>20</v>
      </c>
      <c r="U7" s="8"/>
      <c r="V7" s="8"/>
      <c r="W7" s="8"/>
      <c r="X7" s="82"/>
      <c r="Y7" s="83"/>
      <c r="Z7" s="83">
        <f>lit_review_raw!AI12</f>
        <v>4.922955742627874E-4</v>
      </c>
      <c r="AA7" s="83"/>
      <c r="AB7" s="83">
        <f>'Gorre, 2019'!D4</f>
        <v>0.64</v>
      </c>
      <c r="AC7" s="83"/>
      <c r="AD7" s="83"/>
      <c r="AE7" s="95">
        <f>AE8</f>
        <v>0.6</v>
      </c>
    </row>
    <row r="8" spans="1:31" x14ac:dyDescent="0.2">
      <c r="A8">
        <v>2018</v>
      </c>
      <c r="B8" s="65"/>
      <c r="C8" s="8"/>
      <c r="D8" s="8"/>
      <c r="E8" s="8"/>
      <c r="F8" s="8"/>
      <c r="G8" s="8"/>
      <c r="H8" s="8">
        <f>lit_review_raw!AD68</f>
        <v>1900</v>
      </c>
      <c r="I8" s="8">
        <f>lit_review_raw!AD29</f>
        <v>1400</v>
      </c>
      <c r="J8" s="66"/>
      <c r="K8" s="70"/>
      <c r="L8" s="70"/>
      <c r="M8" s="70"/>
      <c r="N8" s="70"/>
      <c r="O8" s="70"/>
      <c r="P8" s="70">
        <f>lit_review_raw!AE68</f>
        <v>0.02</v>
      </c>
      <c r="Q8" s="70">
        <f>lit_review_raw!AE29</f>
        <v>0.03</v>
      </c>
      <c r="R8" s="65"/>
      <c r="S8" s="8"/>
      <c r="T8" s="8"/>
      <c r="U8" s="8"/>
      <c r="V8" s="8"/>
      <c r="W8" s="8"/>
      <c r="X8" s="82"/>
      <c r="Y8" s="83"/>
      <c r="Z8" s="83"/>
      <c r="AA8" s="83"/>
      <c r="AB8" s="83"/>
      <c r="AC8" s="83"/>
      <c r="AD8" s="83">
        <f>lit_review_raw!AJ68</f>
        <v>0.62</v>
      </c>
      <c r="AE8" s="83">
        <f>lit_review_raw!AJ29</f>
        <v>0.6</v>
      </c>
    </row>
    <row r="9" spans="1:31" x14ac:dyDescent="0.2">
      <c r="A9">
        <v>2019</v>
      </c>
      <c r="B9" s="65"/>
      <c r="C9" s="8"/>
      <c r="D9" s="8"/>
      <c r="E9" s="8"/>
      <c r="F9" s="8"/>
      <c r="G9" s="8"/>
      <c r="H9" s="8"/>
      <c r="I9" s="8"/>
      <c r="J9" s="66"/>
      <c r="K9" s="70"/>
      <c r="L9" s="70"/>
      <c r="M9" s="70"/>
      <c r="N9" s="70"/>
      <c r="O9" s="70"/>
      <c r="P9" s="70"/>
      <c r="Q9" s="70"/>
      <c r="R9" s="65"/>
      <c r="S9" s="8"/>
      <c r="T9" s="8"/>
      <c r="U9" s="8"/>
      <c r="V9" s="8"/>
      <c r="W9" s="8"/>
      <c r="X9" s="82"/>
      <c r="Y9" s="83"/>
      <c r="Z9" s="83"/>
      <c r="AA9" s="83"/>
      <c r="AB9" s="83"/>
      <c r="AC9" s="83"/>
      <c r="AD9" s="83"/>
      <c r="AE9" s="83"/>
    </row>
    <row r="10" spans="1:31" x14ac:dyDescent="0.2">
      <c r="A10">
        <v>2020</v>
      </c>
      <c r="B10" s="65">
        <f>Agora2019!D11</f>
        <v>737</v>
      </c>
      <c r="C10" s="8">
        <f>lit_review_raw!AD31</f>
        <v>810</v>
      </c>
      <c r="D10" s="8"/>
      <c r="E10" s="8">
        <f>lit_review_raw!AD17</f>
        <v>1188</v>
      </c>
      <c r="F10" s="8"/>
      <c r="G10" s="8"/>
      <c r="H10" s="8"/>
      <c r="I10" s="8"/>
      <c r="J10" s="66">
        <f>Agora2019!D12</f>
        <v>0.03</v>
      </c>
      <c r="K10" s="70">
        <f>lit_review_raw!AE31</f>
        <v>1.4999999999999999E-2</v>
      </c>
      <c r="L10" s="70"/>
      <c r="M10" s="70"/>
      <c r="N10" s="70"/>
      <c r="O10" s="70"/>
      <c r="P10" s="70"/>
      <c r="Q10" s="70"/>
      <c r="R10" s="65"/>
      <c r="S10" s="8">
        <f>lit_review_raw!AG31</f>
        <v>30</v>
      </c>
      <c r="T10" s="8"/>
      <c r="U10" s="8"/>
      <c r="V10" s="8"/>
      <c r="W10" s="8"/>
      <c r="X10" s="82">
        <f>Agora2019!D13</f>
        <v>0.67</v>
      </c>
      <c r="Y10" s="83">
        <f>lit_review_raw!AJ31</f>
        <v>0.64</v>
      </c>
      <c r="Z10" s="83"/>
      <c r="AA10" s="83"/>
      <c r="AB10" s="83"/>
      <c r="AC10" s="83"/>
      <c r="AD10" s="83"/>
      <c r="AE10" s="83"/>
    </row>
    <row r="11" spans="1:31" x14ac:dyDescent="0.2">
      <c r="A11">
        <v>2021</v>
      </c>
      <c r="B11" s="65"/>
      <c r="C11" s="8"/>
      <c r="D11" s="8"/>
      <c r="E11" s="8"/>
      <c r="F11" s="8"/>
      <c r="G11" s="8"/>
      <c r="H11" s="8"/>
      <c r="I11" s="8"/>
      <c r="J11" s="66"/>
      <c r="K11" s="70"/>
      <c r="L11" s="70"/>
      <c r="M11" s="70"/>
      <c r="N11" s="70"/>
      <c r="O11" s="70"/>
      <c r="P11" s="70"/>
      <c r="Q11" s="70"/>
      <c r="R11" s="65"/>
      <c r="S11" s="8"/>
      <c r="T11" s="8"/>
      <c r="U11" s="8"/>
      <c r="V11" s="8"/>
      <c r="W11" s="8"/>
      <c r="X11" s="82"/>
      <c r="Y11" s="83"/>
      <c r="Z11" s="83"/>
      <c r="AA11" s="83"/>
      <c r="AB11" s="83"/>
      <c r="AC11" s="83"/>
      <c r="AD11" s="83"/>
      <c r="AE11" s="83"/>
    </row>
    <row r="12" spans="1:31" x14ac:dyDescent="0.2">
      <c r="A12">
        <v>2022</v>
      </c>
      <c r="B12" s="65"/>
      <c r="C12" s="8"/>
      <c r="D12" s="8"/>
      <c r="E12" s="8"/>
      <c r="F12" s="8"/>
      <c r="G12" s="8"/>
      <c r="H12" s="8"/>
      <c r="I12" s="8"/>
      <c r="J12" s="66"/>
      <c r="K12" s="70"/>
      <c r="L12" s="70"/>
      <c r="M12" s="70"/>
      <c r="N12" s="70"/>
      <c r="O12" s="70"/>
      <c r="P12" s="70"/>
      <c r="Q12" s="70"/>
      <c r="R12" s="65"/>
      <c r="S12" s="8"/>
      <c r="T12" s="8"/>
      <c r="U12" s="8"/>
      <c r="V12" s="8"/>
      <c r="W12" s="8"/>
      <c r="X12" s="82"/>
      <c r="Y12" s="83"/>
      <c r="Z12" s="83"/>
      <c r="AA12" s="83"/>
      <c r="AB12" s="83"/>
      <c r="AC12" s="83"/>
      <c r="AD12" s="83"/>
      <c r="AE12" s="83"/>
    </row>
    <row r="13" spans="1:31" x14ac:dyDescent="0.2">
      <c r="A13">
        <v>2023</v>
      </c>
      <c r="B13" s="65"/>
      <c r="C13" s="8"/>
      <c r="D13" s="8"/>
      <c r="E13" s="8"/>
      <c r="F13" s="8"/>
      <c r="G13" s="8"/>
      <c r="H13" s="8"/>
      <c r="I13" s="8"/>
      <c r="J13" s="66"/>
      <c r="K13" s="70"/>
      <c r="L13" s="70"/>
      <c r="M13" s="70"/>
      <c r="N13" s="70"/>
      <c r="O13" s="70"/>
      <c r="P13" s="70"/>
      <c r="Q13" s="70"/>
      <c r="R13" s="65"/>
      <c r="S13" s="8"/>
      <c r="T13" s="8"/>
      <c r="U13" s="8"/>
      <c r="V13" s="8"/>
      <c r="W13" s="8"/>
      <c r="X13" s="82"/>
      <c r="Y13" s="83"/>
      <c r="Z13" s="83"/>
      <c r="AA13" s="83"/>
      <c r="AB13" s="83"/>
      <c r="AC13" s="83"/>
      <c r="AD13" s="83"/>
      <c r="AE13" s="83"/>
    </row>
    <row r="14" spans="1:31" x14ac:dyDescent="0.2">
      <c r="A14">
        <v>2024</v>
      </c>
      <c r="B14" s="65"/>
      <c r="C14" s="8"/>
      <c r="D14" s="8"/>
      <c r="E14" s="8"/>
      <c r="F14" s="8"/>
      <c r="G14" s="8"/>
      <c r="H14" s="8"/>
      <c r="I14" s="8"/>
      <c r="J14" s="66"/>
      <c r="K14" s="70"/>
      <c r="L14" s="70"/>
      <c r="M14" s="70"/>
      <c r="N14" s="70"/>
      <c r="O14" s="70"/>
      <c r="P14" s="70"/>
      <c r="Q14" s="70"/>
      <c r="R14" s="65"/>
      <c r="S14" s="8"/>
      <c r="T14" s="8"/>
      <c r="U14" s="8"/>
      <c r="V14" s="8"/>
      <c r="W14" s="8"/>
      <c r="X14" s="82"/>
      <c r="Y14" s="83"/>
      <c r="Z14" s="83"/>
      <c r="AA14" s="83"/>
      <c r="AB14" s="83"/>
      <c r="AC14" s="83"/>
      <c r="AD14" s="83"/>
      <c r="AE14" s="83"/>
    </row>
    <row r="15" spans="1:31" x14ac:dyDescent="0.2">
      <c r="A15">
        <v>2025</v>
      </c>
      <c r="B15" s="65"/>
      <c r="C15" s="8"/>
      <c r="D15" s="8">
        <f>lit_review_raw!AD13</f>
        <v>900</v>
      </c>
      <c r="E15" s="8"/>
      <c r="F15" s="8"/>
      <c r="G15" s="8">
        <f>lit_review_raw!AD62</f>
        <v>932</v>
      </c>
      <c r="H15" s="8"/>
      <c r="I15" s="8"/>
      <c r="J15" s="66"/>
      <c r="K15" s="70"/>
      <c r="L15" s="70">
        <f>lit_review_raw!AE13</f>
        <v>0.03</v>
      </c>
      <c r="M15" s="70"/>
      <c r="N15" s="70"/>
      <c r="O15" s="70">
        <f>lit_review_raw!AE62</f>
        <v>7.0000000000000007E-2</v>
      </c>
      <c r="P15" s="70"/>
      <c r="Q15" s="70"/>
      <c r="R15" s="65"/>
      <c r="S15" s="8"/>
      <c r="T15" s="8">
        <f>lit_review_raw!AG13</f>
        <v>20</v>
      </c>
      <c r="U15" s="8"/>
      <c r="V15" s="8">
        <f>lit_review_raw!AG62</f>
        <v>30</v>
      </c>
      <c r="W15" s="8"/>
      <c r="X15" s="82"/>
      <c r="Y15" s="83"/>
      <c r="Z15" s="83">
        <f>lit_review_raw!AI13</f>
        <v>5.6660434018924587E-4</v>
      </c>
      <c r="AA15" s="83"/>
      <c r="AB15" s="83"/>
      <c r="AC15" s="83">
        <f>lit_review_raw!AJ62</f>
        <v>0.57999999999999996</v>
      </c>
      <c r="AD15" s="83"/>
      <c r="AE15" s="83"/>
    </row>
    <row r="16" spans="1:31" x14ac:dyDescent="0.2">
      <c r="A16">
        <v>2026</v>
      </c>
      <c r="B16" s="65"/>
      <c r="C16" s="8"/>
      <c r="D16" s="8"/>
      <c r="E16" s="8"/>
      <c r="F16" s="8"/>
      <c r="G16" s="8"/>
      <c r="H16" s="8"/>
      <c r="I16" s="8"/>
      <c r="J16" s="66"/>
      <c r="K16" s="70"/>
      <c r="L16" s="70"/>
      <c r="M16" s="70"/>
      <c r="N16" s="70"/>
      <c r="O16" s="70"/>
      <c r="P16" s="70"/>
      <c r="Q16" s="70"/>
      <c r="R16" s="65"/>
      <c r="S16" s="8"/>
      <c r="T16" s="8"/>
      <c r="U16" s="8"/>
      <c r="V16" s="8"/>
      <c r="W16" s="8"/>
      <c r="X16" s="82"/>
      <c r="Y16" s="83"/>
      <c r="Z16" s="83"/>
      <c r="AA16" s="83"/>
      <c r="AB16" s="83"/>
      <c r="AC16" s="83"/>
      <c r="AD16" s="83"/>
      <c r="AE16" s="83"/>
    </row>
    <row r="17" spans="1:31" x14ac:dyDescent="0.2">
      <c r="A17">
        <v>2027</v>
      </c>
      <c r="B17" s="65"/>
      <c r="C17" s="8"/>
      <c r="D17" s="8"/>
      <c r="E17" s="8"/>
      <c r="F17" s="8"/>
      <c r="G17" s="8"/>
      <c r="H17" s="8"/>
      <c r="I17" s="8"/>
      <c r="J17" s="66"/>
      <c r="K17" s="70"/>
      <c r="L17" s="70"/>
      <c r="M17" s="70"/>
      <c r="N17" s="70"/>
      <c r="O17" s="70"/>
      <c r="P17" s="70"/>
      <c r="Q17" s="70"/>
      <c r="R17" s="65"/>
      <c r="S17" s="8"/>
      <c r="T17" s="8"/>
      <c r="U17" s="8"/>
      <c r="V17" s="8"/>
      <c r="W17" s="8"/>
      <c r="X17" s="82"/>
      <c r="Y17" s="83"/>
      <c r="Z17" s="83"/>
      <c r="AA17" s="83"/>
      <c r="AB17" s="83"/>
      <c r="AC17" s="83"/>
      <c r="AD17" s="83"/>
      <c r="AE17" s="83"/>
    </row>
    <row r="18" spans="1:31" x14ac:dyDescent="0.2">
      <c r="A18">
        <v>2028</v>
      </c>
      <c r="B18" s="65"/>
      <c r="C18" s="8"/>
      <c r="D18" s="8"/>
      <c r="E18" s="8"/>
      <c r="F18" s="8"/>
      <c r="G18" s="8"/>
      <c r="H18" s="8"/>
      <c r="I18" s="8"/>
      <c r="J18" s="66"/>
      <c r="K18" s="70"/>
      <c r="L18" s="70"/>
      <c r="M18" s="70"/>
      <c r="N18" s="70"/>
      <c r="O18" s="70"/>
      <c r="P18" s="70"/>
      <c r="Q18" s="70"/>
      <c r="R18" s="65"/>
      <c r="S18" s="8"/>
      <c r="T18" s="8"/>
      <c r="U18" s="8"/>
      <c r="V18" s="8"/>
      <c r="W18" s="8"/>
      <c r="X18" s="82"/>
      <c r="Y18" s="83"/>
      <c r="Z18" s="83"/>
      <c r="AA18" s="83"/>
      <c r="AB18" s="83"/>
      <c r="AC18" s="83"/>
      <c r="AD18" s="83">
        <f>lit_review_raw!AJ69</f>
        <v>0.69</v>
      </c>
      <c r="AE18" s="83"/>
    </row>
    <row r="19" spans="1:31" x14ac:dyDescent="0.2">
      <c r="A19">
        <v>2029</v>
      </c>
      <c r="B19" s="65"/>
      <c r="C19" s="8"/>
      <c r="D19" s="8"/>
      <c r="E19" s="8"/>
      <c r="F19" s="8"/>
      <c r="G19" s="8"/>
      <c r="H19" s="8"/>
      <c r="I19" s="8"/>
      <c r="J19" s="66"/>
      <c r="K19" s="70"/>
      <c r="L19" s="70"/>
      <c r="M19" s="70"/>
      <c r="N19" s="70"/>
      <c r="O19" s="70"/>
      <c r="P19" s="70"/>
      <c r="Q19" s="70"/>
      <c r="R19" s="65"/>
      <c r="S19" s="8"/>
      <c r="T19" s="8"/>
      <c r="U19" s="8"/>
      <c r="V19" s="8"/>
      <c r="W19" s="8"/>
      <c r="X19" s="82"/>
      <c r="Y19" s="83"/>
      <c r="Z19" s="83"/>
      <c r="AA19" s="83"/>
      <c r="AB19" s="83"/>
      <c r="AC19" s="83"/>
      <c r="AD19" s="83"/>
      <c r="AE19" s="83"/>
    </row>
    <row r="20" spans="1:31" x14ac:dyDescent="0.2">
      <c r="A20">
        <v>2030</v>
      </c>
      <c r="B20" s="65">
        <f>Agora2019!E11</f>
        <v>625</v>
      </c>
      <c r="C20" s="8">
        <f>lit_review_raw!AD32</f>
        <v>630</v>
      </c>
      <c r="D20" s="8"/>
      <c r="E20" s="8">
        <f>lit_review_raw!AD18</f>
        <v>701</v>
      </c>
      <c r="F20" s="8">
        <f>'Gorre, 2019'!E2</f>
        <v>470</v>
      </c>
      <c r="G20" s="8"/>
      <c r="H20" s="8">
        <f>lit_review_raw!AD69</f>
        <v>300</v>
      </c>
      <c r="I20" s="8"/>
      <c r="J20" s="66">
        <f>Agora2019!E12</f>
        <v>0.03</v>
      </c>
      <c r="K20" s="70">
        <f>lit_review_raw!AE32</f>
        <v>1.4999999999999999E-2</v>
      </c>
      <c r="L20" s="70"/>
      <c r="M20" s="70"/>
      <c r="N20" s="70">
        <f>'Gorre, 2019'!E3</f>
        <v>0.03</v>
      </c>
      <c r="O20" s="70"/>
      <c r="P20" s="70">
        <f>lit_review_raw!AE69</f>
        <v>0.02</v>
      </c>
      <c r="Q20" s="70"/>
      <c r="R20" s="65"/>
      <c r="S20" s="8">
        <f>lit_review_raw!AG32</f>
        <v>30</v>
      </c>
      <c r="T20" s="8"/>
      <c r="U20" s="8"/>
      <c r="V20" s="8"/>
      <c r="W20" s="8"/>
      <c r="X20" s="82">
        <f>Agora2019!E13</f>
        <v>0.71</v>
      </c>
      <c r="Y20" s="83">
        <f>lit_review_raw!AJ32</f>
        <v>0.69</v>
      </c>
      <c r="Z20" s="83"/>
      <c r="AA20" s="83"/>
      <c r="AB20" s="83">
        <f>'Gorre, 2019'!E4</f>
        <v>0.75</v>
      </c>
      <c r="AC20" s="83"/>
      <c r="AD20" s="83"/>
      <c r="AE20" s="83"/>
    </row>
    <row r="21" spans="1:31" x14ac:dyDescent="0.2">
      <c r="A21">
        <v>2031</v>
      </c>
      <c r="B21" s="65"/>
      <c r="C21" s="8"/>
      <c r="D21" s="8"/>
      <c r="E21" s="8"/>
      <c r="F21" s="8"/>
      <c r="G21" s="8"/>
      <c r="H21" s="8"/>
      <c r="I21" s="8"/>
      <c r="J21" s="66"/>
      <c r="K21" s="70"/>
      <c r="L21" s="70"/>
      <c r="M21" s="70"/>
      <c r="N21" s="70"/>
      <c r="O21" s="70"/>
      <c r="P21" s="70"/>
      <c r="Q21" s="70"/>
      <c r="R21" s="65"/>
      <c r="S21" s="8"/>
      <c r="T21" s="8"/>
      <c r="U21" s="8"/>
      <c r="V21" s="8"/>
      <c r="W21" s="8"/>
      <c r="X21" s="82"/>
      <c r="Y21" s="83"/>
      <c r="Z21" s="83"/>
      <c r="AA21" s="83"/>
      <c r="AB21" s="83"/>
      <c r="AC21" s="83"/>
      <c r="AD21" s="83"/>
      <c r="AE21" s="83"/>
    </row>
    <row r="22" spans="1:31" x14ac:dyDescent="0.2">
      <c r="A22">
        <v>2032</v>
      </c>
      <c r="B22" s="65"/>
      <c r="C22" s="8"/>
      <c r="D22" s="8"/>
      <c r="E22" s="8"/>
      <c r="F22" s="8"/>
      <c r="G22" s="8"/>
      <c r="H22" s="8"/>
      <c r="I22" s="8"/>
      <c r="J22" s="66"/>
      <c r="K22" s="70"/>
      <c r="L22" s="70"/>
      <c r="M22" s="70"/>
      <c r="N22" s="70"/>
      <c r="O22" s="70"/>
      <c r="P22" s="70"/>
      <c r="Q22" s="70"/>
      <c r="R22" s="65"/>
      <c r="S22" s="8"/>
      <c r="T22" s="8"/>
      <c r="U22" s="8"/>
      <c r="V22" s="8"/>
      <c r="W22" s="8"/>
      <c r="X22" s="82"/>
      <c r="Y22" s="83"/>
      <c r="Z22" s="83"/>
      <c r="AA22" s="83"/>
      <c r="AB22" s="83"/>
      <c r="AC22" s="83"/>
      <c r="AD22" s="83"/>
      <c r="AE22" s="83"/>
    </row>
    <row r="23" spans="1:31" x14ac:dyDescent="0.2">
      <c r="A23">
        <v>2033</v>
      </c>
      <c r="B23" s="65"/>
      <c r="C23" s="8"/>
      <c r="D23" s="8"/>
      <c r="E23" s="8"/>
      <c r="F23" s="8"/>
      <c r="G23" s="8"/>
      <c r="H23" s="8"/>
      <c r="I23" s="8"/>
      <c r="J23" s="66"/>
      <c r="K23" s="70"/>
      <c r="L23" s="70"/>
      <c r="M23" s="70"/>
      <c r="N23" s="70"/>
      <c r="O23" s="70"/>
      <c r="P23" s="70"/>
      <c r="Q23" s="70"/>
      <c r="R23" s="65"/>
      <c r="S23" s="8"/>
      <c r="T23" s="8"/>
      <c r="U23" s="8"/>
      <c r="V23" s="8"/>
      <c r="W23" s="8"/>
      <c r="X23" s="82"/>
      <c r="Y23" s="83"/>
      <c r="Z23" s="83"/>
      <c r="AA23" s="83"/>
      <c r="AB23" s="83"/>
      <c r="AC23" s="83"/>
      <c r="AD23" s="83"/>
      <c r="AE23" s="83"/>
    </row>
    <row r="24" spans="1:31" x14ac:dyDescent="0.2">
      <c r="A24">
        <v>2034</v>
      </c>
      <c r="B24" s="65"/>
      <c r="C24" s="8"/>
      <c r="D24" s="8"/>
      <c r="E24" s="8"/>
      <c r="F24" s="8"/>
      <c r="G24" s="8"/>
      <c r="H24" s="8"/>
      <c r="I24" s="8"/>
      <c r="J24" s="66"/>
      <c r="K24" s="70"/>
      <c r="L24" s="70"/>
      <c r="M24" s="70"/>
      <c r="N24" s="70"/>
      <c r="O24" s="70"/>
      <c r="P24" s="70"/>
      <c r="Q24" s="70"/>
      <c r="R24" s="65"/>
      <c r="S24" s="8"/>
      <c r="T24" s="8"/>
      <c r="U24" s="8"/>
      <c r="V24" s="8"/>
      <c r="W24" s="8"/>
      <c r="X24" s="82"/>
      <c r="Y24" s="83"/>
      <c r="Z24" s="83"/>
      <c r="AA24" s="83"/>
      <c r="AB24" s="83"/>
      <c r="AC24" s="83"/>
      <c r="AD24" s="83"/>
      <c r="AE24" s="83"/>
    </row>
    <row r="25" spans="1:31" x14ac:dyDescent="0.2">
      <c r="A25">
        <v>2035</v>
      </c>
      <c r="B25" s="65"/>
      <c r="C25" s="8"/>
      <c r="D25" s="8"/>
      <c r="E25" s="8"/>
      <c r="F25" s="8"/>
      <c r="G25" s="8"/>
      <c r="H25" s="8"/>
      <c r="I25" s="8"/>
      <c r="J25" s="66"/>
      <c r="K25" s="70"/>
      <c r="L25" s="70"/>
      <c r="M25" s="70"/>
      <c r="N25" s="70"/>
      <c r="O25" s="70"/>
      <c r="P25" s="70"/>
      <c r="Q25" s="70"/>
      <c r="R25" s="65"/>
      <c r="S25" s="8"/>
      <c r="T25" s="8"/>
      <c r="U25" s="8"/>
      <c r="V25" s="8"/>
      <c r="W25" s="8"/>
      <c r="X25" s="82"/>
      <c r="Y25" s="83"/>
      <c r="Z25" s="83"/>
      <c r="AA25" s="83"/>
      <c r="AB25" s="83"/>
      <c r="AC25" s="83"/>
      <c r="AD25" s="83"/>
      <c r="AE25" s="83"/>
    </row>
    <row r="26" spans="1:31" x14ac:dyDescent="0.2">
      <c r="A26">
        <v>2036</v>
      </c>
      <c r="B26" s="65"/>
      <c r="C26" s="8"/>
      <c r="D26" s="8"/>
      <c r="E26" s="8"/>
      <c r="F26" s="8"/>
      <c r="G26" s="8"/>
      <c r="H26" s="8"/>
      <c r="I26" s="8"/>
      <c r="J26" s="66"/>
      <c r="K26" s="70"/>
      <c r="L26" s="70"/>
      <c r="M26" s="70"/>
      <c r="N26" s="70"/>
      <c r="O26" s="70"/>
      <c r="P26" s="70"/>
      <c r="Q26" s="70"/>
      <c r="R26" s="65"/>
      <c r="S26" s="8"/>
      <c r="T26" s="8"/>
      <c r="U26" s="8"/>
      <c r="V26" s="8"/>
      <c r="W26" s="8"/>
      <c r="X26" s="82"/>
      <c r="Y26" s="83"/>
      <c r="Z26" s="83"/>
      <c r="AA26" s="83"/>
      <c r="AB26" s="83"/>
      <c r="AC26" s="83"/>
      <c r="AD26" s="83"/>
      <c r="AE26" s="83"/>
    </row>
    <row r="27" spans="1:31" x14ac:dyDescent="0.2">
      <c r="A27">
        <v>2037</v>
      </c>
      <c r="B27" s="65"/>
      <c r="C27" s="8"/>
      <c r="D27" s="8"/>
      <c r="E27" s="8"/>
      <c r="F27" s="8"/>
      <c r="G27" s="8"/>
      <c r="H27" s="8"/>
      <c r="I27" s="8"/>
      <c r="J27" s="66"/>
      <c r="K27" s="70"/>
      <c r="L27" s="70"/>
      <c r="M27" s="70"/>
      <c r="N27" s="70"/>
      <c r="O27" s="70"/>
      <c r="P27" s="70"/>
      <c r="Q27" s="70"/>
      <c r="R27" s="65"/>
      <c r="S27" s="8"/>
      <c r="T27" s="8"/>
      <c r="U27" s="8"/>
      <c r="V27" s="8"/>
      <c r="W27" s="8"/>
      <c r="X27" s="82"/>
      <c r="Y27" s="83"/>
      <c r="Z27" s="83"/>
      <c r="AA27" s="83"/>
      <c r="AB27" s="83"/>
      <c r="AC27" s="83"/>
      <c r="AD27" s="83"/>
      <c r="AE27" s="83"/>
    </row>
    <row r="28" spans="1:31" x14ac:dyDescent="0.2">
      <c r="A28">
        <v>2038</v>
      </c>
      <c r="B28" s="65"/>
      <c r="C28" s="8"/>
      <c r="D28" s="8"/>
      <c r="E28" s="8"/>
      <c r="F28" s="8"/>
      <c r="G28" s="8"/>
      <c r="H28" s="8"/>
      <c r="I28" s="8"/>
      <c r="J28" s="66"/>
      <c r="K28" s="70"/>
      <c r="L28" s="70"/>
      <c r="M28" s="70"/>
      <c r="N28" s="70"/>
      <c r="O28" s="70"/>
      <c r="P28" s="70"/>
      <c r="Q28" s="70"/>
      <c r="R28" s="65"/>
      <c r="S28" s="8"/>
      <c r="T28" s="8"/>
      <c r="U28" s="8"/>
      <c r="V28" s="8"/>
      <c r="W28" s="8"/>
      <c r="X28" s="82"/>
      <c r="Y28" s="83"/>
      <c r="Z28" s="83"/>
      <c r="AA28" s="83"/>
      <c r="AB28" s="83"/>
      <c r="AC28" s="83"/>
      <c r="AD28" s="83"/>
      <c r="AE28" s="83"/>
    </row>
    <row r="29" spans="1:31" x14ac:dyDescent="0.2">
      <c r="A29">
        <v>2039</v>
      </c>
      <c r="B29" s="65"/>
      <c r="C29" s="8"/>
      <c r="D29" s="8"/>
      <c r="E29" s="8"/>
      <c r="F29" s="8"/>
      <c r="G29" s="8"/>
      <c r="H29" s="8"/>
      <c r="I29" s="8"/>
      <c r="J29" s="66"/>
      <c r="K29" s="70"/>
      <c r="L29" s="70"/>
      <c r="M29" s="70"/>
      <c r="N29" s="70"/>
      <c r="O29" s="70"/>
      <c r="P29" s="70"/>
      <c r="Q29" s="70"/>
      <c r="R29" s="65"/>
      <c r="S29" s="8"/>
      <c r="T29" s="8"/>
      <c r="U29" s="8"/>
      <c r="V29" s="8"/>
      <c r="W29" s="8"/>
      <c r="X29" s="82"/>
      <c r="Y29" s="83"/>
      <c r="Z29" s="83"/>
      <c r="AA29" s="83"/>
      <c r="AB29" s="83"/>
      <c r="AC29" s="83"/>
      <c r="AD29" s="83"/>
      <c r="AE29" s="83"/>
    </row>
    <row r="30" spans="1:31" x14ac:dyDescent="0.2">
      <c r="A30">
        <v>2040</v>
      </c>
      <c r="B30" s="65"/>
      <c r="C30" s="8"/>
      <c r="D30" s="8"/>
      <c r="E30" s="8"/>
      <c r="F30" s="8"/>
      <c r="G30" s="8"/>
      <c r="H30" s="8"/>
      <c r="I30" s="8"/>
      <c r="J30" s="66"/>
      <c r="K30" s="70"/>
      <c r="L30" s="70"/>
      <c r="M30" s="70"/>
      <c r="N30" s="70"/>
      <c r="O30" s="70"/>
      <c r="P30" s="70"/>
      <c r="Q30" s="70"/>
      <c r="R30" s="65"/>
      <c r="S30" s="8"/>
      <c r="T30" s="8"/>
      <c r="U30" s="8"/>
      <c r="V30" s="8"/>
      <c r="W30" s="8"/>
      <c r="X30" s="82"/>
      <c r="Y30" s="83"/>
      <c r="Z30" s="83"/>
      <c r="AA30" s="83"/>
      <c r="AB30" s="83"/>
      <c r="AC30" s="83"/>
      <c r="AD30" s="83"/>
      <c r="AE30" s="83"/>
    </row>
    <row r="31" spans="1:31" x14ac:dyDescent="0.2">
      <c r="A31">
        <v>2041</v>
      </c>
      <c r="B31" s="65"/>
      <c r="C31" s="8"/>
      <c r="D31" s="8"/>
      <c r="E31" s="8"/>
      <c r="F31" s="8"/>
      <c r="G31" s="8"/>
      <c r="H31" s="8"/>
      <c r="I31" s="8"/>
      <c r="J31" s="66"/>
      <c r="K31" s="70"/>
      <c r="L31" s="70"/>
      <c r="M31" s="70"/>
      <c r="N31" s="70"/>
      <c r="O31" s="70"/>
      <c r="P31" s="70"/>
      <c r="Q31" s="70"/>
      <c r="R31" s="65"/>
      <c r="S31" s="8"/>
      <c r="T31" s="8"/>
      <c r="U31" s="8"/>
      <c r="V31" s="8"/>
      <c r="W31" s="8"/>
      <c r="X31" s="82"/>
      <c r="Y31" s="83"/>
      <c r="Z31" s="83"/>
      <c r="AA31" s="83"/>
      <c r="AB31" s="83"/>
      <c r="AC31" s="83"/>
      <c r="AD31" s="83"/>
      <c r="AE31" s="83"/>
    </row>
    <row r="32" spans="1:31" x14ac:dyDescent="0.2">
      <c r="A32">
        <v>2042</v>
      </c>
      <c r="B32" s="65"/>
      <c r="C32" s="8"/>
      <c r="D32" s="8"/>
      <c r="E32" s="8"/>
      <c r="F32" s="8"/>
      <c r="G32" s="8"/>
      <c r="H32" s="8"/>
      <c r="I32" s="8"/>
      <c r="J32" s="66"/>
      <c r="K32" s="70"/>
      <c r="L32" s="70"/>
      <c r="M32" s="70"/>
      <c r="N32" s="70"/>
      <c r="O32" s="70"/>
      <c r="P32" s="70"/>
      <c r="Q32" s="70"/>
      <c r="R32" s="65"/>
      <c r="S32" s="8"/>
      <c r="T32" s="8"/>
      <c r="U32" s="8"/>
      <c r="V32" s="8"/>
      <c r="W32" s="8"/>
      <c r="X32" s="82"/>
      <c r="Y32" s="83"/>
      <c r="Z32" s="83"/>
      <c r="AA32" s="83"/>
      <c r="AB32" s="83"/>
      <c r="AC32" s="83"/>
      <c r="AD32" s="83"/>
      <c r="AE32" s="83"/>
    </row>
    <row r="33" spans="1:31" x14ac:dyDescent="0.2">
      <c r="A33">
        <v>2043</v>
      </c>
      <c r="B33" s="65"/>
      <c r="C33" s="8"/>
      <c r="D33" s="8"/>
      <c r="E33" s="8"/>
      <c r="F33" s="8"/>
      <c r="G33" s="8"/>
      <c r="H33" s="8"/>
      <c r="I33" s="8"/>
      <c r="J33" s="66"/>
      <c r="K33" s="70"/>
      <c r="L33" s="70"/>
      <c r="M33" s="70"/>
      <c r="N33" s="70"/>
      <c r="O33" s="70"/>
      <c r="P33" s="70"/>
      <c r="Q33" s="70"/>
      <c r="R33" s="65"/>
      <c r="S33" s="8"/>
      <c r="T33" s="8"/>
      <c r="U33" s="8"/>
      <c r="V33" s="8"/>
      <c r="W33" s="8"/>
      <c r="X33" s="82"/>
      <c r="Y33" s="83"/>
      <c r="Z33" s="83"/>
      <c r="AA33" s="83"/>
      <c r="AB33" s="83"/>
      <c r="AC33" s="83"/>
      <c r="AD33" s="83"/>
      <c r="AE33" s="83"/>
    </row>
    <row r="34" spans="1:31" x14ac:dyDescent="0.2">
      <c r="A34">
        <v>2044</v>
      </c>
      <c r="B34" s="65"/>
      <c r="C34" s="8"/>
      <c r="D34" s="8"/>
      <c r="E34" s="8"/>
      <c r="F34" s="8"/>
      <c r="G34" s="8"/>
      <c r="H34" s="8"/>
      <c r="I34" s="8"/>
      <c r="J34" s="66"/>
      <c r="K34" s="70"/>
      <c r="L34" s="70"/>
      <c r="M34" s="70"/>
      <c r="N34" s="70"/>
      <c r="O34" s="70"/>
      <c r="P34" s="70"/>
      <c r="Q34" s="70"/>
      <c r="R34" s="65"/>
      <c r="S34" s="8"/>
      <c r="T34" s="8"/>
      <c r="U34" s="8"/>
      <c r="V34" s="8"/>
      <c r="W34" s="8"/>
      <c r="X34" s="82"/>
      <c r="Y34" s="83"/>
      <c r="Z34" s="83"/>
      <c r="AA34" s="83"/>
      <c r="AB34" s="83"/>
      <c r="AC34" s="83"/>
      <c r="AD34" s="83"/>
      <c r="AE34" s="83"/>
    </row>
    <row r="35" spans="1:31" x14ac:dyDescent="0.2">
      <c r="A35">
        <v>2045</v>
      </c>
      <c r="B35" s="65"/>
      <c r="C35" s="8"/>
      <c r="D35" s="8"/>
      <c r="E35" s="8"/>
      <c r="F35" s="8"/>
      <c r="G35" s="8"/>
      <c r="H35" s="8"/>
      <c r="I35" s="8"/>
      <c r="J35" s="66"/>
      <c r="K35" s="70"/>
      <c r="L35" s="70"/>
      <c r="M35" s="70"/>
      <c r="N35" s="70"/>
      <c r="O35" s="70"/>
      <c r="P35" s="70"/>
      <c r="Q35" s="70"/>
      <c r="R35" s="65"/>
      <c r="S35" s="8"/>
      <c r="T35" s="8"/>
      <c r="U35" s="8"/>
      <c r="V35" s="8"/>
      <c r="W35" s="8"/>
      <c r="X35" s="82"/>
      <c r="Y35" s="83"/>
      <c r="Z35" s="83"/>
      <c r="AA35" s="83"/>
      <c r="AB35" s="83"/>
      <c r="AC35" s="83"/>
      <c r="AD35" s="83"/>
      <c r="AE35" s="83"/>
    </row>
    <row r="36" spans="1:31" x14ac:dyDescent="0.2">
      <c r="A36">
        <v>2046</v>
      </c>
      <c r="B36" s="65"/>
      <c r="C36" s="8"/>
      <c r="D36" s="8"/>
      <c r="E36" s="8"/>
      <c r="F36" s="8"/>
      <c r="G36" s="8"/>
      <c r="H36" s="8"/>
      <c r="I36" s="8"/>
      <c r="J36" s="66"/>
      <c r="K36" s="70"/>
      <c r="L36" s="70"/>
      <c r="M36" s="70"/>
      <c r="N36" s="70"/>
      <c r="O36" s="70"/>
      <c r="P36" s="70"/>
      <c r="Q36" s="70"/>
      <c r="R36" s="65"/>
      <c r="S36" s="8"/>
      <c r="T36" s="8"/>
      <c r="U36" s="8"/>
      <c r="V36" s="8"/>
      <c r="W36" s="8"/>
      <c r="X36" s="82"/>
      <c r="Y36" s="83"/>
      <c r="Z36" s="83"/>
      <c r="AA36" s="83"/>
      <c r="AB36" s="83"/>
      <c r="AC36" s="83"/>
      <c r="AD36" s="83"/>
      <c r="AE36" s="83"/>
    </row>
    <row r="37" spans="1:31" x14ac:dyDescent="0.2">
      <c r="A37">
        <v>2047</v>
      </c>
      <c r="B37" s="65"/>
      <c r="C37" s="8"/>
      <c r="D37" s="8"/>
      <c r="E37" s="8"/>
      <c r="F37" s="8"/>
      <c r="G37" s="8"/>
      <c r="H37" s="8"/>
      <c r="I37" s="8"/>
      <c r="J37" s="66"/>
      <c r="K37" s="70"/>
      <c r="L37" s="70"/>
      <c r="M37" s="70"/>
      <c r="N37" s="70"/>
      <c r="O37" s="70"/>
      <c r="P37" s="70"/>
      <c r="Q37" s="70"/>
      <c r="R37" s="65"/>
      <c r="S37" s="8"/>
      <c r="T37" s="8"/>
      <c r="U37" s="8"/>
      <c r="V37" s="8"/>
      <c r="W37" s="8"/>
      <c r="X37" s="82"/>
      <c r="Y37" s="83"/>
      <c r="Z37" s="83"/>
      <c r="AA37" s="83"/>
      <c r="AB37" s="83"/>
      <c r="AC37" s="83"/>
      <c r="AD37" s="83"/>
      <c r="AE37" s="83"/>
    </row>
    <row r="38" spans="1:31" x14ac:dyDescent="0.2">
      <c r="A38">
        <v>2048</v>
      </c>
      <c r="B38" s="65"/>
      <c r="C38" s="8"/>
      <c r="D38" s="8"/>
      <c r="E38" s="8"/>
      <c r="F38" s="8"/>
      <c r="G38" s="8"/>
      <c r="H38" s="8"/>
      <c r="I38" s="8"/>
      <c r="J38" s="66"/>
      <c r="K38" s="70"/>
      <c r="L38" s="70"/>
      <c r="M38" s="70"/>
      <c r="N38" s="70"/>
      <c r="O38" s="70"/>
      <c r="P38" s="70"/>
      <c r="Q38" s="70"/>
      <c r="R38" s="65"/>
      <c r="S38" s="8"/>
      <c r="T38" s="8"/>
      <c r="U38" s="8"/>
      <c r="V38" s="8"/>
      <c r="W38" s="8"/>
      <c r="X38" s="82"/>
      <c r="Y38" s="83"/>
      <c r="Z38" s="83"/>
      <c r="AA38" s="83"/>
      <c r="AB38" s="83"/>
      <c r="AC38" s="83"/>
      <c r="AD38" s="83"/>
      <c r="AE38" s="83"/>
    </row>
    <row r="39" spans="1:31" x14ac:dyDescent="0.2">
      <c r="A39">
        <v>2049</v>
      </c>
      <c r="B39" s="65"/>
      <c r="C39" s="8"/>
      <c r="D39" s="8"/>
      <c r="E39" s="8"/>
      <c r="F39" s="8"/>
      <c r="G39" s="8"/>
      <c r="H39" s="8"/>
      <c r="I39" s="8"/>
      <c r="J39" s="66"/>
      <c r="K39" s="70"/>
      <c r="L39" s="70"/>
      <c r="M39" s="70"/>
      <c r="N39" s="70"/>
      <c r="O39" s="70"/>
      <c r="P39" s="70"/>
      <c r="Q39" s="70"/>
      <c r="R39" s="65"/>
      <c r="S39" s="8"/>
      <c r="T39" s="8"/>
      <c r="U39" s="8"/>
      <c r="V39" s="8"/>
      <c r="W39" s="8"/>
      <c r="X39" s="82"/>
      <c r="Y39" s="83"/>
      <c r="Z39" s="83"/>
      <c r="AA39" s="83"/>
      <c r="AB39" s="83"/>
      <c r="AC39" s="83"/>
      <c r="AD39" s="83"/>
      <c r="AE39" s="83"/>
    </row>
    <row r="40" spans="1:31" x14ac:dyDescent="0.2">
      <c r="A40">
        <v>2050</v>
      </c>
      <c r="B40" s="65">
        <f>Agora2019!F14</f>
        <v>500</v>
      </c>
      <c r="C40" s="8">
        <f>lit_review_raw!AD33</f>
        <v>405</v>
      </c>
      <c r="D40" s="8"/>
      <c r="E40" s="8">
        <f>lit_review_raw!AD19</f>
        <v>308</v>
      </c>
      <c r="F40" s="8">
        <f>'Gorre, 2019'!F2</f>
        <v>245</v>
      </c>
      <c r="G40" s="8">
        <f>lit_review_raw!AD63</f>
        <v>334</v>
      </c>
      <c r="H40" s="8"/>
      <c r="I40" s="8"/>
      <c r="J40" s="66">
        <f>Agora2019!F12</f>
        <v>0.03</v>
      </c>
      <c r="K40" s="70">
        <f>lit_review_raw!AE33</f>
        <v>1.4999999999999999E-2</v>
      </c>
      <c r="L40" s="70"/>
      <c r="M40" s="70"/>
      <c r="N40" s="70">
        <f>'Gorre, 2019'!F3</f>
        <v>0.02</v>
      </c>
      <c r="O40" s="70">
        <f>lit_review_raw!AE63</f>
        <v>0.02</v>
      </c>
      <c r="P40" s="70"/>
      <c r="Q40" s="70"/>
      <c r="R40" s="65"/>
      <c r="S40" s="8">
        <f>lit_review_raw!AG33</f>
        <v>30</v>
      </c>
      <c r="T40" s="8"/>
      <c r="U40" s="8"/>
      <c r="V40" s="8">
        <f>lit_review_raw!AG63</f>
        <v>30</v>
      </c>
      <c r="W40" s="8"/>
      <c r="X40" s="82">
        <f>Agora2019!F13</f>
        <v>0.8</v>
      </c>
      <c r="Y40" s="83">
        <f>lit_review_raw!AJ33</f>
        <v>0.74</v>
      </c>
      <c r="Z40" s="83"/>
      <c r="AA40" s="83"/>
      <c r="AB40" s="83">
        <f>'Gorre, 2019'!F4</f>
        <v>0.78</v>
      </c>
      <c r="AC40" s="83">
        <f>lit_review_raw!AJ63</f>
        <v>0.7</v>
      </c>
      <c r="AD40" s="83"/>
      <c r="AE40" s="83"/>
    </row>
    <row r="62" spans="2:23" ht="17" thickBot="1" x14ac:dyDescent="0.25"/>
    <row r="63" spans="2:23" ht="22" thickBot="1" x14ac:dyDescent="0.3">
      <c r="B63" s="186" t="s">
        <v>261</v>
      </c>
      <c r="C63" s="187"/>
      <c r="D63" s="187"/>
      <c r="E63" s="187"/>
      <c r="F63" s="187"/>
      <c r="G63" s="187"/>
      <c r="H63" s="187"/>
      <c r="I63" s="187"/>
      <c r="J63" s="187"/>
      <c r="K63" s="187"/>
      <c r="L63" s="187"/>
      <c r="M63" s="187"/>
      <c r="N63" s="187"/>
      <c r="O63" s="187"/>
      <c r="P63" s="187"/>
      <c r="Q63" s="187"/>
      <c r="R63" s="187"/>
      <c r="S63" s="187"/>
      <c r="T63" s="187"/>
      <c r="U63" s="187"/>
      <c r="V63" s="187"/>
      <c r="W63" s="188"/>
    </row>
    <row r="64" spans="2:23" ht="17" thickBot="1" x14ac:dyDescent="0.25"/>
    <row r="65" spans="2:23" x14ac:dyDescent="0.2">
      <c r="B65" s="76" t="s">
        <v>262</v>
      </c>
      <c r="C65" s="73"/>
      <c r="D65" s="73"/>
      <c r="E65" s="73"/>
      <c r="F65" s="73"/>
      <c r="G65" s="73"/>
      <c r="H65" s="73"/>
      <c r="I65" s="73"/>
      <c r="J65" s="22"/>
      <c r="K65" s="22"/>
      <c r="L65" s="22"/>
      <c r="M65" s="22"/>
      <c r="N65" s="22"/>
      <c r="O65" s="22"/>
      <c r="P65" s="22"/>
      <c r="Q65" s="23"/>
      <c r="S65" s="77" t="s">
        <v>263</v>
      </c>
      <c r="T65" s="22"/>
      <c r="U65" s="22"/>
      <c r="V65" s="22"/>
      <c r="W65" s="23"/>
    </row>
    <row r="66" spans="2:23" ht="38" customHeight="1" thickBot="1" x14ac:dyDescent="0.25">
      <c r="B66" s="189" t="s">
        <v>290</v>
      </c>
      <c r="C66" s="190"/>
      <c r="D66" s="190"/>
      <c r="E66" s="190"/>
      <c r="F66" s="190"/>
      <c r="G66" s="190"/>
      <c r="H66" s="190"/>
      <c r="I66" s="190"/>
      <c r="J66" s="190"/>
      <c r="K66" s="190"/>
      <c r="L66" s="190"/>
      <c r="M66" s="190"/>
      <c r="N66" s="190"/>
      <c r="O66" s="190"/>
      <c r="P66" s="190"/>
      <c r="Q66" s="191"/>
      <c r="S66" s="103" t="s">
        <v>292</v>
      </c>
      <c r="T66" s="17" t="str">
        <f>E3</f>
        <v>Böhm, 2020</v>
      </c>
      <c r="U66" s="102" t="s">
        <v>291</v>
      </c>
      <c r="V66" s="102"/>
      <c r="W66" s="18" t="str">
        <f>C3</f>
        <v>IEA, 2019</v>
      </c>
    </row>
  </sheetData>
  <mergeCells count="6">
    <mergeCell ref="B66:Q66"/>
    <mergeCell ref="X2:AE2"/>
    <mergeCell ref="B2:I2"/>
    <mergeCell ref="J2:Q2"/>
    <mergeCell ref="R2:W2"/>
    <mergeCell ref="B63:W63"/>
  </mergeCells>
  <pageMargins left="0.7" right="0.7" top="0.78740157499999996" bottom="0.78740157499999996"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AB699-7B7F-5A49-B51A-3255D76FE6DC}">
  <sheetPr>
    <tabColor theme="9"/>
  </sheetPr>
  <dimension ref="A1:C35"/>
  <sheetViews>
    <sheetView workbookViewId="0">
      <selection activeCell="E6" sqref="E6"/>
    </sheetView>
  </sheetViews>
  <sheetFormatPr baseColWidth="10" defaultRowHeight="16" x14ac:dyDescent="0.2"/>
  <sheetData>
    <row r="1" spans="1:3" x14ac:dyDescent="0.2">
      <c r="B1" t="s">
        <v>540</v>
      </c>
      <c r="C1" t="s">
        <v>539</v>
      </c>
    </row>
    <row r="2" spans="1:3" x14ac:dyDescent="0.2">
      <c r="A2">
        <v>2017</v>
      </c>
      <c r="B2" s="49">
        <f>470/1300</f>
        <v>0.36153846153846153</v>
      </c>
      <c r="C2" s="49">
        <f>420/1200</f>
        <v>0.35</v>
      </c>
    </row>
    <row r="3" spans="1:3" x14ac:dyDescent="0.2">
      <c r="A3">
        <v>2018</v>
      </c>
      <c r="B3" s="178">
        <f>$B$2-($B$2-$B$10)*(A3-$A$2)/($A$10-$A$2)</f>
        <v>0.35106837606837604</v>
      </c>
      <c r="C3" s="178">
        <f>$C$2-($C$2-$C$10)*(A3-$A$2)/($A$10-$A$2)</f>
        <v>0.34375</v>
      </c>
    </row>
    <row r="4" spans="1:3" x14ac:dyDescent="0.2">
      <c r="A4">
        <v>2019</v>
      </c>
      <c r="B4" s="178">
        <f t="shared" ref="B4:B9" si="0">$B$2-($B$2-$B$10)*(A4-$A$2)/($A$10-$A$2)</f>
        <v>0.34059829059829061</v>
      </c>
      <c r="C4" s="178">
        <f t="shared" ref="C4:C9" si="1">$C$2-($C$2-$C$10)*(A4-$A$2)/($A$10-$A$2)</f>
        <v>0.33749999999999997</v>
      </c>
    </row>
    <row r="5" spans="1:3" x14ac:dyDescent="0.2">
      <c r="A5">
        <v>2020</v>
      </c>
      <c r="B5" s="179">
        <f t="shared" si="0"/>
        <v>0.33012820512820512</v>
      </c>
      <c r="C5" s="179">
        <f t="shared" si="1"/>
        <v>0.33124999999999999</v>
      </c>
    </row>
    <row r="6" spans="1:3" x14ac:dyDescent="0.2">
      <c r="A6">
        <v>2021</v>
      </c>
      <c r="B6" s="178">
        <f t="shared" si="0"/>
        <v>0.31965811965811963</v>
      </c>
      <c r="C6" s="178">
        <f t="shared" si="1"/>
        <v>0.32499999999999996</v>
      </c>
    </row>
    <row r="7" spans="1:3" x14ac:dyDescent="0.2">
      <c r="A7">
        <v>2022</v>
      </c>
      <c r="B7" s="178">
        <f t="shared" si="0"/>
        <v>0.3091880341880342</v>
      </c>
      <c r="C7" s="178">
        <f t="shared" si="1"/>
        <v>0.31874999999999998</v>
      </c>
    </row>
    <row r="8" spans="1:3" x14ac:dyDescent="0.2">
      <c r="A8">
        <v>2023</v>
      </c>
      <c r="B8" s="178">
        <f t="shared" si="0"/>
        <v>0.29871794871794871</v>
      </c>
      <c r="C8" s="178">
        <f t="shared" si="1"/>
        <v>0.3125</v>
      </c>
    </row>
    <row r="9" spans="1:3" x14ac:dyDescent="0.2">
      <c r="A9">
        <v>2024</v>
      </c>
      <c r="B9" s="178">
        <f t="shared" si="0"/>
        <v>0.28824786324786322</v>
      </c>
      <c r="C9" s="178">
        <f t="shared" si="1"/>
        <v>0.30624999999999997</v>
      </c>
    </row>
    <row r="10" spans="1:3" x14ac:dyDescent="0.2">
      <c r="A10">
        <v>2025</v>
      </c>
      <c r="B10" s="49">
        <f>250/900</f>
        <v>0.27777777777777779</v>
      </c>
      <c r="C10" s="49">
        <f>210/700</f>
        <v>0.3</v>
      </c>
    </row>
    <row r="11" spans="1:3" x14ac:dyDescent="0.2">
      <c r="A11">
        <v>2026</v>
      </c>
    </row>
    <row r="12" spans="1:3" x14ac:dyDescent="0.2">
      <c r="A12">
        <v>2027</v>
      </c>
    </row>
    <row r="13" spans="1:3" x14ac:dyDescent="0.2">
      <c r="A13">
        <v>2028</v>
      </c>
    </row>
    <row r="14" spans="1:3" x14ac:dyDescent="0.2">
      <c r="A14">
        <v>2029</v>
      </c>
    </row>
    <row r="15" spans="1:3" x14ac:dyDescent="0.2">
      <c r="A15">
        <v>2030</v>
      </c>
    </row>
    <row r="16" spans="1:3" x14ac:dyDescent="0.2">
      <c r="A16">
        <v>2031</v>
      </c>
    </row>
    <row r="17" spans="1:1" x14ac:dyDescent="0.2">
      <c r="A17">
        <v>2032</v>
      </c>
    </row>
    <row r="18" spans="1:1" x14ac:dyDescent="0.2">
      <c r="A18">
        <v>2033</v>
      </c>
    </row>
    <row r="19" spans="1:1" x14ac:dyDescent="0.2">
      <c r="A19">
        <v>2034</v>
      </c>
    </row>
    <row r="20" spans="1:1" x14ac:dyDescent="0.2">
      <c r="A20">
        <v>2035</v>
      </c>
    </row>
    <row r="21" spans="1:1" x14ac:dyDescent="0.2">
      <c r="A21">
        <v>2036</v>
      </c>
    </row>
    <row r="22" spans="1:1" x14ac:dyDescent="0.2">
      <c r="A22">
        <v>2037</v>
      </c>
    </row>
    <row r="23" spans="1:1" x14ac:dyDescent="0.2">
      <c r="A23">
        <v>2038</v>
      </c>
    </row>
    <row r="24" spans="1:1" x14ac:dyDescent="0.2">
      <c r="A24">
        <v>2039</v>
      </c>
    </row>
    <row r="25" spans="1:1" x14ac:dyDescent="0.2">
      <c r="A25">
        <v>2040</v>
      </c>
    </row>
    <row r="26" spans="1:1" x14ac:dyDescent="0.2">
      <c r="A26">
        <v>2041</v>
      </c>
    </row>
    <row r="27" spans="1:1" x14ac:dyDescent="0.2">
      <c r="A27">
        <v>2042</v>
      </c>
    </row>
    <row r="28" spans="1:1" x14ac:dyDescent="0.2">
      <c r="A28">
        <v>2043</v>
      </c>
    </row>
    <row r="29" spans="1:1" x14ac:dyDescent="0.2">
      <c r="A29">
        <v>2044</v>
      </c>
    </row>
    <row r="30" spans="1:1" x14ac:dyDescent="0.2">
      <c r="A30">
        <v>2045</v>
      </c>
    </row>
    <row r="31" spans="1:1" x14ac:dyDescent="0.2">
      <c r="A31">
        <v>2046</v>
      </c>
    </row>
    <row r="32" spans="1:1" x14ac:dyDescent="0.2">
      <c r="A32">
        <v>2047</v>
      </c>
    </row>
    <row r="33" spans="1:1" x14ac:dyDescent="0.2">
      <c r="A33">
        <v>2048</v>
      </c>
    </row>
    <row r="34" spans="1:1" x14ac:dyDescent="0.2">
      <c r="A34">
        <v>2049</v>
      </c>
    </row>
    <row r="35" spans="1:1" x14ac:dyDescent="0.2">
      <c r="A35">
        <v>2050</v>
      </c>
    </row>
  </sheetData>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A4151-1502-184C-BC68-FE77EDB11569}">
  <sheetPr>
    <tabColor theme="9"/>
  </sheetPr>
  <dimension ref="A1:U66"/>
  <sheetViews>
    <sheetView topLeftCell="A26" workbookViewId="0">
      <selection activeCell="G17" sqref="G17"/>
    </sheetView>
  </sheetViews>
  <sheetFormatPr baseColWidth="10" defaultRowHeight="16" x14ac:dyDescent="0.2"/>
  <cols>
    <col min="1" max="1" width="13" customWidth="1"/>
    <col min="2" max="21" width="11" customWidth="1"/>
    <col min="22" max="23" width="13.1640625" customWidth="1"/>
  </cols>
  <sheetData>
    <row r="1" spans="1:21" ht="17" thickBot="1" x14ac:dyDescent="0.25"/>
    <row r="2" spans="1:21" ht="17" thickBot="1" x14ac:dyDescent="0.25">
      <c r="A2" s="1"/>
      <c r="B2" s="180" t="s">
        <v>254</v>
      </c>
      <c r="C2" s="181"/>
      <c r="D2" s="181"/>
      <c r="E2" s="181"/>
      <c r="F2" s="181"/>
      <c r="G2" s="180" t="s">
        <v>255</v>
      </c>
      <c r="H2" s="181"/>
      <c r="I2" s="181"/>
      <c r="J2" s="181"/>
      <c r="K2" s="181"/>
      <c r="L2" s="185" t="s">
        <v>259</v>
      </c>
      <c r="M2" s="181"/>
      <c r="N2" s="181"/>
      <c r="O2" s="181"/>
      <c r="P2" s="181"/>
      <c r="Q2" s="185" t="s">
        <v>283</v>
      </c>
      <c r="R2" s="181"/>
      <c r="S2" s="181"/>
      <c r="T2" s="181"/>
      <c r="U2" s="181"/>
    </row>
    <row r="3" spans="1:21" x14ac:dyDescent="0.2">
      <c r="A3" s="10" t="s">
        <v>251</v>
      </c>
      <c r="B3" s="72"/>
      <c r="C3" s="73"/>
      <c r="D3" s="73"/>
      <c r="E3" s="73"/>
      <c r="F3" s="73"/>
      <c r="G3" s="72"/>
      <c r="H3" s="10"/>
      <c r="I3" s="10"/>
      <c r="J3" s="10"/>
      <c r="K3" s="10"/>
      <c r="L3" s="72"/>
      <c r="M3" s="10"/>
      <c r="N3" s="10"/>
      <c r="O3" s="10"/>
      <c r="P3" s="10"/>
      <c r="Q3" s="72"/>
      <c r="R3" s="10"/>
      <c r="S3" s="10"/>
      <c r="T3" s="10"/>
      <c r="U3" s="10"/>
    </row>
    <row r="4" spans="1:21" x14ac:dyDescent="0.2">
      <c r="A4" s="74" t="s">
        <v>260</v>
      </c>
      <c r="B4" s="75"/>
      <c r="C4" s="74"/>
      <c r="D4" s="74"/>
      <c r="E4" s="74"/>
      <c r="F4" s="100"/>
      <c r="G4" s="75"/>
      <c r="H4" s="74"/>
      <c r="I4" s="74"/>
      <c r="J4" s="74"/>
      <c r="K4" s="74"/>
      <c r="L4" s="75"/>
      <c r="M4" s="74"/>
      <c r="N4" s="74"/>
      <c r="O4" s="74"/>
      <c r="P4" s="74"/>
      <c r="Q4" s="75"/>
      <c r="R4" s="74"/>
      <c r="S4" s="74"/>
      <c r="T4" s="74"/>
      <c r="U4" s="74"/>
    </row>
    <row r="5" spans="1:21" x14ac:dyDescent="0.2">
      <c r="A5">
        <v>2015</v>
      </c>
      <c r="B5" s="65"/>
      <c r="C5" s="8"/>
      <c r="D5" s="8"/>
      <c r="E5" s="8"/>
      <c r="F5" s="8"/>
      <c r="G5" s="66"/>
      <c r="H5" s="70"/>
      <c r="I5" s="70"/>
      <c r="J5" s="70"/>
      <c r="K5" s="70"/>
      <c r="L5" s="67"/>
      <c r="M5" s="68"/>
      <c r="N5" s="68"/>
      <c r="O5" s="68"/>
      <c r="P5" s="68"/>
      <c r="Q5" s="82"/>
      <c r="R5" s="83"/>
      <c r="S5" s="83"/>
      <c r="T5" s="83"/>
      <c r="U5" s="83"/>
    </row>
    <row r="6" spans="1:21" x14ac:dyDescent="0.2">
      <c r="A6">
        <v>2016</v>
      </c>
      <c r="B6" s="65"/>
      <c r="C6" s="8"/>
      <c r="D6" s="8"/>
      <c r="E6" s="8"/>
      <c r="F6" s="8"/>
      <c r="G6" s="66"/>
      <c r="H6" s="70"/>
      <c r="I6" s="70"/>
      <c r="J6" s="70"/>
      <c r="K6" s="70"/>
      <c r="L6" s="66"/>
      <c r="M6" s="70"/>
      <c r="N6" s="70"/>
      <c r="O6" s="70"/>
      <c r="P6" s="70"/>
      <c r="Q6" s="82"/>
      <c r="R6" s="83"/>
      <c r="S6" s="83"/>
      <c r="T6" s="83"/>
      <c r="U6" s="83"/>
    </row>
    <row r="7" spans="1:21" x14ac:dyDescent="0.2">
      <c r="A7">
        <v>2017</v>
      </c>
      <c r="B7" s="65"/>
      <c r="C7" s="8"/>
      <c r="D7" s="8"/>
      <c r="E7" s="8"/>
      <c r="F7" s="80"/>
      <c r="G7" s="66"/>
      <c r="H7" s="70"/>
      <c r="I7" s="70"/>
      <c r="J7" s="70"/>
      <c r="K7" s="101"/>
      <c r="L7" s="65"/>
      <c r="M7" s="8"/>
      <c r="N7" s="8"/>
      <c r="O7" s="8"/>
      <c r="P7" s="8"/>
      <c r="Q7" s="82"/>
      <c r="R7" s="83"/>
      <c r="S7" s="83"/>
      <c r="T7" s="83"/>
      <c r="U7" s="95"/>
    </row>
    <row r="8" spans="1:21" x14ac:dyDescent="0.2">
      <c r="A8">
        <v>2018</v>
      </c>
      <c r="B8" s="65"/>
      <c r="C8" s="8"/>
      <c r="D8" s="8"/>
      <c r="E8" s="8"/>
      <c r="F8" s="8"/>
      <c r="G8" s="66"/>
      <c r="H8" s="70"/>
      <c r="I8" s="70"/>
      <c r="J8" s="70"/>
      <c r="K8" s="70"/>
      <c r="L8" s="65"/>
      <c r="M8" s="8"/>
      <c r="N8" s="8"/>
      <c r="O8" s="8"/>
      <c r="P8" s="8"/>
      <c r="Q8" s="82"/>
      <c r="R8" s="83"/>
      <c r="S8" s="83"/>
      <c r="T8" s="83"/>
      <c r="U8" s="83"/>
    </row>
    <row r="9" spans="1:21" x14ac:dyDescent="0.2">
      <c r="A9">
        <v>2019</v>
      </c>
      <c r="B9" s="65"/>
      <c r="C9" s="8"/>
      <c r="D9" s="8"/>
      <c r="E9" s="8"/>
      <c r="F9" s="8"/>
      <c r="G9" s="66"/>
      <c r="H9" s="70"/>
      <c r="I9" s="70"/>
      <c r="J9" s="70"/>
      <c r="K9" s="70"/>
      <c r="L9" s="65"/>
      <c r="M9" s="8"/>
      <c r="N9" s="8"/>
      <c r="O9" s="8"/>
      <c r="P9" s="8"/>
      <c r="Q9" s="82"/>
      <c r="R9" s="83"/>
      <c r="S9" s="83"/>
      <c r="T9" s="83"/>
      <c r="U9" s="83"/>
    </row>
    <row r="10" spans="1:21" x14ac:dyDescent="0.2">
      <c r="A10">
        <v>2020</v>
      </c>
      <c r="B10" s="65"/>
      <c r="C10" s="8"/>
      <c r="D10" s="8"/>
      <c r="E10" s="8"/>
      <c r="F10" s="8"/>
      <c r="G10" s="66"/>
      <c r="H10" s="70"/>
      <c r="I10" s="70"/>
      <c r="J10" s="70"/>
      <c r="K10" s="70"/>
      <c r="L10" s="65"/>
      <c r="M10" s="8"/>
      <c r="N10" s="8"/>
      <c r="O10" s="8"/>
      <c r="P10" s="8"/>
      <c r="Q10" s="82"/>
      <c r="R10" s="83"/>
      <c r="S10" s="83"/>
      <c r="T10" s="83"/>
      <c r="U10" s="83"/>
    </row>
    <row r="11" spans="1:21" x14ac:dyDescent="0.2">
      <c r="A11">
        <v>2021</v>
      </c>
      <c r="B11" s="65"/>
      <c r="C11" s="8"/>
      <c r="D11" s="8"/>
      <c r="E11" s="8"/>
      <c r="F11" s="8"/>
      <c r="G11" s="66"/>
      <c r="H11" s="70"/>
      <c r="I11" s="70"/>
      <c r="J11" s="70"/>
      <c r="K11" s="70"/>
      <c r="L11" s="65"/>
      <c r="M11" s="8"/>
      <c r="N11" s="8"/>
      <c r="O11" s="8"/>
      <c r="P11" s="8"/>
      <c r="Q11" s="82"/>
      <c r="R11" s="83"/>
      <c r="S11" s="83"/>
      <c r="T11" s="83"/>
      <c r="U11" s="83"/>
    </row>
    <row r="12" spans="1:21" x14ac:dyDescent="0.2">
      <c r="A12">
        <v>2022</v>
      </c>
      <c r="B12" s="65"/>
      <c r="C12" s="8"/>
      <c r="D12" s="8"/>
      <c r="E12" s="8"/>
      <c r="F12" s="8"/>
      <c r="G12" s="66"/>
      <c r="H12" s="70"/>
      <c r="I12" s="70"/>
      <c r="J12" s="70"/>
      <c r="K12" s="70"/>
      <c r="L12" s="65"/>
      <c r="M12" s="8"/>
      <c r="N12" s="8"/>
      <c r="O12" s="8"/>
      <c r="P12" s="8"/>
      <c r="Q12" s="82"/>
      <c r="R12" s="83"/>
      <c r="S12" s="83"/>
      <c r="T12" s="83"/>
      <c r="U12" s="83"/>
    </row>
    <row r="13" spans="1:21" x14ac:dyDescent="0.2">
      <c r="A13">
        <v>2023</v>
      </c>
      <c r="B13" s="65"/>
      <c r="C13" s="8"/>
      <c r="D13" s="8"/>
      <c r="E13" s="8"/>
      <c r="F13" s="8"/>
      <c r="G13" s="66"/>
      <c r="H13" s="70"/>
      <c r="I13" s="70"/>
      <c r="J13" s="70"/>
      <c r="K13" s="70"/>
      <c r="L13" s="65"/>
      <c r="M13" s="8"/>
      <c r="N13" s="8"/>
      <c r="O13" s="8"/>
      <c r="P13" s="8"/>
      <c r="Q13" s="82"/>
      <c r="R13" s="83"/>
      <c r="S13" s="83"/>
      <c r="T13" s="83"/>
      <c r="U13" s="83"/>
    </row>
    <row r="14" spans="1:21" x14ac:dyDescent="0.2">
      <c r="A14">
        <v>2024</v>
      </c>
      <c r="B14" s="65"/>
      <c r="C14" s="8"/>
      <c r="D14" s="8"/>
      <c r="E14" s="8"/>
      <c r="F14" s="8"/>
      <c r="G14" s="66"/>
      <c r="H14" s="70"/>
      <c r="I14" s="70"/>
      <c r="J14" s="70"/>
      <c r="K14" s="70"/>
      <c r="L14" s="65"/>
      <c r="M14" s="8"/>
      <c r="N14" s="8"/>
      <c r="O14" s="8"/>
      <c r="P14" s="8"/>
      <c r="Q14" s="82"/>
      <c r="R14" s="83"/>
      <c r="S14" s="83"/>
      <c r="T14" s="83"/>
      <c r="U14" s="83"/>
    </row>
    <row r="15" spans="1:21" x14ac:dyDescent="0.2">
      <c r="A15">
        <v>2025</v>
      </c>
      <c r="B15" s="65"/>
      <c r="C15" s="8"/>
      <c r="D15" s="8"/>
      <c r="E15" s="8"/>
      <c r="F15" s="8"/>
      <c r="G15" s="66"/>
      <c r="H15" s="70"/>
      <c r="I15" s="70"/>
      <c r="J15" s="70"/>
      <c r="K15" s="70"/>
      <c r="L15" s="65"/>
      <c r="M15" s="8"/>
      <c r="N15" s="8"/>
      <c r="O15" s="8"/>
      <c r="P15" s="8"/>
      <c r="Q15" s="82"/>
      <c r="R15" s="83"/>
      <c r="S15" s="83"/>
      <c r="T15" s="83"/>
      <c r="U15" s="83"/>
    </row>
    <row r="16" spans="1:21" x14ac:dyDescent="0.2">
      <c r="A16">
        <v>2026</v>
      </c>
      <c r="B16" s="65"/>
      <c r="C16" s="8"/>
      <c r="D16" s="8"/>
      <c r="E16" s="8"/>
      <c r="F16" s="8"/>
      <c r="G16" s="66"/>
      <c r="H16" s="70"/>
      <c r="I16" s="70"/>
      <c r="J16" s="70"/>
      <c r="K16" s="70"/>
      <c r="L16" s="65"/>
      <c r="M16" s="8"/>
      <c r="N16" s="8"/>
      <c r="O16" s="8"/>
      <c r="P16" s="8"/>
      <c r="Q16" s="82"/>
      <c r="R16" s="83"/>
      <c r="S16" s="83"/>
      <c r="T16" s="83"/>
      <c r="U16" s="83"/>
    </row>
    <row r="17" spans="1:21" x14ac:dyDescent="0.2">
      <c r="A17">
        <v>2027</v>
      </c>
      <c r="B17" s="65"/>
      <c r="C17" s="8"/>
      <c r="D17" s="8"/>
      <c r="E17" s="8"/>
      <c r="F17" s="8"/>
      <c r="G17" s="66"/>
      <c r="H17" s="70"/>
      <c r="I17" s="70"/>
      <c r="J17" s="70"/>
      <c r="K17" s="70"/>
      <c r="L17" s="65"/>
      <c r="M17" s="8"/>
      <c r="N17" s="8"/>
      <c r="O17" s="8"/>
      <c r="P17" s="8"/>
      <c r="Q17" s="82"/>
      <c r="R17" s="83"/>
      <c r="S17" s="83"/>
      <c r="T17" s="83"/>
      <c r="U17" s="83"/>
    </row>
    <row r="18" spans="1:21" x14ac:dyDescent="0.2">
      <c r="A18">
        <v>2028</v>
      </c>
      <c r="B18" s="65"/>
      <c r="C18" s="8"/>
      <c r="D18" s="8"/>
      <c r="E18" s="8"/>
      <c r="F18" s="8"/>
      <c r="G18" s="66"/>
      <c r="H18" s="70"/>
      <c r="I18" s="70"/>
      <c r="J18" s="70"/>
      <c r="K18" s="70"/>
      <c r="L18" s="65"/>
      <c r="M18" s="8"/>
      <c r="N18" s="8"/>
      <c r="O18" s="8"/>
      <c r="P18" s="8"/>
      <c r="Q18" s="82"/>
      <c r="R18" s="83"/>
      <c r="S18" s="83"/>
      <c r="T18" s="83"/>
      <c r="U18" s="83"/>
    </row>
    <row r="19" spans="1:21" x14ac:dyDescent="0.2">
      <c r="A19">
        <v>2029</v>
      </c>
      <c r="B19" s="65"/>
      <c r="C19" s="8"/>
      <c r="D19" s="8"/>
      <c r="E19" s="8"/>
      <c r="F19" s="8"/>
      <c r="G19" s="66"/>
      <c r="H19" s="70"/>
      <c r="I19" s="70"/>
      <c r="J19" s="70"/>
      <c r="K19" s="70"/>
      <c r="L19" s="65"/>
      <c r="M19" s="8"/>
      <c r="N19" s="8"/>
      <c r="O19" s="8"/>
      <c r="P19" s="8"/>
      <c r="Q19" s="82"/>
      <c r="R19" s="83"/>
      <c r="S19" s="83"/>
      <c r="T19" s="83"/>
      <c r="U19" s="83"/>
    </row>
    <row r="20" spans="1:21" x14ac:dyDescent="0.2">
      <c r="A20">
        <v>2030</v>
      </c>
      <c r="B20" s="65"/>
      <c r="C20" s="8"/>
      <c r="D20" s="8"/>
      <c r="E20" s="8"/>
      <c r="F20" s="8"/>
      <c r="G20" s="66"/>
      <c r="H20" s="70"/>
      <c r="I20" s="70"/>
      <c r="J20" s="70"/>
      <c r="K20" s="70"/>
      <c r="L20" s="65"/>
      <c r="M20" s="8"/>
      <c r="N20" s="8"/>
      <c r="O20" s="8"/>
      <c r="P20" s="8"/>
      <c r="Q20" s="82"/>
      <c r="R20" s="83"/>
      <c r="S20" s="83"/>
      <c r="T20" s="83"/>
      <c r="U20" s="83"/>
    </row>
    <row r="21" spans="1:21" x14ac:dyDescent="0.2">
      <c r="A21">
        <v>2031</v>
      </c>
      <c r="B21" s="65"/>
      <c r="C21" s="8"/>
      <c r="D21" s="8"/>
      <c r="E21" s="8"/>
      <c r="F21" s="8"/>
      <c r="G21" s="66"/>
      <c r="H21" s="70"/>
      <c r="I21" s="70"/>
      <c r="J21" s="70"/>
      <c r="K21" s="70"/>
      <c r="L21" s="65"/>
      <c r="M21" s="8"/>
      <c r="N21" s="8"/>
      <c r="O21" s="8"/>
      <c r="P21" s="8"/>
      <c r="Q21" s="82"/>
      <c r="R21" s="83"/>
      <c r="S21" s="83"/>
      <c r="T21" s="83"/>
      <c r="U21" s="83"/>
    </row>
    <row r="22" spans="1:21" x14ac:dyDescent="0.2">
      <c r="A22">
        <v>2032</v>
      </c>
      <c r="B22" s="65"/>
      <c r="C22" s="8"/>
      <c r="D22" s="8"/>
      <c r="E22" s="8"/>
      <c r="F22" s="8"/>
      <c r="G22" s="66"/>
      <c r="H22" s="70"/>
      <c r="I22" s="70"/>
      <c r="J22" s="70"/>
      <c r="K22" s="70"/>
      <c r="L22" s="65"/>
      <c r="M22" s="8"/>
      <c r="N22" s="8"/>
      <c r="O22" s="8"/>
      <c r="P22" s="8"/>
      <c r="Q22" s="82"/>
      <c r="R22" s="83"/>
      <c r="S22" s="83"/>
      <c r="T22" s="83"/>
      <c r="U22" s="83"/>
    </row>
    <row r="23" spans="1:21" x14ac:dyDescent="0.2">
      <c r="A23">
        <v>2033</v>
      </c>
      <c r="B23" s="65"/>
      <c r="C23" s="8"/>
      <c r="D23" s="8"/>
      <c r="E23" s="8"/>
      <c r="F23" s="8"/>
      <c r="G23" s="66"/>
      <c r="H23" s="70"/>
      <c r="I23" s="70"/>
      <c r="J23" s="70"/>
      <c r="K23" s="70"/>
      <c r="L23" s="65"/>
      <c r="M23" s="8"/>
      <c r="N23" s="8"/>
      <c r="O23" s="8"/>
      <c r="P23" s="8"/>
      <c r="Q23" s="82"/>
      <c r="R23" s="83"/>
      <c r="S23" s="83"/>
      <c r="T23" s="83"/>
      <c r="U23" s="83"/>
    </row>
    <row r="24" spans="1:21" x14ac:dyDescent="0.2">
      <c r="A24">
        <v>2034</v>
      </c>
      <c r="B24" s="65"/>
      <c r="C24" s="8"/>
      <c r="D24" s="8"/>
      <c r="E24" s="8"/>
      <c r="F24" s="8"/>
      <c r="G24" s="66"/>
      <c r="H24" s="70"/>
      <c r="I24" s="70"/>
      <c r="J24" s="70"/>
      <c r="K24" s="70"/>
      <c r="L24" s="65"/>
      <c r="M24" s="8"/>
      <c r="N24" s="8"/>
      <c r="O24" s="8"/>
      <c r="P24" s="8"/>
      <c r="Q24" s="82"/>
      <c r="R24" s="83"/>
      <c r="S24" s="83"/>
      <c r="T24" s="83"/>
      <c r="U24" s="83"/>
    </row>
    <row r="25" spans="1:21" x14ac:dyDescent="0.2">
      <c r="A25">
        <v>2035</v>
      </c>
      <c r="B25" s="65"/>
      <c r="C25" s="8"/>
      <c r="D25" s="8"/>
      <c r="E25" s="8"/>
      <c r="F25" s="8"/>
      <c r="G25" s="66"/>
      <c r="H25" s="70"/>
      <c r="I25" s="70"/>
      <c r="J25" s="70"/>
      <c r="K25" s="70"/>
      <c r="L25" s="65"/>
      <c r="M25" s="8"/>
      <c r="N25" s="8"/>
      <c r="O25" s="8"/>
      <c r="P25" s="8"/>
      <c r="Q25" s="82"/>
      <c r="R25" s="83"/>
      <c r="S25" s="83"/>
      <c r="T25" s="83"/>
      <c r="U25" s="83"/>
    </row>
    <row r="26" spans="1:21" x14ac:dyDescent="0.2">
      <c r="A26">
        <v>2036</v>
      </c>
      <c r="B26" s="65"/>
      <c r="C26" s="8"/>
      <c r="D26" s="8"/>
      <c r="E26" s="8"/>
      <c r="F26" s="8"/>
      <c r="G26" s="66"/>
      <c r="H26" s="70"/>
      <c r="I26" s="70"/>
      <c r="J26" s="70"/>
      <c r="K26" s="70"/>
      <c r="L26" s="65"/>
      <c r="M26" s="8"/>
      <c r="N26" s="8"/>
      <c r="O26" s="8"/>
      <c r="P26" s="8"/>
      <c r="Q26" s="82"/>
      <c r="R26" s="83"/>
      <c r="S26" s="83"/>
      <c r="T26" s="83"/>
      <c r="U26" s="83"/>
    </row>
    <row r="27" spans="1:21" x14ac:dyDescent="0.2">
      <c r="A27">
        <v>2037</v>
      </c>
      <c r="B27" s="65"/>
      <c r="C27" s="8"/>
      <c r="D27" s="8"/>
      <c r="E27" s="8"/>
      <c r="F27" s="8"/>
      <c r="G27" s="66"/>
      <c r="H27" s="70"/>
      <c r="I27" s="70"/>
      <c r="J27" s="70"/>
      <c r="K27" s="70"/>
      <c r="L27" s="65"/>
      <c r="M27" s="8"/>
      <c r="N27" s="8"/>
      <c r="O27" s="8"/>
      <c r="P27" s="8"/>
      <c r="Q27" s="82"/>
      <c r="R27" s="83"/>
      <c r="S27" s="83"/>
      <c r="T27" s="83"/>
      <c r="U27" s="83"/>
    </row>
    <row r="28" spans="1:21" x14ac:dyDescent="0.2">
      <c r="A28">
        <v>2038</v>
      </c>
      <c r="B28" s="65"/>
      <c r="C28" s="8"/>
      <c r="D28" s="8"/>
      <c r="E28" s="8"/>
      <c r="F28" s="8"/>
      <c r="G28" s="66"/>
      <c r="H28" s="70"/>
      <c r="I28" s="70"/>
      <c r="J28" s="70"/>
      <c r="K28" s="70"/>
      <c r="L28" s="65"/>
      <c r="M28" s="8"/>
      <c r="N28" s="8"/>
      <c r="O28" s="8"/>
      <c r="P28" s="8"/>
      <c r="Q28" s="82"/>
      <c r="R28" s="83"/>
      <c r="S28" s="83"/>
      <c r="T28" s="83"/>
      <c r="U28" s="83"/>
    </row>
    <row r="29" spans="1:21" x14ac:dyDescent="0.2">
      <c r="A29">
        <v>2039</v>
      </c>
      <c r="B29" s="65"/>
      <c r="C29" s="8"/>
      <c r="D29" s="8"/>
      <c r="E29" s="8"/>
      <c r="F29" s="8"/>
      <c r="G29" s="66"/>
      <c r="H29" s="70"/>
      <c r="I29" s="70"/>
      <c r="J29" s="70"/>
      <c r="K29" s="70"/>
      <c r="L29" s="65"/>
      <c r="M29" s="8"/>
      <c r="N29" s="8"/>
      <c r="O29" s="8"/>
      <c r="P29" s="8"/>
      <c r="Q29" s="82"/>
      <c r="R29" s="83"/>
      <c r="S29" s="83"/>
      <c r="T29" s="83"/>
      <c r="U29" s="83"/>
    </row>
    <row r="30" spans="1:21" x14ac:dyDescent="0.2">
      <c r="A30">
        <v>2040</v>
      </c>
      <c r="B30" s="65"/>
      <c r="C30" s="8"/>
      <c r="D30" s="8"/>
      <c r="E30" s="8"/>
      <c r="F30" s="8"/>
      <c r="G30" s="66"/>
      <c r="H30" s="70"/>
      <c r="I30" s="70"/>
      <c r="J30" s="70"/>
      <c r="K30" s="70"/>
      <c r="L30" s="65"/>
      <c r="M30" s="8"/>
      <c r="N30" s="8"/>
      <c r="O30" s="8"/>
      <c r="P30" s="8"/>
      <c r="Q30" s="82"/>
      <c r="R30" s="83"/>
      <c r="S30" s="83"/>
      <c r="T30" s="83"/>
      <c r="U30" s="83"/>
    </row>
    <row r="31" spans="1:21" x14ac:dyDescent="0.2">
      <c r="A31">
        <v>2041</v>
      </c>
      <c r="B31" s="65"/>
      <c r="C31" s="8"/>
      <c r="D31" s="8"/>
      <c r="E31" s="8"/>
      <c r="F31" s="8"/>
      <c r="G31" s="66"/>
      <c r="H31" s="70"/>
      <c r="I31" s="70"/>
      <c r="J31" s="70"/>
      <c r="K31" s="70"/>
      <c r="L31" s="65"/>
      <c r="M31" s="8"/>
      <c r="N31" s="8"/>
      <c r="O31" s="8"/>
      <c r="P31" s="8"/>
      <c r="Q31" s="82"/>
      <c r="R31" s="83"/>
      <c r="S31" s="83"/>
      <c r="T31" s="83"/>
      <c r="U31" s="83"/>
    </row>
    <row r="32" spans="1:21" x14ac:dyDescent="0.2">
      <c r="A32">
        <v>2042</v>
      </c>
      <c r="B32" s="65"/>
      <c r="C32" s="8"/>
      <c r="D32" s="8"/>
      <c r="E32" s="8"/>
      <c r="F32" s="8"/>
      <c r="G32" s="66"/>
      <c r="H32" s="70"/>
      <c r="I32" s="70"/>
      <c r="J32" s="70"/>
      <c r="K32" s="70"/>
      <c r="L32" s="65"/>
      <c r="M32" s="8"/>
      <c r="N32" s="8"/>
      <c r="O32" s="8"/>
      <c r="P32" s="8"/>
      <c r="Q32" s="82"/>
      <c r="R32" s="83"/>
      <c r="S32" s="83"/>
      <c r="T32" s="83"/>
      <c r="U32" s="83"/>
    </row>
    <row r="33" spans="1:21" x14ac:dyDescent="0.2">
      <c r="A33">
        <v>2043</v>
      </c>
      <c r="B33" s="65"/>
      <c r="C33" s="8"/>
      <c r="D33" s="8"/>
      <c r="E33" s="8"/>
      <c r="F33" s="8"/>
      <c r="G33" s="66"/>
      <c r="H33" s="70"/>
      <c r="I33" s="70"/>
      <c r="J33" s="70"/>
      <c r="K33" s="70"/>
      <c r="L33" s="65"/>
      <c r="M33" s="8"/>
      <c r="N33" s="8"/>
      <c r="O33" s="8"/>
      <c r="P33" s="8"/>
      <c r="Q33" s="82"/>
      <c r="R33" s="83"/>
      <c r="S33" s="83"/>
      <c r="T33" s="83"/>
      <c r="U33" s="83"/>
    </row>
    <row r="34" spans="1:21" x14ac:dyDescent="0.2">
      <c r="A34">
        <v>2044</v>
      </c>
      <c r="B34" s="65"/>
      <c r="C34" s="8"/>
      <c r="D34" s="8"/>
      <c r="E34" s="8"/>
      <c r="F34" s="8"/>
      <c r="G34" s="66"/>
      <c r="H34" s="70"/>
      <c r="I34" s="70"/>
      <c r="J34" s="70"/>
      <c r="K34" s="70"/>
      <c r="L34" s="65"/>
      <c r="M34" s="8"/>
      <c r="N34" s="8"/>
      <c r="O34" s="8"/>
      <c r="P34" s="8"/>
      <c r="Q34" s="82"/>
      <c r="R34" s="83"/>
      <c r="S34" s="83"/>
      <c r="T34" s="83"/>
      <c r="U34" s="83"/>
    </row>
    <row r="35" spans="1:21" x14ac:dyDescent="0.2">
      <c r="A35">
        <v>2045</v>
      </c>
      <c r="B35" s="65"/>
      <c r="C35" s="8"/>
      <c r="D35" s="8"/>
      <c r="E35" s="8"/>
      <c r="F35" s="8"/>
      <c r="G35" s="66"/>
      <c r="H35" s="70"/>
      <c r="I35" s="70"/>
      <c r="J35" s="70"/>
      <c r="K35" s="70"/>
      <c r="L35" s="65"/>
      <c r="M35" s="8"/>
      <c r="N35" s="8"/>
      <c r="O35" s="8"/>
      <c r="P35" s="8"/>
      <c r="Q35" s="82"/>
      <c r="R35" s="83"/>
      <c r="S35" s="83"/>
      <c r="T35" s="83"/>
      <c r="U35" s="83"/>
    </row>
    <row r="36" spans="1:21" x14ac:dyDescent="0.2">
      <c r="A36">
        <v>2046</v>
      </c>
      <c r="B36" s="65"/>
      <c r="C36" s="8"/>
      <c r="D36" s="8"/>
      <c r="E36" s="8"/>
      <c r="F36" s="8"/>
      <c r="G36" s="66"/>
      <c r="H36" s="70"/>
      <c r="I36" s="70"/>
      <c r="J36" s="70"/>
      <c r="K36" s="70"/>
      <c r="L36" s="65"/>
      <c r="M36" s="8"/>
      <c r="N36" s="8"/>
      <c r="O36" s="8"/>
      <c r="P36" s="8"/>
      <c r="Q36" s="82"/>
      <c r="R36" s="83"/>
      <c r="S36" s="83"/>
      <c r="T36" s="83"/>
      <c r="U36" s="83"/>
    </row>
    <row r="37" spans="1:21" x14ac:dyDescent="0.2">
      <c r="A37">
        <v>2047</v>
      </c>
      <c r="B37" s="65"/>
      <c r="C37" s="8"/>
      <c r="D37" s="8"/>
      <c r="E37" s="8"/>
      <c r="F37" s="8"/>
      <c r="G37" s="66"/>
      <c r="H37" s="70"/>
      <c r="I37" s="70"/>
      <c r="J37" s="70"/>
      <c r="K37" s="70"/>
      <c r="L37" s="65"/>
      <c r="M37" s="8"/>
      <c r="N37" s="8"/>
      <c r="O37" s="8"/>
      <c r="P37" s="8"/>
      <c r="Q37" s="82"/>
      <c r="R37" s="83"/>
      <c r="S37" s="83"/>
      <c r="T37" s="83"/>
      <c r="U37" s="83"/>
    </row>
    <row r="38" spans="1:21" x14ac:dyDescent="0.2">
      <c r="A38">
        <v>2048</v>
      </c>
      <c r="B38" s="65"/>
      <c r="C38" s="8"/>
      <c r="D38" s="8"/>
      <c r="E38" s="8"/>
      <c r="F38" s="8"/>
      <c r="G38" s="66"/>
      <c r="H38" s="70"/>
      <c r="I38" s="70"/>
      <c r="J38" s="70"/>
      <c r="K38" s="70"/>
      <c r="L38" s="65"/>
      <c r="M38" s="8"/>
      <c r="N38" s="8"/>
      <c r="O38" s="8"/>
      <c r="P38" s="8"/>
      <c r="Q38" s="82"/>
      <c r="R38" s="83"/>
      <c r="S38" s="83"/>
      <c r="T38" s="83"/>
      <c r="U38" s="83"/>
    </row>
    <row r="39" spans="1:21" x14ac:dyDescent="0.2">
      <c r="A39">
        <v>2049</v>
      </c>
      <c r="B39" s="65"/>
      <c r="C39" s="8"/>
      <c r="D39" s="8"/>
      <c r="E39" s="8"/>
      <c r="F39" s="8"/>
      <c r="G39" s="66"/>
      <c r="H39" s="70"/>
      <c r="I39" s="70"/>
      <c r="J39" s="70"/>
      <c r="K39" s="70"/>
      <c r="L39" s="65"/>
      <c r="M39" s="8"/>
      <c r="N39" s="8"/>
      <c r="O39" s="8"/>
      <c r="P39" s="8"/>
      <c r="Q39" s="82"/>
      <c r="R39" s="83"/>
      <c r="S39" s="83"/>
      <c r="T39" s="83"/>
      <c r="U39" s="83"/>
    </row>
    <row r="40" spans="1:21" x14ac:dyDescent="0.2">
      <c r="A40">
        <v>2050</v>
      </c>
      <c r="B40" s="65"/>
      <c r="C40" s="8"/>
      <c r="D40" s="8"/>
      <c r="E40" s="8"/>
      <c r="F40" s="8"/>
      <c r="G40" s="66"/>
      <c r="H40" s="70"/>
      <c r="I40" s="70"/>
      <c r="J40" s="70"/>
      <c r="K40" s="70"/>
      <c r="L40" s="65"/>
      <c r="M40" s="8"/>
      <c r="N40" s="8"/>
      <c r="O40" s="8"/>
      <c r="P40" s="8"/>
      <c r="Q40" s="82"/>
      <c r="R40" s="83"/>
      <c r="S40" s="83"/>
      <c r="T40" s="83"/>
      <c r="U40" s="83"/>
    </row>
    <row r="62" spans="2:16" ht="17" thickBot="1" x14ac:dyDescent="0.25"/>
    <row r="63" spans="2:16" ht="22" thickBot="1" x14ac:dyDescent="0.3">
      <c r="B63" s="186" t="s">
        <v>261</v>
      </c>
      <c r="C63" s="187"/>
      <c r="D63" s="187"/>
      <c r="E63" s="187"/>
      <c r="F63" s="187"/>
      <c r="G63" s="187"/>
      <c r="H63" s="187"/>
      <c r="I63" s="187"/>
      <c r="J63" s="187"/>
      <c r="K63" s="187"/>
      <c r="L63" s="187"/>
      <c r="M63" s="187"/>
      <c r="N63" s="187"/>
      <c r="O63" s="187"/>
      <c r="P63" s="187"/>
    </row>
    <row r="64" spans="2:16" ht="17" thickBot="1" x14ac:dyDescent="0.25"/>
    <row r="65" spans="2:16" x14ac:dyDescent="0.2">
      <c r="B65" s="76" t="s">
        <v>262</v>
      </c>
      <c r="C65" s="73"/>
      <c r="D65" s="73"/>
      <c r="E65" s="73"/>
      <c r="F65" s="73"/>
      <c r="G65" s="22"/>
      <c r="H65" s="22"/>
      <c r="I65" s="22"/>
      <c r="J65" s="22"/>
      <c r="K65" s="23"/>
      <c r="N65" s="77" t="s">
        <v>263</v>
      </c>
      <c r="O65" s="22"/>
      <c r="P65" s="23"/>
    </row>
    <row r="66" spans="2:16" ht="17" thickBot="1" x14ac:dyDescent="0.25">
      <c r="B66" s="189" t="s">
        <v>271</v>
      </c>
      <c r="C66" s="190"/>
      <c r="D66" s="190"/>
      <c r="E66" s="190"/>
      <c r="F66" s="190"/>
      <c r="G66" s="190"/>
      <c r="H66" s="190"/>
      <c r="I66" s="190"/>
      <c r="J66" s="190"/>
      <c r="K66" s="191"/>
      <c r="N66" s="16" t="s">
        <v>271</v>
      </c>
      <c r="O66" s="17"/>
      <c r="P66" s="18"/>
    </row>
  </sheetData>
  <mergeCells count="6">
    <mergeCell ref="B66:K66"/>
    <mergeCell ref="B2:F2"/>
    <mergeCell ref="G2:K2"/>
    <mergeCell ref="L2:P2"/>
    <mergeCell ref="Q2:U2"/>
    <mergeCell ref="B63:P63"/>
  </mergeCells>
  <pageMargins left="0.7" right="0.7" top="0.78740157499999996" bottom="0.78740157499999996"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A000F-27C5-354C-BF5C-B3224793BEAE}">
  <sheetPr>
    <tabColor theme="9"/>
  </sheetPr>
  <dimension ref="A1:Q66"/>
  <sheetViews>
    <sheetView topLeftCell="G37" workbookViewId="0">
      <selection activeCell="D53" sqref="D53"/>
    </sheetView>
  </sheetViews>
  <sheetFormatPr baseColWidth="10" defaultRowHeight="16" x14ac:dyDescent="0.2"/>
  <cols>
    <col min="2" max="2" width="17" bestFit="1" customWidth="1"/>
    <col min="3" max="3" width="35.1640625" customWidth="1"/>
    <col min="4" max="4" width="11.33203125" bestFit="1" customWidth="1"/>
    <col min="5" max="5" width="5" customWidth="1"/>
    <col min="6" max="6" width="28.5" bestFit="1" customWidth="1"/>
    <col min="7" max="7" width="21" bestFit="1" customWidth="1"/>
    <col min="8" max="8" width="21" customWidth="1"/>
    <col min="9" max="9" width="4.33203125" customWidth="1"/>
    <col min="10" max="10" width="31" bestFit="1" customWidth="1"/>
    <col min="11" max="11" width="28.5" bestFit="1" customWidth="1"/>
    <col min="12" max="13" width="28.5" customWidth="1"/>
    <col min="14" max="14" width="14.6640625" bestFit="1" customWidth="1"/>
    <col min="15" max="15" width="31" bestFit="1" customWidth="1"/>
  </cols>
  <sheetData>
    <row r="1" spans="1:17" ht="17" thickBot="1" x14ac:dyDescent="0.25"/>
    <row r="2" spans="1:17" ht="17" thickBot="1" x14ac:dyDescent="0.25">
      <c r="A2" s="1"/>
      <c r="B2" s="180" t="s">
        <v>289</v>
      </c>
      <c r="C2" s="181"/>
      <c r="D2" s="181"/>
      <c r="E2" s="182"/>
      <c r="F2" s="180" t="s">
        <v>255</v>
      </c>
      <c r="G2" s="181"/>
      <c r="H2" s="181"/>
      <c r="I2" s="194"/>
      <c r="J2" s="185" t="s">
        <v>259</v>
      </c>
      <c r="K2" s="181"/>
      <c r="L2" s="181"/>
      <c r="M2" s="181"/>
      <c r="N2" s="180" t="s">
        <v>270</v>
      </c>
      <c r="O2" s="181"/>
      <c r="P2" s="181"/>
      <c r="Q2" s="182"/>
    </row>
    <row r="3" spans="1:17" x14ac:dyDescent="0.2">
      <c r="A3" s="10" t="s">
        <v>251</v>
      </c>
      <c r="B3" s="72" t="str">
        <f>Agora2019!B19</f>
        <v>Agora, 2019 (reference scenario)</v>
      </c>
      <c r="C3" s="73" t="str">
        <f>lit_review_raw!A31</f>
        <v>IEA, 2019</v>
      </c>
      <c r="D3" s="73" t="str">
        <f>lit_review_raw!A48</f>
        <v>Runge, 2020</v>
      </c>
      <c r="E3" s="73"/>
      <c r="F3" s="72" t="str">
        <f>B3</f>
        <v>Agora, 2019 (reference scenario)</v>
      </c>
      <c r="G3" s="10" t="str">
        <f>$C$3</f>
        <v>IEA, 2019</v>
      </c>
      <c r="H3" s="10" t="str">
        <f>D3</f>
        <v>Runge, 2020</v>
      </c>
      <c r="I3" s="10"/>
      <c r="J3" s="72" t="str">
        <f>B3</f>
        <v>Agora, 2019 (reference scenario)</v>
      </c>
      <c r="K3" s="10" t="str">
        <f>$C$3</f>
        <v>IEA, 2019</v>
      </c>
      <c r="L3" s="10" t="str">
        <f>H3</f>
        <v>Runge, 2020</v>
      </c>
      <c r="M3" s="10"/>
      <c r="N3" s="134" t="str">
        <f>B3</f>
        <v>Agora, 2019 (reference scenario)</v>
      </c>
      <c r="O3" s="10" t="str">
        <f>$C$3</f>
        <v>IEA, 2019</v>
      </c>
      <c r="P3" s="10" t="str">
        <f>L3</f>
        <v>Runge, 2020</v>
      </c>
      <c r="Q3" s="10"/>
    </row>
    <row r="4" spans="1:17" s="26" customFormat="1" ht="136" x14ac:dyDescent="0.2">
      <c r="A4" s="99" t="s">
        <v>260</v>
      </c>
      <c r="B4" s="106" t="str">
        <f>Agora2019!A14</f>
        <v>liquid fuel conversion: methanol synthesis OR FT (same costs, FT incl. RWGS)</v>
      </c>
      <c r="C4" s="99" t="str">
        <f>lit_review_raw!C31</f>
        <v>'today' assumed to be 2020, 'long-term' assumed to be 2050, unclear whether FT is with or without RWGS, FT efficeincy values LHV-based, no information on electrolysis type</v>
      </c>
      <c r="D4" s="99"/>
      <c r="E4" s="99"/>
      <c r="F4" s="106" t="str">
        <f>B4</f>
        <v>liquid fuel conversion: methanol synthesis OR FT (same costs, FT incl. RWGS)</v>
      </c>
      <c r="G4" s="99" t="str">
        <f>$C$4</f>
        <v>'today' assumed to be 2020, 'long-term' assumed to be 2050, unclear whether FT is with or without RWGS, FT efficeincy values LHV-based, no information on electrolysis type</v>
      </c>
      <c r="H4" s="99"/>
      <c r="I4" s="99"/>
      <c r="J4" s="106" t="str">
        <f>B4</f>
        <v>liquid fuel conversion: methanol synthesis OR FT (same costs, FT incl. RWGS)</v>
      </c>
      <c r="K4" s="99" t="str">
        <f>$C$4</f>
        <v>'today' assumed to be 2020, 'long-term' assumed to be 2050, unclear whether FT is with or without RWGS, FT efficeincy values LHV-based, no information on electrolysis type</v>
      </c>
      <c r="L4" s="99"/>
      <c r="M4" s="99"/>
      <c r="N4" s="106" t="str">
        <f>B4</f>
        <v>liquid fuel conversion: methanol synthesis OR FT (same costs, FT incl. RWGS)</v>
      </c>
      <c r="O4" s="99" t="str">
        <f>$C$4</f>
        <v>'today' assumed to be 2020, 'long-term' assumed to be 2050, unclear whether FT is with or without RWGS, FT efficeincy values LHV-based, no information on electrolysis type</v>
      </c>
      <c r="P4" s="99"/>
      <c r="Q4" s="99"/>
    </row>
    <row r="5" spans="1:17" x14ac:dyDescent="0.2">
      <c r="A5">
        <v>2015</v>
      </c>
      <c r="B5" s="65"/>
      <c r="F5" s="66"/>
      <c r="G5" s="60"/>
      <c r="H5" s="60"/>
      <c r="I5" s="60"/>
      <c r="J5" s="67" t="s">
        <v>232</v>
      </c>
      <c r="K5" s="68">
        <f>lit_review_raw!AG31</f>
        <v>30</v>
      </c>
      <c r="L5" s="68"/>
      <c r="M5" s="146"/>
    </row>
    <row r="6" spans="1:17" x14ac:dyDescent="0.2">
      <c r="A6">
        <v>2016</v>
      </c>
      <c r="B6" s="65"/>
      <c r="F6" s="66"/>
      <c r="G6" s="60"/>
      <c r="H6" s="60"/>
      <c r="I6" s="60"/>
      <c r="J6" s="66"/>
      <c r="K6" s="70"/>
      <c r="L6" s="70"/>
      <c r="M6" s="133"/>
    </row>
    <row r="7" spans="1:17" x14ac:dyDescent="0.2">
      <c r="A7">
        <v>2017</v>
      </c>
      <c r="B7" s="65"/>
      <c r="F7" s="66"/>
      <c r="G7" s="60"/>
      <c r="H7" s="60"/>
      <c r="I7" s="60"/>
      <c r="J7" s="65"/>
      <c r="K7" s="8"/>
      <c r="L7" s="8"/>
      <c r="M7" s="133"/>
    </row>
    <row r="8" spans="1:17" x14ac:dyDescent="0.2">
      <c r="A8">
        <v>2018</v>
      </c>
      <c r="B8" s="65"/>
      <c r="F8" s="66"/>
      <c r="G8" s="60"/>
      <c r="H8" s="60"/>
      <c r="I8" s="60"/>
      <c r="J8" s="65"/>
      <c r="N8" s="82"/>
      <c r="O8" s="59"/>
    </row>
    <row r="9" spans="1:17" x14ac:dyDescent="0.2">
      <c r="A9">
        <v>2019</v>
      </c>
      <c r="B9" s="65"/>
      <c r="F9" s="66"/>
      <c r="G9" s="60"/>
      <c r="H9" s="60"/>
      <c r="I9" s="60"/>
      <c r="J9" s="65"/>
      <c r="N9" s="82"/>
      <c r="O9" s="59"/>
    </row>
    <row r="10" spans="1:17" x14ac:dyDescent="0.2">
      <c r="A10">
        <v>2020</v>
      </c>
      <c r="B10" s="65">
        <f>Agora2019!D14</f>
        <v>788</v>
      </c>
      <c r="C10">
        <f>lit_review_raw!AD31</f>
        <v>810</v>
      </c>
      <c r="F10" s="66">
        <f>Agora2019!D15</f>
        <v>0.03</v>
      </c>
      <c r="G10" s="60">
        <f>lit_review_raw!AE31</f>
        <v>1.4999999999999999E-2</v>
      </c>
      <c r="H10" s="60"/>
      <c r="I10" s="60"/>
      <c r="J10" s="65"/>
      <c r="N10" s="82">
        <f>Agora2019!D16</f>
        <v>0.8</v>
      </c>
      <c r="O10" s="59">
        <f>lit_review_raw!AJ31</f>
        <v>0.64</v>
      </c>
    </row>
    <row r="11" spans="1:17" x14ac:dyDescent="0.2">
      <c r="A11">
        <v>2021</v>
      </c>
      <c r="B11" s="65"/>
      <c r="F11" s="66"/>
      <c r="G11" s="60"/>
      <c r="H11" s="60"/>
      <c r="I11" s="60"/>
      <c r="J11" s="65"/>
      <c r="N11" s="82"/>
      <c r="O11" s="59"/>
    </row>
    <row r="12" spans="1:17" x14ac:dyDescent="0.2">
      <c r="A12">
        <v>2022</v>
      </c>
      <c r="B12" s="65"/>
      <c r="F12" s="66"/>
      <c r="G12" s="60"/>
      <c r="H12" s="60"/>
      <c r="I12" s="60"/>
      <c r="J12" s="65"/>
      <c r="K12" s="8"/>
      <c r="L12" s="8"/>
      <c r="M12" s="8"/>
      <c r="N12" s="82"/>
      <c r="O12" s="59"/>
    </row>
    <row r="13" spans="1:17" x14ac:dyDescent="0.2">
      <c r="A13">
        <v>2023</v>
      </c>
      <c r="B13" s="65"/>
      <c r="F13" s="66"/>
      <c r="G13" s="60"/>
      <c r="H13" s="60"/>
      <c r="I13" s="60"/>
      <c r="J13" s="65"/>
      <c r="K13" s="8"/>
      <c r="L13" s="8"/>
      <c r="M13" s="8"/>
      <c r="N13" s="82"/>
      <c r="O13" s="59"/>
    </row>
    <row r="14" spans="1:17" x14ac:dyDescent="0.2">
      <c r="A14">
        <v>2024</v>
      </c>
      <c r="B14" s="65"/>
      <c r="F14" s="66"/>
      <c r="G14" s="60"/>
      <c r="H14" s="60"/>
      <c r="I14" s="60"/>
      <c r="J14" s="65"/>
      <c r="K14" s="8"/>
      <c r="L14" s="8"/>
      <c r="M14" s="8"/>
      <c r="N14" s="82"/>
      <c r="O14" s="59"/>
    </row>
    <row r="15" spans="1:17" x14ac:dyDescent="0.2">
      <c r="A15">
        <v>2025</v>
      </c>
      <c r="B15" s="65"/>
      <c r="F15" s="66"/>
      <c r="G15" s="60"/>
      <c r="H15" s="60"/>
      <c r="I15" s="60"/>
      <c r="J15" s="65"/>
      <c r="K15" s="8"/>
      <c r="L15" s="8"/>
      <c r="M15" s="8"/>
      <c r="N15" s="82"/>
      <c r="O15" s="59"/>
    </row>
    <row r="16" spans="1:17" x14ac:dyDescent="0.2">
      <c r="A16">
        <v>2026</v>
      </c>
      <c r="B16" s="65"/>
      <c r="F16" s="66"/>
      <c r="G16" s="60"/>
      <c r="H16" s="60"/>
      <c r="I16" s="60"/>
      <c r="J16" s="65"/>
      <c r="K16" s="8"/>
      <c r="L16" s="8"/>
      <c r="M16" s="8"/>
      <c r="N16" s="82"/>
      <c r="O16" s="59"/>
    </row>
    <row r="17" spans="1:16" x14ac:dyDescent="0.2">
      <c r="A17">
        <v>2027</v>
      </c>
      <c r="B17" s="65"/>
      <c r="F17" s="66"/>
      <c r="G17" s="60"/>
      <c r="H17" s="60"/>
      <c r="I17" s="60"/>
      <c r="J17" s="65"/>
      <c r="K17" s="8"/>
      <c r="L17" s="8"/>
      <c r="M17" s="8"/>
      <c r="N17" s="82"/>
      <c r="O17" s="59"/>
    </row>
    <row r="18" spans="1:16" x14ac:dyDescent="0.2">
      <c r="A18">
        <v>2028</v>
      </c>
      <c r="B18" s="65"/>
      <c r="F18" s="66"/>
      <c r="G18" s="60"/>
      <c r="H18" s="60"/>
      <c r="I18" s="60"/>
      <c r="J18" s="65"/>
      <c r="K18" s="8"/>
      <c r="L18" s="8"/>
      <c r="M18" s="8"/>
      <c r="N18" s="82"/>
      <c r="O18" s="59"/>
    </row>
    <row r="19" spans="1:16" x14ac:dyDescent="0.2">
      <c r="A19">
        <v>2029</v>
      </c>
      <c r="B19" s="65"/>
      <c r="F19" s="66"/>
      <c r="G19" s="60"/>
      <c r="H19" s="60"/>
      <c r="I19" s="60"/>
      <c r="J19" s="65"/>
      <c r="K19" s="8"/>
      <c r="L19" s="8"/>
      <c r="M19" s="8"/>
      <c r="N19" s="82"/>
      <c r="O19" s="59"/>
    </row>
    <row r="20" spans="1:16" x14ac:dyDescent="0.2">
      <c r="A20">
        <v>2030</v>
      </c>
      <c r="B20" s="65">
        <f>Agora2019!E14</f>
        <v>677</v>
      </c>
      <c r="C20">
        <f>lit_review_raw!AD32</f>
        <v>630</v>
      </c>
      <c r="F20" s="66">
        <f>Agora2019!E15</f>
        <v>0.03</v>
      </c>
      <c r="G20" s="60">
        <f>lit_review_raw!AE32</f>
        <v>1.4999999999999999E-2</v>
      </c>
      <c r="H20" s="60"/>
      <c r="I20" s="60"/>
      <c r="J20" s="65"/>
      <c r="K20" s="8"/>
      <c r="L20" s="8"/>
      <c r="M20" s="8"/>
      <c r="N20" s="82">
        <f>N10</f>
        <v>0.8</v>
      </c>
      <c r="O20" s="59">
        <f>lit_review_raw!AJ32</f>
        <v>0.69</v>
      </c>
    </row>
    <row r="21" spans="1:16" x14ac:dyDescent="0.2">
      <c r="A21">
        <v>2031</v>
      </c>
      <c r="B21" s="65"/>
      <c r="F21" s="66"/>
      <c r="G21" s="60"/>
      <c r="H21" s="60"/>
      <c r="I21" s="60"/>
      <c r="J21" s="65"/>
      <c r="K21" s="8"/>
      <c r="L21" s="8"/>
      <c r="M21" s="8"/>
      <c r="N21" s="82"/>
      <c r="O21" s="59"/>
    </row>
    <row r="22" spans="1:16" x14ac:dyDescent="0.2">
      <c r="A22">
        <v>2032</v>
      </c>
      <c r="B22" s="65"/>
      <c r="F22" s="66"/>
      <c r="G22" s="60"/>
      <c r="H22" s="60"/>
      <c r="I22" s="60"/>
      <c r="J22" s="65"/>
      <c r="K22" s="8"/>
      <c r="L22" s="8"/>
      <c r="M22" s="8"/>
      <c r="N22" s="82"/>
      <c r="O22" s="59"/>
    </row>
    <row r="23" spans="1:16" x14ac:dyDescent="0.2">
      <c r="A23">
        <v>2033</v>
      </c>
      <c r="B23" s="65"/>
      <c r="F23" s="66"/>
      <c r="G23" s="60"/>
      <c r="H23" s="60"/>
      <c r="I23" s="60"/>
      <c r="J23" s="65"/>
      <c r="K23" s="8"/>
      <c r="L23" s="8"/>
      <c r="M23" s="8"/>
      <c r="N23" s="82"/>
      <c r="O23" s="59"/>
    </row>
    <row r="24" spans="1:16" x14ac:dyDescent="0.2">
      <c r="A24">
        <v>2034</v>
      </c>
      <c r="B24" s="65"/>
      <c r="D24" s="52">
        <f>D25</f>
        <v>183</v>
      </c>
      <c r="F24" s="66"/>
      <c r="G24" s="60"/>
      <c r="H24" s="148">
        <f>H25</f>
        <v>0.04</v>
      </c>
      <c r="I24" s="60"/>
      <c r="J24" s="65"/>
      <c r="K24" s="8"/>
      <c r="L24" s="8"/>
      <c r="M24" s="8"/>
      <c r="N24" s="82"/>
      <c r="O24" s="59"/>
      <c r="P24" s="147">
        <f>P25</f>
        <v>0.83399999999999996</v>
      </c>
    </row>
    <row r="25" spans="1:16" x14ac:dyDescent="0.2">
      <c r="A25">
        <v>2035</v>
      </c>
      <c r="B25" s="65"/>
      <c r="D25">
        <f>lit_review_raw!BA48</f>
        <v>183</v>
      </c>
      <c r="F25" s="66"/>
      <c r="G25" s="60"/>
      <c r="H25" s="60">
        <f>lit_review_raw!BB48</f>
        <v>0.04</v>
      </c>
      <c r="I25" s="60"/>
      <c r="J25" s="65"/>
      <c r="K25" s="8"/>
      <c r="L25" s="8">
        <f>lit_review_raw!BE48</f>
        <v>20</v>
      </c>
      <c r="M25" s="8"/>
      <c r="N25" s="82"/>
      <c r="O25" s="59"/>
      <c r="P25" s="59">
        <f>lit_review_raw!BC48</f>
        <v>0.83399999999999996</v>
      </c>
    </row>
    <row r="26" spans="1:16" x14ac:dyDescent="0.2">
      <c r="A26">
        <v>2036</v>
      </c>
      <c r="B26" s="65"/>
      <c r="F26" s="66"/>
      <c r="G26" s="60"/>
      <c r="H26" s="60"/>
      <c r="I26" s="60"/>
      <c r="J26" s="65"/>
      <c r="K26" s="8"/>
      <c r="L26" s="8"/>
      <c r="M26" s="8"/>
      <c r="N26" s="82"/>
      <c r="O26" s="59"/>
    </row>
    <row r="27" spans="1:16" x14ac:dyDescent="0.2">
      <c r="A27">
        <v>2037</v>
      </c>
      <c r="B27" s="65"/>
      <c r="F27" s="66"/>
      <c r="G27" s="60"/>
      <c r="H27" s="60"/>
      <c r="I27" s="60"/>
      <c r="J27" s="65"/>
      <c r="K27" s="8"/>
      <c r="L27" s="8"/>
      <c r="M27" s="8"/>
      <c r="N27" s="82"/>
      <c r="O27" s="59"/>
    </row>
    <row r="28" spans="1:16" x14ac:dyDescent="0.2">
      <c r="A28">
        <v>2038</v>
      </c>
      <c r="B28" s="65"/>
      <c r="F28" s="66"/>
      <c r="G28" s="60"/>
      <c r="H28" s="60"/>
      <c r="I28" s="60"/>
      <c r="J28" s="65"/>
      <c r="K28" s="8"/>
      <c r="L28" s="8"/>
      <c r="M28" s="8"/>
      <c r="N28" s="82"/>
      <c r="O28" s="59"/>
    </row>
    <row r="29" spans="1:16" x14ac:dyDescent="0.2">
      <c r="A29">
        <v>2039</v>
      </c>
      <c r="B29" s="65"/>
      <c r="F29" s="66"/>
      <c r="G29" s="60"/>
      <c r="H29" s="60"/>
      <c r="I29" s="60"/>
      <c r="J29" s="65"/>
      <c r="K29" s="8"/>
      <c r="L29" s="8"/>
      <c r="M29" s="8"/>
      <c r="N29" s="82"/>
      <c r="O29" s="59"/>
    </row>
    <row r="30" spans="1:16" x14ac:dyDescent="0.2">
      <c r="A30">
        <v>2040</v>
      </c>
      <c r="B30" s="65"/>
      <c r="F30" s="66"/>
      <c r="G30" s="60"/>
      <c r="H30" s="60"/>
      <c r="I30" s="60"/>
      <c r="J30" s="65"/>
      <c r="K30" s="8"/>
      <c r="L30" s="8"/>
      <c r="M30" s="8"/>
      <c r="N30" s="82"/>
      <c r="O30" s="59"/>
    </row>
    <row r="31" spans="1:16" x14ac:dyDescent="0.2">
      <c r="A31">
        <v>2041</v>
      </c>
      <c r="B31" s="65"/>
      <c r="F31" s="66"/>
      <c r="G31" s="60"/>
      <c r="H31" s="60"/>
      <c r="I31" s="60"/>
      <c r="J31" s="65"/>
      <c r="K31" s="8"/>
      <c r="L31" s="8"/>
      <c r="M31" s="8"/>
      <c r="N31" s="82"/>
      <c r="O31" s="59"/>
    </row>
    <row r="32" spans="1:16" x14ac:dyDescent="0.2">
      <c r="A32">
        <v>2042</v>
      </c>
      <c r="B32" s="65"/>
      <c r="F32" s="66"/>
      <c r="G32" s="60"/>
      <c r="H32" s="60"/>
      <c r="I32" s="60"/>
      <c r="J32" s="65"/>
      <c r="K32" s="8"/>
      <c r="L32" s="8"/>
      <c r="M32" s="8"/>
      <c r="N32" s="82"/>
      <c r="O32" s="59"/>
    </row>
    <row r="33" spans="1:15" x14ac:dyDescent="0.2">
      <c r="A33">
        <v>2043</v>
      </c>
      <c r="B33" s="65"/>
      <c r="F33" s="66"/>
      <c r="G33" s="60"/>
      <c r="H33" s="60"/>
      <c r="I33" s="60"/>
      <c r="J33" s="65"/>
      <c r="K33" s="8"/>
      <c r="L33" s="8"/>
      <c r="M33" s="8"/>
      <c r="N33" s="82"/>
      <c r="O33" s="59"/>
    </row>
    <row r="34" spans="1:15" x14ac:dyDescent="0.2">
      <c r="A34">
        <v>2044</v>
      </c>
      <c r="B34" s="65"/>
      <c r="F34" s="66"/>
      <c r="G34" s="60"/>
      <c r="H34" s="60"/>
      <c r="I34" s="60"/>
      <c r="J34" s="65"/>
      <c r="K34" s="8"/>
      <c r="L34" s="8"/>
      <c r="M34" s="8"/>
      <c r="N34" s="82"/>
      <c r="O34" s="59"/>
    </row>
    <row r="35" spans="1:15" x14ac:dyDescent="0.2">
      <c r="A35">
        <v>2045</v>
      </c>
      <c r="B35" s="65"/>
      <c r="F35" s="66"/>
      <c r="G35" s="60"/>
      <c r="H35" s="60"/>
      <c r="I35" s="60"/>
      <c r="J35" s="65"/>
      <c r="K35" s="8"/>
      <c r="L35" s="8"/>
      <c r="M35" s="8"/>
      <c r="N35" s="82"/>
      <c r="O35" s="59"/>
    </row>
    <row r="36" spans="1:15" x14ac:dyDescent="0.2">
      <c r="A36">
        <v>2046</v>
      </c>
      <c r="B36" s="65"/>
      <c r="F36" s="66"/>
      <c r="G36" s="60"/>
      <c r="H36" s="60"/>
      <c r="I36" s="60"/>
      <c r="J36" s="65"/>
      <c r="K36" s="8"/>
      <c r="L36" s="8"/>
      <c r="M36" s="8"/>
      <c r="N36" s="82"/>
      <c r="O36" s="59"/>
    </row>
    <row r="37" spans="1:15" x14ac:dyDescent="0.2">
      <c r="A37">
        <v>2047</v>
      </c>
      <c r="B37" s="65"/>
      <c r="F37" s="66"/>
      <c r="G37" s="60"/>
      <c r="H37" s="60"/>
      <c r="I37" s="60"/>
      <c r="J37" s="65"/>
      <c r="K37" s="8"/>
      <c r="L37" s="8"/>
      <c r="M37" s="8"/>
      <c r="N37" s="82"/>
      <c r="O37" s="59"/>
    </row>
    <row r="38" spans="1:15" x14ac:dyDescent="0.2">
      <c r="A38">
        <v>2048</v>
      </c>
      <c r="B38" s="65"/>
      <c r="F38" s="66"/>
      <c r="G38" s="60"/>
      <c r="H38" s="60"/>
      <c r="I38" s="60"/>
      <c r="J38" s="65"/>
      <c r="K38" s="8"/>
      <c r="L38" s="8"/>
      <c r="M38" s="8"/>
      <c r="N38" s="82"/>
      <c r="O38" s="59"/>
    </row>
    <row r="39" spans="1:15" x14ac:dyDescent="0.2">
      <c r="A39">
        <v>2049</v>
      </c>
      <c r="B39" s="65"/>
      <c r="F39" s="66"/>
      <c r="G39" s="60"/>
      <c r="H39" s="60"/>
      <c r="I39" s="60"/>
      <c r="J39" s="65"/>
      <c r="K39" s="8"/>
      <c r="L39" s="8"/>
      <c r="M39" s="8"/>
      <c r="N39" s="82"/>
      <c r="O39" s="59"/>
    </row>
    <row r="40" spans="1:15" x14ac:dyDescent="0.2">
      <c r="A40">
        <v>2050</v>
      </c>
      <c r="B40" s="65">
        <f>Agora2019!F14</f>
        <v>500</v>
      </c>
      <c r="C40">
        <f>lit_review_raw!AD33</f>
        <v>405</v>
      </c>
      <c r="F40" s="66">
        <f>Agora2019!F15</f>
        <v>0.03</v>
      </c>
      <c r="G40" s="60">
        <f>lit_review_raw!AE33</f>
        <v>1.4999999999999999E-2</v>
      </c>
      <c r="H40" s="60"/>
      <c r="I40" s="60"/>
      <c r="J40" s="65"/>
      <c r="K40" s="8"/>
      <c r="L40" s="8"/>
      <c r="M40" s="8"/>
      <c r="N40" s="82">
        <f>N10</f>
        <v>0.8</v>
      </c>
      <c r="O40" s="59">
        <f>lit_review_raw!AJ33</f>
        <v>0.74</v>
      </c>
    </row>
    <row r="41" spans="1:15" x14ac:dyDescent="0.2">
      <c r="N41" s="59"/>
      <c r="O41" s="59"/>
    </row>
    <row r="63" spans="2:15" ht="21" x14ac:dyDescent="0.25">
      <c r="B63" s="192" t="s">
        <v>261</v>
      </c>
      <c r="C63" s="193"/>
      <c r="D63" s="193"/>
      <c r="E63" s="193"/>
      <c r="F63" s="193"/>
      <c r="G63" s="193"/>
      <c r="H63" s="193"/>
      <c r="I63" s="193"/>
      <c r="J63" s="193"/>
      <c r="K63" s="193"/>
      <c r="L63" s="193"/>
      <c r="M63" s="193"/>
      <c r="N63" s="193"/>
      <c r="O63" s="193"/>
    </row>
    <row r="64" spans="2:15" ht="17" thickBot="1" x14ac:dyDescent="0.25"/>
    <row r="65" spans="2:15" x14ac:dyDescent="0.2">
      <c r="B65" s="76" t="s">
        <v>262</v>
      </c>
      <c r="C65" s="22"/>
      <c r="D65" s="22"/>
      <c r="E65" s="22"/>
      <c r="F65" s="23"/>
      <c r="J65" s="76" t="s">
        <v>263</v>
      </c>
      <c r="K65" s="22"/>
      <c r="L65" s="22"/>
      <c r="M65" s="22"/>
      <c r="N65" s="22"/>
      <c r="O65" s="23"/>
    </row>
    <row r="66" spans="2:15" ht="18" customHeight="1" thickBot="1" x14ac:dyDescent="0.25">
      <c r="B66" s="189" t="s">
        <v>303</v>
      </c>
      <c r="C66" s="190"/>
      <c r="D66" s="190"/>
      <c r="E66" s="190"/>
      <c r="F66" s="191"/>
      <c r="J66" s="108" t="s">
        <v>305</v>
      </c>
      <c r="K66" s="17" t="str">
        <f>B3</f>
        <v>Agora, 2019 (reference scenario)</v>
      </c>
      <c r="L66" s="17"/>
      <c r="M66" s="17"/>
      <c r="N66" s="102" t="s">
        <v>304</v>
      </c>
      <c r="O66" s="18" t="str">
        <f>C3</f>
        <v>IEA, 2019</v>
      </c>
    </row>
  </sheetData>
  <mergeCells count="6">
    <mergeCell ref="B66:F66"/>
    <mergeCell ref="B63:O63"/>
    <mergeCell ref="B2:E2"/>
    <mergeCell ref="F2:I2"/>
    <mergeCell ref="J2:M2"/>
    <mergeCell ref="N2:Q2"/>
  </mergeCells>
  <pageMargins left="0.7" right="0.7" top="0.78740157499999996" bottom="0.78740157499999996"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829DE-3FDA-DA43-B4A4-1897D49D94FF}">
  <dimension ref="A1:F8"/>
  <sheetViews>
    <sheetView workbookViewId="0">
      <selection activeCell="C9" sqref="C9"/>
    </sheetView>
  </sheetViews>
  <sheetFormatPr baseColWidth="10" defaultRowHeight="16" x14ac:dyDescent="0.2"/>
  <cols>
    <col min="1" max="1" width="12.1640625" bestFit="1" customWidth="1"/>
  </cols>
  <sheetData>
    <row r="1" spans="1:6" x14ac:dyDescent="0.2">
      <c r="A1" t="s">
        <v>65</v>
      </c>
    </row>
    <row r="2" spans="1:6" x14ac:dyDescent="0.2">
      <c r="A2" t="s">
        <v>62</v>
      </c>
      <c r="B2" t="s">
        <v>63</v>
      </c>
      <c r="C2" t="s">
        <v>64</v>
      </c>
      <c r="D2" t="s">
        <v>50</v>
      </c>
      <c r="E2" t="s">
        <v>66</v>
      </c>
    </row>
    <row r="3" spans="1:6" x14ac:dyDescent="0.2">
      <c r="A3" t="s">
        <v>60</v>
      </c>
      <c r="B3" t="s">
        <v>61</v>
      </c>
      <c r="C3">
        <v>42</v>
      </c>
      <c r="D3" t="s">
        <v>67</v>
      </c>
    </row>
    <row r="4" spans="1:6" x14ac:dyDescent="0.2">
      <c r="A4" t="s">
        <v>122</v>
      </c>
      <c r="B4" t="s">
        <v>123</v>
      </c>
      <c r="C4">
        <v>0.9</v>
      </c>
      <c r="D4" t="s">
        <v>124</v>
      </c>
    </row>
    <row r="5" spans="1:6" x14ac:dyDescent="0.2">
      <c r="A5" t="s">
        <v>187</v>
      </c>
      <c r="B5" t="s">
        <v>188</v>
      </c>
      <c r="C5" s="49">
        <f>1/33.3</f>
        <v>3.0030030030030033E-2</v>
      </c>
      <c r="D5" t="s">
        <v>335</v>
      </c>
      <c r="F5" t="s">
        <v>51</v>
      </c>
    </row>
    <row r="6" spans="1:6" x14ac:dyDescent="0.2">
      <c r="A6" t="s">
        <v>187</v>
      </c>
      <c r="B6" t="s">
        <v>308</v>
      </c>
      <c r="C6">
        <v>0.09</v>
      </c>
      <c r="D6" t="s">
        <v>307</v>
      </c>
      <c r="F6" t="s">
        <v>51</v>
      </c>
    </row>
    <row r="7" spans="1:6" x14ac:dyDescent="0.2">
      <c r="A7" t="s">
        <v>325</v>
      </c>
      <c r="B7" t="s">
        <v>123</v>
      </c>
      <c r="C7">
        <v>1.1499999999999999</v>
      </c>
      <c r="D7" t="s">
        <v>324</v>
      </c>
    </row>
    <row r="8" spans="1:6" x14ac:dyDescent="0.2">
      <c r="A8" t="s">
        <v>520</v>
      </c>
      <c r="B8" t="s">
        <v>521</v>
      </c>
      <c r="C8">
        <v>1.8360000000000001</v>
      </c>
      <c r="D8" t="s">
        <v>307</v>
      </c>
    </row>
  </sheetData>
  <hyperlinks>
    <hyperlink ref="F5" r:id="rId1" xr:uid="{BB4D24EF-B825-F342-992F-BA5E7F37D6F7}"/>
    <hyperlink ref="F6" r:id="rId2" xr:uid="{947DFF96-EE37-0645-8249-8032D66C59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overview</vt:lpstr>
      <vt:lpstr>data</vt:lpstr>
      <vt:lpstr>lit_review_raw</vt:lpstr>
      <vt:lpstr>Fasihi, 2019</vt:lpstr>
      <vt:lpstr>Cole, 2019</vt:lpstr>
      <vt:lpstr>Gorre, 2019</vt:lpstr>
      <vt:lpstr>Agora2019</vt:lpstr>
      <vt:lpstr>EUC2018</vt:lpstr>
      <vt:lpstr>Tsiropoulos2018 (JRC)</vt:lpstr>
      <vt:lpstr>Vartiainen2020</vt:lpstr>
      <vt:lpstr>PV</vt:lpstr>
      <vt:lpstr>on-shore_wind</vt:lpstr>
      <vt:lpstr>off-shore_wind</vt:lpstr>
      <vt:lpstr>battery</vt:lpstr>
      <vt:lpstr>CSP</vt:lpstr>
      <vt:lpstr>electrolyser</vt:lpstr>
      <vt:lpstr>stack_replacement</vt:lpstr>
      <vt:lpstr>H2 storage</vt:lpstr>
      <vt:lpstr>FT</vt:lpstr>
      <vt:lpstr>constants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mdzwg7k44o@student.ethz.ch</dc:creator>
  <cp:lastModifiedBy>Microsoft Office User</cp:lastModifiedBy>
  <dcterms:created xsi:type="dcterms:W3CDTF">2020-06-16T11:08:11Z</dcterms:created>
  <dcterms:modified xsi:type="dcterms:W3CDTF">2021-02-09T12:12:48Z</dcterms:modified>
</cp:coreProperties>
</file>