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LokaleDaten\GDrive\RWorkspace\fd.maxent\inst\"/>
    </mc:Choice>
  </mc:AlternateContent>
  <xr:revisionPtr revIDLastSave="0" documentId="13_ncr:11_{09C1DF03-E77E-4323-902E-31237865ED73}" xr6:coauthVersionLast="43" xr6:coauthVersionMax="43" xr10:uidLastSave="{00000000-0000-0000-0000-000000000000}"/>
  <bookViews>
    <workbookView xWindow="1284" yWindow="-108" windowWidth="21864" windowHeight="13176" activeTab="2" xr2:uid="{00000000-000D-0000-FFFF-FFFF00000000}"/>
  </bookViews>
  <sheets>
    <sheet name="tab.votes" sheetId="5" r:id="rId1"/>
    <sheet name="tab.base" sheetId="10" r:id="rId2"/>
    <sheet name="tab.gender.votes" sheetId="6" r:id="rId3"/>
    <sheet name="tab.edu.votes" sheetId="7" r:id="rId4"/>
    <sheet name="src.edu.votes" sheetId="3" r:id="rId5"/>
    <sheet name="src.base" sheetId="9" r:id="rId6"/>
    <sheet name="src.votes" sheetId="1" r:id="rId7"/>
    <sheet name="src.gender.vote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2" i="5"/>
  <c r="D3" i="10"/>
  <c r="D4" i="10"/>
  <c r="D5" i="10"/>
  <c r="D6" i="10"/>
  <c r="D7" i="10"/>
  <c r="D8" i="10"/>
  <c r="D9" i="10"/>
  <c r="D2" i="10"/>
  <c r="C8" i="10"/>
  <c r="C4" i="10"/>
  <c r="C3" i="10"/>
  <c r="C6" i="10"/>
  <c r="C7" i="10" s="1"/>
  <c r="J4" i="9"/>
  <c r="I4" i="9"/>
  <c r="J3" i="9"/>
  <c r="J5" i="9"/>
  <c r="I5" i="9"/>
  <c r="J6" i="9"/>
  <c r="I6" i="9"/>
  <c r="D10" i="3"/>
  <c r="E10" i="3"/>
  <c r="F10" i="3"/>
  <c r="G10" i="3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<sst xmlns="http://schemas.openxmlformats.org/spreadsheetml/2006/main" count="209" uniqueCount="87">
  <si>
    <t>Partei</t>
  </si>
  <si>
    <t>Stimmen</t>
  </si>
  <si>
    <t>Sitze</t>
  </si>
  <si>
    <t>Anzahl</t>
  </si>
  <si>
    <t>%</t>
  </si>
  <si>
    <t>+/−</t>
  </si>
  <si>
    <t>Christlich Demokratische Union Deutschlands (CDU)</t>
  </si>
  <si>
    <t>−7,5</t>
  </si>
  <si>
    <t>−6</t>
  </si>
  <si>
    <t>Bündnis 90/Die Grünen (Grüne)</t>
  </si>
  <si>
    <t>Sozialdemokratische Partei Deutschlands (SPD)</t>
  </si>
  <si>
    <t>−11,4</t>
  </si>
  <si>
    <t>−11</t>
  </si>
  <si>
    <t>Alternative für Deutschland (AfD)</t>
  </si>
  <si>
    <t>Christlich-Soziale Union in Bayern (CSU)</t>
  </si>
  <si>
    <t>Die Linke (Linke)</t>
  </si>
  <si>
    <t>−1,9</t>
  </si>
  <si>
    <t>−2</t>
  </si>
  <si>
    <t>Freie Demokratische Partei (FDP)</t>
  </si>
  <si>
    <t>Die PARTEI (PARTEI)</t>
  </si>
  <si>
    <t>Freie Wähler (FW)</t>
  </si>
  <si>
    <t>Partei Mensch Umwelt Tierschutz (Tierschutzpartei)</t>
  </si>
  <si>
    <t>±0</t>
  </si>
  <si>
    <t>Ökologisch-Demokratische Partei (ÖDP)</t>
  </si>
  <si>
    <t>Familien-Partei Deutschlands (Familie)</t>
  </si>
  <si>
    <t>Volt Deutschland (Volt)</t>
  </si>
  <si>
    <t>neu</t>
  </si>
  <si>
    <t>Piratenpartei Deutschland (Piraten)</t>
  </si>
  <si>
    <t>−0,7</t>
  </si>
  <si>
    <t>Demokratie in Europa – DiEM25 (DiEM25)</t>
  </si>
  <si>
    <t>—</t>
  </si>
  <si>
    <t>Nationaldemokratische Partei Deutschlands (NPD)</t>
  </si>
  <si>
    <t>−1</t>
  </si>
  <si>
    <t>Aktion Partei für Tierschutz (TIERSCHUTZ hier!)</t>
  </si>
  <si>
    <t>Partei für die Tiere Deutschland (Partei für die Tiere)</t>
  </si>
  <si>
    <t>Bayernpartei (BP)</t>
  </si>
  <si>
    <t>Graue Panther (Graue Panther)</t>
  </si>
  <si>
    <t>Die Grauen – Für alle Generationen (Die Grauen)</t>
  </si>
  <si>
    <t>Partei für Gesundheitsforschung (Gesundheitsforschung)</t>
  </si>
  <si>
    <t>Bündnis für Innovation &amp; Gerechtigkeit (BIG)</t>
  </si>
  <si>
    <t>Allianz für Menschenrechte, Tier- und Naturschutz (Tierschutzallianz)</t>
  </si>
  <si>
    <t>Bündnis C – Christen für Deutschland (Bündnis C)</t>
  </si>
  <si>
    <t>Partei der Humanisten (Humanisten)</t>
  </si>
  <si>
    <t>Ab jetzt … Demokratie durch Volksabstimmung (Volksabstimmung)</t>
  </si>
  <si>
    <t>−0,1</t>
  </si>
  <si>
    <t>Feministische Partei Die Frauen (Die Frauen)</t>
  </si>
  <si>
    <t>Liberal-Konservative Reformer (LKR)</t>
  </si>
  <si>
    <t>Bündnis Grundeinkommen (BGE)</t>
  </si>
  <si>
    <t>Ökologische Linke (ÖkoLinX)</t>
  </si>
  <si>
    <t>Menschliche Welt (Menschliche Welt)</t>
  </si>
  <si>
    <t>Europäische Partei Liebe (Liebe)</t>
  </si>
  <si>
    <t>Die Violetten (Violette)</t>
  </si>
  <si>
    <t>Demokratie Direkt (Die Direkte!)</t>
  </si>
  <si>
    <t>Die Rechte (Rechte)</t>
  </si>
  <si>
    <t>Deutsche Kommunistische Partei (DKP)</t>
  </si>
  <si>
    <t>Marxistisch-Leninistische Partei Deutschlands (MLPD)</t>
  </si>
  <si>
    <t>Neue Liberale (NL)</t>
  </si>
  <si>
    <t>Der dritte Weg (III. Weg)</t>
  </si>
  <si>
    <t>Sozialistische Gleichheitspartei (SGP)</t>
  </si>
  <si>
    <t>Gesamt</t>
  </si>
  <si>
    <t>Gültige Stimmen</t>
  </si>
  <si>
    <t>Ungültige Stimmen</t>
  </si>
  <si>
    <t>−0,5</t>
  </si>
  <si>
    <t>Wahlbeteiligung</t>
  </si>
  <si>
    <t>Nichtwähler</t>
  </si>
  <si>
    <t>−13,3</t>
  </si>
  <si>
    <t>Wahlberechtigte</t>
  </si>
  <si>
    <t>CDU/CSU</t>
  </si>
  <si>
    <t>Grüne</t>
  </si>
  <si>
    <t>SPD</t>
  </si>
  <si>
    <t>AfD</t>
  </si>
  <si>
    <t>Andere</t>
  </si>
  <si>
    <t>Geht es nach dem Bildungsstand lässt sich ebenfalls eine Gruppe als Hauptwählerschaft der Grünen ausmachen: 31 % der Hochschulabsolventen wählten demnach grün. 28 % der Grünen Wähler haben zumindest das Abitur. Nur 9 % der Hauptschüler wählten die Grünen.
Ganz anders das Bild bei der Union. CDU/CSU bekam 39 % der Stimmen von Wählern mit Hauptschulabschluss, 27 % von Wählern mit mittlerer Reife, 21 % von Abiturienten und 22 % von Wählern mit Hochschulabschluss.
Ein ähnliches Bild zeichnet sich bei der SPD ab: 22 % der Hauptschüler, 15 % mit mittlerer Reife, 12 % der Abiturienten und 14 % der Hochschulabsolventen wählten die Sozialdemokraten.
Dies ähnelt auch den Zahlen bei der AfD: 12 % der Hauptschulabsolventen, 14 % mit mittlerer Reife, acht % mit Abitur und fünf % mit Hochschulabschluss stimmten für die Alternative für Deutschland.</t>
  </si>
  <si>
    <t>Ungültig</t>
  </si>
  <si>
    <t>mio</t>
  </si>
  <si>
    <t>vote_for</t>
  </si>
  <si>
    <t>https://de.wikipedia.org/wiki/Europawahl_in_Deutschland_2019</t>
  </si>
  <si>
    <t>Hochschule</t>
  </si>
  <si>
    <t>Abitur</t>
  </si>
  <si>
    <t>Hauptschule</t>
  </si>
  <si>
    <t>mittlere Reife</t>
  </si>
  <si>
    <t>https://www.solinger-tageblatt.de/politik/europawahl-2019-wer-hat-wen-gewaehlt-nach-alter-geschlecht-bildung-und-beruf-zr-12322655.html?cmp=defrss</t>
  </si>
  <si>
    <t>female</t>
  </si>
  <si>
    <t>male</t>
  </si>
  <si>
    <t>education</t>
  </si>
  <si>
    <t>gender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</si>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</sst>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%"/>
    <numFmt numFmtId="176" formatCode="0.0"/>
  </numFmts>
  <fonts count="7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u/>
      <sz val="11"/>
      <color theme="10"/>
      <name val="Franklin Gothic Book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6962B"/>
        <bgColor indexed="64"/>
      </patternFill>
    </fill>
    <fill>
      <patternFill patternType="solid">
        <fgColor rgb="FFE3000F"/>
        <bgColor indexed="64"/>
      </patternFill>
    </fill>
    <fill>
      <patternFill patternType="solid">
        <fgColor rgb="FF009EE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BE307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5152B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572C82"/>
        <bgColor indexed="64"/>
      </patternFill>
    </fill>
    <fill>
      <patternFill patternType="solid">
        <fgColor rgb="FFFF820A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F39200"/>
        <bgColor indexed="64"/>
      </patternFill>
    </fill>
    <fill>
      <patternFill patternType="solid">
        <fgColor rgb="FF0C8AA8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/>
      <bottom/>
      <diagonal/>
    </border>
    <border>
      <left/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6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5" fillId="2" borderId="1" xfId="2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vertical="center" wrapText="1"/>
    </xf>
    <xf numFmtId="0" fontId="3" fillId="14" borderId="1" xfId="0" applyFont="1" applyFill="1" applyBorder="1" applyAlignment="1">
      <alignment vertical="center" wrapText="1"/>
    </xf>
    <xf numFmtId="0" fontId="3" fillId="15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vertical="center" wrapText="1"/>
    </xf>
    <xf numFmtId="0" fontId="3" fillId="18" borderId="1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vertical="center" wrapText="1"/>
    </xf>
    <xf numFmtId="0" fontId="3" fillId="21" borderId="1" xfId="0" applyFont="1" applyFill="1" applyBorder="1" applyAlignment="1">
      <alignment vertical="center" wrapText="1"/>
    </xf>
    <xf numFmtId="0" fontId="3" fillId="22" borderId="1" xfId="0" applyFont="1" applyFill="1" applyBorder="1" applyAlignment="1">
      <alignment vertical="center" wrapText="1"/>
    </xf>
    <xf numFmtId="3" fontId="2" fillId="23" borderId="1" xfId="0" applyNumberFormat="1" applyFont="1" applyFill="1" applyBorder="1" applyAlignment="1">
      <alignment vertical="center" wrapText="1"/>
    </xf>
    <xf numFmtId="0" fontId="2" fillId="23" borderId="1" xfId="0" applyFont="1" applyFill="1" applyBorder="1" applyAlignment="1">
      <alignment vertical="center" wrapText="1"/>
    </xf>
    <xf numFmtId="3" fontId="3" fillId="23" borderId="1" xfId="0" applyNumberFormat="1" applyFont="1" applyFill="1" applyBorder="1" applyAlignment="1">
      <alignment vertical="center" wrapText="1"/>
    </xf>
    <xf numFmtId="0" fontId="3" fillId="23" borderId="1" xfId="0" applyFont="1" applyFill="1" applyBorder="1" applyAlignment="1">
      <alignment vertical="center" wrapText="1"/>
    </xf>
    <xf numFmtId="0" fontId="0" fillId="2" borderId="11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3" borderId="6" xfId="0" applyFont="1" applyFill="1" applyBorder="1" applyAlignment="1">
      <alignment horizontal="left" vertical="center" wrapText="1"/>
    </xf>
    <xf numFmtId="0" fontId="2" fillId="23" borderId="8" xfId="0" applyFont="1" applyFill="1" applyBorder="1" applyAlignment="1">
      <alignment horizontal="left" vertical="center" wrapText="1"/>
    </xf>
    <xf numFmtId="0" fontId="3" fillId="23" borderId="6" xfId="0" applyFont="1" applyFill="1" applyBorder="1" applyAlignment="1">
      <alignment horizontal="left" vertical="center" wrapText="1"/>
    </xf>
    <xf numFmtId="0" fontId="3" fillId="23" borderId="8" xfId="0" applyFont="1" applyFill="1" applyBorder="1" applyAlignment="1">
      <alignment horizontal="left" vertical="center" wrapText="1"/>
    </xf>
    <xf numFmtId="0" fontId="3" fillId="23" borderId="2" xfId="0" applyFont="1" applyFill="1" applyBorder="1" applyAlignment="1">
      <alignment vertical="center" wrapText="1"/>
    </xf>
    <xf numFmtId="0" fontId="3" fillId="23" borderId="3" xfId="0" applyFont="1" applyFill="1" applyBorder="1" applyAlignment="1">
      <alignment vertical="center" wrapText="1"/>
    </xf>
    <xf numFmtId="0" fontId="3" fillId="23" borderId="9" xfId="0" applyFont="1" applyFill="1" applyBorder="1" applyAlignment="1">
      <alignment vertical="center" wrapText="1"/>
    </xf>
    <xf numFmtId="0" fontId="3" fillId="23" borderId="10" xfId="0" applyFont="1" applyFill="1" applyBorder="1" applyAlignment="1">
      <alignment vertical="center" wrapText="1"/>
    </xf>
    <xf numFmtId="0" fontId="3" fillId="23" borderId="4" xfId="0" applyFont="1" applyFill="1" applyBorder="1" applyAlignment="1">
      <alignment vertical="center" wrapText="1"/>
    </xf>
    <xf numFmtId="0" fontId="3" fillId="23" borderId="5" xfId="0" applyFont="1" applyFill="1" applyBorder="1" applyAlignment="1">
      <alignment vertical="center" wrapText="1"/>
    </xf>
    <xf numFmtId="0" fontId="3" fillId="23" borderId="6" xfId="0" applyFont="1" applyFill="1" applyBorder="1" applyAlignment="1">
      <alignment vertical="center" wrapText="1"/>
    </xf>
    <xf numFmtId="0" fontId="3" fillId="23" borderId="8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9" fontId="0" fillId="0" borderId="0" xfId="1" applyFont="1"/>
    <xf numFmtId="169" fontId="0" fillId="0" borderId="0" xfId="1" applyNumberFormat="1" applyFont="1"/>
    <xf numFmtId="176" fontId="0" fillId="0" borderId="0" xfId="0" applyNumberFormat="1"/>
    <xf numFmtId="0" fontId="5" fillId="0" borderId="0" xfId="2"/>
    <xf numFmtId="9" fontId="0" fillId="0" borderId="0" xfId="0" applyNumberFormat="1"/>
    <xf numFmtId="10" fontId="0" fillId="0" borderId="0" xfId="0" applyNumberFormat="1"/>
    <xf numFmtId="0" fontId="6" fillId="0" borderId="0" xfId="3"/>
  </cellXfs>
  <cellStyles count="4">
    <cellStyle name="Link" xfId="2" builtinId="8"/>
    <cellStyle name="Prozent" xfId="1" builtinId="5"/>
    <cellStyle name="Standard" xfId="0" builtinId="0"/>
    <cellStyle name="Standard 2" xfId="3" xr:uid="{01B8479E-92F4-47B6-8E5F-8C1D5A1D3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208837</xdr:colOff>
      <xdr:row>30</xdr:row>
      <xdr:rowOff>75476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0D5C53C-0A99-4397-996B-C7DD38675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04762" cy="5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403010</xdr:colOff>
      <xdr:row>21</xdr:row>
      <xdr:rowOff>170927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83EDEDF-4053-48B3-92D9-9FE9BD9B2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00000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707772</xdr:colOff>
      <xdr:row>22</xdr:row>
      <xdr:rowOff>56618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DA41D4D-4ED4-4AEC-B4F4-53E1F20A6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0"/>
          <a:ext cx="7104762" cy="4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rognos">
  <a:themeElements>
    <a:clrScheme name="prognos">
      <a:dk1>
        <a:sysClr val="windowText" lastClr="000000"/>
      </a:dk1>
      <a:lt1>
        <a:sysClr val="window" lastClr="FFFFFF"/>
      </a:lt1>
      <a:dk2>
        <a:srgbClr val="E40019"/>
      </a:dk2>
      <a:lt2>
        <a:srgbClr val="666F77"/>
      </a:lt2>
      <a:accent1>
        <a:srgbClr val="2E92D0"/>
      </a:accent1>
      <a:accent2>
        <a:srgbClr val="155091"/>
      </a:accent2>
      <a:accent3>
        <a:srgbClr val="009EE3"/>
      </a:accent3>
      <a:accent4>
        <a:srgbClr val="70B7E1"/>
      </a:accent4>
      <a:accent5>
        <a:srgbClr val="008DCA"/>
      </a:accent5>
      <a:accent6>
        <a:srgbClr val="B7BCBF"/>
      </a:accent6>
      <a:hlink>
        <a:srgbClr val="000000"/>
      </a:hlink>
      <a:folHlink>
        <a:srgbClr val="000000"/>
      </a:folHlink>
    </a:clrScheme>
    <a:fontScheme name="prognos">
      <a:majorFont>
        <a:latin typeface="Times New Roman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Prognos Rot">
      <a:srgbClr val="E40019"/>
    </a:custClr>
    <a:custClr name="Prognos Grau - SK, Wind-Onshore">
      <a:srgbClr val="B7BCBF"/>
    </a:custClr>
    <a:custClr name="Prognos Anthrazit - SK, Wind-Offshore">
      <a:srgbClr val="666F77"/>
    </a:custClr>
    <a:custClr name="Hellgrauer Hintergrund">
      <a:srgbClr val="F0F0F0"/>
    </a:custClr>
    <a:custClr name="1 / 1 - Kernkraft, Strom, Wasser">
      <a:srgbClr val="2E92D0"/>
    </a:custClr>
    <a:custClr name="1 / 2">
      <a:srgbClr val="70B7E1"/>
    </a:custClr>
    <a:custClr name="1 / 3 - FW, Speicher">
      <a:srgbClr val="155091"/>
    </a:custClr>
    <a:custClr name="1 / 4">
      <a:srgbClr val="008DCA"/>
    </a:custClr>
    <a:custClr name="1 / 5 - Highlightfarbe">
      <a:srgbClr val="009EE3"/>
    </a:custClr>
    <a:custClr name="2 / 1">
      <a:srgbClr val="A6CFC8"/>
    </a:custClr>
    <a:custClr name="2 / 2">
      <a:srgbClr val="0096B1"/>
    </a:custClr>
    <a:custClr name="3 / 1">
      <a:srgbClr val="DC5D89"/>
    </a:custClr>
    <a:custClr name="3 / 2 - EE, Biomasse">
      <a:srgbClr val="94BB1B"/>
    </a:custClr>
    <a:custClr name="3 / 3 - Erdgas / Solar">
      <a:srgbClr val="E0B900"/>
    </a:custClr>
    <a:custClr name="3 / 4 - BK">
      <a:srgbClr val="F18700"/>
    </a:custClr>
    <a:custClr name="3 / 5 - Erdöl / Geothermie">
      <a:srgbClr val="C54323"/>
    </a:custClr>
    <a:custClr name="3 / 6 - BK">
      <a:srgbClr val="623D29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olinger-tageblatt.de/politik/europawahl-2019-wer-hat-wen-gewaehlt-nach-alter-geschlecht-bildung-und-beruf-zr-12322655.html?cmp=defrs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Partei_f%C3%BCr_Arbeit,_Rechtsstaat,_Tierschutz,_Elitenf%C3%B6rderung_und_basisdemokratische_Initiative" TargetMode="External"/><Relationship Id="rId13" Type="http://schemas.openxmlformats.org/officeDocument/2006/relationships/hyperlink" Target="https://de.wikipedia.org/wiki/Volt_Europa" TargetMode="External"/><Relationship Id="rId18" Type="http://schemas.openxmlformats.org/officeDocument/2006/relationships/hyperlink" Target="https://de.wikipedia.org/wiki/Partei_Mensch_Umwelt_Tierschutz" TargetMode="External"/><Relationship Id="rId26" Type="http://schemas.openxmlformats.org/officeDocument/2006/relationships/hyperlink" Target="https://de.wikipedia.org/wiki/Partei_der_Humanisten" TargetMode="External"/><Relationship Id="rId39" Type="http://schemas.openxmlformats.org/officeDocument/2006/relationships/hyperlink" Target="https://de.wikipedia.org/wiki/Neue_Liberale" TargetMode="External"/><Relationship Id="rId3" Type="http://schemas.openxmlformats.org/officeDocument/2006/relationships/hyperlink" Target="https://de.wikipedia.org/wiki/Sozialdemokratische_Partei_Deutschlands" TargetMode="External"/><Relationship Id="rId21" Type="http://schemas.openxmlformats.org/officeDocument/2006/relationships/hyperlink" Target="https://de.wikipedia.org/wiki/Die_Grauen_%E2%80%93_F%C3%BCr_alle_Generationen" TargetMode="External"/><Relationship Id="rId34" Type="http://schemas.openxmlformats.org/officeDocument/2006/relationships/hyperlink" Target="https://de.wikipedia.org/wiki/Die_Violetten" TargetMode="External"/><Relationship Id="rId42" Type="http://schemas.openxmlformats.org/officeDocument/2006/relationships/hyperlink" Target="https://de.wikipedia.org/wiki/Europawahl_in_Deutschland_2019" TargetMode="External"/><Relationship Id="rId7" Type="http://schemas.openxmlformats.org/officeDocument/2006/relationships/hyperlink" Target="https://de.wikipedia.org/wiki/Freie_Demokratische_Partei" TargetMode="External"/><Relationship Id="rId12" Type="http://schemas.openxmlformats.org/officeDocument/2006/relationships/hyperlink" Target="https://de.wikipedia.org/wiki/Familien-Partei_Deutschlands" TargetMode="External"/><Relationship Id="rId17" Type="http://schemas.openxmlformats.org/officeDocument/2006/relationships/hyperlink" Target="https://de.wikipedia.org/wiki/Partei_Mensch_Umwelt_Tierschutz" TargetMode="External"/><Relationship Id="rId25" Type="http://schemas.openxmlformats.org/officeDocument/2006/relationships/hyperlink" Target="https://de.wikipedia.org/wiki/B%C3%BCndnis_C_%E2%80%93_Christen_f%C3%BCr_Deutschland" TargetMode="External"/><Relationship Id="rId33" Type="http://schemas.openxmlformats.org/officeDocument/2006/relationships/hyperlink" Target="https://de.wikipedia.org/wiki/Europ%C3%A4ische_Partei_Liebe" TargetMode="External"/><Relationship Id="rId38" Type="http://schemas.openxmlformats.org/officeDocument/2006/relationships/hyperlink" Target="https://de.wikipedia.org/wiki/Marxistisch-Leninistische_Partei_Deutschlands" TargetMode="External"/><Relationship Id="rId2" Type="http://schemas.openxmlformats.org/officeDocument/2006/relationships/hyperlink" Target="https://de.wikipedia.org/wiki/B%C3%BCndnis_90/Die_Gr%C3%BCnen" TargetMode="External"/><Relationship Id="rId16" Type="http://schemas.openxmlformats.org/officeDocument/2006/relationships/hyperlink" Target="https://de.wikipedia.org/wiki/Nationaldemokratische_Partei_Deutschlands" TargetMode="External"/><Relationship Id="rId20" Type="http://schemas.openxmlformats.org/officeDocument/2006/relationships/hyperlink" Target="https://de.wikipedia.org/wiki/Graue_Panther_(Partei)" TargetMode="External"/><Relationship Id="rId29" Type="http://schemas.openxmlformats.org/officeDocument/2006/relationships/hyperlink" Target="https://de.wikipedia.org/wiki/Liberal-Konservative_Reformer" TargetMode="External"/><Relationship Id="rId41" Type="http://schemas.openxmlformats.org/officeDocument/2006/relationships/hyperlink" Target="https://de.wikipedia.org/wiki/Sozialistische_Gleichheitspartei" TargetMode="External"/><Relationship Id="rId1" Type="http://schemas.openxmlformats.org/officeDocument/2006/relationships/hyperlink" Target="https://de.wikipedia.org/wiki/Christlich_Demokratische_Union_Deutschlands" TargetMode="External"/><Relationship Id="rId6" Type="http://schemas.openxmlformats.org/officeDocument/2006/relationships/hyperlink" Target="https://de.wikipedia.org/wiki/Die_Linke" TargetMode="External"/><Relationship Id="rId11" Type="http://schemas.openxmlformats.org/officeDocument/2006/relationships/hyperlink" Target="https://de.wikipedia.org/wiki/%C3%96kologisch-Demokratische_Partei" TargetMode="External"/><Relationship Id="rId24" Type="http://schemas.openxmlformats.org/officeDocument/2006/relationships/hyperlink" Target="https://de.wikipedia.org/wiki/Allianz_f%C3%BCr_Menschenrechte,_Tier-_und_Naturschutz" TargetMode="External"/><Relationship Id="rId32" Type="http://schemas.openxmlformats.org/officeDocument/2006/relationships/hyperlink" Target="https://de.wikipedia.org/wiki/Menschliche_Welt" TargetMode="External"/><Relationship Id="rId37" Type="http://schemas.openxmlformats.org/officeDocument/2006/relationships/hyperlink" Target="https://de.wikipedia.org/wiki/Deutsche_Kommunistische_Partei" TargetMode="External"/><Relationship Id="rId40" Type="http://schemas.openxmlformats.org/officeDocument/2006/relationships/hyperlink" Target="https://de.wikipedia.org/wiki/Der_III._Weg" TargetMode="External"/><Relationship Id="rId5" Type="http://schemas.openxmlformats.org/officeDocument/2006/relationships/hyperlink" Target="https://de.wikipedia.org/wiki/Christlich-Soziale_Union_in_Bayern" TargetMode="External"/><Relationship Id="rId15" Type="http://schemas.openxmlformats.org/officeDocument/2006/relationships/hyperlink" Target="https://de.wikipedia.org/wiki/Demokratie_in_Europa_%E2%80%93_DiEM25" TargetMode="External"/><Relationship Id="rId23" Type="http://schemas.openxmlformats.org/officeDocument/2006/relationships/hyperlink" Target="https://de.wikipedia.org/wiki/B%C3%BCndnis_f%C3%BCr_Innovation_%26_Gerechtigkeit" TargetMode="External"/><Relationship Id="rId28" Type="http://schemas.openxmlformats.org/officeDocument/2006/relationships/hyperlink" Target="https://de.wikipedia.org/wiki/Feministische_Partei_Die_Frauen" TargetMode="External"/><Relationship Id="rId36" Type="http://schemas.openxmlformats.org/officeDocument/2006/relationships/hyperlink" Target="https://de.wikipedia.org/wiki/Die_Rechte" TargetMode="External"/><Relationship Id="rId10" Type="http://schemas.openxmlformats.org/officeDocument/2006/relationships/hyperlink" Target="https://de.wikipedia.org/wiki/Partei_Mensch_Umwelt_Tierschutz" TargetMode="External"/><Relationship Id="rId19" Type="http://schemas.openxmlformats.org/officeDocument/2006/relationships/hyperlink" Target="https://de.wikipedia.org/wiki/Bayernpartei" TargetMode="External"/><Relationship Id="rId31" Type="http://schemas.openxmlformats.org/officeDocument/2006/relationships/hyperlink" Target="https://de.wikipedia.org/wiki/%C3%96kologische_Linke" TargetMode="External"/><Relationship Id="rId4" Type="http://schemas.openxmlformats.org/officeDocument/2006/relationships/hyperlink" Target="https://de.wikipedia.org/wiki/Alternative_f%C3%BCr_Deutschland" TargetMode="External"/><Relationship Id="rId9" Type="http://schemas.openxmlformats.org/officeDocument/2006/relationships/hyperlink" Target="https://de.wikipedia.org/wiki/Freie_W%C3%A4hler_(Bundesvereinigung)" TargetMode="External"/><Relationship Id="rId14" Type="http://schemas.openxmlformats.org/officeDocument/2006/relationships/hyperlink" Target="https://de.wikipedia.org/wiki/Piratenpartei_Deutschland" TargetMode="External"/><Relationship Id="rId22" Type="http://schemas.openxmlformats.org/officeDocument/2006/relationships/hyperlink" Target="https://de.wikipedia.org/wiki/Partei_f%C3%BCr_Gesundheitsforschung" TargetMode="External"/><Relationship Id="rId27" Type="http://schemas.openxmlformats.org/officeDocument/2006/relationships/hyperlink" Target="https://de.wikipedia.org/wiki/Ab_jetzt_%E2%80%A6_Demokratie_durch_Volksabstimmung" TargetMode="External"/><Relationship Id="rId30" Type="http://schemas.openxmlformats.org/officeDocument/2006/relationships/hyperlink" Target="https://de.wikipedia.org/wiki/B%C3%BCndnis_Grundeinkommen" TargetMode="External"/><Relationship Id="rId35" Type="http://schemas.openxmlformats.org/officeDocument/2006/relationships/hyperlink" Target="https://de.wikipedia.org/wiki/Demokratie_Direkt" TargetMode="External"/><Relationship Id="rId43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E949-D778-459C-8AAA-A20E8D45A033}">
  <dimension ref="A1:C8"/>
  <sheetViews>
    <sheetView workbookViewId="0">
      <selection activeCell="A2" sqref="A2:A8"/>
    </sheetView>
  </sheetViews>
  <sheetFormatPr baseColWidth="10" defaultRowHeight="15" x14ac:dyDescent="0.35"/>
  <sheetData>
    <row r="1" spans="1:3" x14ac:dyDescent="0.35">
      <c r="A1" t="s">
        <v>75</v>
      </c>
      <c r="B1" t="s">
        <v>74</v>
      </c>
      <c r="C1" t="s">
        <v>86</v>
      </c>
    </row>
    <row r="2" spans="1:3" x14ac:dyDescent="0.35">
      <c r="A2" t="s">
        <v>67</v>
      </c>
      <c r="B2" s="55">
        <f>(src.votes!C3+src.votes!C7)/10^6</f>
        <v>10.79191</v>
      </c>
      <c r="C2" s="53">
        <f>B2/SUM($B$2:$B$8)</f>
        <v>0.17526693065953972</v>
      </c>
    </row>
    <row r="3" spans="1:3" x14ac:dyDescent="0.35">
      <c r="A3" t="s">
        <v>68</v>
      </c>
      <c r="B3" s="55">
        <f>src.votes!C4/10^6</f>
        <v>7.6755839999999997</v>
      </c>
      <c r="C3" s="53">
        <f t="shared" ref="C3:C8" si="0">B3/SUM($B$2:$B$8)</f>
        <v>0.12465597365985007</v>
      </c>
    </row>
    <row r="4" spans="1:3" x14ac:dyDescent="0.35">
      <c r="A4" t="s">
        <v>69</v>
      </c>
      <c r="B4" s="55">
        <f>src.votes!C5/10^6</f>
        <v>5.9149529999999997</v>
      </c>
      <c r="C4" s="53">
        <f t="shared" si="0"/>
        <v>9.6062296415132864E-2</v>
      </c>
    </row>
    <row r="5" spans="1:3" x14ac:dyDescent="0.35">
      <c r="A5" t="s">
        <v>70</v>
      </c>
      <c r="B5" s="55">
        <f>src.votes!C6/10^6</f>
        <v>4.103453</v>
      </c>
      <c r="C5" s="53">
        <f t="shared" si="0"/>
        <v>6.6642476856801094E-2</v>
      </c>
    </row>
    <row r="6" spans="1:3" x14ac:dyDescent="0.35">
      <c r="A6" t="s">
        <v>71</v>
      </c>
      <c r="B6" s="55">
        <f>SUM(src.votes!C8:C43)/10^6</f>
        <v>8.9033309999999997</v>
      </c>
      <c r="C6" s="53">
        <f t="shared" si="0"/>
        <v>0.14459530305719104</v>
      </c>
    </row>
    <row r="7" spans="1:3" x14ac:dyDescent="0.35">
      <c r="A7" t="s">
        <v>73</v>
      </c>
      <c r="B7" s="55">
        <f>(src.votes!C46)/10^6</f>
        <v>0.42274</v>
      </c>
      <c r="C7" s="53">
        <f t="shared" si="0"/>
        <v>6.8655448634221215E-3</v>
      </c>
    </row>
    <row r="8" spans="1:3" x14ac:dyDescent="0.35">
      <c r="A8" t="s">
        <v>64</v>
      </c>
      <c r="B8" s="55">
        <f>src.votes!C48/10^6</f>
        <v>23.762166000000001</v>
      </c>
      <c r="C8" s="53">
        <f t="shared" si="0"/>
        <v>0.38591147448806307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1694-AE1C-46E2-934B-5152E4D9834D}">
  <dimension ref="A1:D9"/>
  <sheetViews>
    <sheetView zoomScale="150" zoomScaleNormal="150" workbookViewId="0">
      <selection activeCell="C2" sqref="C2:C5"/>
    </sheetView>
  </sheetViews>
  <sheetFormatPr baseColWidth="10" defaultRowHeight="15" x14ac:dyDescent="0.35"/>
  <sheetData>
    <row r="1" spans="1:4" x14ac:dyDescent="0.35">
      <c r="A1" s="59" t="s">
        <v>84</v>
      </c>
      <c r="B1" t="s">
        <v>85</v>
      </c>
      <c r="C1" t="s">
        <v>74</v>
      </c>
      <c r="D1" t="s">
        <v>86</v>
      </c>
    </row>
    <row r="2" spans="1:4" x14ac:dyDescent="0.35">
      <c r="A2" s="59" t="s">
        <v>77</v>
      </c>
      <c r="B2" t="s">
        <v>82</v>
      </c>
      <c r="C2" s="59">
        <v>5.5670000000000002</v>
      </c>
      <c r="D2" s="54">
        <f>C2/SUM($C$2:$C$9)</f>
        <v>8.5557963330105888E-2</v>
      </c>
    </row>
    <row r="3" spans="1:4" x14ac:dyDescent="0.35">
      <c r="A3" s="59" t="s">
        <v>78</v>
      </c>
      <c r="B3" t="s">
        <v>82</v>
      </c>
      <c r="C3" s="59">
        <f>10.786-C2</f>
        <v>5.2189999999999994</v>
      </c>
      <c r="D3" s="54">
        <f t="shared" ref="D3:D9" si="0">C3/SUM($C$2:$C$9)</f>
        <v>8.0209630073616409E-2</v>
      </c>
    </row>
    <row r="4" spans="1:4" x14ac:dyDescent="0.35">
      <c r="A4" s="59" t="s">
        <v>80</v>
      </c>
      <c r="B4" t="s">
        <v>82</v>
      </c>
      <c r="C4" s="59">
        <f>2.438+9.061</f>
        <v>11.499000000000001</v>
      </c>
      <c r="D4" s="54">
        <f t="shared" si="0"/>
        <v>0.1767255290700355</v>
      </c>
    </row>
    <row r="5" spans="1:4" x14ac:dyDescent="0.35">
      <c r="A5" s="59" t="s">
        <v>79</v>
      </c>
      <c r="B5" t="s">
        <v>82</v>
      </c>
      <c r="C5" s="59">
        <v>10.754</v>
      </c>
      <c r="D5" s="54">
        <f t="shared" si="0"/>
        <v>0.16527579264450487</v>
      </c>
    </row>
    <row r="6" spans="1:4" x14ac:dyDescent="0.35">
      <c r="A6" s="59" t="s">
        <v>77</v>
      </c>
      <c r="B6" t="s">
        <v>83</v>
      </c>
      <c r="C6" s="59">
        <f>12.416-C2</f>
        <v>6.8490000000000002</v>
      </c>
      <c r="D6" s="54">
        <f t="shared" si="0"/>
        <v>0.10526073124625385</v>
      </c>
    </row>
    <row r="7" spans="1:4" x14ac:dyDescent="0.35">
      <c r="A7" s="59" t="s">
        <v>78</v>
      </c>
      <c r="B7" t="s">
        <v>83</v>
      </c>
      <c r="C7" s="59">
        <f>11.757-C6</f>
        <v>4.9079999999999995</v>
      </c>
      <c r="D7" s="54">
        <f t="shared" si="0"/>
        <v>7.5429941444972087E-2</v>
      </c>
    </row>
    <row r="8" spans="1:4" x14ac:dyDescent="0.35">
      <c r="A8" s="59" t="s">
        <v>80</v>
      </c>
      <c r="B8" t="s">
        <v>83</v>
      </c>
      <c r="C8" s="59">
        <f>2.26+7.3</f>
        <v>9.5599999999999987</v>
      </c>
      <c r="D8" s="54">
        <f t="shared" si="0"/>
        <v>0.1469254768162048</v>
      </c>
    </row>
    <row r="9" spans="1:4" x14ac:dyDescent="0.35">
      <c r="A9" s="59" t="s">
        <v>79</v>
      </c>
      <c r="B9" t="s">
        <v>83</v>
      </c>
      <c r="C9" s="59">
        <v>10.711</v>
      </c>
      <c r="D9" s="54">
        <f t="shared" si="0"/>
        <v>0.16461493537430646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BFBE-D667-47FB-97B8-D06FA0CF1322}">
  <dimension ref="A1:C5"/>
  <sheetViews>
    <sheetView tabSelected="1" workbookViewId="0">
      <selection activeCell="C5" sqref="A1:C5"/>
    </sheetView>
  </sheetViews>
  <sheetFormatPr baseColWidth="10" defaultRowHeight="15" x14ac:dyDescent="0.35"/>
  <sheetData>
    <row r="1" spans="1:3" x14ac:dyDescent="0.35">
      <c r="A1" t="s">
        <v>75</v>
      </c>
      <c r="B1" t="s">
        <v>82</v>
      </c>
      <c r="C1" t="s">
        <v>83</v>
      </c>
    </row>
    <row r="2" spans="1:3" x14ac:dyDescent="0.35">
      <c r="A2" t="s">
        <v>67</v>
      </c>
      <c r="B2" s="57">
        <v>0.28000000000000003</v>
      </c>
      <c r="C2" s="57">
        <v>0.27</v>
      </c>
    </row>
    <row r="3" spans="1:3" x14ac:dyDescent="0.35">
      <c r="A3" t="s">
        <v>68</v>
      </c>
      <c r="B3" s="57">
        <v>0.24</v>
      </c>
      <c r="C3" s="57">
        <v>0.18</v>
      </c>
    </row>
    <row r="4" spans="1:3" x14ac:dyDescent="0.35">
      <c r="A4" t="s">
        <v>69</v>
      </c>
      <c r="B4" s="57">
        <v>0.16</v>
      </c>
      <c r="C4" s="57">
        <v>0.14000000000000001</v>
      </c>
    </row>
    <row r="5" spans="1:3" x14ac:dyDescent="0.35">
      <c r="A5" t="s">
        <v>70</v>
      </c>
      <c r="B5" s="57">
        <v>7.0000000000000007E-2</v>
      </c>
      <c r="C5" s="57">
        <v>0.13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5F48-5B04-4C81-9B3D-9EA45CB02C42}">
  <dimension ref="A1:E5"/>
  <sheetViews>
    <sheetView zoomScale="150" zoomScaleNormal="150" workbookViewId="0">
      <selection activeCell="D5" sqref="A1:D5"/>
    </sheetView>
  </sheetViews>
  <sheetFormatPr baseColWidth="10" defaultRowHeight="15" x14ac:dyDescent="0.35"/>
  <sheetData>
    <row r="1" spans="1:5" x14ac:dyDescent="0.35">
      <c r="A1" t="s">
        <v>75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35">
      <c r="A2" t="s">
        <v>67</v>
      </c>
      <c r="B2" s="57">
        <v>0.22</v>
      </c>
      <c r="C2" s="57">
        <v>0.21</v>
      </c>
      <c r="D2" s="57">
        <v>0.39</v>
      </c>
      <c r="E2" s="57">
        <v>0.27</v>
      </c>
    </row>
    <row r="3" spans="1:5" x14ac:dyDescent="0.35">
      <c r="A3" t="s">
        <v>68</v>
      </c>
      <c r="B3" s="57">
        <v>0.31</v>
      </c>
      <c r="C3" s="57">
        <v>0.28000000000000003</v>
      </c>
      <c r="D3" s="57">
        <v>0.09</v>
      </c>
    </row>
    <row r="4" spans="1:5" x14ac:dyDescent="0.35">
      <c r="A4" t="s">
        <v>69</v>
      </c>
      <c r="B4" s="57">
        <v>0.14000000000000001</v>
      </c>
      <c r="C4" s="57">
        <v>0.12</v>
      </c>
      <c r="D4" s="57">
        <v>0.22</v>
      </c>
      <c r="E4" s="57">
        <v>0.15</v>
      </c>
    </row>
    <row r="5" spans="1:5" x14ac:dyDescent="0.35">
      <c r="A5" t="s">
        <v>70</v>
      </c>
      <c r="B5" s="57">
        <v>0.05</v>
      </c>
      <c r="C5" s="57">
        <v>0.08</v>
      </c>
      <c r="D5" s="57">
        <v>0.12</v>
      </c>
      <c r="E5" s="57">
        <v>0.14000000000000001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CABE-6FDD-4B59-BC94-9D9E2CC8A117}">
  <dimension ref="A1:H10"/>
  <sheetViews>
    <sheetView workbookViewId="0">
      <selection activeCell="C3" sqref="C3:G7"/>
    </sheetView>
  </sheetViews>
  <sheetFormatPr baseColWidth="10" defaultRowHeight="15" x14ac:dyDescent="0.35"/>
  <cols>
    <col min="1" max="1" width="107.26953125" customWidth="1"/>
  </cols>
  <sheetData>
    <row r="1" spans="1:8" ht="165" x14ac:dyDescent="0.35">
      <c r="A1" s="52" t="s">
        <v>72</v>
      </c>
    </row>
    <row r="3" spans="1:8" x14ac:dyDescent="0.35">
      <c r="A3" s="56" t="s">
        <v>81</v>
      </c>
    </row>
    <row r="4" spans="1:8" x14ac:dyDescent="0.35">
      <c r="H4" s="58"/>
    </row>
    <row r="5" spans="1:8" x14ac:dyDescent="0.35">
      <c r="H5" s="58"/>
    </row>
    <row r="6" spans="1:8" x14ac:dyDescent="0.35">
      <c r="H6" s="58"/>
    </row>
    <row r="7" spans="1:8" x14ac:dyDescent="0.35">
      <c r="H7" s="58"/>
    </row>
    <row r="8" spans="1:8" x14ac:dyDescent="0.35">
      <c r="H8" s="58"/>
    </row>
    <row r="9" spans="1:8" x14ac:dyDescent="0.35">
      <c r="H9" s="58"/>
    </row>
    <row r="10" spans="1:8" x14ac:dyDescent="0.35">
      <c r="D10" s="57">
        <f>SUM(D8:D9)</f>
        <v>0</v>
      </c>
      <c r="E10" s="57">
        <f>SUM(E8:E9)</f>
        <v>0</v>
      </c>
      <c r="F10" s="57">
        <f>SUM(F8:F9)</f>
        <v>0</v>
      </c>
      <c r="G10" s="57">
        <f>SUM(G8:G9)</f>
        <v>0</v>
      </c>
      <c r="H10" s="58"/>
    </row>
  </sheetData>
  <hyperlinks>
    <hyperlink ref="A3" r:id="rId1" xr:uid="{0C60FD7F-139B-4E96-AC56-6951F70D3F97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06EB-0D66-41DD-8BEB-E4BC2C431EB4}">
  <dimension ref="H2:J6"/>
  <sheetViews>
    <sheetView topLeftCell="F1" workbookViewId="0">
      <selection activeCell="I6" sqref="I6:J6"/>
    </sheetView>
  </sheetViews>
  <sheetFormatPr baseColWidth="10" defaultRowHeight="15" x14ac:dyDescent="0.35"/>
  <sheetData>
    <row r="2" spans="8:10" x14ac:dyDescent="0.35">
      <c r="H2" s="59"/>
      <c r="I2" t="s">
        <v>82</v>
      </c>
      <c r="J2" t="s">
        <v>83</v>
      </c>
    </row>
    <row r="3" spans="8:10" x14ac:dyDescent="0.35">
      <c r="H3" s="59" t="s">
        <v>77</v>
      </c>
      <c r="I3" s="59">
        <v>5.5670000000000002</v>
      </c>
      <c r="J3" s="59">
        <f>12.416-I3</f>
        <v>6.8490000000000002</v>
      </c>
    </row>
    <row r="4" spans="8:10" x14ac:dyDescent="0.35">
      <c r="H4" s="59" t="s">
        <v>78</v>
      </c>
      <c r="I4" s="59">
        <f>10.786-I3</f>
        <v>5.2189999999999994</v>
      </c>
      <c r="J4" s="59">
        <f>11.757-J3</f>
        <v>4.9079999999999995</v>
      </c>
    </row>
    <row r="5" spans="8:10" x14ac:dyDescent="0.35">
      <c r="H5" s="59" t="s">
        <v>80</v>
      </c>
      <c r="I5" s="59">
        <f>2.438+9.061</f>
        <v>11.499000000000001</v>
      </c>
      <c r="J5" s="59">
        <f>2.26+7.3</f>
        <v>9.5599999999999987</v>
      </c>
    </row>
    <row r="6" spans="8:10" x14ac:dyDescent="0.35">
      <c r="H6" s="59" t="s">
        <v>79</v>
      </c>
      <c r="I6" s="59" t="e">
        <f>#REF!/1000</f>
        <v>#REF!</v>
      </c>
      <c r="J6" s="59" t="e">
        <f>#REF!/1000</f>
        <v>#REF!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I1" sqref="I1"/>
    </sheetView>
  </sheetViews>
  <sheetFormatPr baseColWidth="10" defaultRowHeight="15" x14ac:dyDescent="0.35"/>
  <sheetData>
    <row r="1" spans="1:9" ht="15.6" thickBot="1" x14ac:dyDescent="0.4">
      <c r="A1" s="33" t="s">
        <v>0</v>
      </c>
      <c r="B1" s="34"/>
      <c r="C1" s="37" t="s">
        <v>1</v>
      </c>
      <c r="D1" s="38"/>
      <c r="E1" s="39"/>
      <c r="F1" s="37" t="s">
        <v>2</v>
      </c>
      <c r="G1" s="39"/>
      <c r="I1" s="56" t="s">
        <v>76</v>
      </c>
    </row>
    <row r="2" spans="1:9" ht="15.6" thickBot="1" x14ac:dyDescent="0.4">
      <c r="A2" s="35"/>
      <c r="B2" s="36"/>
      <c r="C2" s="3" t="s">
        <v>3</v>
      </c>
      <c r="D2" s="3" t="s">
        <v>4</v>
      </c>
      <c r="E2" s="3" t="s">
        <v>5</v>
      </c>
      <c r="F2" s="3" t="s">
        <v>3</v>
      </c>
      <c r="G2" s="3" t="s">
        <v>5</v>
      </c>
    </row>
    <row r="3" spans="1:9" ht="75.599999999999994" thickBot="1" x14ac:dyDescent="0.4">
      <c r="A3" s="4"/>
      <c r="B3" s="5" t="s">
        <v>6</v>
      </c>
      <c r="C3" s="6">
        <v>8437093</v>
      </c>
      <c r="D3" s="7">
        <v>22.6</v>
      </c>
      <c r="E3" s="7" t="s">
        <v>7</v>
      </c>
      <c r="F3" s="8">
        <v>23</v>
      </c>
      <c r="G3" s="7" t="s">
        <v>8</v>
      </c>
    </row>
    <row r="4" spans="1:9" ht="60.6" thickBot="1" x14ac:dyDescent="0.4">
      <c r="A4" s="9"/>
      <c r="B4" s="5" t="s">
        <v>9</v>
      </c>
      <c r="C4" s="6">
        <v>7675584</v>
      </c>
      <c r="D4" s="7">
        <v>20.5</v>
      </c>
      <c r="E4" s="7">
        <v>9.8000000000000007</v>
      </c>
      <c r="F4" s="8">
        <v>21</v>
      </c>
      <c r="G4" s="7">
        <v>10</v>
      </c>
    </row>
    <row r="5" spans="1:9" ht="60.6" thickBot="1" x14ac:dyDescent="0.4">
      <c r="A5" s="10"/>
      <c r="B5" s="5" t="s">
        <v>10</v>
      </c>
      <c r="C5" s="6">
        <v>5914953</v>
      </c>
      <c r="D5" s="7">
        <v>15.8</v>
      </c>
      <c r="E5" s="7" t="s">
        <v>11</v>
      </c>
      <c r="F5" s="8">
        <v>16</v>
      </c>
      <c r="G5" s="7" t="s">
        <v>12</v>
      </c>
    </row>
    <row r="6" spans="1:9" ht="45.6" thickBot="1" x14ac:dyDescent="0.4">
      <c r="A6" s="11"/>
      <c r="B6" s="5" t="s">
        <v>13</v>
      </c>
      <c r="C6" s="6">
        <v>4103453</v>
      </c>
      <c r="D6" s="7">
        <v>11</v>
      </c>
      <c r="E6" s="7">
        <v>3.9</v>
      </c>
      <c r="F6" s="8">
        <v>11</v>
      </c>
      <c r="G6" s="7">
        <v>4</v>
      </c>
    </row>
    <row r="7" spans="1:9" ht="60.6" thickBot="1" x14ac:dyDescent="0.4">
      <c r="A7" s="12"/>
      <c r="B7" s="5" t="s">
        <v>14</v>
      </c>
      <c r="C7" s="6">
        <v>2354817</v>
      </c>
      <c r="D7" s="7">
        <v>6.3</v>
      </c>
      <c r="E7" s="7">
        <v>1</v>
      </c>
      <c r="F7" s="8">
        <v>6</v>
      </c>
      <c r="G7" s="7">
        <v>1</v>
      </c>
    </row>
    <row r="8" spans="1:9" ht="30.6" thickBot="1" x14ac:dyDescent="0.4">
      <c r="A8" s="13"/>
      <c r="B8" s="5" t="s">
        <v>15</v>
      </c>
      <c r="C8" s="6">
        <v>2056010</v>
      </c>
      <c r="D8" s="7">
        <v>5.5</v>
      </c>
      <c r="E8" s="7" t="s">
        <v>16</v>
      </c>
      <c r="F8" s="8">
        <v>5</v>
      </c>
      <c r="G8" s="7" t="s">
        <v>17</v>
      </c>
    </row>
    <row r="9" spans="1:9" ht="45.6" thickBot="1" x14ac:dyDescent="0.4">
      <c r="A9" s="14"/>
      <c r="B9" s="5" t="s">
        <v>18</v>
      </c>
      <c r="C9" s="6">
        <v>2028353</v>
      </c>
      <c r="D9" s="7">
        <v>5.4</v>
      </c>
      <c r="E9" s="7">
        <v>2.1</v>
      </c>
      <c r="F9" s="8">
        <v>5</v>
      </c>
      <c r="G9" s="7">
        <v>2</v>
      </c>
    </row>
    <row r="10" spans="1:9" ht="45.6" thickBot="1" x14ac:dyDescent="0.4">
      <c r="A10" s="15"/>
      <c r="B10" s="5" t="s">
        <v>19</v>
      </c>
      <c r="C10" s="6">
        <v>898386</v>
      </c>
      <c r="D10" s="7">
        <v>2.4</v>
      </c>
      <c r="E10" s="7">
        <v>1.8</v>
      </c>
      <c r="F10" s="8">
        <v>2</v>
      </c>
      <c r="G10" s="7">
        <v>1</v>
      </c>
    </row>
    <row r="11" spans="1:9" ht="30.6" thickBot="1" x14ac:dyDescent="0.4">
      <c r="A11" s="16"/>
      <c r="B11" s="5" t="s">
        <v>20</v>
      </c>
      <c r="C11" s="6">
        <v>806590</v>
      </c>
      <c r="D11" s="7">
        <v>2.2000000000000002</v>
      </c>
      <c r="E11" s="7">
        <v>0.7</v>
      </c>
      <c r="F11" s="8">
        <v>2</v>
      </c>
      <c r="G11" s="7">
        <v>1</v>
      </c>
    </row>
    <row r="12" spans="1:9" ht="60.6" thickBot="1" x14ac:dyDescent="0.4">
      <c r="A12" s="17"/>
      <c r="B12" s="5" t="s">
        <v>21</v>
      </c>
      <c r="C12" s="6">
        <v>541984</v>
      </c>
      <c r="D12" s="7">
        <v>1.4</v>
      </c>
      <c r="E12" s="7">
        <v>0.2</v>
      </c>
      <c r="F12" s="8">
        <v>1</v>
      </c>
      <c r="G12" s="7" t="s">
        <v>22</v>
      </c>
    </row>
    <row r="13" spans="1:9" ht="45.6" thickBot="1" x14ac:dyDescent="0.4">
      <c r="A13" s="18"/>
      <c r="B13" s="5" t="s">
        <v>23</v>
      </c>
      <c r="C13" s="6">
        <v>370006</v>
      </c>
      <c r="D13" s="7">
        <v>1</v>
      </c>
      <c r="E13" s="7">
        <v>0.4</v>
      </c>
      <c r="F13" s="8">
        <v>1</v>
      </c>
      <c r="G13" s="7" t="s">
        <v>22</v>
      </c>
    </row>
    <row r="14" spans="1:9" ht="60.6" thickBot="1" x14ac:dyDescent="0.4">
      <c r="A14" s="19"/>
      <c r="B14" s="5" t="s">
        <v>24</v>
      </c>
      <c r="C14" s="6">
        <v>273755</v>
      </c>
      <c r="D14" s="7">
        <v>0.7</v>
      </c>
      <c r="E14" s="7" t="s">
        <v>22</v>
      </c>
      <c r="F14" s="8">
        <v>1</v>
      </c>
      <c r="G14" s="7" t="s">
        <v>22</v>
      </c>
    </row>
    <row r="15" spans="1:9" ht="45.6" thickBot="1" x14ac:dyDescent="0.4">
      <c r="A15" s="20"/>
      <c r="B15" s="5" t="s">
        <v>25</v>
      </c>
      <c r="C15" s="6">
        <v>248824</v>
      </c>
      <c r="D15" s="7">
        <v>0.7</v>
      </c>
      <c r="E15" s="21" t="s">
        <v>26</v>
      </c>
      <c r="F15" s="8">
        <v>1</v>
      </c>
      <c r="G15" s="21" t="s">
        <v>26</v>
      </c>
    </row>
    <row r="16" spans="1:9" ht="45.6" thickBot="1" x14ac:dyDescent="0.4">
      <c r="A16" s="22"/>
      <c r="B16" s="5" t="s">
        <v>27</v>
      </c>
      <c r="C16" s="6">
        <v>243363</v>
      </c>
      <c r="D16" s="7">
        <v>0.7</v>
      </c>
      <c r="E16" s="7" t="s">
        <v>28</v>
      </c>
      <c r="F16" s="8">
        <v>1</v>
      </c>
      <c r="G16" s="7" t="s">
        <v>22</v>
      </c>
    </row>
    <row r="17" spans="1:7" ht="60.6" thickBot="1" x14ac:dyDescent="0.4">
      <c r="A17" s="7"/>
      <c r="B17" s="5" t="s">
        <v>29</v>
      </c>
      <c r="C17" s="6">
        <v>130072</v>
      </c>
      <c r="D17" s="7">
        <v>0.3</v>
      </c>
      <c r="E17" s="21" t="s">
        <v>26</v>
      </c>
      <c r="F17" s="7" t="s">
        <v>30</v>
      </c>
      <c r="G17" s="21" t="s">
        <v>26</v>
      </c>
    </row>
    <row r="18" spans="1:7" ht="75.599999999999994" thickBot="1" x14ac:dyDescent="0.4">
      <c r="A18" s="23"/>
      <c r="B18" s="5" t="s">
        <v>31</v>
      </c>
      <c r="C18" s="6">
        <v>101323</v>
      </c>
      <c r="D18" s="7">
        <v>0.3</v>
      </c>
      <c r="E18" s="7" t="s">
        <v>28</v>
      </c>
      <c r="F18" s="7" t="s">
        <v>30</v>
      </c>
      <c r="G18" s="7" t="s">
        <v>32</v>
      </c>
    </row>
    <row r="19" spans="1:7" ht="75.599999999999994" thickBot="1" x14ac:dyDescent="0.4">
      <c r="A19" s="7"/>
      <c r="B19" s="5" t="s">
        <v>33</v>
      </c>
      <c r="C19" s="6">
        <v>99731</v>
      </c>
      <c r="D19" s="7">
        <v>0.3</v>
      </c>
      <c r="E19" s="21" t="s">
        <v>26</v>
      </c>
      <c r="F19" s="7" t="s">
        <v>30</v>
      </c>
      <c r="G19" s="21" t="s">
        <v>26</v>
      </c>
    </row>
    <row r="20" spans="1:7" ht="75.599999999999994" thickBot="1" x14ac:dyDescent="0.4">
      <c r="A20" s="7"/>
      <c r="B20" s="5" t="s">
        <v>34</v>
      </c>
      <c r="C20" s="6">
        <v>85722</v>
      </c>
      <c r="D20" s="7">
        <v>0.2</v>
      </c>
      <c r="E20" s="21" t="s">
        <v>26</v>
      </c>
      <c r="F20" s="7" t="s">
        <v>30</v>
      </c>
      <c r="G20" s="21" t="s">
        <v>26</v>
      </c>
    </row>
    <row r="21" spans="1:7" ht="30.6" thickBot="1" x14ac:dyDescent="0.4">
      <c r="A21" s="24"/>
      <c r="B21" s="5" t="s">
        <v>35</v>
      </c>
      <c r="C21" s="6">
        <v>81881</v>
      </c>
      <c r="D21" s="7">
        <v>0.2</v>
      </c>
      <c r="E21" s="7" t="s">
        <v>22</v>
      </c>
      <c r="F21" s="7" t="s">
        <v>30</v>
      </c>
      <c r="G21" s="7" t="s">
        <v>30</v>
      </c>
    </row>
    <row r="22" spans="1:7" ht="45.6" thickBot="1" x14ac:dyDescent="0.4">
      <c r="A22" s="7"/>
      <c r="B22" s="5" t="s">
        <v>36</v>
      </c>
      <c r="C22" s="6">
        <v>76172</v>
      </c>
      <c r="D22" s="7">
        <v>0.2</v>
      </c>
      <c r="E22" s="21" t="s">
        <v>26</v>
      </c>
      <c r="F22" s="7" t="s">
        <v>30</v>
      </c>
      <c r="G22" s="21" t="s">
        <v>26</v>
      </c>
    </row>
    <row r="23" spans="1:7" ht="60.6" thickBot="1" x14ac:dyDescent="0.4">
      <c r="A23" s="7"/>
      <c r="B23" s="5" t="s">
        <v>37</v>
      </c>
      <c r="C23" s="6">
        <v>71282</v>
      </c>
      <c r="D23" s="7">
        <v>0.2</v>
      </c>
      <c r="E23" s="21" t="s">
        <v>26</v>
      </c>
      <c r="F23" s="7" t="s">
        <v>30</v>
      </c>
      <c r="G23" s="21" t="s">
        <v>26</v>
      </c>
    </row>
    <row r="24" spans="1:7" ht="75.599999999999994" thickBot="1" x14ac:dyDescent="0.4">
      <c r="A24" s="7"/>
      <c r="B24" s="5" t="s">
        <v>38</v>
      </c>
      <c r="C24" s="6">
        <v>71006</v>
      </c>
      <c r="D24" s="7">
        <v>0.2</v>
      </c>
      <c r="E24" s="21" t="s">
        <v>26</v>
      </c>
      <c r="F24" s="7" t="s">
        <v>30</v>
      </c>
      <c r="G24" s="21" t="s">
        <v>26</v>
      </c>
    </row>
    <row r="25" spans="1:7" ht="60.6" thickBot="1" x14ac:dyDescent="0.4">
      <c r="A25" s="7"/>
      <c r="B25" s="5" t="s">
        <v>39</v>
      </c>
      <c r="C25" s="6">
        <v>68654</v>
      </c>
      <c r="D25" s="7">
        <v>0.2</v>
      </c>
      <c r="E25" s="21" t="s">
        <v>26</v>
      </c>
      <c r="F25" s="7" t="s">
        <v>30</v>
      </c>
      <c r="G25" s="21" t="s">
        <v>26</v>
      </c>
    </row>
    <row r="26" spans="1:7" ht="90.6" thickBot="1" x14ac:dyDescent="0.4">
      <c r="A26" s="7"/>
      <c r="B26" s="5" t="s">
        <v>40</v>
      </c>
      <c r="C26" s="6">
        <v>68597</v>
      </c>
      <c r="D26" s="7">
        <v>0.2</v>
      </c>
      <c r="E26" s="21" t="s">
        <v>26</v>
      </c>
      <c r="F26" s="7" t="s">
        <v>30</v>
      </c>
      <c r="G26" s="21" t="s">
        <v>26</v>
      </c>
    </row>
    <row r="27" spans="1:7" ht="60.6" thickBot="1" x14ac:dyDescent="0.4">
      <c r="A27" s="7"/>
      <c r="B27" s="5" t="s">
        <v>41</v>
      </c>
      <c r="C27" s="6">
        <v>66228</v>
      </c>
      <c r="D27" s="7">
        <v>0.2</v>
      </c>
      <c r="E27" s="21" t="s">
        <v>26</v>
      </c>
      <c r="F27" s="7" t="s">
        <v>30</v>
      </c>
      <c r="G27" s="21" t="s">
        <v>26</v>
      </c>
    </row>
    <row r="28" spans="1:7" ht="45.6" thickBot="1" x14ac:dyDescent="0.4">
      <c r="A28" s="7"/>
      <c r="B28" s="5" t="s">
        <v>42</v>
      </c>
      <c r="C28" s="6">
        <v>62613</v>
      </c>
      <c r="D28" s="7">
        <v>0.2</v>
      </c>
      <c r="E28" s="21" t="s">
        <v>26</v>
      </c>
      <c r="F28" s="7" t="s">
        <v>30</v>
      </c>
      <c r="G28" s="21" t="s">
        <v>26</v>
      </c>
    </row>
    <row r="29" spans="1:7" ht="90.6" thickBot="1" x14ac:dyDescent="0.4">
      <c r="A29" s="7"/>
      <c r="B29" s="5" t="s">
        <v>43</v>
      </c>
      <c r="C29" s="6">
        <v>58541</v>
      </c>
      <c r="D29" s="7">
        <v>0.2</v>
      </c>
      <c r="E29" s="7" t="s">
        <v>44</v>
      </c>
      <c r="F29" s="7" t="s">
        <v>30</v>
      </c>
      <c r="G29" s="7" t="s">
        <v>30</v>
      </c>
    </row>
    <row r="30" spans="1:7" ht="60.6" thickBot="1" x14ac:dyDescent="0.4">
      <c r="A30" s="7"/>
      <c r="B30" s="5" t="s">
        <v>45</v>
      </c>
      <c r="C30" s="6">
        <v>55258</v>
      </c>
      <c r="D30" s="7">
        <v>0.1</v>
      </c>
      <c r="E30" s="21" t="s">
        <v>26</v>
      </c>
      <c r="F30" s="7" t="s">
        <v>30</v>
      </c>
      <c r="G30" s="21" t="s">
        <v>26</v>
      </c>
    </row>
    <row r="31" spans="1:7" ht="60.6" thickBot="1" x14ac:dyDescent="0.4">
      <c r="A31" s="25"/>
      <c r="B31" s="5" t="s">
        <v>46</v>
      </c>
      <c r="C31" s="6">
        <v>43965</v>
      </c>
      <c r="D31" s="7">
        <v>0.1</v>
      </c>
      <c r="E31" s="21" t="s">
        <v>26</v>
      </c>
      <c r="F31" s="7" t="s">
        <v>30</v>
      </c>
      <c r="G31" s="21" t="s">
        <v>26</v>
      </c>
    </row>
    <row r="32" spans="1:7" ht="45.6" thickBot="1" x14ac:dyDescent="0.4">
      <c r="A32" s="26"/>
      <c r="B32" s="5" t="s">
        <v>47</v>
      </c>
      <c r="C32" s="6">
        <v>40834</v>
      </c>
      <c r="D32" s="7">
        <v>0.1</v>
      </c>
      <c r="E32" s="21" t="s">
        <v>26</v>
      </c>
      <c r="F32" s="7" t="s">
        <v>30</v>
      </c>
      <c r="G32" s="21" t="s">
        <v>26</v>
      </c>
    </row>
    <row r="33" spans="1:7" ht="45.6" thickBot="1" x14ac:dyDescent="0.4">
      <c r="A33" s="7"/>
      <c r="B33" s="5" t="s">
        <v>48</v>
      </c>
      <c r="C33" s="6">
        <v>35794</v>
      </c>
      <c r="D33" s="7">
        <v>0.1</v>
      </c>
      <c r="E33" s="21" t="s">
        <v>26</v>
      </c>
      <c r="F33" s="7" t="s">
        <v>30</v>
      </c>
      <c r="G33" s="21" t="s">
        <v>26</v>
      </c>
    </row>
    <row r="34" spans="1:7" ht="45.6" thickBot="1" x14ac:dyDescent="0.4">
      <c r="A34" s="7"/>
      <c r="B34" s="5" t="s">
        <v>49</v>
      </c>
      <c r="C34" s="6">
        <v>34447</v>
      </c>
      <c r="D34" s="7">
        <v>0.1</v>
      </c>
      <c r="E34" s="21" t="s">
        <v>26</v>
      </c>
      <c r="F34" s="7" t="s">
        <v>30</v>
      </c>
      <c r="G34" s="21" t="s">
        <v>26</v>
      </c>
    </row>
    <row r="35" spans="1:7" ht="45.6" thickBot="1" x14ac:dyDescent="0.4">
      <c r="A35" s="7"/>
      <c r="B35" s="5" t="s">
        <v>50</v>
      </c>
      <c r="C35" s="6">
        <v>33152</v>
      </c>
      <c r="D35" s="7">
        <v>0.1</v>
      </c>
      <c r="E35" s="21" t="s">
        <v>26</v>
      </c>
      <c r="F35" s="7" t="s">
        <v>30</v>
      </c>
      <c r="G35" s="21" t="s">
        <v>26</v>
      </c>
    </row>
    <row r="36" spans="1:7" ht="45.6" thickBot="1" x14ac:dyDescent="0.4">
      <c r="A36" s="7"/>
      <c r="B36" s="5" t="s">
        <v>51</v>
      </c>
      <c r="C36" s="6">
        <v>27814</v>
      </c>
      <c r="D36" s="7">
        <v>0.1</v>
      </c>
      <c r="E36" s="21" t="s">
        <v>26</v>
      </c>
      <c r="F36" s="7" t="s">
        <v>30</v>
      </c>
      <c r="G36" s="21" t="s">
        <v>26</v>
      </c>
    </row>
    <row r="37" spans="1:7" ht="45.6" thickBot="1" x14ac:dyDescent="0.4">
      <c r="A37" s="7"/>
      <c r="B37" s="5" t="s">
        <v>52</v>
      </c>
      <c r="C37" s="6">
        <v>25530</v>
      </c>
      <c r="D37" s="7">
        <v>0.1</v>
      </c>
      <c r="E37" s="21" t="s">
        <v>26</v>
      </c>
      <c r="F37" s="7" t="s">
        <v>30</v>
      </c>
      <c r="G37" s="21" t="s">
        <v>26</v>
      </c>
    </row>
    <row r="38" spans="1:7" ht="45.6" thickBot="1" x14ac:dyDescent="0.4">
      <c r="A38" s="7"/>
      <c r="B38" s="5" t="s">
        <v>53</v>
      </c>
      <c r="C38" s="6">
        <v>24627</v>
      </c>
      <c r="D38" s="7">
        <v>0.1</v>
      </c>
      <c r="E38" s="21" t="s">
        <v>26</v>
      </c>
      <c r="F38" s="7" t="s">
        <v>30</v>
      </c>
      <c r="G38" s="21" t="s">
        <v>26</v>
      </c>
    </row>
    <row r="39" spans="1:7" ht="60.6" thickBot="1" x14ac:dyDescent="0.4">
      <c r="A39" s="27"/>
      <c r="B39" s="5" t="s">
        <v>54</v>
      </c>
      <c r="C39" s="6">
        <v>20419</v>
      </c>
      <c r="D39" s="7">
        <v>0.1</v>
      </c>
      <c r="E39" s="7" t="s">
        <v>22</v>
      </c>
      <c r="F39" s="7" t="s">
        <v>30</v>
      </c>
      <c r="G39" s="7" t="s">
        <v>30</v>
      </c>
    </row>
    <row r="40" spans="1:7" ht="75.599999999999994" thickBot="1" x14ac:dyDescent="0.4">
      <c r="A40" s="27"/>
      <c r="B40" s="5" t="s">
        <v>55</v>
      </c>
      <c r="C40" s="6">
        <v>18340</v>
      </c>
      <c r="D40" s="7">
        <v>0</v>
      </c>
      <c r="E40" s="7" t="s">
        <v>44</v>
      </c>
      <c r="F40" s="7" t="s">
        <v>30</v>
      </c>
      <c r="G40" s="7" t="s">
        <v>30</v>
      </c>
    </row>
    <row r="41" spans="1:7" ht="30.6" thickBot="1" x14ac:dyDescent="0.4">
      <c r="A41" s="7"/>
      <c r="B41" s="5" t="s">
        <v>56</v>
      </c>
      <c r="C41" s="6">
        <v>15943</v>
      </c>
      <c r="D41" s="7">
        <v>0</v>
      </c>
      <c r="E41" s="21" t="s">
        <v>26</v>
      </c>
      <c r="F41" s="7" t="s">
        <v>30</v>
      </c>
      <c r="G41" s="21" t="s">
        <v>26</v>
      </c>
    </row>
    <row r="42" spans="1:7" ht="30.6" thickBot="1" x14ac:dyDescent="0.4">
      <c r="A42" s="7"/>
      <c r="B42" s="5" t="s">
        <v>57</v>
      </c>
      <c r="C42" s="6">
        <v>12822</v>
      </c>
      <c r="D42" s="7">
        <v>0</v>
      </c>
      <c r="E42" s="21" t="s">
        <v>26</v>
      </c>
      <c r="F42" s="7" t="s">
        <v>30</v>
      </c>
      <c r="G42" s="21" t="s">
        <v>26</v>
      </c>
    </row>
    <row r="43" spans="1:7" ht="45.6" thickBot="1" x14ac:dyDescent="0.4">
      <c r="A43" s="27"/>
      <c r="B43" s="5" t="s">
        <v>58</v>
      </c>
      <c r="C43" s="6">
        <v>5293</v>
      </c>
      <c r="D43" s="7">
        <v>0</v>
      </c>
      <c r="E43" s="7" t="s">
        <v>22</v>
      </c>
      <c r="F43" s="7" t="s">
        <v>30</v>
      </c>
      <c r="G43" s="7" t="s">
        <v>30</v>
      </c>
    </row>
    <row r="44" spans="1:7" ht="15.6" thickBot="1" x14ac:dyDescent="0.4">
      <c r="A44" s="40" t="s">
        <v>59</v>
      </c>
      <c r="B44" s="41"/>
      <c r="C44" s="28">
        <v>37389231</v>
      </c>
      <c r="D44" s="29">
        <v>100</v>
      </c>
      <c r="E44" s="29" t="s">
        <v>30</v>
      </c>
      <c r="F44" s="29">
        <v>96</v>
      </c>
      <c r="G44" s="29" t="s">
        <v>30</v>
      </c>
    </row>
    <row r="45" spans="1:7" ht="15.6" thickBot="1" x14ac:dyDescent="0.4">
      <c r="A45" s="42" t="s">
        <v>60</v>
      </c>
      <c r="B45" s="43"/>
      <c r="C45" s="30">
        <v>37389231</v>
      </c>
      <c r="D45" s="31">
        <v>98.9</v>
      </c>
      <c r="E45" s="31">
        <v>0.5</v>
      </c>
      <c r="F45" s="44"/>
      <c r="G45" s="45"/>
    </row>
    <row r="46" spans="1:7" ht="15.6" thickBot="1" x14ac:dyDescent="0.4">
      <c r="A46" s="42" t="s">
        <v>61</v>
      </c>
      <c r="B46" s="43"/>
      <c r="C46" s="30">
        <v>422740</v>
      </c>
      <c r="D46" s="31">
        <v>1.1000000000000001</v>
      </c>
      <c r="E46" s="31" t="s">
        <v>62</v>
      </c>
      <c r="F46" s="46"/>
      <c r="G46" s="47"/>
    </row>
    <row r="47" spans="1:7" ht="15.6" thickBot="1" x14ac:dyDescent="0.4">
      <c r="A47" s="42" t="s">
        <v>63</v>
      </c>
      <c r="B47" s="43"/>
      <c r="C47" s="30">
        <v>37811971</v>
      </c>
      <c r="D47" s="31">
        <v>61.4</v>
      </c>
      <c r="E47" s="31">
        <v>13.3</v>
      </c>
      <c r="F47" s="46"/>
      <c r="G47" s="47"/>
    </row>
    <row r="48" spans="1:7" ht="15.6" thickBot="1" x14ac:dyDescent="0.4">
      <c r="A48" s="42" t="s">
        <v>64</v>
      </c>
      <c r="B48" s="43"/>
      <c r="C48" s="30">
        <v>23762166</v>
      </c>
      <c r="D48" s="31">
        <v>38.6</v>
      </c>
      <c r="E48" s="31" t="s">
        <v>65</v>
      </c>
      <c r="F48" s="46"/>
      <c r="G48" s="47"/>
    </row>
    <row r="49" spans="1:7" ht="15.6" thickBot="1" x14ac:dyDescent="0.4">
      <c r="A49" s="42" t="s">
        <v>66</v>
      </c>
      <c r="B49" s="43"/>
      <c r="C49" s="30">
        <v>61574137</v>
      </c>
      <c r="D49" s="50"/>
      <c r="E49" s="51"/>
      <c r="F49" s="48"/>
      <c r="G49" s="49"/>
    </row>
    <row r="50" spans="1:7" ht="15.6" thickBot="1" x14ac:dyDescent="0.4">
      <c r="A50" s="1"/>
      <c r="B50" s="32"/>
      <c r="C50" s="32"/>
      <c r="D50" s="32"/>
      <c r="E50" s="32"/>
      <c r="F50" s="32"/>
      <c r="G50" s="2"/>
    </row>
  </sheetData>
  <mergeCells count="11">
    <mergeCell ref="D49:E49"/>
    <mergeCell ref="A1:B2"/>
    <mergeCell ref="C1:E1"/>
    <mergeCell ref="F1:G1"/>
    <mergeCell ref="A44:B44"/>
    <mergeCell ref="A45:B45"/>
    <mergeCell ref="F45:G49"/>
    <mergeCell ref="A46:B46"/>
    <mergeCell ref="A47:B47"/>
    <mergeCell ref="A48:B48"/>
    <mergeCell ref="A49:B49"/>
  </mergeCells>
  <hyperlinks>
    <hyperlink ref="B3" r:id="rId1" tooltip="Christlich Demokratische Union Deutschlands" display="https://de.wikipedia.org/wiki/Christlich_Demokratische_Union_Deutschlands" xr:uid="{04E0C6E5-DB13-4C55-AE92-ABCD6434C43C}"/>
    <hyperlink ref="B4" r:id="rId2" tooltip="Bündnis 90/Die Grünen" display="https://de.wikipedia.org/wiki/B%C3%BCndnis_90/Die_Gr%C3%BCnen" xr:uid="{A443A587-B8A9-48CB-A167-CDB56FDD8614}"/>
    <hyperlink ref="B5" r:id="rId3" tooltip="Sozialdemokratische Partei Deutschlands" display="https://de.wikipedia.org/wiki/Sozialdemokratische_Partei_Deutschlands" xr:uid="{C09839A1-D53A-42D7-A8D2-98B6D9CABEAC}"/>
    <hyperlink ref="B6" r:id="rId4" tooltip="Alternative für Deutschland" display="https://de.wikipedia.org/wiki/Alternative_f%C3%BCr_Deutschland" xr:uid="{33FAB2C4-FBDD-4AAB-A6F1-9B61438FDD2A}"/>
    <hyperlink ref="B7" r:id="rId5" tooltip="Christlich-Soziale Union in Bayern" display="https://de.wikipedia.org/wiki/Christlich-Soziale_Union_in_Bayern" xr:uid="{660ACF5D-84A8-42FE-A8DA-C365D4655C8D}"/>
    <hyperlink ref="B8" r:id="rId6" tooltip="Die Linke" display="https://de.wikipedia.org/wiki/Die_Linke" xr:uid="{E235C8D0-2C77-488E-81B5-61553FB31A92}"/>
    <hyperlink ref="B9" r:id="rId7" tooltip="Freie Demokratische Partei" display="https://de.wikipedia.org/wiki/Freie_Demokratische_Partei" xr:uid="{A6FB5AC1-5942-4029-85C1-7ADEEFDBA4EC}"/>
    <hyperlink ref="B10" r:id="rId8" tooltip="Partei für Arbeit, Rechtsstaat, Tierschutz, Elitenförderung und basisdemokratische Initiative" display="https://de.wikipedia.org/wiki/Partei_f%C3%BCr_Arbeit,_Rechtsstaat,_Tierschutz,_Elitenf%C3%B6rderung_und_basisdemokratische_Initiative" xr:uid="{41B3AB9E-9B6D-4353-805F-0D84D5D4778E}"/>
    <hyperlink ref="B11" r:id="rId9" tooltip="Freie Wähler (Bundesvereinigung)" display="https://de.wikipedia.org/wiki/Freie_W%C3%A4hler_(Bundesvereinigung)" xr:uid="{3966E3A8-CBE7-4091-B745-A1C4A365F28B}"/>
    <hyperlink ref="B12" r:id="rId10" tooltip="Partei Mensch Umwelt Tierschutz" display="https://de.wikipedia.org/wiki/Partei_Mensch_Umwelt_Tierschutz" xr:uid="{D648C4D2-07ED-48D1-9460-50DEEC9E4E0F}"/>
    <hyperlink ref="B13" r:id="rId11" tooltip="Ökologisch-Demokratische Partei" display="https://de.wikipedia.org/wiki/%C3%96kologisch-Demokratische_Partei" xr:uid="{C29EFE13-DA39-4FCE-8149-738698EF6F8B}"/>
    <hyperlink ref="B14" r:id="rId12" tooltip="Familien-Partei Deutschlands" display="https://de.wikipedia.org/wiki/Familien-Partei_Deutschlands" xr:uid="{5DBB8136-68D9-48A8-B312-A9C4A973471D}"/>
    <hyperlink ref="B15" r:id="rId13" tooltip="Volt Europa" display="https://de.wikipedia.org/wiki/Volt_Europa" xr:uid="{26473250-8C0C-4173-8C55-95E522BB6F04}"/>
    <hyperlink ref="B16" r:id="rId14" tooltip="Piratenpartei Deutschland" display="https://de.wikipedia.org/wiki/Piratenpartei_Deutschland" xr:uid="{B5AA6F77-227C-4920-B2A6-7EC8EFA9885B}"/>
    <hyperlink ref="B17" r:id="rId15" tooltip="Demokratie in Europa – DiEM25" display="https://de.wikipedia.org/wiki/Demokratie_in_Europa_%E2%80%93_DiEM25" xr:uid="{38E8C300-65A4-4A4F-8A0F-353F2F2D01BB}"/>
    <hyperlink ref="B18" r:id="rId16" tooltip="Nationaldemokratische Partei Deutschlands" display="https://de.wikipedia.org/wiki/Nationaldemokratische_Partei_Deutschlands" xr:uid="{9923A639-F222-4017-97EC-DB40C96D77B0}"/>
    <hyperlink ref="B19" r:id="rId17" location="Aktion_Partei_f%C3%BCr_Tierschutz" tooltip="Partei Mensch Umwelt Tierschutz" display="https://de.wikipedia.org/wiki/Partei_Mensch_Umwelt_Tierschutz - Aktion_Partei_f%C3%BCr_Tierschutz" xr:uid="{D13FC34B-4391-48E9-A7CD-4D8EC095397F}"/>
    <hyperlink ref="B20" r:id="rId18" location="Partei_f%C3%BCr_die_Tiere_Deutschland" tooltip="Partei Mensch Umwelt Tierschutz" display="https://de.wikipedia.org/wiki/Partei_Mensch_Umwelt_Tierschutz - Partei_f%C3%BCr_die_Tiere_Deutschland" xr:uid="{49B5EF9B-EA3C-4DAA-B51F-442FB92DF49D}"/>
    <hyperlink ref="B21" r:id="rId19" tooltip="Bayernpartei" display="https://de.wikipedia.org/wiki/Bayernpartei" xr:uid="{4A846162-3D15-47A9-B0E9-02C911A8EC55}"/>
    <hyperlink ref="B22" r:id="rId20" tooltip="Graue Panther (Partei)" display="https://de.wikipedia.org/wiki/Graue_Panther_(Partei)" xr:uid="{EE96BAFA-4F8F-4B84-ADFC-8A593F83825E}"/>
    <hyperlink ref="B23" r:id="rId21" tooltip="Die Grauen – Für alle Generationen" display="https://de.wikipedia.org/wiki/Die_Grauen_%E2%80%93_F%C3%BCr_alle_Generationen" xr:uid="{1074AF10-477A-4804-9144-DB524915188F}"/>
    <hyperlink ref="B24" r:id="rId22" tooltip="Partei für Gesundheitsforschung" display="https://de.wikipedia.org/wiki/Partei_f%C3%BCr_Gesundheitsforschung" xr:uid="{B449793E-746F-46CE-B6C0-F6A52FBEAE6A}"/>
    <hyperlink ref="B25" r:id="rId23" tooltip="Bündnis für Innovation &amp; Gerechtigkeit" display="https://de.wikipedia.org/wiki/B%C3%BCndnis_f%C3%BCr_Innovation_%26_Gerechtigkeit" xr:uid="{B2FE451E-DAF0-4190-A56D-745D45B3D17A}"/>
    <hyperlink ref="B26" r:id="rId24" tooltip="Allianz für Menschenrechte, Tier- und Naturschutz" display="https://de.wikipedia.org/wiki/Allianz_f%C3%BCr_Menschenrechte,_Tier-_und_Naturschutz" xr:uid="{B1F27ACD-02CD-48FC-8B88-B45683C25F22}"/>
    <hyperlink ref="B27" r:id="rId25" tooltip="Bündnis C – Christen für Deutschland" display="https://de.wikipedia.org/wiki/B%C3%BCndnis_C_%E2%80%93_Christen_f%C3%BCr_Deutschland" xr:uid="{9E0B81E6-77DB-48F4-A217-24C6BDEA7F14}"/>
    <hyperlink ref="B28" r:id="rId26" tooltip="Partei der Humanisten" display="https://de.wikipedia.org/wiki/Partei_der_Humanisten" xr:uid="{8B64F143-BA6E-4286-B9B4-D52EB7F56A04}"/>
    <hyperlink ref="B29" r:id="rId27" tooltip="Ab jetzt … Demokratie durch Volksabstimmung" display="https://de.wikipedia.org/wiki/Ab_jetzt_%E2%80%A6_Demokratie_durch_Volksabstimmung" xr:uid="{DA8B9AA9-CE2D-4E2D-AD45-6632D20EE523}"/>
    <hyperlink ref="B30" r:id="rId28" tooltip="Feministische Partei Die Frauen" display="https://de.wikipedia.org/wiki/Feministische_Partei_Die_Frauen" xr:uid="{D9FB4598-2B8B-491C-A590-9F51B2DAD6DC}"/>
    <hyperlink ref="B31" r:id="rId29" tooltip="Liberal-Konservative Reformer" display="https://de.wikipedia.org/wiki/Liberal-Konservative_Reformer" xr:uid="{14C38724-76A9-4F73-AB9B-51B11584B03A}"/>
    <hyperlink ref="B32" r:id="rId30" tooltip="Bündnis Grundeinkommen" display="https://de.wikipedia.org/wiki/B%C3%BCndnis_Grundeinkommen" xr:uid="{FE581EE2-9C0F-4E70-BD57-1A784E9135D5}"/>
    <hyperlink ref="B33" r:id="rId31" tooltip="Ökologische Linke" display="https://de.wikipedia.org/wiki/%C3%96kologische_Linke" xr:uid="{EF4711A9-62FC-41F3-B1B7-DC402EE260BF}"/>
    <hyperlink ref="B34" r:id="rId32" tooltip="Menschliche Welt" display="https://de.wikipedia.org/wiki/Menschliche_Welt" xr:uid="{76C6D721-45D8-45A5-AC53-FE169B1922C2}"/>
    <hyperlink ref="B35" r:id="rId33" tooltip="Europäische Partei Liebe" display="https://de.wikipedia.org/wiki/Europ%C3%A4ische_Partei_Liebe" xr:uid="{F78F4B9A-DE9B-4BF4-A8D1-16D84125E412}"/>
    <hyperlink ref="B36" r:id="rId34" tooltip="Die Violetten" display="https://de.wikipedia.org/wiki/Die_Violetten" xr:uid="{BFB43C5F-491E-4F2C-B4ED-8E6B0DF12D94}"/>
    <hyperlink ref="B37" r:id="rId35" tooltip="Demokratie Direkt" display="https://de.wikipedia.org/wiki/Demokratie_Direkt" xr:uid="{05BAC953-49A3-4742-B66F-4974F479544A}"/>
    <hyperlink ref="B38" r:id="rId36" tooltip="Die Rechte" display="https://de.wikipedia.org/wiki/Die_Rechte" xr:uid="{32FCB501-6EC0-4C4B-B8AD-DA07EA049E04}"/>
    <hyperlink ref="B39" r:id="rId37" tooltip="Deutsche Kommunistische Partei" display="https://de.wikipedia.org/wiki/Deutsche_Kommunistische_Partei" xr:uid="{35757C6C-E6AA-4AFF-BBB6-92371EB3C4A3}"/>
    <hyperlink ref="B40" r:id="rId38" tooltip="Marxistisch-Leninistische Partei Deutschlands" display="https://de.wikipedia.org/wiki/Marxistisch-Leninistische_Partei_Deutschlands" xr:uid="{8EE4EF49-35B1-4F26-B990-B622E11EC0CF}"/>
    <hyperlink ref="B41" r:id="rId39" tooltip="Neue Liberale" display="https://de.wikipedia.org/wiki/Neue_Liberale" xr:uid="{D5CFBF07-8D3B-4EB5-A156-B01123C2F6A2}"/>
    <hyperlink ref="B42" r:id="rId40" tooltip="Der III. Weg" display="https://de.wikipedia.org/wiki/Der_III._Weg" xr:uid="{05BA9BF3-2AA3-480A-AAA2-D35AFA61E99B}"/>
    <hyperlink ref="B43" r:id="rId41" tooltip="Sozialistische Gleichheitspartei" display="https://de.wikipedia.org/wiki/Sozialistische_Gleichheitspartei" xr:uid="{D4F98957-1A75-4794-B052-A55E8339042F}"/>
    <hyperlink ref="I1" r:id="rId42" xr:uid="{7EBC5879-42BD-4169-A857-BB288591CB0E}"/>
  </hyperlinks>
  <pageMargins left="0.7" right="0.7" top="0.78740157499999996" bottom="0.78740157499999996" header="0.3" footer="0.3"/>
  <pageSetup paperSize="9" orientation="portrait" horizontalDpi="1200" verticalDpi="1200" r:id="rId4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CA0E-DC8E-47A7-BF99-CACFEDAC1CFA}">
  <dimension ref="A1"/>
  <sheetViews>
    <sheetView workbookViewId="0">
      <selection activeCell="E28" sqref="C24:E28"/>
    </sheetView>
  </sheetViews>
  <sheetFormatPr baseColWidth="10" defaultRowHeight="15" x14ac:dyDescent="0.35"/>
  <sheetData/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tab.votes</vt:lpstr>
      <vt:lpstr>tab.base</vt:lpstr>
      <vt:lpstr>tab.gender.votes</vt:lpstr>
      <vt:lpstr>tab.edu.votes</vt:lpstr>
      <vt:lpstr>src.edu.votes</vt:lpstr>
      <vt:lpstr>src.base</vt:lpstr>
      <vt:lpstr>src.votes</vt:lpstr>
      <vt:lpstr>src.gender.votes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Weinert, Karsten</dc:creator>
  <cp:lastModifiedBy>Weinert, Karsten</cp:lastModifiedBy>
  <dcterms:created xsi:type="dcterms:W3CDTF">2017-11-15T16:50:00Z</dcterms:created>
  <dcterms:modified xsi:type="dcterms:W3CDTF">2019-06-14T21:56:50Z</dcterms:modified>
</cp:coreProperties>
</file>